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/>
  </bookViews>
  <sheets>
    <sheet name="Macheta PO 2023_rap_luna" sheetId="1" r:id="rId1"/>
  </sheets>
  <externalReferences>
    <externalReference r:id="rId2"/>
  </externalReferences>
  <definedNames>
    <definedName name="_xlnm._FilterDatabase" localSheetId="0" hidden="1">'Macheta PO 2023_rap_luna'!$B$10:$AI$64</definedName>
    <definedName name="_xlnm.Print_Area">[1]JUDETE!$A$1:$E$45</definedName>
    <definedName name="_xlnm.Print_Titles" localSheetId="0">'Macheta PO 2023_rap_luna'!$7:$12</definedName>
  </definedNames>
  <calcPr calcId="145621"/>
</workbook>
</file>

<file path=xl/calcChain.xml><?xml version="1.0" encoding="utf-8"?>
<calcChain xmlns="http://schemas.openxmlformats.org/spreadsheetml/2006/main">
  <c r="AT19" i="1" l="1"/>
  <c r="AT15" i="1"/>
  <c r="D21" i="1" l="1"/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L23" i="1"/>
  <c r="I26" i="1"/>
  <c r="J26" i="1"/>
  <c r="I23" i="1"/>
  <c r="J23" i="1"/>
  <c r="AM20" i="1"/>
  <c r="AN20" i="1"/>
  <c r="AO20" i="1"/>
  <c r="AP20" i="1"/>
  <c r="AQ20" i="1"/>
  <c r="AM16" i="1"/>
  <c r="AN16" i="1"/>
  <c r="AO16" i="1"/>
  <c r="AP16" i="1"/>
  <c r="AQ16" i="1"/>
  <c r="L20" i="1"/>
  <c r="L16" i="1"/>
  <c r="I20" i="1"/>
  <c r="J20" i="1"/>
  <c r="I16" i="1"/>
  <c r="J16" i="1"/>
  <c r="H16" i="1"/>
  <c r="AU26" i="1" l="1"/>
  <c r="L35" i="1"/>
  <c r="L68" i="1" s="1"/>
  <c r="L69" i="1" s="1"/>
  <c r="AP35" i="1"/>
  <c r="AN35" i="1"/>
  <c r="AN68" i="1" s="1"/>
  <c r="AN69" i="1" s="1"/>
  <c r="I35" i="1"/>
  <c r="AQ35" i="1"/>
  <c r="AM35" i="1"/>
  <c r="AM68" i="1" s="1"/>
  <c r="AM69" i="1" s="1"/>
  <c r="J35" i="1"/>
  <c r="J68" i="1" s="1"/>
  <c r="J69" i="1" s="1"/>
  <c r="AO35" i="1"/>
  <c r="AP68" i="1"/>
  <c r="AP69" i="1" s="1"/>
  <c r="AO68" i="1"/>
  <c r="AO69" i="1" s="1"/>
  <c r="I68" i="1"/>
  <c r="I69" i="1" s="1"/>
  <c r="AQ68" i="1"/>
  <c r="AQ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/>
  <c r="BD62" i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BK45" i="1" s="1"/>
  <c r="AG48" i="1"/>
  <c r="BJ45" i="1" s="1"/>
  <c r="AF48" i="1"/>
  <c r="BI45" i="1" s="1"/>
  <c r="AE48" i="1"/>
  <c r="BH45" i="1" s="1"/>
  <c r="AD48" i="1"/>
  <c r="BG45" i="1" s="1"/>
  <c r="AC48" i="1"/>
  <c r="BF45" i="1" s="1"/>
  <c r="AB48" i="1"/>
  <c r="BE45" i="1" s="1"/>
  <c r="AA48" i="1"/>
  <c r="BD45" i="1" s="1"/>
  <c r="Z48" i="1"/>
  <c r="Y48" i="1"/>
  <c r="BB45" i="1" s="1"/>
  <c r="X48" i="1"/>
  <c r="BA45" i="1" s="1"/>
  <c r="W48" i="1"/>
  <c r="AZ45" i="1" s="1"/>
  <c r="V48" i="1"/>
  <c r="AY45" i="1" s="1"/>
  <c r="U48" i="1"/>
  <c r="AX45" i="1" s="1"/>
  <c r="T48" i="1"/>
  <c r="AW45" i="1" s="1"/>
  <c r="S48" i="1"/>
  <c r="AV45" i="1" s="1"/>
  <c r="Q48" i="1"/>
  <c r="AU45" i="1" s="1"/>
  <c r="P48" i="1"/>
  <c r="D48" i="1" s="1"/>
  <c r="O48" i="1"/>
  <c r="N48" i="1"/>
  <c r="M48" i="1"/>
  <c r="K48" i="1"/>
  <c r="H48" i="1"/>
  <c r="G48" i="1"/>
  <c r="BG46" i="1" s="1"/>
  <c r="F48" i="1"/>
  <c r="BC44" i="1" s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C45" i="1"/>
  <c r="D45" i="1"/>
  <c r="BK44" i="1"/>
  <c r="BJ44" i="1"/>
  <c r="BI44" i="1"/>
  <c r="BH44" i="1"/>
  <c r="BF44" i="1"/>
  <c r="BE44" i="1"/>
  <c r="BA44" i="1"/>
  <c r="AZ44" i="1"/>
  <c r="AY44" i="1"/>
  <c r="AX44" i="1"/>
  <c r="AW44" i="1"/>
  <c r="AU44" i="1"/>
  <c r="D44" i="1"/>
  <c r="BL43" i="1"/>
  <c r="BJ43" i="1"/>
  <c r="BI43" i="1"/>
  <c r="BH43" i="1"/>
  <c r="BF43" i="1"/>
  <c r="BE43" i="1"/>
  <c r="BC43" i="1"/>
  <c r="BB43" i="1"/>
  <c r="BA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H42" i="1"/>
  <c r="AG42" i="1"/>
  <c r="AF42" i="1"/>
  <c r="AE42" i="1"/>
  <c r="AD42" i="1"/>
  <c r="AC42" i="1"/>
  <c r="AB42" i="1"/>
  <c r="AA42" i="1"/>
  <c r="Z42" i="1"/>
  <c r="Y42" i="1"/>
  <c r="X42" i="1"/>
  <c r="AU37" i="1" s="1"/>
  <c r="W42" i="1"/>
  <c r="V42" i="1"/>
  <c r="U42" i="1"/>
  <c r="T42" i="1"/>
  <c r="S42" i="1"/>
  <c r="Q42" i="1"/>
  <c r="P42" i="1"/>
  <c r="O42" i="1"/>
  <c r="N42" i="1"/>
  <c r="M42" i="1"/>
  <c r="K42" i="1"/>
  <c r="H42" i="1"/>
  <c r="G42" i="1"/>
  <c r="F42" i="1"/>
  <c r="E42" i="1"/>
  <c r="D42" i="1"/>
  <c r="BI39" i="1" s="1"/>
  <c r="BK41" i="1"/>
  <c r="BJ41" i="1"/>
  <c r="BI41" i="1"/>
  <c r="BH41" i="1"/>
  <c r="D41" i="1"/>
  <c r="D40" i="1"/>
  <c r="BE41" i="1" s="1"/>
  <c r="BE39" i="1"/>
  <c r="BB39" i="1"/>
  <c r="BA39" i="1"/>
  <c r="AY39" i="1"/>
  <c r="AX39" i="1"/>
  <c r="AW39" i="1"/>
  <c r="AU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S38" i="1"/>
  <c r="AR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Q38" i="1"/>
  <c r="BK33" i="1" s="1"/>
  <c r="P38" i="1"/>
  <c r="O38" i="1"/>
  <c r="BI33" i="1" s="1"/>
  <c r="N38" i="1"/>
  <c r="BH33" i="1" s="1"/>
  <c r="M38" i="1"/>
  <c r="BG33" i="1" s="1"/>
  <c r="K38" i="1"/>
  <c r="BE33" i="1" s="1"/>
  <c r="H38" i="1"/>
  <c r="G38" i="1"/>
  <c r="BC33" i="1" s="1"/>
  <c r="F38" i="1"/>
  <c r="BB33" i="1" s="1"/>
  <c r="E38" i="1"/>
  <c r="BA33" i="1" s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AW33" i="1" s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J33" i="1"/>
  <c r="BD33" i="1"/>
  <c r="AZ33" i="1"/>
  <c r="AY33" i="1"/>
  <c r="AV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2" i="1"/>
  <c r="BJ66" i="1" s="1"/>
  <c r="BE66" i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BE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AW13" i="1" l="1"/>
  <c r="BG14" i="1"/>
  <c r="AU13" i="1"/>
  <c r="BC14" i="1"/>
  <c r="BD44" i="1"/>
  <c r="D38" i="1"/>
  <c r="BF35" i="1" s="1"/>
  <c r="AY23" i="1"/>
  <c r="BD35" i="1"/>
  <c r="BA35" i="1"/>
  <c r="AV13" i="1"/>
  <c r="AZ13" i="1"/>
  <c r="D23" i="1"/>
  <c r="D64" i="1"/>
  <c r="BD46" i="1"/>
  <c r="BA46" i="1"/>
  <c r="BE46" i="1"/>
  <c r="BC46" i="1"/>
  <c r="AV42" i="1"/>
  <c r="BE35" i="1"/>
  <c r="BF39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K6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P68" i="1"/>
  <c r="P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40" i="1"/>
  <c r="AX54" i="1"/>
  <c r="AS35" i="1"/>
  <c r="BG17" i="1"/>
  <c r="BK17" i="1"/>
  <c r="G68" i="1"/>
  <c r="G69" i="1" s="1"/>
  <c r="N68" i="1"/>
  <c r="N69" i="1" s="1"/>
  <c r="S68" i="1"/>
  <c r="S69" i="1" s="1"/>
  <c r="W68" i="1"/>
  <c r="W69" i="1" s="1"/>
  <c r="AA68" i="1"/>
  <c r="AA69" i="1" s="1"/>
  <c r="AE68" i="1"/>
  <c r="AE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X68" i="1"/>
  <c r="X69" i="1" s="1"/>
  <c r="AF68" i="1"/>
  <c r="AF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B35" i="1" l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<sst xmlns="http://schemas.openxmlformats.org/spreadsheetml/2006/main" count="220" uniqueCount="195">
  <si>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</si>
  <si>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</si>
  <si>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</si>
  <si>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</si>
  <si>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</si>
  <si>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</si>
  <si>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</si>
  <si>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</si>
  <si>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</si>
  <si>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</si>
  <si>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</si>
  <si>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</si>
  <si>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</si>
  <si>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</si>
  <si>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</si>
  <si>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</si>
  <si>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</si>
  <si>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</si>
  <si>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</si>
  <si>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</si>
  <si>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</si>
  <si>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</si>
  <si>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</si>
  <si>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</si>
  <si>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</si>
  <si>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</si>
  <si>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</si>
  <si>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</si>
  <si>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</si>
  <si>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</si>
  <si>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</si>
  <si>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</si>
  <si>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</si>
  <si>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</si>
  <si>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</si>
  <si>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</si>
  <si>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</si>
  <si>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</si>
  <si>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</si>
  <si>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</si>
  <si>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</si>
  <si>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</si>
  <si>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</si>
  <si>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</si>
  <si>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</si>
  <si>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</si>
  <si>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</si>
  <si>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</si>
  <si>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</si>
  <si>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</si>
  <si>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</si>
  <si>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</si>
  <si>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</si>
  <si>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</si>
  <si>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</si>
  <si>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</si>
  <si>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</si>
  <si>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</si>
  <si>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</si>
  <si>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</si>
  <si>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</si>
  <si>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</si>
  <si>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</si>
  <si>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</si>
  <si>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</si>
  <si>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</si>
  <si>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</si>
  <si>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</si>
  <si>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</si>
  <si>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</si>
  <si>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</si>
  <si>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</si>
  <si>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</si>
  <si>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</si>
  <si>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</si>
  <si>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</si>
  <si>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</si>
  <si>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</si>
  <si>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</si>
  <si>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</si>
  <si>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</si>
  <si>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</si>
  <si>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</si>
  <si>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</si>
  <si>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</si>
  <si>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</si>
  <si>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</si>
  <si>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</si>
  <si>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</si>
  <si>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</si>
  <si>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</si>
  <si>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</si>
  <si>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</si>
  <si>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</si>
  <si>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</si>
  <si>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</si>
  <si>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</si>
  <si>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</si>
  <si>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</si>
  <si>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</si>
  <si>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</si>
  <si>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</si>
  <si>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</si>
  <si>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</si>
  <si>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</si>
  <si>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</si>
  <si>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</si>
  <si>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</si>
  <si>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</si>
  <si>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</si>
  <si>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</si>
  <si>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</si>
  <si>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</si>
  <si>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</si>
  <si>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</si>
  <si>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</si>
  <si>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</si>
  <si>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</si>
  <si>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</si>
  <si>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</si>
  <si>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</si>
  <si>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</si>
  <si>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</si>
  <si>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</si>
  <si>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</si>
  <si>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</si>
  <si>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</si>
  <si>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</si>
  <si>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</si>
  <si>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</si>
  <si>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</si>
  <si>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</si>
  <si>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</si>
  <si>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</si>
  <si>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</si>
  <si>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</si>
  <si>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</si>
  <si>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</si>
  <si>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</si>
  <si>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</si>
  <si>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</si>
  <si>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</si>
  <si>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</si>
  <si>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</si>
  <si>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</si>
  <si>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</si>
  <si>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</si>
  <si>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</si>
  <si>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</si>
  <si>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</si>
  <si>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</si>
  <si>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</si>
  <si>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</si>
  <si>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</si>
  <si>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</si>
  <si>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</si>
  <si>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</si>
  <si>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</si>
  <si>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</si>
  <si>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</si>
  <si>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</si>
  <si>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</si>
  <si>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</si>
  <si>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</si>
  <si>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</si>
  <si>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</si>
  <si>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</si>
  <si>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</si>
  <si>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</si>
  <si>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</si>
  <si>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</si>
  <si>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</si>
  <si>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</si>
  <si>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</si>
  <si>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</si>
  <si>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</si>
  <si>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</si>
  <si>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</si>
  <si>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</si>
  <si>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</si>
  <si>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</si>
  <si>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</si>
  <si>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</si>
  <si>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</si>
  <si>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</si>
  <si>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</si>
  <si>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</si>
  <si>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</si>
  <si>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</si>
  <si>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</si>
  <si>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</si>
  <si>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</si>
  <si>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>BALAUSEAC CONSTANTIN</t>
  </si>
  <si>
    <t>FLOREA MIRELA</t>
  </si>
  <si>
    <t>GABRIELA POROCHNIUC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</si>
</sst>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N85" sqref="N8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0" t="s">
        <v>171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179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1" t="s">
        <v>1</v>
      </c>
      <c r="C7" s="121" t="s">
        <v>2</v>
      </c>
      <c r="D7" s="124" t="s">
        <v>172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2"/>
      <c r="C8" s="122"/>
      <c r="D8" s="127" t="s">
        <v>173</v>
      </c>
      <c r="E8" s="130" t="s">
        <v>3</v>
      </c>
      <c r="F8" s="131"/>
      <c r="G8" s="130" t="s">
        <v>4</v>
      </c>
      <c r="H8" s="132"/>
      <c r="I8" s="132"/>
      <c r="J8" s="132"/>
      <c r="K8" s="132"/>
      <c r="L8" s="132"/>
      <c r="M8" s="132"/>
      <c r="N8" s="131"/>
      <c r="O8" s="130" t="s">
        <v>5</v>
      </c>
      <c r="P8" s="131"/>
      <c r="Q8" s="130" t="s">
        <v>6</v>
      </c>
      <c r="R8" s="132"/>
      <c r="S8" s="132"/>
      <c r="T8" s="132"/>
      <c r="U8" s="132"/>
      <c r="V8" s="132"/>
      <c r="W8" s="131"/>
      <c r="X8" s="130" t="s">
        <v>7</v>
      </c>
      <c r="Y8" s="132"/>
      <c r="Z8" s="131"/>
      <c r="AA8" s="130" t="s">
        <v>8</v>
      </c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2"/>
      <c r="C9" s="122"/>
      <c r="D9" s="128"/>
      <c r="E9" s="136" t="s">
        <v>9</v>
      </c>
      <c r="F9" s="136" t="s">
        <v>10</v>
      </c>
      <c r="G9" s="136" t="s">
        <v>11</v>
      </c>
      <c r="H9" s="139" t="s">
        <v>174</v>
      </c>
      <c r="I9" s="142" t="s">
        <v>12</v>
      </c>
      <c r="J9" s="142" t="s">
        <v>166</v>
      </c>
      <c r="K9" s="142" t="s">
        <v>13</v>
      </c>
      <c r="L9" s="145" t="s">
        <v>14</v>
      </c>
      <c r="M9" s="136" t="s">
        <v>168</v>
      </c>
      <c r="N9" s="139" t="s">
        <v>15</v>
      </c>
      <c r="O9" s="136" t="s">
        <v>16</v>
      </c>
      <c r="P9" s="136" t="s">
        <v>17</v>
      </c>
      <c r="Q9" s="139" t="s">
        <v>167</v>
      </c>
      <c r="R9" s="139" t="s">
        <v>41</v>
      </c>
      <c r="S9" s="136" t="s">
        <v>18</v>
      </c>
      <c r="T9" s="136" t="s">
        <v>19</v>
      </c>
      <c r="U9" s="136" t="s">
        <v>20</v>
      </c>
      <c r="V9" s="136" t="s">
        <v>21</v>
      </c>
      <c r="W9" s="136" t="s">
        <v>22</v>
      </c>
      <c r="X9" s="136" t="s">
        <v>23</v>
      </c>
      <c r="Y9" s="136" t="s">
        <v>24</v>
      </c>
      <c r="Z9" s="136" t="s">
        <v>25</v>
      </c>
      <c r="AA9" s="158" t="s">
        <v>26</v>
      </c>
      <c r="AB9" s="159"/>
      <c r="AC9" s="159"/>
      <c r="AD9" s="160"/>
      <c r="AE9" s="136" t="s">
        <v>27</v>
      </c>
      <c r="AF9" s="136" t="s">
        <v>28</v>
      </c>
      <c r="AG9" s="133" t="s">
        <v>29</v>
      </c>
      <c r="AH9" s="145" t="s">
        <v>30</v>
      </c>
      <c r="AI9" s="136" t="s">
        <v>31</v>
      </c>
      <c r="AJ9" s="136" t="s">
        <v>32</v>
      </c>
      <c r="AK9" s="145" t="s">
        <v>33</v>
      </c>
      <c r="AL9" s="145" t="s">
        <v>34</v>
      </c>
      <c r="AM9" s="133" t="s">
        <v>35</v>
      </c>
      <c r="AN9" s="133" t="s">
        <v>36</v>
      </c>
      <c r="AO9" s="133" t="s">
        <v>37</v>
      </c>
      <c r="AP9" s="133" t="s">
        <v>38</v>
      </c>
      <c r="AQ9" s="133" t="s">
        <v>165</v>
      </c>
      <c r="AR9" s="136" t="s">
        <v>39</v>
      </c>
      <c r="AS9" s="136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2"/>
      <c r="C10" s="122"/>
      <c r="D10" s="128"/>
      <c r="E10" s="137"/>
      <c r="F10" s="137"/>
      <c r="G10" s="137"/>
      <c r="H10" s="140"/>
      <c r="I10" s="143"/>
      <c r="J10" s="143"/>
      <c r="K10" s="143"/>
      <c r="L10" s="146"/>
      <c r="M10" s="137"/>
      <c r="N10" s="140"/>
      <c r="O10" s="137"/>
      <c r="P10" s="137"/>
      <c r="Q10" s="140"/>
      <c r="R10" s="140"/>
      <c r="S10" s="137"/>
      <c r="T10" s="137"/>
      <c r="U10" s="137"/>
      <c r="V10" s="137"/>
      <c r="W10" s="137"/>
      <c r="X10" s="137"/>
      <c r="Y10" s="137"/>
      <c r="Z10" s="137"/>
      <c r="AA10" s="1" t="s">
        <v>42</v>
      </c>
      <c r="AB10" s="2" t="s">
        <v>16</v>
      </c>
      <c r="AC10" s="1" t="s">
        <v>43</v>
      </c>
      <c r="AD10" s="2" t="s">
        <v>16</v>
      </c>
      <c r="AE10" s="137"/>
      <c r="AF10" s="137"/>
      <c r="AG10" s="134"/>
      <c r="AH10" s="146"/>
      <c r="AI10" s="137"/>
      <c r="AJ10" s="137"/>
      <c r="AK10" s="146"/>
      <c r="AL10" s="146"/>
      <c r="AM10" s="134"/>
      <c r="AN10" s="134"/>
      <c r="AO10" s="134"/>
      <c r="AP10" s="134"/>
      <c r="AQ10" s="134"/>
      <c r="AR10" s="137"/>
      <c r="AS10" s="137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3"/>
      <c r="C11" s="123"/>
      <c r="D11" s="129"/>
      <c r="E11" s="138"/>
      <c r="F11" s="138"/>
      <c r="G11" s="138"/>
      <c r="H11" s="141"/>
      <c r="I11" s="144"/>
      <c r="J11" s="144"/>
      <c r="K11" s="144"/>
      <c r="L11" s="147"/>
      <c r="M11" s="138"/>
      <c r="N11" s="141"/>
      <c r="O11" s="138"/>
      <c r="P11" s="138"/>
      <c r="Q11" s="141"/>
      <c r="R11" s="141"/>
      <c r="S11" s="138"/>
      <c r="T11" s="138"/>
      <c r="U11" s="138"/>
      <c r="V11" s="138"/>
      <c r="W11" s="138"/>
      <c r="X11" s="138"/>
      <c r="Y11" s="138"/>
      <c r="Z11" s="138"/>
      <c r="AA11" s="1" t="s">
        <v>44</v>
      </c>
      <c r="AB11" s="1" t="s">
        <v>16</v>
      </c>
      <c r="AC11" s="1" t="s">
        <v>44</v>
      </c>
      <c r="AD11" s="1" t="s">
        <v>16</v>
      </c>
      <c r="AE11" s="138"/>
      <c r="AF11" s="138"/>
      <c r="AG11" s="135"/>
      <c r="AH11" s="147"/>
      <c r="AI11" s="138"/>
      <c r="AJ11" s="138"/>
      <c r="AK11" s="147"/>
      <c r="AL11" s="147"/>
      <c r="AM11" s="135"/>
      <c r="AN11" s="135"/>
      <c r="AO11" s="135"/>
      <c r="AP11" s="135"/>
      <c r="AQ11" s="135"/>
      <c r="AR11" s="138"/>
      <c r="AS11" s="138"/>
      <c r="AT11" s="157"/>
      <c r="AU11" s="150" t="s">
        <v>45</v>
      </c>
      <c r="AV11" s="150" t="s">
        <v>45</v>
      </c>
      <c r="AW11" s="150" t="s">
        <v>45</v>
      </c>
      <c r="AX11" s="150" t="s">
        <v>45</v>
      </c>
      <c r="AY11" s="150" t="s">
        <v>45</v>
      </c>
      <c r="AZ11" s="150" t="s">
        <v>45</v>
      </c>
      <c r="BA11" s="150" t="s">
        <v>45</v>
      </c>
      <c r="BB11" s="150" t="s">
        <v>45</v>
      </c>
      <c r="BC11" s="150" t="s">
        <v>45</v>
      </c>
      <c r="BD11" s="150" t="s">
        <v>45</v>
      </c>
      <c r="BE11" s="150" t="s">
        <v>45</v>
      </c>
      <c r="BF11" s="150" t="s">
        <v>45</v>
      </c>
      <c r="BG11" s="150" t="s">
        <v>45</v>
      </c>
      <c r="BH11" s="150" t="s">
        <v>45</v>
      </c>
      <c r="BI11" s="150" t="s">
        <v>45</v>
      </c>
      <c r="BJ11" s="150" t="s">
        <v>45</v>
      </c>
      <c r="BK11" s="150" t="s">
        <v>45</v>
      </c>
      <c r="BL11" s="148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49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1605</v>
      </c>
      <c r="E13" s="15">
        <v>399</v>
      </c>
      <c r="F13" s="15">
        <v>1206</v>
      </c>
      <c r="G13" s="15">
        <v>317</v>
      </c>
      <c r="H13" s="15">
        <v>265</v>
      </c>
      <c r="I13" s="15">
        <v>147</v>
      </c>
      <c r="J13" s="15">
        <v>115</v>
      </c>
      <c r="K13" s="15">
        <v>153</v>
      </c>
      <c r="L13" s="15">
        <v>324</v>
      </c>
      <c r="M13" s="15">
        <v>664</v>
      </c>
      <c r="N13" s="15">
        <v>191</v>
      </c>
      <c r="O13" s="15">
        <v>688</v>
      </c>
      <c r="P13" s="15">
        <v>917</v>
      </c>
      <c r="Q13" s="15">
        <v>234</v>
      </c>
      <c r="R13" s="15">
        <v>4</v>
      </c>
      <c r="S13" s="15">
        <v>457</v>
      </c>
      <c r="T13" s="15">
        <v>352</v>
      </c>
      <c r="U13" s="15">
        <v>429</v>
      </c>
      <c r="V13" s="15">
        <v>27</v>
      </c>
      <c r="W13" s="15">
        <v>106</v>
      </c>
      <c r="X13" s="15">
        <v>989</v>
      </c>
      <c r="Y13" s="15">
        <v>570</v>
      </c>
      <c r="Z13" s="15">
        <v>46</v>
      </c>
      <c r="AA13" s="15">
        <v>3</v>
      </c>
      <c r="AB13" s="15">
        <v>1</v>
      </c>
      <c r="AC13" s="15">
        <v>2</v>
      </c>
      <c r="AD13" s="15">
        <v>0</v>
      </c>
      <c r="AE13" s="15">
        <v>9</v>
      </c>
      <c r="AF13" s="15">
        <v>6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1585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386</v>
      </c>
      <c r="E14" s="22">
        <v>149</v>
      </c>
      <c r="F14" s="22">
        <v>237</v>
      </c>
      <c r="G14" s="22">
        <v>94</v>
      </c>
      <c r="H14" s="22">
        <v>43</v>
      </c>
      <c r="I14" s="22">
        <v>40</v>
      </c>
      <c r="J14" s="22">
        <v>9</v>
      </c>
      <c r="K14" s="22">
        <v>23</v>
      </c>
      <c r="L14" s="22">
        <v>58</v>
      </c>
      <c r="M14" s="22">
        <v>171</v>
      </c>
      <c r="N14" s="22">
        <v>48</v>
      </c>
      <c r="O14" s="22">
        <v>181</v>
      </c>
      <c r="P14" s="22">
        <v>205</v>
      </c>
      <c r="Q14" s="22">
        <v>13</v>
      </c>
      <c r="R14" s="22">
        <v>4</v>
      </c>
      <c r="S14" s="22">
        <v>103</v>
      </c>
      <c r="T14" s="22">
        <v>90</v>
      </c>
      <c r="U14" s="22">
        <v>134</v>
      </c>
      <c r="V14" s="22">
        <v>10</v>
      </c>
      <c r="W14" s="22">
        <v>36</v>
      </c>
      <c r="X14" s="22">
        <v>243</v>
      </c>
      <c r="Y14" s="22">
        <v>99</v>
      </c>
      <c r="Z14" s="22">
        <v>44</v>
      </c>
      <c r="AA14" s="22">
        <v>3</v>
      </c>
      <c r="AB14" s="22">
        <v>1</v>
      </c>
      <c r="AC14" s="22">
        <v>2</v>
      </c>
      <c r="AD14" s="22">
        <v>0</v>
      </c>
      <c r="AE14" s="22">
        <v>1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380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400</v>
      </c>
      <c r="E15" s="15">
        <v>154</v>
      </c>
      <c r="F15" s="15">
        <v>246</v>
      </c>
      <c r="G15" s="15">
        <v>97</v>
      </c>
      <c r="H15" s="15">
        <v>45</v>
      </c>
      <c r="I15" s="15">
        <v>41</v>
      </c>
      <c r="J15" s="15">
        <v>9</v>
      </c>
      <c r="K15" s="15">
        <v>25</v>
      </c>
      <c r="L15" s="15">
        <v>60</v>
      </c>
      <c r="M15" s="15">
        <v>177</v>
      </c>
      <c r="N15" s="15">
        <v>50</v>
      </c>
      <c r="O15" s="15">
        <v>188</v>
      </c>
      <c r="P15" s="15">
        <v>212</v>
      </c>
      <c r="Q15" s="15">
        <v>13</v>
      </c>
      <c r="R15" s="15">
        <v>4</v>
      </c>
      <c r="S15" s="15">
        <v>108</v>
      </c>
      <c r="T15" s="15">
        <v>93</v>
      </c>
      <c r="U15" s="15">
        <v>139</v>
      </c>
      <c r="V15" s="15">
        <v>10</v>
      </c>
      <c r="W15" s="15">
        <v>37</v>
      </c>
      <c r="X15" s="15">
        <v>252</v>
      </c>
      <c r="Y15" s="15">
        <v>102</v>
      </c>
      <c r="Z15" s="15">
        <v>46</v>
      </c>
      <c r="AA15" s="15">
        <v>3</v>
      </c>
      <c r="AB15" s="15">
        <v>1</v>
      </c>
      <c r="AC15" s="15">
        <v>2</v>
      </c>
      <c r="AD15" s="15">
        <v>0</v>
      </c>
      <c r="AE15" s="15">
        <v>1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394</v>
      </c>
      <c r="AT15" s="15">
        <f t="shared" ref="AT15" si="1">AT14*103.6/100</f>
        <v>0</v>
      </c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2">IF(S15&lt;=S13," ","GRESEALA")</f>
        <v xml:space="preserve"> </v>
      </c>
      <c r="BF15" s="17" t="str">
        <f t="shared" si="2"/>
        <v xml:space="preserve"> </v>
      </c>
      <c r="BG15" s="17" t="str">
        <f t="shared" si="2"/>
        <v xml:space="preserve"> </v>
      </c>
      <c r="BH15" s="17" t="str">
        <f t="shared" si="2"/>
        <v xml:space="preserve"> </v>
      </c>
      <c r="BI15" s="17" t="str">
        <f t="shared" si="2"/>
        <v xml:space="preserve"> </v>
      </c>
      <c r="BJ15" s="17" t="str">
        <f t="shared" si="2"/>
        <v xml:space="preserve"> </v>
      </c>
      <c r="BK15" s="17" t="str">
        <f t="shared" si="2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386</v>
      </c>
      <c r="E16" s="22">
        <f>E17+E18</f>
        <v>149</v>
      </c>
      <c r="F16" s="22">
        <f t="shared" ref="F16:AS16" si="3">F17+F18</f>
        <v>237</v>
      </c>
      <c r="G16" s="22">
        <f t="shared" si="3"/>
        <v>94</v>
      </c>
      <c r="H16" s="22">
        <f t="shared" si="3"/>
        <v>43</v>
      </c>
      <c r="I16" s="22">
        <f t="shared" si="3"/>
        <v>40</v>
      </c>
      <c r="J16" s="22">
        <f t="shared" si="3"/>
        <v>9</v>
      </c>
      <c r="K16" s="22">
        <f t="shared" si="3"/>
        <v>23</v>
      </c>
      <c r="L16" s="22">
        <f t="shared" si="3"/>
        <v>58</v>
      </c>
      <c r="M16" s="22">
        <f t="shared" si="3"/>
        <v>171</v>
      </c>
      <c r="N16" s="22">
        <f t="shared" si="3"/>
        <v>48</v>
      </c>
      <c r="O16" s="22">
        <f t="shared" si="3"/>
        <v>181</v>
      </c>
      <c r="P16" s="22">
        <f t="shared" si="3"/>
        <v>205</v>
      </c>
      <c r="Q16" s="22">
        <f t="shared" si="3"/>
        <v>13</v>
      </c>
      <c r="R16" s="22">
        <f t="shared" ref="R16" si="4">R17+R18</f>
        <v>4</v>
      </c>
      <c r="S16" s="22">
        <f t="shared" si="3"/>
        <v>103</v>
      </c>
      <c r="T16" s="22">
        <f t="shared" si="3"/>
        <v>90</v>
      </c>
      <c r="U16" s="22">
        <f t="shared" si="3"/>
        <v>134</v>
      </c>
      <c r="V16" s="22">
        <f t="shared" si="3"/>
        <v>10</v>
      </c>
      <c r="W16" s="22">
        <f t="shared" si="3"/>
        <v>36</v>
      </c>
      <c r="X16" s="22">
        <f t="shared" si="3"/>
        <v>243</v>
      </c>
      <c r="Y16" s="22">
        <f t="shared" si="3"/>
        <v>99</v>
      </c>
      <c r="Z16" s="22">
        <f t="shared" si="3"/>
        <v>44</v>
      </c>
      <c r="AA16" s="22">
        <f t="shared" si="3"/>
        <v>3</v>
      </c>
      <c r="AB16" s="22">
        <f t="shared" si="3"/>
        <v>1</v>
      </c>
      <c r="AC16" s="22">
        <f t="shared" si="3"/>
        <v>2</v>
      </c>
      <c r="AD16" s="22">
        <f t="shared" si="3"/>
        <v>0</v>
      </c>
      <c r="AE16" s="22">
        <f t="shared" si="3"/>
        <v>1</v>
      </c>
      <c r="AF16" s="22">
        <f t="shared" si="3"/>
        <v>0</v>
      </c>
      <c r="AG16" s="22">
        <f t="shared" si="3"/>
        <v>0</v>
      </c>
      <c r="AH16" s="22">
        <f t="shared" si="3"/>
        <v>0</v>
      </c>
      <c r="AI16" s="22">
        <f t="shared" si="3"/>
        <v>0</v>
      </c>
      <c r="AJ16" s="22">
        <f t="shared" si="3"/>
        <v>0</v>
      </c>
      <c r="AK16" s="22">
        <f t="shared" si="3"/>
        <v>0</v>
      </c>
      <c r="AL16" s="22">
        <f t="shared" si="3"/>
        <v>0</v>
      </c>
      <c r="AM16" s="22">
        <f t="shared" si="3"/>
        <v>0</v>
      </c>
      <c r="AN16" s="22">
        <f t="shared" si="3"/>
        <v>0</v>
      </c>
      <c r="AO16" s="22">
        <f t="shared" si="3"/>
        <v>0</v>
      </c>
      <c r="AP16" s="22">
        <f t="shared" si="3"/>
        <v>0</v>
      </c>
      <c r="AQ16" s="22">
        <f t="shared" si="3"/>
        <v>0</v>
      </c>
      <c r="AR16" s="22">
        <f t="shared" si="3"/>
        <v>0</v>
      </c>
      <c r="AS16" s="22">
        <f t="shared" si="3"/>
        <v>380</v>
      </c>
      <c r="AT16" s="117"/>
      <c r="AU16" s="17" t="str">
        <f t="shared" ref="AU16:BB16" si="5">IF(AC15&lt;=AC13," ","GRESEALA")</f>
        <v xml:space="preserve"> </v>
      </c>
      <c r="AV16" s="17" t="str">
        <f t="shared" si="5"/>
        <v xml:space="preserve"> </v>
      </c>
      <c r="AW16" s="17" t="str">
        <f t="shared" si="5"/>
        <v xml:space="preserve"> </v>
      </c>
      <c r="AX16" s="17" t="str">
        <f t="shared" si="5"/>
        <v xml:space="preserve"> </v>
      </c>
      <c r="AY16" s="17" t="str">
        <f t="shared" si="5"/>
        <v xml:space="preserve"> </v>
      </c>
      <c r="AZ16" s="17" t="str">
        <f t="shared" si="5"/>
        <v xml:space="preserve"> </v>
      </c>
      <c r="BA16" s="17" t="str">
        <f t="shared" si="5"/>
        <v xml:space="preserve"> </v>
      </c>
      <c r="BB16" s="17" t="str">
        <f t="shared" si="5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367</v>
      </c>
      <c r="E17" s="33">
        <v>140</v>
      </c>
      <c r="F17" s="33">
        <v>227</v>
      </c>
      <c r="G17" s="33">
        <v>94</v>
      </c>
      <c r="H17" s="33">
        <v>43</v>
      </c>
      <c r="I17" s="33">
        <v>38</v>
      </c>
      <c r="J17" s="33">
        <v>8</v>
      </c>
      <c r="K17" s="33">
        <v>21</v>
      </c>
      <c r="L17" s="33">
        <v>55</v>
      </c>
      <c r="M17" s="33">
        <v>159</v>
      </c>
      <c r="N17" s="33">
        <v>44</v>
      </c>
      <c r="O17" s="33">
        <v>175</v>
      </c>
      <c r="P17" s="33">
        <v>192</v>
      </c>
      <c r="Q17" s="33">
        <v>12</v>
      </c>
      <c r="R17" s="33">
        <v>4</v>
      </c>
      <c r="S17" s="33">
        <v>96</v>
      </c>
      <c r="T17" s="33">
        <v>83</v>
      </c>
      <c r="U17" s="33">
        <v>132</v>
      </c>
      <c r="V17" s="33">
        <v>10</v>
      </c>
      <c r="W17" s="33">
        <v>34</v>
      </c>
      <c r="X17" s="33">
        <v>243</v>
      </c>
      <c r="Y17" s="33">
        <v>80</v>
      </c>
      <c r="Z17" s="33">
        <v>44</v>
      </c>
      <c r="AA17" s="33">
        <v>3</v>
      </c>
      <c r="AB17" s="33">
        <v>1</v>
      </c>
      <c r="AC17" s="33">
        <v>2</v>
      </c>
      <c r="AD17" s="33">
        <v>0</v>
      </c>
      <c r="AE17" s="33">
        <v>1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361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6">IF(S16&lt;=S14," ","GRESEALA")</f>
        <v xml:space="preserve"> </v>
      </c>
      <c r="AY17" s="17" t="str">
        <f t="shared" si="6"/>
        <v xml:space="preserve"> </v>
      </c>
      <c r="AZ17" s="17" t="str">
        <f t="shared" si="6"/>
        <v xml:space="preserve"> </v>
      </c>
      <c r="BA17" s="17" t="str">
        <f t="shared" si="6"/>
        <v xml:space="preserve"> </v>
      </c>
      <c r="BB17" s="17" t="str">
        <f t="shared" si="6"/>
        <v xml:space="preserve"> </v>
      </c>
      <c r="BC17" s="17" t="str">
        <f t="shared" si="6"/>
        <v xml:space="preserve"> </v>
      </c>
      <c r="BD17" s="17" t="str">
        <f t="shared" si="6"/>
        <v xml:space="preserve"> </v>
      </c>
      <c r="BE17" s="17" t="str">
        <f t="shared" si="6"/>
        <v xml:space="preserve"> </v>
      </c>
      <c r="BF17" s="17" t="str">
        <f t="shared" si="6"/>
        <v xml:space="preserve"> </v>
      </c>
      <c r="BG17" s="17" t="str">
        <f t="shared" si="6"/>
        <v xml:space="preserve"> </v>
      </c>
      <c r="BH17" s="17" t="str">
        <f t="shared" si="6"/>
        <v xml:space="preserve"> </v>
      </c>
      <c r="BI17" s="17" t="str">
        <f t="shared" si="6"/>
        <v xml:space="preserve"> </v>
      </c>
      <c r="BJ17" s="17" t="str">
        <f t="shared" si="6"/>
        <v xml:space="preserve"> </v>
      </c>
      <c r="BK17" s="17" t="str">
        <f t="shared" si="6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19</v>
      </c>
      <c r="E18" s="33">
        <v>9</v>
      </c>
      <c r="F18" s="33">
        <v>10</v>
      </c>
      <c r="G18" s="33">
        <v>0</v>
      </c>
      <c r="H18" s="33">
        <v>0</v>
      </c>
      <c r="I18" s="33">
        <v>2</v>
      </c>
      <c r="J18" s="33">
        <v>1</v>
      </c>
      <c r="K18" s="33">
        <v>2</v>
      </c>
      <c r="L18" s="33">
        <v>3</v>
      </c>
      <c r="M18" s="33">
        <v>12</v>
      </c>
      <c r="N18" s="33">
        <v>4</v>
      </c>
      <c r="O18" s="33">
        <v>6</v>
      </c>
      <c r="P18" s="33">
        <v>13</v>
      </c>
      <c r="Q18" s="33">
        <v>1</v>
      </c>
      <c r="R18" s="33">
        <v>0</v>
      </c>
      <c r="S18" s="33">
        <v>7</v>
      </c>
      <c r="T18" s="33">
        <v>7</v>
      </c>
      <c r="U18" s="33">
        <v>2</v>
      </c>
      <c r="V18" s="33">
        <v>0</v>
      </c>
      <c r="W18" s="33">
        <v>2</v>
      </c>
      <c r="X18" s="33">
        <v>0</v>
      </c>
      <c r="Y18" s="33">
        <v>19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19</v>
      </c>
      <c r="AT18" s="37"/>
      <c r="AU18" s="17" t="str">
        <f t="shared" ref="AU18:AZ18" si="7">IF(AG16&lt;=AG14," ","GRESEALA")</f>
        <v xml:space="preserve"> </v>
      </c>
      <c r="AV18" s="17" t="str">
        <f t="shared" si="7"/>
        <v xml:space="preserve"> </v>
      </c>
      <c r="AW18" s="17" t="str">
        <f t="shared" si="7"/>
        <v xml:space="preserve"> </v>
      </c>
      <c r="AX18" s="17" t="str">
        <f t="shared" si="7"/>
        <v xml:space="preserve"> </v>
      </c>
      <c r="AY18" s="17" t="str">
        <f t="shared" si="7"/>
        <v xml:space="preserve"> </v>
      </c>
      <c r="AZ18" s="17" t="str">
        <f t="shared" si="7"/>
        <v xml:space="preserve"> </v>
      </c>
      <c r="BA18" s="17" t="str">
        <f t="shared" ref="BA18:BB18" si="8">IF(AR16&lt;=AR14," ","GRESEALA")</f>
        <v xml:space="preserve"> </v>
      </c>
      <c r="BB18" s="17" t="str">
        <f t="shared" si="8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351</v>
      </c>
      <c r="E19" s="37">
        <v>135</v>
      </c>
      <c r="F19" s="37">
        <v>216</v>
      </c>
      <c r="G19" s="37">
        <v>85</v>
      </c>
      <c r="H19" s="37">
        <v>39</v>
      </c>
      <c r="I19" s="37">
        <v>36</v>
      </c>
      <c r="J19" s="37">
        <v>8</v>
      </c>
      <c r="K19" s="37">
        <v>22</v>
      </c>
      <c r="L19" s="37">
        <v>53</v>
      </c>
      <c r="M19" s="37">
        <v>155</v>
      </c>
      <c r="N19" s="37">
        <v>44</v>
      </c>
      <c r="O19" s="37">
        <v>165</v>
      </c>
      <c r="P19" s="37">
        <v>186</v>
      </c>
      <c r="Q19" s="37">
        <v>11</v>
      </c>
      <c r="R19" s="37">
        <v>4</v>
      </c>
      <c r="S19" s="37">
        <v>96</v>
      </c>
      <c r="T19" s="37">
        <v>81</v>
      </c>
      <c r="U19" s="37">
        <v>122</v>
      </c>
      <c r="V19" s="37">
        <v>9</v>
      </c>
      <c r="W19" s="37">
        <v>32</v>
      </c>
      <c r="X19" s="37">
        <v>221</v>
      </c>
      <c r="Y19" s="37">
        <v>90</v>
      </c>
      <c r="Z19" s="37">
        <v>40</v>
      </c>
      <c r="AA19" s="37">
        <v>0</v>
      </c>
      <c r="AB19" s="37">
        <v>0</v>
      </c>
      <c r="AC19" s="37">
        <v>0</v>
      </c>
      <c r="AD19" s="37">
        <v>0</v>
      </c>
      <c r="AE19" s="37">
        <v>1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350</v>
      </c>
      <c r="AT19" s="37">
        <f t="shared" ref="AT19" si="9">AT15*87.5/100</f>
        <v>0</v>
      </c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10">IF(S17+S18=S16," ","GRESEALA")</f>
        <v xml:space="preserve"> </v>
      </c>
      <c r="AX19" s="17" t="str">
        <f t="shared" si="10"/>
        <v xml:space="preserve"> </v>
      </c>
      <c r="AY19" s="17" t="str">
        <f t="shared" si="10"/>
        <v xml:space="preserve"> </v>
      </c>
      <c r="AZ19" s="17" t="str">
        <f t="shared" si="10"/>
        <v xml:space="preserve"> </v>
      </c>
      <c r="BA19" s="17" t="str">
        <f t="shared" si="10"/>
        <v xml:space="preserve"> </v>
      </c>
      <c r="BB19" s="17" t="str">
        <f t="shared" si="10"/>
        <v xml:space="preserve"> </v>
      </c>
      <c r="BC19" s="17" t="str">
        <f t="shared" si="10"/>
        <v xml:space="preserve"> </v>
      </c>
      <c r="BD19" s="17" t="str">
        <f t="shared" si="10"/>
        <v xml:space="preserve"> </v>
      </c>
      <c r="BE19" s="17" t="str">
        <f t="shared" si="10"/>
        <v xml:space="preserve"> </v>
      </c>
      <c r="BF19" s="17" t="str">
        <f t="shared" si="10"/>
        <v xml:space="preserve"> </v>
      </c>
      <c r="BG19" s="17" t="str">
        <f t="shared" si="10"/>
        <v xml:space="preserve"> </v>
      </c>
      <c r="BH19" s="17" t="str">
        <f t="shared" si="10"/>
        <v xml:space="preserve"> </v>
      </c>
      <c r="BI19" s="17" t="str">
        <f t="shared" si="10"/>
        <v xml:space="preserve"> </v>
      </c>
      <c r="BJ19" s="17" t="str">
        <f t="shared" si="10"/>
        <v xml:space="preserve"> </v>
      </c>
      <c r="BK19" s="17" t="str">
        <f t="shared" si="10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171</v>
      </c>
      <c r="E20" s="22">
        <f>E21+E22</f>
        <v>55</v>
      </c>
      <c r="F20" s="22">
        <f t="shared" ref="F20:AS20" si="11">F21+F22</f>
        <v>116</v>
      </c>
      <c r="G20" s="22">
        <f t="shared" si="11"/>
        <v>0</v>
      </c>
      <c r="H20" s="22">
        <f>H21+H22</f>
        <v>0</v>
      </c>
      <c r="I20" s="22">
        <f t="shared" ref="I20:J20" si="12">I21+I22</f>
        <v>0</v>
      </c>
      <c r="J20" s="22">
        <f t="shared" si="12"/>
        <v>0</v>
      </c>
      <c r="K20" s="22">
        <f t="shared" si="11"/>
        <v>0</v>
      </c>
      <c r="L20" s="22">
        <f t="shared" si="11"/>
        <v>0</v>
      </c>
      <c r="M20" s="22">
        <f t="shared" si="11"/>
        <v>171</v>
      </c>
      <c r="N20" s="22">
        <f t="shared" si="11"/>
        <v>48</v>
      </c>
      <c r="O20" s="22">
        <f t="shared" si="11"/>
        <v>72</v>
      </c>
      <c r="P20" s="22">
        <f t="shared" si="11"/>
        <v>99</v>
      </c>
      <c r="Q20" s="22">
        <f t="shared" si="11"/>
        <v>4</v>
      </c>
      <c r="R20" s="22">
        <f t="shared" ref="R20" si="13">R21+R22</f>
        <v>1</v>
      </c>
      <c r="S20" s="22">
        <f t="shared" si="11"/>
        <v>65</v>
      </c>
      <c r="T20" s="22">
        <f t="shared" si="11"/>
        <v>57</v>
      </c>
      <c r="U20" s="22">
        <f t="shared" si="11"/>
        <v>36</v>
      </c>
      <c r="V20" s="22">
        <f t="shared" si="11"/>
        <v>1</v>
      </c>
      <c r="W20" s="22">
        <f t="shared" si="11"/>
        <v>8</v>
      </c>
      <c r="X20" s="22">
        <f t="shared" si="11"/>
        <v>113</v>
      </c>
      <c r="Y20" s="22">
        <f t="shared" si="11"/>
        <v>48</v>
      </c>
      <c r="Z20" s="22">
        <f t="shared" si="11"/>
        <v>10</v>
      </c>
      <c r="AA20" s="22">
        <f t="shared" si="11"/>
        <v>0</v>
      </c>
      <c r="AB20" s="22">
        <f t="shared" si="11"/>
        <v>0</v>
      </c>
      <c r="AC20" s="22">
        <f t="shared" si="11"/>
        <v>1</v>
      </c>
      <c r="AD20" s="22">
        <f t="shared" si="11"/>
        <v>0</v>
      </c>
      <c r="AE20" s="22">
        <f t="shared" si="11"/>
        <v>0</v>
      </c>
      <c r="AF20" s="22">
        <f t="shared" si="11"/>
        <v>0</v>
      </c>
      <c r="AG20" s="22">
        <f t="shared" si="11"/>
        <v>0</v>
      </c>
      <c r="AH20" s="22">
        <f t="shared" si="11"/>
        <v>0</v>
      </c>
      <c r="AI20" s="22">
        <f t="shared" si="11"/>
        <v>0</v>
      </c>
      <c r="AJ20" s="22">
        <f t="shared" si="11"/>
        <v>0</v>
      </c>
      <c r="AK20" s="22">
        <f t="shared" si="11"/>
        <v>0</v>
      </c>
      <c r="AL20" s="22">
        <f t="shared" si="11"/>
        <v>0</v>
      </c>
      <c r="AM20" s="22">
        <f t="shared" si="11"/>
        <v>0</v>
      </c>
      <c r="AN20" s="22">
        <f t="shared" si="11"/>
        <v>0</v>
      </c>
      <c r="AO20" s="22">
        <f t="shared" si="11"/>
        <v>0</v>
      </c>
      <c r="AP20" s="22">
        <f t="shared" si="11"/>
        <v>0</v>
      </c>
      <c r="AQ20" s="22">
        <f t="shared" si="11"/>
        <v>0</v>
      </c>
      <c r="AR20" s="22">
        <f t="shared" si="11"/>
        <v>0</v>
      </c>
      <c r="AS20" s="22">
        <f t="shared" si="11"/>
        <v>171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4">IF(AR17+AR18=AR16," ","GRESEALA")</f>
        <v xml:space="preserve"> </v>
      </c>
      <c r="BA20" s="17" t="str">
        <f t="shared" si="14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29">
        <f t="shared" si="0"/>
        <v>159</v>
      </c>
      <c r="E21" s="37">
        <v>51</v>
      </c>
      <c r="F21" s="37">
        <v>108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159</v>
      </c>
      <c r="N21" s="37">
        <v>44</v>
      </c>
      <c r="O21" s="37">
        <v>72</v>
      </c>
      <c r="P21" s="37">
        <v>87</v>
      </c>
      <c r="Q21" s="37">
        <v>3</v>
      </c>
      <c r="R21" s="37">
        <v>1</v>
      </c>
      <c r="S21" s="37">
        <v>59</v>
      </c>
      <c r="T21" s="37">
        <v>52</v>
      </c>
      <c r="U21" s="37">
        <v>36</v>
      </c>
      <c r="V21" s="37">
        <v>1</v>
      </c>
      <c r="W21" s="37">
        <v>8</v>
      </c>
      <c r="X21" s="37">
        <v>113</v>
      </c>
      <c r="Y21" s="37">
        <v>36</v>
      </c>
      <c r="Z21" s="37">
        <v>10</v>
      </c>
      <c r="AA21" s="37">
        <v>0</v>
      </c>
      <c r="AB21" s="37">
        <v>0</v>
      </c>
      <c r="AC21" s="37">
        <v>1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159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5">IF(K21+K22=K20," ","GRESEALA")</f>
        <v xml:space="preserve"> </v>
      </c>
      <c r="AX21" s="17" t="str">
        <f t="shared" si="15"/>
        <v xml:space="preserve"> </v>
      </c>
      <c r="AY21" s="17" t="str">
        <f t="shared" si="15"/>
        <v xml:space="preserve"> </v>
      </c>
      <c r="AZ21" s="17" t="str">
        <f t="shared" si="15"/>
        <v xml:space="preserve"> </v>
      </c>
      <c r="BA21" s="17" t="str">
        <f t="shared" si="15"/>
        <v xml:space="preserve"> </v>
      </c>
      <c r="BB21" s="17" t="str">
        <f t="shared" si="15"/>
        <v xml:space="preserve"> </v>
      </c>
      <c r="BC21" s="17" t="str">
        <f t="shared" si="15"/>
        <v xml:space="preserve"> </v>
      </c>
      <c r="BD21" s="17" t="str">
        <f t="shared" ref="BD21:BK21" si="16">IF(S21+S22=S20," ","GRESEALA")</f>
        <v xml:space="preserve"> </v>
      </c>
      <c r="BE21" s="17" t="str">
        <f t="shared" si="16"/>
        <v xml:space="preserve"> </v>
      </c>
      <c r="BF21" s="17" t="str">
        <f t="shared" si="16"/>
        <v xml:space="preserve"> </v>
      </c>
      <c r="BG21" s="17" t="str">
        <f t="shared" si="16"/>
        <v xml:space="preserve"> </v>
      </c>
      <c r="BH21" s="17" t="str">
        <f t="shared" si="16"/>
        <v xml:space="preserve"> </v>
      </c>
      <c r="BI21" s="17" t="str">
        <f t="shared" si="16"/>
        <v xml:space="preserve"> </v>
      </c>
      <c r="BJ21" s="17" t="str">
        <f t="shared" si="16"/>
        <v xml:space="preserve"> </v>
      </c>
      <c r="BK21" s="17" t="str">
        <f t="shared" si="16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12</v>
      </c>
      <c r="E22" s="37">
        <v>4</v>
      </c>
      <c r="F22" s="37">
        <v>8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12</v>
      </c>
      <c r="N22" s="37">
        <v>4</v>
      </c>
      <c r="O22" s="37">
        <v>0</v>
      </c>
      <c r="P22" s="37">
        <v>12</v>
      </c>
      <c r="Q22" s="37">
        <v>1</v>
      </c>
      <c r="R22" s="37">
        <v>0</v>
      </c>
      <c r="S22" s="37">
        <v>6</v>
      </c>
      <c r="T22" s="37">
        <v>5</v>
      </c>
      <c r="U22" s="37">
        <v>0</v>
      </c>
      <c r="V22" s="37">
        <v>0</v>
      </c>
      <c r="W22" s="37">
        <v>0</v>
      </c>
      <c r="X22" s="37">
        <v>0</v>
      </c>
      <c r="Y22" s="37">
        <v>12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12</v>
      </c>
      <c r="AT22" s="37"/>
      <c r="AU22" s="17" t="str">
        <f t="shared" ref="AU22:BF22" si="17">IF(AA21+AA22=AA20," ","GRESEALA")</f>
        <v xml:space="preserve"> </v>
      </c>
      <c r="AV22" s="17" t="str">
        <f t="shared" si="17"/>
        <v xml:space="preserve"> </v>
      </c>
      <c r="AW22" s="17" t="str">
        <f t="shared" si="17"/>
        <v xml:space="preserve"> </v>
      </c>
      <c r="AX22" s="17" t="str">
        <f t="shared" si="17"/>
        <v xml:space="preserve"> </v>
      </c>
      <c r="AY22" s="17" t="str">
        <f t="shared" si="17"/>
        <v xml:space="preserve"> </v>
      </c>
      <c r="AZ22" s="17" t="str">
        <f t="shared" si="17"/>
        <v xml:space="preserve"> </v>
      </c>
      <c r="BA22" s="17" t="str">
        <f t="shared" si="17"/>
        <v xml:space="preserve"> </v>
      </c>
      <c r="BB22" s="17" t="str">
        <f t="shared" si="17"/>
        <v xml:space="preserve"> </v>
      </c>
      <c r="BC22" s="17" t="str">
        <f t="shared" si="17"/>
        <v xml:space="preserve"> </v>
      </c>
      <c r="BD22" s="17" t="str">
        <f t="shared" si="17"/>
        <v xml:space="preserve"> </v>
      </c>
      <c r="BE22" s="17" t="str">
        <f t="shared" si="17"/>
        <v xml:space="preserve"> </v>
      </c>
      <c r="BF22" s="17" t="str">
        <f t="shared" si="17"/>
        <v xml:space="preserve"> </v>
      </c>
      <c r="BG22" s="17" t="str">
        <f t="shared" ref="BG22:BH22" si="18">IF(AR21+AR22=AR20," ","GRESEALA")</f>
        <v xml:space="preserve"> </v>
      </c>
      <c r="BH22" s="17" t="str">
        <f t="shared" si="18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9">F24+F25</f>
        <v>0</v>
      </c>
      <c r="G23" s="22">
        <f t="shared" si="19"/>
        <v>0</v>
      </c>
      <c r="H23" s="22">
        <f>H24+H25</f>
        <v>0</v>
      </c>
      <c r="I23" s="22">
        <f t="shared" ref="I23:J23" si="20">I24+I25</f>
        <v>0</v>
      </c>
      <c r="J23" s="22">
        <f t="shared" si="20"/>
        <v>0</v>
      </c>
      <c r="K23" s="22">
        <f t="shared" si="19"/>
        <v>0</v>
      </c>
      <c r="L23" s="22">
        <f t="shared" si="19"/>
        <v>0</v>
      </c>
      <c r="M23" s="22">
        <f t="shared" si="19"/>
        <v>0</v>
      </c>
      <c r="N23" s="22">
        <f t="shared" si="19"/>
        <v>0</v>
      </c>
      <c r="O23" s="22">
        <f t="shared" si="19"/>
        <v>0</v>
      </c>
      <c r="P23" s="22">
        <f t="shared" si="19"/>
        <v>0</v>
      </c>
      <c r="Q23" s="22">
        <f t="shared" si="19"/>
        <v>0</v>
      </c>
      <c r="R23" s="22">
        <f t="shared" ref="R23" si="21">R24+R25</f>
        <v>0</v>
      </c>
      <c r="S23" s="22">
        <f t="shared" si="19"/>
        <v>0</v>
      </c>
      <c r="T23" s="22">
        <f t="shared" si="19"/>
        <v>0</v>
      </c>
      <c r="U23" s="22">
        <f t="shared" si="19"/>
        <v>0</v>
      </c>
      <c r="V23" s="22">
        <f t="shared" si="19"/>
        <v>0</v>
      </c>
      <c r="W23" s="22">
        <f t="shared" si="19"/>
        <v>0</v>
      </c>
      <c r="X23" s="22">
        <f t="shared" si="19"/>
        <v>0</v>
      </c>
      <c r="Y23" s="22">
        <f t="shared" si="19"/>
        <v>0</v>
      </c>
      <c r="Z23" s="22">
        <f t="shared" si="19"/>
        <v>0</v>
      </c>
      <c r="AA23" s="22">
        <f t="shared" si="19"/>
        <v>0</v>
      </c>
      <c r="AB23" s="22">
        <f t="shared" si="19"/>
        <v>0</v>
      </c>
      <c r="AC23" s="22">
        <f t="shared" si="19"/>
        <v>0</v>
      </c>
      <c r="AD23" s="22">
        <f t="shared" si="19"/>
        <v>0</v>
      </c>
      <c r="AE23" s="22">
        <f t="shared" si="19"/>
        <v>0</v>
      </c>
      <c r="AF23" s="22">
        <f t="shared" si="19"/>
        <v>0</v>
      </c>
      <c r="AG23" s="22">
        <f t="shared" si="19"/>
        <v>0</v>
      </c>
      <c r="AH23" s="22">
        <f t="shared" si="19"/>
        <v>0</v>
      </c>
      <c r="AI23" s="22">
        <f t="shared" si="19"/>
        <v>0</v>
      </c>
      <c r="AJ23" s="22">
        <f t="shared" si="19"/>
        <v>0</v>
      </c>
      <c r="AK23" s="22">
        <f t="shared" si="19"/>
        <v>0</v>
      </c>
      <c r="AL23" s="22">
        <f t="shared" si="19"/>
        <v>0</v>
      </c>
      <c r="AM23" s="22">
        <f t="shared" si="19"/>
        <v>0</v>
      </c>
      <c r="AN23" s="22">
        <f t="shared" si="19"/>
        <v>0</v>
      </c>
      <c r="AO23" s="22">
        <f t="shared" si="19"/>
        <v>0</v>
      </c>
      <c r="AP23" s="22">
        <f t="shared" si="19"/>
        <v>0</v>
      </c>
      <c r="AQ23" s="22">
        <f t="shared" si="19"/>
        <v>0</v>
      </c>
      <c r="AR23" s="22">
        <f t="shared" si="19"/>
        <v>0</v>
      </c>
      <c r="AS23" s="22">
        <f t="shared" si="19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2">IF(K24+K25=K23," ","GRESEALA")</f>
        <v xml:space="preserve"> </v>
      </c>
      <c r="BE23" s="17" t="str">
        <f t="shared" si="22"/>
        <v xml:space="preserve"> </v>
      </c>
      <c r="BF23" s="17" t="str">
        <f t="shared" si="22"/>
        <v xml:space="preserve"> </v>
      </c>
      <c r="BG23" s="17" t="str">
        <f t="shared" si="22"/>
        <v xml:space="preserve"> </v>
      </c>
      <c r="BH23" s="17" t="str">
        <f t="shared" si="22"/>
        <v xml:space="preserve"> </v>
      </c>
      <c r="BI23" s="17" t="str">
        <f t="shared" si="22"/>
        <v xml:space="preserve"> </v>
      </c>
      <c r="BJ23" s="17" t="str">
        <f t="shared" si="22"/>
        <v xml:space="preserve"> </v>
      </c>
      <c r="BK23" s="17" t="str">
        <f t="shared" ref="BK23" si="2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24">IF(T24+T25=T23," ","GRESEALA")</f>
        <v xml:space="preserve"> </v>
      </c>
      <c r="AV24" s="17" t="str">
        <f t="shared" si="24"/>
        <v xml:space="preserve"> </v>
      </c>
      <c r="AW24" s="17" t="str">
        <f t="shared" si="24"/>
        <v xml:space="preserve"> </v>
      </c>
      <c r="AX24" s="17" t="str">
        <f t="shared" si="24"/>
        <v xml:space="preserve"> </v>
      </c>
      <c r="AY24" s="17" t="str">
        <f t="shared" si="24"/>
        <v xml:space="preserve"> </v>
      </c>
      <c r="AZ24" s="17" t="str">
        <f t="shared" si="24"/>
        <v xml:space="preserve"> </v>
      </c>
      <c r="BA24" s="17" t="str">
        <f t="shared" si="24"/>
        <v xml:space="preserve"> </v>
      </c>
      <c r="BB24" s="17" t="str">
        <f t="shared" si="24"/>
        <v xml:space="preserve"> </v>
      </c>
      <c r="BC24" s="17" t="str">
        <f t="shared" si="24"/>
        <v xml:space="preserve"> </v>
      </c>
      <c r="BD24" s="17" t="str">
        <f t="shared" si="24"/>
        <v xml:space="preserve"> </v>
      </c>
      <c r="BE24" s="17" t="str">
        <f t="shared" si="24"/>
        <v xml:space="preserve"> </v>
      </c>
      <c r="BF24" s="17" t="str">
        <f t="shared" si="24"/>
        <v xml:space="preserve"> </v>
      </c>
      <c r="BG24" s="17" t="str">
        <f t="shared" si="24"/>
        <v xml:space="preserve"> </v>
      </c>
      <c r="BH24" s="17" t="str">
        <f t="shared" si="24"/>
        <v xml:space="preserve"> </v>
      </c>
      <c r="BI24" s="17" t="str">
        <f t="shared" si="24"/>
        <v xml:space="preserve"> </v>
      </c>
      <c r="BJ24" s="17" t="str">
        <f t="shared" si="24"/>
        <v xml:space="preserve"> </v>
      </c>
      <c r="BK24" s="17" t="str">
        <f t="shared" si="2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21</v>
      </c>
      <c r="E26" s="22">
        <f>E27+E28</f>
        <v>11</v>
      </c>
      <c r="F26" s="22">
        <f t="shared" ref="F26:AR26" si="25">F27+F28</f>
        <v>10</v>
      </c>
      <c r="G26" s="22">
        <f t="shared" si="25"/>
        <v>16</v>
      </c>
      <c r="H26" s="22">
        <f t="shared" si="25"/>
        <v>13</v>
      </c>
      <c r="I26" s="22">
        <f t="shared" si="25"/>
        <v>5</v>
      </c>
      <c r="J26" s="22">
        <f t="shared" si="25"/>
        <v>3</v>
      </c>
      <c r="K26" s="22">
        <f t="shared" si="25"/>
        <v>0</v>
      </c>
      <c r="L26" s="22">
        <f t="shared" si="25"/>
        <v>0</v>
      </c>
      <c r="M26" s="22">
        <f t="shared" si="25"/>
        <v>0</v>
      </c>
      <c r="N26" s="22">
        <f t="shared" si="25"/>
        <v>0</v>
      </c>
      <c r="O26" s="22">
        <f t="shared" si="25"/>
        <v>13</v>
      </c>
      <c r="P26" s="22">
        <f t="shared" si="25"/>
        <v>8</v>
      </c>
      <c r="Q26" s="22">
        <f t="shared" si="25"/>
        <v>1</v>
      </c>
      <c r="R26" s="22">
        <f t="shared" ref="R26" si="26">R27+R28</f>
        <v>1</v>
      </c>
      <c r="S26" s="22">
        <f t="shared" si="25"/>
        <v>0</v>
      </c>
      <c r="T26" s="22">
        <f t="shared" si="25"/>
        <v>4</v>
      </c>
      <c r="U26" s="22">
        <f t="shared" si="25"/>
        <v>7</v>
      </c>
      <c r="V26" s="22">
        <f t="shared" si="25"/>
        <v>1</v>
      </c>
      <c r="W26" s="22">
        <f t="shared" si="25"/>
        <v>8</v>
      </c>
      <c r="X26" s="22">
        <f t="shared" si="25"/>
        <v>2</v>
      </c>
      <c r="Y26" s="22">
        <f t="shared" si="25"/>
        <v>15</v>
      </c>
      <c r="Z26" s="22">
        <f t="shared" si="25"/>
        <v>4</v>
      </c>
      <c r="AA26" s="22">
        <f t="shared" si="25"/>
        <v>0</v>
      </c>
      <c r="AB26" s="22">
        <f t="shared" si="25"/>
        <v>0</v>
      </c>
      <c r="AC26" s="22">
        <f t="shared" si="25"/>
        <v>0</v>
      </c>
      <c r="AD26" s="22">
        <f t="shared" si="25"/>
        <v>0</v>
      </c>
      <c r="AE26" s="22">
        <f t="shared" si="25"/>
        <v>1</v>
      </c>
      <c r="AF26" s="22">
        <f t="shared" si="25"/>
        <v>0</v>
      </c>
      <c r="AG26" s="22">
        <f t="shared" si="25"/>
        <v>0</v>
      </c>
      <c r="AH26" s="22">
        <f t="shared" si="25"/>
        <v>0</v>
      </c>
      <c r="AI26" s="22">
        <f t="shared" si="25"/>
        <v>0</v>
      </c>
      <c r="AJ26" s="22">
        <f t="shared" si="25"/>
        <v>0</v>
      </c>
      <c r="AK26" s="22">
        <f t="shared" si="25"/>
        <v>0</v>
      </c>
      <c r="AL26" s="22">
        <f t="shared" si="25"/>
        <v>0</v>
      </c>
      <c r="AM26" s="22">
        <f t="shared" si="25"/>
        <v>0</v>
      </c>
      <c r="AN26" s="22">
        <f t="shared" si="25"/>
        <v>0</v>
      </c>
      <c r="AO26" s="22">
        <f t="shared" si="25"/>
        <v>0</v>
      </c>
      <c r="AP26" s="22">
        <f t="shared" si="25"/>
        <v>0</v>
      </c>
      <c r="AQ26" s="22">
        <f t="shared" si="25"/>
        <v>0</v>
      </c>
      <c r="AR26" s="22">
        <f t="shared" si="25"/>
        <v>0</v>
      </c>
      <c r="AS26" s="22">
        <f>AS27+AS28</f>
        <v>20</v>
      </c>
      <c r="AT26" s="117"/>
      <c r="AU26" s="17" t="str">
        <f t="shared" ref="AU26:AZ26" si="27">IF(L27+L28=L26," ","GRESEALA")</f>
        <v xml:space="preserve"> </v>
      </c>
      <c r="AV26" s="17" t="str">
        <f t="shared" si="27"/>
        <v xml:space="preserve"> </v>
      </c>
      <c r="AW26" s="17" t="str">
        <f t="shared" si="27"/>
        <v xml:space="preserve"> </v>
      </c>
      <c r="AX26" s="17" t="str">
        <f t="shared" si="27"/>
        <v xml:space="preserve"> </v>
      </c>
      <c r="AY26" s="17" t="str">
        <f t="shared" si="27"/>
        <v xml:space="preserve"> </v>
      </c>
      <c r="AZ26" s="17" t="str">
        <f t="shared" si="27"/>
        <v xml:space="preserve"> </v>
      </c>
      <c r="BA26" s="17" t="str">
        <f t="shared" ref="BA26:BK26" si="28">IF(S27+S28=S26," ","GRESEALA")</f>
        <v xml:space="preserve"> </v>
      </c>
      <c r="BB26" s="17" t="str">
        <f t="shared" si="28"/>
        <v xml:space="preserve"> </v>
      </c>
      <c r="BC26" s="17" t="str">
        <f t="shared" si="28"/>
        <v xml:space="preserve"> </v>
      </c>
      <c r="BD26" s="17" t="str">
        <f t="shared" si="28"/>
        <v xml:space="preserve"> </v>
      </c>
      <c r="BE26" s="17" t="str">
        <f t="shared" si="28"/>
        <v xml:space="preserve"> </v>
      </c>
      <c r="BF26" s="17" t="str">
        <f t="shared" si="28"/>
        <v xml:space="preserve"> </v>
      </c>
      <c r="BG26" s="17" t="str">
        <f t="shared" si="28"/>
        <v xml:space="preserve"> </v>
      </c>
      <c r="BH26" s="17" t="str">
        <f t="shared" si="28"/>
        <v xml:space="preserve"> </v>
      </c>
      <c r="BI26" s="17" t="str">
        <f t="shared" si="28"/>
        <v xml:space="preserve"> </v>
      </c>
      <c r="BJ26" s="17" t="str">
        <f t="shared" si="28"/>
        <v xml:space="preserve"> </v>
      </c>
      <c r="BK26" s="17" t="str">
        <f t="shared" si="28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19</v>
      </c>
      <c r="E27" s="37">
        <v>9</v>
      </c>
      <c r="F27" s="37">
        <v>10</v>
      </c>
      <c r="G27" s="37">
        <v>16</v>
      </c>
      <c r="H27" s="37">
        <v>13</v>
      </c>
      <c r="I27" s="37">
        <v>3</v>
      </c>
      <c r="J27" s="37">
        <v>2</v>
      </c>
      <c r="K27" s="37">
        <v>0</v>
      </c>
      <c r="L27" s="37">
        <v>0</v>
      </c>
      <c r="M27" s="37">
        <v>0</v>
      </c>
      <c r="N27" s="37">
        <v>0</v>
      </c>
      <c r="O27" s="37">
        <v>11</v>
      </c>
      <c r="P27" s="37">
        <v>8</v>
      </c>
      <c r="Q27" s="37">
        <v>1</v>
      </c>
      <c r="R27" s="37">
        <v>1</v>
      </c>
      <c r="S27" s="37">
        <v>0</v>
      </c>
      <c r="T27" s="37">
        <v>4</v>
      </c>
      <c r="U27" s="37">
        <v>7</v>
      </c>
      <c r="V27" s="37">
        <v>1</v>
      </c>
      <c r="W27" s="37">
        <v>6</v>
      </c>
      <c r="X27" s="37">
        <v>2</v>
      </c>
      <c r="Y27" s="37">
        <v>13</v>
      </c>
      <c r="Z27" s="37">
        <v>4</v>
      </c>
      <c r="AA27" s="37">
        <v>0</v>
      </c>
      <c r="AB27" s="37">
        <v>0</v>
      </c>
      <c r="AC27" s="37">
        <v>0</v>
      </c>
      <c r="AD27" s="37">
        <v>0</v>
      </c>
      <c r="AE27" s="37">
        <v>1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18</v>
      </c>
      <c r="AT27" s="37"/>
      <c r="AU27" s="17" t="str">
        <f t="shared" ref="AU27:BC27" si="29">IF(AD27+AD28=AD26," ","GRESEALA")</f>
        <v xml:space="preserve"> </v>
      </c>
      <c r="AV27" s="17" t="str">
        <f t="shared" si="29"/>
        <v xml:space="preserve"> </v>
      </c>
      <c r="AW27" s="17" t="str">
        <f t="shared" si="29"/>
        <v xml:space="preserve"> </v>
      </c>
      <c r="AX27" s="17" t="str">
        <f t="shared" si="29"/>
        <v xml:space="preserve"> </v>
      </c>
      <c r="AY27" s="17" t="str">
        <f t="shared" si="29"/>
        <v xml:space="preserve"> </v>
      </c>
      <c r="AZ27" s="17" t="str">
        <f t="shared" si="29"/>
        <v xml:space="preserve"> </v>
      </c>
      <c r="BA27" s="17" t="str">
        <f t="shared" si="29"/>
        <v xml:space="preserve"> </v>
      </c>
      <c r="BB27" s="17" t="str">
        <f t="shared" si="29"/>
        <v xml:space="preserve"> </v>
      </c>
      <c r="BC27" s="17" t="str">
        <f t="shared" si="29"/>
        <v xml:space="preserve"> </v>
      </c>
      <c r="BD27" s="17" t="str">
        <f t="shared" ref="BD27:BE27" si="30">IF(AR27+AR28=AR26," ","GRESEALA")</f>
        <v xml:space="preserve"> </v>
      </c>
      <c r="BE27" s="17" t="str">
        <f t="shared" si="30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2</v>
      </c>
      <c r="E28" s="37">
        <v>2</v>
      </c>
      <c r="F28" s="37">
        <v>0</v>
      </c>
      <c r="G28" s="37">
        <v>0</v>
      </c>
      <c r="H28" s="37">
        <v>0</v>
      </c>
      <c r="I28" s="37">
        <v>2</v>
      </c>
      <c r="J28" s="37">
        <v>1</v>
      </c>
      <c r="K28" s="37">
        <v>0</v>
      </c>
      <c r="L28" s="37">
        <v>0</v>
      </c>
      <c r="M28" s="37">
        <v>0</v>
      </c>
      <c r="N28" s="37">
        <v>0</v>
      </c>
      <c r="O28" s="37">
        <v>2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2</v>
      </c>
      <c r="X28" s="37">
        <v>0</v>
      </c>
      <c r="Y28" s="37">
        <v>2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31">IF(K30+K31=K29," ","GRESEALA")</f>
        <v xml:space="preserve"> </v>
      </c>
      <c r="BB28" s="17" t="str">
        <f t="shared" si="31"/>
        <v xml:space="preserve"> </v>
      </c>
      <c r="BC28" s="17" t="str">
        <f t="shared" si="31"/>
        <v xml:space="preserve"> </v>
      </c>
      <c r="BD28" s="17" t="str">
        <f t="shared" si="31"/>
        <v xml:space="preserve"> </v>
      </c>
      <c r="BE28" s="17" t="str">
        <f t="shared" si="31"/>
        <v xml:space="preserve"> </v>
      </c>
      <c r="BF28" s="17" t="str">
        <f t="shared" si="31"/>
        <v xml:space="preserve"> </v>
      </c>
      <c r="BG28" s="17" t="str">
        <f t="shared" si="31"/>
        <v xml:space="preserve"> </v>
      </c>
      <c r="BH28" s="17" t="str">
        <f t="shared" ref="BH28:BK28" si="32">IF(S30+S31=S29," ","GRESEALA")</f>
        <v xml:space="preserve"> </v>
      </c>
      <c r="BI28" s="17" t="str">
        <f t="shared" si="32"/>
        <v xml:space="preserve"> </v>
      </c>
      <c r="BJ28" s="17" t="str">
        <f t="shared" si="32"/>
        <v xml:space="preserve"> </v>
      </c>
      <c r="BK28" s="17" t="str">
        <f t="shared" si="32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3">F30+F31</f>
        <v>0</v>
      </c>
      <c r="G29" s="22">
        <f t="shared" si="33"/>
        <v>0</v>
      </c>
      <c r="H29" s="22">
        <f t="shared" si="33"/>
        <v>0</v>
      </c>
      <c r="I29" s="22">
        <f t="shared" si="33"/>
        <v>0</v>
      </c>
      <c r="J29" s="22">
        <f t="shared" si="33"/>
        <v>0</v>
      </c>
      <c r="K29" s="22">
        <f t="shared" si="33"/>
        <v>0</v>
      </c>
      <c r="L29" s="22">
        <f t="shared" si="33"/>
        <v>0</v>
      </c>
      <c r="M29" s="22">
        <f t="shared" si="33"/>
        <v>0</v>
      </c>
      <c r="N29" s="22">
        <f t="shared" si="33"/>
        <v>0</v>
      </c>
      <c r="O29" s="22">
        <f t="shared" si="33"/>
        <v>0</v>
      </c>
      <c r="P29" s="22">
        <f t="shared" si="33"/>
        <v>0</v>
      </c>
      <c r="Q29" s="22">
        <f t="shared" si="33"/>
        <v>0</v>
      </c>
      <c r="R29" s="22">
        <f t="shared" ref="R29" si="34">R30+R31</f>
        <v>0</v>
      </c>
      <c r="S29" s="22">
        <f t="shared" si="33"/>
        <v>0</v>
      </c>
      <c r="T29" s="22">
        <f t="shared" si="33"/>
        <v>0</v>
      </c>
      <c r="U29" s="22">
        <f t="shared" si="33"/>
        <v>0</v>
      </c>
      <c r="V29" s="22">
        <f t="shared" si="33"/>
        <v>0</v>
      </c>
      <c r="W29" s="22">
        <f t="shared" si="33"/>
        <v>0</v>
      </c>
      <c r="X29" s="22">
        <f t="shared" si="33"/>
        <v>0</v>
      </c>
      <c r="Y29" s="22">
        <f t="shared" si="33"/>
        <v>0</v>
      </c>
      <c r="Z29" s="22">
        <f t="shared" si="33"/>
        <v>0</v>
      </c>
      <c r="AA29" s="22">
        <f t="shared" si="33"/>
        <v>0</v>
      </c>
      <c r="AB29" s="22">
        <f t="shared" si="33"/>
        <v>0</v>
      </c>
      <c r="AC29" s="22">
        <f t="shared" si="33"/>
        <v>0</v>
      </c>
      <c r="AD29" s="22">
        <f t="shared" si="33"/>
        <v>0</v>
      </c>
      <c r="AE29" s="22">
        <f t="shared" si="33"/>
        <v>0</v>
      </c>
      <c r="AF29" s="22">
        <f t="shared" si="33"/>
        <v>0</v>
      </c>
      <c r="AG29" s="22">
        <f t="shared" si="33"/>
        <v>0</v>
      </c>
      <c r="AH29" s="22">
        <f t="shared" si="33"/>
        <v>0</v>
      </c>
      <c r="AI29" s="22">
        <f t="shared" si="33"/>
        <v>0</v>
      </c>
      <c r="AJ29" s="22">
        <f t="shared" si="33"/>
        <v>0</v>
      </c>
      <c r="AK29" s="22">
        <f t="shared" si="33"/>
        <v>0</v>
      </c>
      <c r="AL29" s="22">
        <f t="shared" si="33"/>
        <v>0</v>
      </c>
      <c r="AM29" s="22">
        <f t="shared" si="33"/>
        <v>0</v>
      </c>
      <c r="AN29" s="22">
        <f t="shared" si="33"/>
        <v>0</v>
      </c>
      <c r="AO29" s="22">
        <f t="shared" si="33"/>
        <v>0</v>
      </c>
      <c r="AP29" s="22">
        <f t="shared" si="33"/>
        <v>0</v>
      </c>
      <c r="AQ29" s="22">
        <f t="shared" si="33"/>
        <v>0</v>
      </c>
      <c r="AR29" s="22">
        <f t="shared" si="33"/>
        <v>0</v>
      </c>
      <c r="AS29" s="22">
        <f t="shared" si="33"/>
        <v>0</v>
      </c>
      <c r="AT29" s="117"/>
      <c r="AU29" s="17" t="str">
        <f t="shared" ref="AU29:BJ29" si="35">IF(W30+W31=W29," ","GRESEALA")</f>
        <v xml:space="preserve"> </v>
      </c>
      <c r="AV29" s="17" t="str">
        <f t="shared" si="35"/>
        <v xml:space="preserve"> </v>
      </c>
      <c r="AW29" s="17" t="str">
        <f t="shared" si="35"/>
        <v xml:space="preserve"> </v>
      </c>
      <c r="AX29" s="17" t="str">
        <f t="shared" si="35"/>
        <v xml:space="preserve"> </v>
      </c>
      <c r="AY29" s="17" t="str">
        <f t="shared" si="35"/>
        <v xml:space="preserve"> </v>
      </c>
      <c r="AZ29" s="17" t="str">
        <f t="shared" si="35"/>
        <v xml:space="preserve"> </v>
      </c>
      <c r="BA29" s="17" t="str">
        <f t="shared" si="35"/>
        <v xml:space="preserve"> </v>
      </c>
      <c r="BB29" s="17" t="str">
        <f t="shared" si="35"/>
        <v xml:space="preserve"> </v>
      </c>
      <c r="BC29" s="17" t="str">
        <f t="shared" si="35"/>
        <v xml:space="preserve"> </v>
      </c>
      <c r="BD29" s="17" t="str">
        <f t="shared" si="35"/>
        <v xml:space="preserve"> </v>
      </c>
      <c r="BE29" s="17" t="str">
        <f t="shared" si="35"/>
        <v xml:space="preserve"> </v>
      </c>
      <c r="BF29" s="17" t="str">
        <f t="shared" si="35"/>
        <v xml:space="preserve"> </v>
      </c>
      <c r="BG29" s="17" t="str">
        <f t="shared" si="35"/>
        <v xml:space="preserve"> </v>
      </c>
      <c r="BH29" s="17" t="str">
        <f t="shared" si="35"/>
        <v xml:space="preserve"> </v>
      </c>
      <c r="BI29" s="17" t="str">
        <f t="shared" si="35"/>
        <v xml:space="preserve"> </v>
      </c>
      <c r="BJ29" s="17" t="str">
        <f t="shared" si="35"/>
        <v xml:space="preserve"> </v>
      </c>
      <c r="BK29" s="17" t="str">
        <f t="shared" ref="BK29:BL29" si="36">IF(AR30+AR31=AR29," ","GRESEALA")</f>
        <v xml:space="preserve"> </v>
      </c>
      <c r="BL29" s="43" t="str">
        <f t="shared" si="36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7">IF(S33+S34=S32," ","GRESEALA")</f>
        <v xml:space="preserve"> </v>
      </c>
      <c r="AX31" s="17" t="str">
        <f t="shared" si="37"/>
        <v xml:space="preserve"> </v>
      </c>
      <c r="AY31" s="17" t="str">
        <f t="shared" si="37"/>
        <v xml:space="preserve"> </v>
      </c>
      <c r="AZ31" s="17" t="str">
        <f t="shared" si="37"/>
        <v xml:space="preserve"> </v>
      </c>
      <c r="BA31" s="17" t="str">
        <f t="shared" si="37"/>
        <v xml:space="preserve"> </v>
      </c>
      <c r="BB31" s="17" t="str">
        <f t="shared" si="37"/>
        <v xml:space="preserve"> </v>
      </c>
      <c r="BC31" s="17" t="str">
        <f t="shared" si="37"/>
        <v xml:space="preserve"> </v>
      </c>
      <c r="BD31" s="17" t="str">
        <f t="shared" si="37"/>
        <v xml:space="preserve"> </v>
      </c>
      <c r="BE31" s="17" t="str">
        <f t="shared" si="37"/>
        <v xml:space="preserve"> </v>
      </c>
      <c r="BF31" s="17" t="str">
        <f t="shared" si="37"/>
        <v xml:space="preserve"> </v>
      </c>
      <c r="BG31" s="17" t="str">
        <f t="shared" si="37"/>
        <v xml:space="preserve"> </v>
      </c>
      <c r="BH31" s="17" t="str">
        <f t="shared" si="37"/>
        <v xml:space="preserve"> </v>
      </c>
      <c r="BI31" s="17" t="str">
        <f t="shared" si="37"/>
        <v xml:space="preserve"> </v>
      </c>
      <c r="BJ31" s="17" t="str">
        <f t="shared" si="37"/>
        <v xml:space="preserve"> </v>
      </c>
      <c r="BK31" s="17" t="str">
        <f t="shared" si="37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8">F33+F34</f>
        <v>0</v>
      </c>
      <c r="G32" s="22">
        <f t="shared" si="38"/>
        <v>0</v>
      </c>
      <c r="H32" s="22">
        <f t="shared" si="38"/>
        <v>0</v>
      </c>
      <c r="I32" s="22">
        <f t="shared" si="38"/>
        <v>0</v>
      </c>
      <c r="J32" s="22">
        <f t="shared" si="38"/>
        <v>0</v>
      </c>
      <c r="K32" s="22">
        <f t="shared" si="38"/>
        <v>0</v>
      </c>
      <c r="L32" s="22">
        <f t="shared" si="38"/>
        <v>0</v>
      </c>
      <c r="M32" s="22">
        <f t="shared" si="38"/>
        <v>0</v>
      </c>
      <c r="N32" s="22">
        <f t="shared" si="38"/>
        <v>0</v>
      </c>
      <c r="O32" s="22">
        <f t="shared" si="38"/>
        <v>0</v>
      </c>
      <c r="P32" s="22">
        <f t="shared" si="38"/>
        <v>0</v>
      </c>
      <c r="Q32" s="22">
        <f t="shared" si="38"/>
        <v>0</v>
      </c>
      <c r="R32" s="22">
        <f t="shared" ref="R32" si="39">R33+R34</f>
        <v>0</v>
      </c>
      <c r="S32" s="22">
        <f t="shared" si="38"/>
        <v>0</v>
      </c>
      <c r="T32" s="22">
        <f t="shared" si="38"/>
        <v>0</v>
      </c>
      <c r="U32" s="22">
        <f t="shared" si="38"/>
        <v>0</v>
      </c>
      <c r="V32" s="22">
        <f t="shared" si="38"/>
        <v>0</v>
      </c>
      <c r="W32" s="22">
        <f t="shared" si="38"/>
        <v>0</v>
      </c>
      <c r="X32" s="22">
        <f t="shared" si="38"/>
        <v>0</v>
      </c>
      <c r="Y32" s="22">
        <f t="shared" si="38"/>
        <v>0</v>
      </c>
      <c r="Z32" s="22">
        <f t="shared" si="38"/>
        <v>0</v>
      </c>
      <c r="AA32" s="22">
        <f t="shared" si="38"/>
        <v>0</v>
      </c>
      <c r="AB32" s="22">
        <f t="shared" si="38"/>
        <v>0</v>
      </c>
      <c r="AC32" s="22">
        <f t="shared" si="38"/>
        <v>0</v>
      </c>
      <c r="AD32" s="22">
        <f t="shared" si="38"/>
        <v>0</v>
      </c>
      <c r="AE32" s="22">
        <f t="shared" si="38"/>
        <v>0</v>
      </c>
      <c r="AF32" s="22">
        <f t="shared" si="38"/>
        <v>0</v>
      </c>
      <c r="AG32" s="22">
        <f t="shared" si="38"/>
        <v>0</v>
      </c>
      <c r="AH32" s="22">
        <f t="shared" si="38"/>
        <v>0</v>
      </c>
      <c r="AI32" s="22">
        <f t="shared" si="38"/>
        <v>0</v>
      </c>
      <c r="AJ32" s="22">
        <f t="shared" si="38"/>
        <v>0</v>
      </c>
      <c r="AK32" s="22">
        <f t="shared" si="38"/>
        <v>0</v>
      </c>
      <c r="AL32" s="22">
        <f t="shared" si="38"/>
        <v>0</v>
      </c>
      <c r="AM32" s="22">
        <f t="shared" si="38"/>
        <v>0</v>
      </c>
      <c r="AN32" s="22">
        <f t="shared" si="38"/>
        <v>0</v>
      </c>
      <c r="AO32" s="22">
        <f t="shared" si="38"/>
        <v>0</v>
      </c>
      <c r="AP32" s="22">
        <f t="shared" si="38"/>
        <v>0</v>
      </c>
      <c r="AQ32" s="22">
        <f t="shared" si="38"/>
        <v>0</v>
      </c>
      <c r="AR32" s="22">
        <f t="shared" si="38"/>
        <v>0</v>
      </c>
      <c r="AS32" s="22">
        <f t="shared" si="38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40">IF(AR33+AR34=AR32," ","GRESEALA")</f>
        <v xml:space="preserve"> </v>
      </c>
      <c r="BA32" s="17" t="str">
        <f t="shared" si="40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41">IF(K39+K40=K38," ","GRESEALA")</f>
        <v xml:space="preserve"> </v>
      </c>
      <c r="BF33" s="17" t="str">
        <f t="shared" si="41"/>
        <v xml:space="preserve"> </v>
      </c>
      <c r="BG33" s="17" t="str">
        <f t="shared" si="41"/>
        <v xml:space="preserve"> </v>
      </c>
      <c r="BH33" s="17" t="str">
        <f t="shared" si="41"/>
        <v xml:space="preserve"> </v>
      </c>
      <c r="BI33" s="17" t="str">
        <f t="shared" si="41"/>
        <v xml:space="preserve"> </v>
      </c>
      <c r="BJ33" s="17" t="str">
        <f t="shared" si="41"/>
        <v xml:space="preserve"> </v>
      </c>
      <c r="BK33" s="17" t="str">
        <f t="shared" si="41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42">IF(S39+S40=S38," ","GRESEALA")</f>
        <v xml:space="preserve"> </v>
      </c>
      <c r="AV34" s="17" t="str">
        <f t="shared" si="42"/>
        <v xml:space="preserve"> </v>
      </c>
      <c r="AW34" s="17" t="str">
        <f t="shared" si="42"/>
        <v xml:space="preserve"> </v>
      </c>
      <c r="AX34" s="17" t="str">
        <f t="shared" si="42"/>
        <v xml:space="preserve"> </v>
      </c>
      <c r="AY34" s="17" t="str">
        <f t="shared" si="42"/>
        <v xml:space="preserve"> </v>
      </c>
      <c r="AZ34" s="17" t="str">
        <f t="shared" si="42"/>
        <v xml:space="preserve"> </v>
      </c>
      <c r="BA34" s="17" t="str">
        <f t="shared" si="42"/>
        <v xml:space="preserve"> </v>
      </c>
      <c r="BB34" s="17" t="str">
        <f t="shared" si="42"/>
        <v xml:space="preserve"> </v>
      </c>
      <c r="BC34" s="17" t="str">
        <f t="shared" si="42"/>
        <v xml:space="preserve"> </v>
      </c>
      <c r="BD34" s="17" t="str">
        <f t="shared" si="42"/>
        <v xml:space="preserve"> </v>
      </c>
      <c r="BE34" s="17" t="str">
        <f t="shared" si="42"/>
        <v xml:space="preserve"> </v>
      </c>
      <c r="BF34" s="17" t="str">
        <f t="shared" si="42"/>
        <v xml:space="preserve"> </v>
      </c>
      <c r="BG34" s="17" t="str">
        <f t="shared" si="42"/>
        <v xml:space="preserve"> </v>
      </c>
      <c r="BH34" s="17" t="str">
        <f t="shared" si="42"/>
        <v xml:space="preserve"> </v>
      </c>
      <c r="BI34" s="17" t="str">
        <f t="shared" si="42"/>
        <v xml:space="preserve"> </v>
      </c>
      <c r="BJ34" s="17" t="str">
        <f t="shared" si="42"/>
        <v xml:space="preserve"> </v>
      </c>
      <c r="BK34" s="17" t="str">
        <f t="shared" si="42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194</v>
      </c>
      <c r="E35" s="22">
        <f t="shared" ref="E35:AS35" si="43">E16-E20-E23-E26-E29-E32</f>
        <v>83</v>
      </c>
      <c r="F35" s="22">
        <f t="shared" si="43"/>
        <v>111</v>
      </c>
      <c r="G35" s="22">
        <f t="shared" si="43"/>
        <v>78</v>
      </c>
      <c r="H35" s="22">
        <f t="shared" si="43"/>
        <v>30</v>
      </c>
      <c r="I35" s="22">
        <f t="shared" si="43"/>
        <v>35</v>
      </c>
      <c r="J35" s="22">
        <f t="shared" si="43"/>
        <v>6</v>
      </c>
      <c r="K35" s="22">
        <f t="shared" si="43"/>
        <v>23</v>
      </c>
      <c r="L35" s="22">
        <f t="shared" si="43"/>
        <v>58</v>
      </c>
      <c r="M35" s="22">
        <f t="shared" si="43"/>
        <v>0</v>
      </c>
      <c r="N35" s="22">
        <f t="shared" si="43"/>
        <v>0</v>
      </c>
      <c r="O35" s="22">
        <f t="shared" si="43"/>
        <v>96</v>
      </c>
      <c r="P35" s="22">
        <f t="shared" si="43"/>
        <v>98</v>
      </c>
      <c r="Q35" s="22">
        <f t="shared" si="43"/>
        <v>8</v>
      </c>
      <c r="R35" s="22">
        <f t="shared" ref="R35" si="44">R16-R20-R23-R26-R29-R32</f>
        <v>2</v>
      </c>
      <c r="S35" s="22">
        <f t="shared" si="43"/>
        <v>38</v>
      </c>
      <c r="T35" s="22">
        <f t="shared" si="43"/>
        <v>29</v>
      </c>
      <c r="U35" s="22">
        <f t="shared" si="43"/>
        <v>91</v>
      </c>
      <c r="V35" s="22">
        <f t="shared" si="43"/>
        <v>8</v>
      </c>
      <c r="W35" s="22">
        <f t="shared" si="43"/>
        <v>20</v>
      </c>
      <c r="X35" s="22">
        <f t="shared" si="43"/>
        <v>128</v>
      </c>
      <c r="Y35" s="22">
        <f t="shared" si="43"/>
        <v>36</v>
      </c>
      <c r="Z35" s="22">
        <f t="shared" si="43"/>
        <v>30</v>
      </c>
      <c r="AA35" s="22">
        <f t="shared" si="43"/>
        <v>3</v>
      </c>
      <c r="AB35" s="22">
        <f t="shared" si="43"/>
        <v>1</v>
      </c>
      <c r="AC35" s="22">
        <f t="shared" si="43"/>
        <v>1</v>
      </c>
      <c r="AD35" s="22">
        <f t="shared" si="43"/>
        <v>0</v>
      </c>
      <c r="AE35" s="22">
        <f t="shared" si="43"/>
        <v>0</v>
      </c>
      <c r="AF35" s="22">
        <f t="shared" si="43"/>
        <v>0</v>
      </c>
      <c r="AG35" s="22">
        <f t="shared" si="43"/>
        <v>0</v>
      </c>
      <c r="AH35" s="22">
        <f t="shared" si="43"/>
        <v>0</v>
      </c>
      <c r="AI35" s="22">
        <f t="shared" si="43"/>
        <v>0</v>
      </c>
      <c r="AJ35" s="22">
        <f t="shared" si="43"/>
        <v>0</v>
      </c>
      <c r="AK35" s="22">
        <f t="shared" si="43"/>
        <v>0</v>
      </c>
      <c r="AL35" s="22">
        <f t="shared" si="43"/>
        <v>0</v>
      </c>
      <c r="AM35" s="22">
        <f t="shared" si="43"/>
        <v>0</v>
      </c>
      <c r="AN35" s="22">
        <f t="shared" si="43"/>
        <v>0</v>
      </c>
      <c r="AO35" s="22">
        <f t="shared" si="43"/>
        <v>0</v>
      </c>
      <c r="AP35" s="22">
        <f t="shared" si="43"/>
        <v>0</v>
      </c>
      <c r="AQ35" s="22">
        <f t="shared" si="43"/>
        <v>0</v>
      </c>
      <c r="AR35" s="22">
        <f t="shared" si="43"/>
        <v>0</v>
      </c>
      <c r="AS35" s="22">
        <f t="shared" si="43"/>
        <v>189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1205</v>
      </c>
      <c r="E36" s="15">
        <v>245</v>
      </c>
      <c r="F36" s="15">
        <v>960</v>
      </c>
      <c r="G36" s="15">
        <v>220</v>
      </c>
      <c r="H36" s="15">
        <v>220</v>
      </c>
      <c r="I36" s="15">
        <v>106</v>
      </c>
      <c r="J36" s="15">
        <v>106</v>
      </c>
      <c r="K36" s="15">
        <v>128</v>
      </c>
      <c r="L36" s="15">
        <v>264</v>
      </c>
      <c r="M36" s="15">
        <v>487</v>
      </c>
      <c r="N36" s="15">
        <v>141</v>
      </c>
      <c r="O36" s="15">
        <v>500</v>
      </c>
      <c r="P36" s="15">
        <v>705</v>
      </c>
      <c r="Q36" s="15">
        <v>221</v>
      </c>
      <c r="R36" s="15">
        <v>0</v>
      </c>
      <c r="S36" s="15">
        <v>349</v>
      </c>
      <c r="T36" s="15">
        <v>259</v>
      </c>
      <c r="U36" s="15">
        <v>290</v>
      </c>
      <c r="V36" s="15">
        <v>17</v>
      </c>
      <c r="W36" s="15">
        <v>69</v>
      </c>
      <c r="X36" s="15">
        <v>737</v>
      </c>
      <c r="Y36" s="15">
        <v>468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8</v>
      </c>
      <c r="AF36" s="15">
        <v>6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1191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4</v>
      </c>
      <c r="E37" s="33">
        <v>2</v>
      </c>
      <c r="F37" s="33">
        <v>2</v>
      </c>
      <c r="G37" s="33">
        <v>0</v>
      </c>
      <c r="H37" s="33">
        <v>0</v>
      </c>
      <c r="I37" s="33">
        <v>0</v>
      </c>
      <c r="J37" s="33">
        <v>0</v>
      </c>
      <c r="K37" s="33">
        <v>1</v>
      </c>
      <c r="L37" s="33">
        <v>3</v>
      </c>
      <c r="M37" s="33">
        <v>0</v>
      </c>
      <c r="N37" s="33">
        <v>0</v>
      </c>
      <c r="O37" s="33">
        <v>1</v>
      </c>
      <c r="P37" s="33">
        <v>3</v>
      </c>
      <c r="Q37" s="33">
        <v>0</v>
      </c>
      <c r="R37" s="33">
        <v>0</v>
      </c>
      <c r="S37" s="33">
        <v>2</v>
      </c>
      <c r="T37" s="33">
        <v>1</v>
      </c>
      <c r="U37" s="33">
        <v>1</v>
      </c>
      <c r="V37" s="33">
        <v>0</v>
      </c>
      <c r="W37" s="33">
        <v>0</v>
      </c>
      <c r="X37" s="33">
        <v>2</v>
      </c>
      <c r="Y37" s="33">
        <v>2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4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5">IF(S43+S44=S42," ","GRESEALA")</f>
        <v xml:space="preserve"> </v>
      </c>
      <c r="BB37" s="17" t="str">
        <f t="shared" si="45"/>
        <v xml:space="preserve"> </v>
      </c>
      <c r="BC37" s="17" t="str">
        <f t="shared" si="45"/>
        <v xml:space="preserve"> </v>
      </c>
      <c r="BD37" s="17" t="str">
        <f t="shared" si="45"/>
        <v xml:space="preserve"> </v>
      </c>
      <c r="BE37" s="17" t="str">
        <f t="shared" si="45"/>
        <v xml:space="preserve"> </v>
      </c>
      <c r="BF37" s="17" t="str">
        <f t="shared" si="45"/>
        <v xml:space="preserve"> </v>
      </c>
      <c r="BG37" s="17" t="str">
        <f t="shared" si="45"/>
        <v xml:space="preserve"> </v>
      </c>
      <c r="BH37" s="17" t="str">
        <f t="shared" si="45"/>
        <v xml:space="preserve"> </v>
      </c>
      <c r="BI37" s="17" t="str">
        <f t="shared" si="45"/>
        <v xml:space="preserve"> </v>
      </c>
      <c r="BJ37" s="17" t="str">
        <f t="shared" si="45"/>
        <v xml:space="preserve"> </v>
      </c>
      <c r="BK37" s="17" t="str">
        <f t="shared" si="45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13</v>
      </c>
      <c r="E38" s="48">
        <f>E39+E40</f>
        <v>7</v>
      </c>
      <c r="F38" s="48">
        <f t="shared" ref="F38:AS38" si="46">F39+F40</f>
        <v>6</v>
      </c>
      <c r="G38" s="48">
        <f t="shared" si="46"/>
        <v>0</v>
      </c>
      <c r="H38" s="48">
        <f t="shared" si="46"/>
        <v>0</v>
      </c>
      <c r="I38" s="48">
        <f t="shared" si="46"/>
        <v>1</v>
      </c>
      <c r="J38" s="48">
        <f t="shared" si="46"/>
        <v>1</v>
      </c>
      <c r="K38" s="48">
        <f t="shared" si="46"/>
        <v>1</v>
      </c>
      <c r="L38" s="48">
        <f t="shared" si="46"/>
        <v>3</v>
      </c>
      <c r="M38" s="48">
        <f t="shared" si="46"/>
        <v>8</v>
      </c>
      <c r="N38" s="48">
        <f t="shared" si="46"/>
        <v>1</v>
      </c>
      <c r="O38" s="48">
        <f t="shared" si="46"/>
        <v>11</v>
      </c>
      <c r="P38" s="48">
        <f t="shared" si="46"/>
        <v>2</v>
      </c>
      <c r="Q38" s="48">
        <f t="shared" si="46"/>
        <v>0</v>
      </c>
      <c r="R38" s="48">
        <f t="shared" ref="R38" si="47">R39+R40</f>
        <v>0</v>
      </c>
      <c r="S38" s="48">
        <f t="shared" si="46"/>
        <v>3</v>
      </c>
      <c r="T38" s="48">
        <f t="shared" si="46"/>
        <v>4</v>
      </c>
      <c r="U38" s="48">
        <f t="shared" si="46"/>
        <v>4</v>
      </c>
      <c r="V38" s="48">
        <f t="shared" si="46"/>
        <v>1</v>
      </c>
      <c r="W38" s="48">
        <f t="shared" si="46"/>
        <v>1</v>
      </c>
      <c r="X38" s="48">
        <f t="shared" si="46"/>
        <v>0</v>
      </c>
      <c r="Y38" s="48">
        <f t="shared" si="46"/>
        <v>13</v>
      </c>
      <c r="Z38" s="49">
        <f t="shared" si="46"/>
        <v>0</v>
      </c>
      <c r="AA38" s="48">
        <f t="shared" si="46"/>
        <v>0</v>
      </c>
      <c r="AB38" s="48">
        <f t="shared" si="46"/>
        <v>0</v>
      </c>
      <c r="AC38" s="48">
        <f t="shared" si="46"/>
        <v>0</v>
      </c>
      <c r="AD38" s="48">
        <f t="shared" si="46"/>
        <v>0</v>
      </c>
      <c r="AE38" s="48">
        <f t="shared" si="46"/>
        <v>0</v>
      </c>
      <c r="AF38" s="48">
        <f t="shared" si="46"/>
        <v>0</v>
      </c>
      <c r="AG38" s="48">
        <f t="shared" si="46"/>
        <v>0</v>
      </c>
      <c r="AH38" s="48">
        <f t="shared" si="46"/>
        <v>0</v>
      </c>
      <c r="AI38" s="48">
        <f t="shared" si="46"/>
        <v>0</v>
      </c>
      <c r="AJ38" s="48">
        <f t="shared" si="46"/>
        <v>0</v>
      </c>
      <c r="AK38" s="48">
        <f t="shared" si="46"/>
        <v>0</v>
      </c>
      <c r="AL38" s="48">
        <f t="shared" si="46"/>
        <v>0</v>
      </c>
      <c r="AM38" s="48">
        <f t="shared" si="46"/>
        <v>0</v>
      </c>
      <c r="AN38" s="48">
        <f t="shared" si="46"/>
        <v>0</v>
      </c>
      <c r="AO38" s="48">
        <f t="shared" si="46"/>
        <v>0</v>
      </c>
      <c r="AP38" s="48">
        <f t="shared" si="46"/>
        <v>0</v>
      </c>
      <c r="AQ38" s="48">
        <f t="shared" si="46"/>
        <v>0</v>
      </c>
      <c r="AR38" s="48">
        <f t="shared" si="46"/>
        <v>0</v>
      </c>
      <c r="AS38" s="48">
        <f t="shared" si="46"/>
        <v>13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8">IF(S43+S44=S42," ","GRESEALA")</f>
        <v xml:space="preserve"> </v>
      </c>
      <c r="BA38" s="17" t="str">
        <f t="shared" si="48"/>
        <v xml:space="preserve"> </v>
      </c>
      <c r="BB38" s="17" t="str">
        <f t="shared" si="48"/>
        <v xml:space="preserve"> </v>
      </c>
      <c r="BC38" s="17" t="str">
        <f t="shared" si="48"/>
        <v xml:space="preserve"> </v>
      </c>
      <c r="BD38" s="17" t="str">
        <f t="shared" si="48"/>
        <v xml:space="preserve"> </v>
      </c>
      <c r="BE38" s="17" t="str">
        <f t="shared" si="48"/>
        <v xml:space="preserve"> </v>
      </c>
      <c r="BF38" s="17" t="str">
        <f t="shared" si="48"/>
        <v xml:space="preserve"> </v>
      </c>
      <c r="BG38" s="17" t="str">
        <f t="shared" si="48"/>
        <v xml:space="preserve"> </v>
      </c>
      <c r="BH38" s="17" t="str">
        <f t="shared" si="48"/>
        <v xml:space="preserve"> </v>
      </c>
      <c r="BI38" s="17" t="str">
        <f t="shared" si="48"/>
        <v xml:space="preserve"> </v>
      </c>
      <c r="BJ38" s="17" t="str">
        <f t="shared" si="48"/>
        <v xml:space="preserve"> </v>
      </c>
      <c r="BK38" s="17" t="str">
        <f t="shared" si="4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9">IF(AE43+AE44=AE42," ","GRESEALA")</f>
        <v xml:space="preserve"> </v>
      </c>
      <c r="AV39" s="17" t="str">
        <f t="shared" si="49"/>
        <v xml:space="preserve"> </v>
      </c>
      <c r="AW39" s="17" t="str">
        <f t="shared" si="49"/>
        <v xml:space="preserve"> </v>
      </c>
      <c r="AX39" s="17" t="str">
        <f t="shared" si="49"/>
        <v xml:space="preserve"> </v>
      </c>
      <c r="AY39" s="17" t="str">
        <f t="shared" si="49"/>
        <v xml:space="preserve"> </v>
      </c>
      <c r="AZ39" s="17" t="str">
        <f t="shared" si="49"/>
        <v xml:space="preserve"> </v>
      </c>
      <c r="BA39" s="17" t="str">
        <f t="shared" si="49"/>
        <v xml:space="preserve"> </v>
      </c>
      <c r="BB39" s="17" t="str">
        <f t="shared" si="49"/>
        <v xml:space="preserve"> </v>
      </c>
      <c r="BC39" s="17" t="str">
        <f t="shared" ref="BC39:BD39" si="50">IF(AR43+AR44=AR42," ","GRESEALA")</f>
        <v xml:space="preserve"> </v>
      </c>
      <c r="BD39" s="17" t="str">
        <f t="shared" si="5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13</v>
      </c>
      <c r="E40" s="33">
        <v>7</v>
      </c>
      <c r="F40" s="33">
        <v>6</v>
      </c>
      <c r="G40" s="33">
        <v>0</v>
      </c>
      <c r="H40" s="33">
        <v>0</v>
      </c>
      <c r="I40" s="33">
        <v>1</v>
      </c>
      <c r="J40" s="33">
        <v>1</v>
      </c>
      <c r="K40" s="33">
        <v>1</v>
      </c>
      <c r="L40" s="33">
        <v>3</v>
      </c>
      <c r="M40" s="33">
        <v>8</v>
      </c>
      <c r="N40" s="33">
        <v>1</v>
      </c>
      <c r="O40" s="33">
        <v>11</v>
      </c>
      <c r="P40" s="33">
        <v>2</v>
      </c>
      <c r="Q40" s="33">
        <v>0</v>
      </c>
      <c r="R40" s="33">
        <v>0</v>
      </c>
      <c r="S40" s="33">
        <v>3</v>
      </c>
      <c r="T40" s="33">
        <v>4</v>
      </c>
      <c r="U40" s="33">
        <v>4</v>
      </c>
      <c r="V40" s="33">
        <v>1</v>
      </c>
      <c r="W40" s="33">
        <v>1</v>
      </c>
      <c r="X40" s="47"/>
      <c r="Y40" s="33">
        <v>13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13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20</v>
      </c>
      <c r="E41" s="33">
        <v>4</v>
      </c>
      <c r="F41" s="33">
        <v>16</v>
      </c>
      <c r="G41" s="33">
        <v>0</v>
      </c>
      <c r="H41" s="33">
        <v>0</v>
      </c>
      <c r="I41" s="33">
        <v>5</v>
      </c>
      <c r="J41" s="33">
        <v>3</v>
      </c>
      <c r="K41" s="33">
        <v>1</v>
      </c>
      <c r="L41" s="33">
        <v>1</v>
      </c>
      <c r="M41" s="33">
        <v>13</v>
      </c>
      <c r="N41" s="33">
        <v>3</v>
      </c>
      <c r="O41" s="33">
        <v>10</v>
      </c>
      <c r="P41" s="33">
        <v>10</v>
      </c>
      <c r="Q41" s="33">
        <v>0</v>
      </c>
      <c r="R41" s="33">
        <v>0</v>
      </c>
      <c r="S41" s="33">
        <v>6</v>
      </c>
      <c r="T41" s="33">
        <v>5</v>
      </c>
      <c r="U41" s="33">
        <v>9</v>
      </c>
      <c r="V41" s="33">
        <v>0</v>
      </c>
      <c r="W41" s="33">
        <v>0</v>
      </c>
      <c r="X41" s="58">
        <v>20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20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51">F43+F44</f>
        <v>0</v>
      </c>
      <c r="G42" s="48">
        <f t="shared" si="51"/>
        <v>0</v>
      </c>
      <c r="H42" s="48">
        <f t="shared" si="51"/>
        <v>0</v>
      </c>
      <c r="I42" s="48">
        <f t="shared" si="51"/>
        <v>0</v>
      </c>
      <c r="J42" s="48">
        <f t="shared" si="51"/>
        <v>0</v>
      </c>
      <c r="K42" s="48">
        <f t="shared" si="51"/>
        <v>0</v>
      </c>
      <c r="L42" s="48">
        <f t="shared" si="51"/>
        <v>0</v>
      </c>
      <c r="M42" s="48">
        <f t="shared" si="51"/>
        <v>0</v>
      </c>
      <c r="N42" s="48">
        <f t="shared" si="51"/>
        <v>0</v>
      </c>
      <c r="O42" s="48">
        <f t="shared" si="51"/>
        <v>0</v>
      </c>
      <c r="P42" s="48">
        <f t="shared" si="51"/>
        <v>0</v>
      </c>
      <c r="Q42" s="48">
        <f t="shared" si="51"/>
        <v>0</v>
      </c>
      <c r="R42" s="48">
        <f t="shared" ref="R42" si="52">R43+R44</f>
        <v>0</v>
      </c>
      <c r="S42" s="48">
        <f t="shared" si="51"/>
        <v>0</v>
      </c>
      <c r="T42" s="48">
        <f t="shared" si="51"/>
        <v>0</v>
      </c>
      <c r="U42" s="48">
        <f t="shared" si="51"/>
        <v>0</v>
      </c>
      <c r="V42" s="48">
        <f t="shared" si="51"/>
        <v>0</v>
      </c>
      <c r="W42" s="48">
        <f t="shared" si="51"/>
        <v>0</v>
      </c>
      <c r="X42" s="48">
        <f t="shared" si="51"/>
        <v>0</v>
      </c>
      <c r="Y42" s="48">
        <f t="shared" si="51"/>
        <v>0</v>
      </c>
      <c r="Z42" s="49">
        <f t="shared" si="51"/>
        <v>0</v>
      </c>
      <c r="AA42" s="48">
        <f t="shared" si="51"/>
        <v>0</v>
      </c>
      <c r="AB42" s="48">
        <f t="shared" si="51"/>
        <v>0</v>
      </c>
      <c r="AC42" s="48">
        <f t="shared" si="51"/>
        <v>0</v>
      </c>
      <c r="AD42" s="48">
        <f t="shared" si="51"/>
        <v>0</v>
      </c>
      <c r="AE42" s="48">
        <f t="shared" si="51"/>
        <v>0</v>
      </c>
      <c r="AF42" s="48">
        <f t="shared" si="51"/>
        <v>0</v>
      </c>
      <c r="AG42" s="48">
        <f t="shared" si="51"/>
        <v>0</v>
      </c>
      <c r="AH42" s="48">
        <f t="shared" si="51"/>
        <v>0</v>
      </c>
      <c r="AI42" s="48">
        <f t="shared" si="51"/>
        <v>0</v>
      </c>
      <c r="AJ42" s="48">
        <f t="shared" si="51"/>
        <v>0</v>
      </c>
      <c r="AK42" s="48">
        <f t="shared" si="51"/>
        <v>0</v>
      </c>
      <c r="AL42" s="48">
        <f t="shared" si="51"/>
        <v>0</v>
      </c>
      <c r="AM42" s="48">
        <f t="shared" si="51"/>
        <v>0</v>
      </c>
      <c r="AN42" s="48">
        <f t="shared" si="51"/>
        <v>0</v>
      </c>
      <c r="AO42" s="48">
        <f t="shared" si="51"/>
        <v>0</v>
      </c>
      <c r="AP42" s="48">
        <f t="shared" si="51"/>
        <v>0</v>
      </c>
      <c r="AQ42" s="48">
        <f t="shared" si="51"/>
        <v>0</v>
      </c>
      <c r="AR42" s="48">
        <f t="shared" si="51"/>
        <v>0</v>
      </c>
      <c r="AS42" s="48">
        <f t="shared" si="51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/>
      <c r="F43" s="33"/>
      <c r="G43" s="47"/>
      <c r="H43" s="47"/>
      <c r="I43" s="47"/>
      <c r="J43" s="47"/>
      <c r="K43" s="47"/>
      <c r="L43" s="47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47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3">IF(K49+K50+K51=K48," ","GRESEALA")</f>
        <v xml:space="preserve"> </v>
      </c>
      <c r="BG44" s="23" t="str">
        <f t="shared" si="53"/>
        <v xml:space="preserve"> </v>
      </c>
      <c r="BH44" s="17" t="str">
        <f t="shared" si="53"/>
        <v xml:space="preserve"> </v>
      </c>
      <c r="BI44" s="17" t="str">
        <f t="shared" si="53"/>
        <v xml:space="preserve"> </v>
      </c>
      <c r="BJ44" s="17" t="str">
        <f t="shared" si="53"/>
        <v xml:space="preserve"> </v>
      </c>
      <c r="BK44" s="17" t="str">
        <f t="shared" si="53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33"/>
      <c r="F45" s="33"/>
      <c r="G45" s="58"/>
      <c r="H45" s="58"/>
      <c r="I45" s="58"/>
      <c r="J45" s="58"/>
      <c r="K45" s="47"/>
      <c r="L45" s="47"/>
      <c r="M45" s="47"/>
      <c r="N45" s="47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47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7"/>
      <c r="AU45" s="17" t="str">
        <f>IF(Q49+Q50+Q51=Q48," ","GRESEALA")</f>
        <v xml:space="preserve"> </v>
      </c>
      <c r="AV45" s="17" t="str">
        <f t="shared" ref="AV45:BK45" si="54">IF(S49+S50+S51=S48," ","GRESEALA")</f>
        <v xml:space="preserve"> </v>
      </c>
      <c r="AW45" s="17" t="str">
        <f t="shared" si="54"/>
        <v xml:space="preserve"> </v>
      </c>
      <c r="AX45" s="17" t="str">
        <f t="shared" si="54"/>
        <v xml:space="preserve"> </v>
      </c>
      <c r="AY45" s="17" t="str">
        <f t="shared" si="54"/>
        <v xml:space="preserve"> </v>
      </c>
      <c r="AZ45" s="17" t="str">
        <f t="shared" si="54"/>
        <v xml:space="preserve"> </v>
      </c>
      <c r="BA45" s="17" t="str">
        <f t="shared" si="54"/>
        <v xml:space="preserve"> </v>
      </c>
      <c r="BB45" s="17" t="str">
        <f t="shared" si="54"/>
        <v xml:space="preserve"> </v>
      </c>
      <c r="BC45" s="17" t="str">
        <f t="shared" si="54"/>
        <v xml:space="preserve"> </v>
      </c>
      <c r="BD45" s="17" t="str">
        <f t="shared" si="54"/>
        <v xml:space="preserve"> </v>
      </c>
      <c r="BE45" s="17" t="str">
        <f t="shared" si="54"/>
        <v xml:space="preserve"> </v>
      </c>
      <c r="BF45" s="17" t="str">
        <f t="shared" si="54"/>
        <v xml:space="preserve"> </v>
      </c>
      <c r="BG45" s="17" t="str">
        <f t="shared" si="54"/>
        <v xml:space="preserve"> </v>
      </c>
      <c r="BH45" s="17" t="str">
        <f t="shared" si="54"/>
        <v xml:space="preserve"> </v>
      </c>
      <c r="BI45" s="17" t="str">
        <f t="shared" si="54"/>
        <v xml:space="preserve"> </v>
      </c>
      <c r="BJ45" s="17" t="str">
        <f t="shared" si="54"/>
        <v xml:space="preserve"> </v>
      </c>
      <c r="BK45" s="17" t="str">
        <f t="shared" si="54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5">IF(AR49+AR50+AR51=AR48," ","GRESEALA")</f>
        <v xml:space="preserve"> </v>
      </c>
      <c r="AZ46" s="17" t="str">
        <f t="shared" si="55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5</v>
      </c>
      <c r="E48" s="48">
        <f>E49+E50+E51</f>
        <v>2</v>
      </c>
      <c r="F48" s="48">
        <f t="shared" ref="F48:AS48" si="56">F49+F50+F51</f>
        <v>3</v>
      </c>
      <c r="G48" s="48">
        <f t="shared" si="56"/>
        <v>1</v>
      </c>
      <c r="H48" s="48">
        <f t="shared" si="56"/>
        <v>0</v>
      </c>
      <c r="I48" s="48">
        <f t="shared" si="56"/>
        <v>1</v>
      </c>
      <c r="J48" s="48">
        <f t="shared" si="56"/>
        <v>0</v>
      </c>
      <c r="K48" s="48">
        <f t="shared" si="56"/>
        <v>1</v>
      </c>
      <c r="L48" s="48">
        <f t="shared" si="56"/>
        <v>0</v>
      </c>
      <c r="M48" s="48">
        <f t="shared" si="56"/>
        <v>2</v>
      </c>
      <c r="N48" s="48">
        <f t="shared" si="56"/>
        <v>1</v>
      </c>
      <c r="O48" s="48">
        <f t="shared" si="56"/>
        <v>2</v>
      </c>
      <c r="P48" s="48">
        <f t="shared" si="56"/>
        <v>3</v>
      </c>
      <c r="Q48" s="48">
        <f t="shared" si="56"/>
        <v>0</v>
      </c>
      <c r="R48" s="48">
        <f t="shared" ref="R48" si="57">R49+R50+R51</f>
        <v>0</v>
      </c>
      <c r="S48" s="48">
        <f t="shared" si="56"/>
        <v>1</v>
      </c>
      <c r="T48" s="48">
        <f t="shared" si="56"/>
        <v>0</v>
      </c>
      <c r="U48" s="48">
        <f t="shared" si="56"/>
        <v>2</v>
      </c>
      <c r="V48" s="48">
        <f t="shared" si="56"/>
        <v>0</v>
      </c>
      <c r="W48" s="48">
        <f t="shared" si="56"/>
        <v>2</v>
      </c>
      <c r="X48" s="48">
        <f t="shared" si="56"/>
        <v>2</v>
      </c>
      <c r="Y48" s="48">
        <f t="shared" si="56"/>
        <v>3</v>
      </c>
      <c r="Z48" s="49">
        <f t="shared" si="56"/>
        <v>0</v>
      </c>
      <c r="AA48" s="48">
        <f t="shared" si="56"/>
        <v>0</v>
      </c>
      <c r="AB48" s="48">
        <f t="shared" si="56"/>
        <v>0</v>
      </c>
      <c r="AC48" s="48">
        <f t="shared" si="56"/>
        <v>0</v>
      </c>
      <c r="AD48" s="48">
        <f t="shared" si="56"/>
        <v>0</v>
      </c>
      <c r="AE48" s="48">
        <f t="shared" si="56"/>
        <v>0</v>
      </c>
      <c r="AF48" s="48">
        <f t="shared" si="56"/>
        <v>0</v>
      </c>
      <c r="AG48" s="48">
        <f t="shared" si="56"/>
        <v>0</v>
      </c>
      <c r="AH48" s="48">
        <f t="shared" si="56"/>
        <v>0</v>
      </c>
      <c r="AI48" s="48">
        <f t="shared" si="56"/>
        <v>0</v>
      </c>
      <c r="AJ48" s="48">
        <f t="shared" si="56"/>
        <v>0</v>
      </c>
      <c r="AK48" s="48">
        <f t="shared" si="56"/>
        <v>0</v>
      </c>
      <c r="AL48" s="48">
        <f t="shared" si="56"/>
        <v>0</v>
      </c>
      <c r="AM48" s="48">
        <f t="shared" si="56"/>
        <v>0</v>
      </c>
      <c r="AN48" s="48">
        <f t="shared" si="56"/>
        <v>0</v>
      </c>
      <c r="AO48" s="48">
        <f t="shared" si="56"/>
        <v>0</v>
      </c>
      <c r="AP48" s="48">
        <f t="shared" si="56"/>
        <v>0</v>
      </c>
      <c r="AQ48" s="48">
        <f t="shared" si="56"/>
        <v>0</v>
      </c>
      <c r="AR48" s="48">
        <f t="shared" si="56"/>
        <v>0</v>
      </c>
      <c r="AS48" s="48">
        <f t="shared" si="56"/>
        <v>5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8">IF(K36&lt;=K13," ","GRESEALA")</f>
        <v xml:space="preserve"> </v>
      </c>
      <c r="BF50" s="23" t="str">
        <f t="shared" si="58"/>
        <v xml:space="preserve"> </v>
      </c>
      <c r="BG50" s="17" t="str">
        <f t="shared" si="58"/>
        <v xml:space="preserve"> </v>
      </c>
      <c r="BH50" s="17" t="str">
        <f t="shared" si="58"/>
        <v xml:space="preserve"> </v>
      </c>
      <c r="BI50" s="17" t="str">
        <f t="shared" si="58"/>
        <v xml:space="preserve"> </v>
      </c>
      <c r="BJ50" s="17" t="str">
        <f t="shared" si="58"/>
        <v xml:space="preserve"> </v>
      </c>
      <c r="BK50" s="17" t="str">
        <f t="shared" si="58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5</v>
      </c>
      <c r="E51" s="33">
        <v>2</v>
      </c>
      <c r="F51" s="33">
        <v>3</v>
      </c>
      <c r="G51" s="33">
        <v>1</v>
      </c>
      <c r="H51" s="33">
        <v>0</v>
      </c>
      <c r="I51" s="33">
        <v>1</v>
      </c>
      <c r="J51" s="33">
        <v>0</v>
      </c>
      <c r="K51" s="33">
        <v>1</v>
      </c>
      <c r="L51" s="33">
        <v>0</v>
      </c>
      <c r="M51" s="33">
        <v>2</v>
      </c>
      <c r="N51" s="33">
        <v>1</v>
      </c>
      <c r="O51" s="33">
        <v>2</v>
      </c>
      <c r="P51" s="33">
        <v>3</v>
      </c>
      <c r="Q51" s="33">
        <v>0</v>
      </c>
      <c r="R51" s="33">
        <v>0</v>
      </c>
      <c r="S51" s="33">
        <v>1</v>
      </c>
      <c r="T51" s="33">
        <v>0</v>
      </c>
      <c r="U51" s="33">
        <v>2</v>
      </c>
      <c r="V51" s="33">
        <v>0</v>
      </c>
      <c r="W51" s="33">
        <v>2</v>
      </c>
      <c r="X51" s="33">
        <v>2</v>
      </c>
      <c r="Y51" s="33">
        <v>3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5</v>
      </c>
      <c r="AT51" s="37"/>
      <c r="AU51" s="17" t="str">
        <f t="shared" ref="AU51:BK51" si="59">IF(S36&lt;=S13," ","GRESEALA")</f>
        <v xml:space="preserve"> </v>
      </c>
      <c r="AV51" s="17" t="str">
        <f t="shared" si="59"/>
        <v xml:space="preserve"> </v>
      </c>
      <c r="AW51" s="17" t="str">
        <f t="shared" si="59"/>
        <v xml:space="preserve"> </v>
      </c>
      <c r="AX51" s="17" t="str">
        <f t="shared" si="59"/>
        <v xml:space="preserve"> </v>
      </c>
      <c r="AY51" s="17" t="str">
        <f t="shared" si="59"/>
        <v xml:space="preserve"> </v>
      </c>
      <c r="AZ51" s="17" t="str">
        <f t="shared" si="59"/>
        <v xml:space="preserve"> </v>
      </c>
      <c r="BA51" s="17" t="str">
        <f t="shared" si="59"/>
        <v xml:space="preserve"> </v>
      </c>
      <c r="BB51" s="17" t="str">
        <f t="shared" si="59"/>
        <v xml:space="preserve"> </v>
      </c>
      <c r="BC51" s="17" t="str">
        <f t="shared" si="59"/>
        <v xml:space="preserve"> </v>
      </c>
      <c r="BD51" s="17" t="str">
        <f t="shared" si="59"/>
        <v xml:space="preserve"> </v>
      </c>
      <c r="BE51" s="17" t="str">
        <f t="shared" si="59"/>
        <v xml:space="preserve"> </v>
      </c>
      <c r="BF51" s="17" t="str">
        <f t="shared" si="59"/>
        <v xml:space="preserve"> </v>
      </c>
      <c r="BG51" s="17" t="str">
        <f t="shared" si="59"/>
        <v xml:space="preserve"> </v>
      </c>
      <c r="BH51" s="17" t="str">
        <f t="shared" si="59"/>
        <v xml:space="preserve"> </v>
      </c>
      <c r="BI51" s="17" t="str">
        <f t="shared" si="59"/>
        <v xml:space="preserve"> </v>
      </c>
      <c r="BJ51" s="17" t="str">
        <f t="shared" si="59"/>
        <v xml:space="preserve"> </v>
      </c>
      <c r="BK51" s="17" t="str">
        <f t="shared" si="59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7"/>
      <c r="R52" s="47"/>
      <c r="S52" s="33"/>
      <c r="T52" s="33"/>
      <c r="U52" s="33"/>
      <c r="V52" s="33"/>
      <c r="W52" s="33"/>
      <c r="X52" s="33"/>
      <c r="Y52" s="33"/>
      <c r="Z52" s="47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60">IF(K16+K37+K38+K41+K42+K45+K46+K47+K48+K52+K53+K54+K55+K60+K61+K63+K64&gt;=K14," ","GRESEALA")</f>
        <v xml:space="preserve"> </v>
      </c>
      <c r="BE52" s="23" t="str">
        <f t="shared" si="60"/>
        <v xml:space="preserve"> </v>
      </c>
      <c r="BF52" s="17" t="str">
        <f t="shared" si="60"/>
        <v xml:space="preserve"> </v>
      </c>
      <c r="BG52" s="17" t="str">
        <f t="shared" si="60"/>
        <v xml:space="preserve"> </v>
      </c>
      <c r="BH52" s="17" t="str">
        <f t="shared" si="60"/>
        <v xml:space="preserve"> </v>
      </c>
      <c r="BI52" s="17" t="str">
        <f t="shared" si="60"/>
        <v xml:space="preserve"> </v>
      </c>
      <c r="BJ52" s="17" t="str">
        <f t="shared" si="60"/>
        <v xml:space="preserve"> </v>
      </c>
      <c r="BK52" s="17" t="str">
        <f t="shared" ref="BK52" si="61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33">
        <v>0</v>
      </c>
      <c r="F53" s="33">
        <v>1</v>
      </c>
      <c r="G53" s="33">
        <v>1</v>
      </c>
      <c r="H53" s="33">
        <v>1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1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1</v>
      </c>
      <c r="X53" s="33">
        <v>0</v>
      </c>
      <c r="Y53" s="33">
        <v>1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</v>
      </c>
      <c r="AT53" s="37"/>
      <c r="AU53" s="17" t="str">
        <f t="shared" ref="AU53:BK53" si="62">IF(T16+T37+T38+T41+T42+T45+T46+T47+T48+T52+T53+T54+T55+T60+T61+T63+T64&gt;=T14," ","GRESEALA")</f>
        <v xml:space="preserve"> </v>
      </c>
      <c r="AV53" s="17" t="str">
        <f t="shared" si="62"/>
        <v xml:space="preserve"> </v>
      </c>
      <c r="AW53" s="17" t="str">
        <f t="shared" si="62"/>
        <v xml:space="preserve"> </v>
      </c>
      <c r="AX53" s="17" t="str">
        <f t="shared" si="62"/>
        <v xml:space="preserve"> </v>
      </c>
      <c r="AY53" s="17" t="str">
        <f t="shared" si="62"/>
        <v xml:space="preserve"> </v>
      </c>
      <c r="AZ53" s="17" t="str">
        <f t="shared" si="62"/>
        <v xml:space="preserve"> </v>
      </c>
      <c r="BA53" s="17" t="str">
        <f t="shared" si="62"/>
        <v xml:space="preserve"> </v>
      </c>
      <c r="BB53" s="17" t="str">
        <f t="shared" si="62"/>
        <v xml:space="preserve"> </v>
      </c>
      <c r="BC53" s="17" t="str">
        <f t="shared" si="62"/>
        <v xml:space="preserve"> </v>
      </c>
      <c r="BD53" s="17" t="str">
        <f t="shared" si="62"/>
        <v xml:space="preserve"> </v>
      </c>
      <c r="BE53" s="17" t="str">
        <f t="shared" si="62"/>
        <v xml:space="preserve"> </v>
      </c>
      <c r="BF53" s="17" t="str">
        <f t="shared" si="62"/>
        <v xml:space="preserve"> </v>
      </c>
      <c r="BG53" s="17" t="str">
        <f t="shared" si="62"/>
        <v xml:space="preserve"> </v>
      </c>
      <c r="BH53" s="17" t="str">
        <f t="shared" si="62"/>
        <v xml:space="preserve"> </v>
      </c>
      <c r="BI53" s="17" t="str">
        <f t="shared" si="62"/>
        <v xml:space="preserve"> </v>
      </c>
      <c r="BJ53" s="17" t="str">
        <f t="shared" si="62"/>
        <v xml:space="preserve"> </v>
      </c>
      <c r="BK53" s="17" t="str">
        <f t="shared" si="62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3">IF(K15+K36+K59+K62&gt;=K13," ","GRESEALA")</f>
        <v xml:space="preserve"> </v>
      </c>
      <c r="BD54" s="23" t="str">
        <f t="shared" si="63"/>
        <v xml:space="preserve"> </v>
      </c>
      <c r="BE54" s="17" t="str">
        <f t="shared" si="63"/>
        <v xml:space="preserve"> </v>
      </c>
      <c r="BF54" s="17" t="str">
        <f t="shared" si="63"/>
        <v xml:space="preserve"> </v>
      </c>
      <c r="BG54" s="17" t="str">
        <f t="shared" si="63"/>
        <v xml:space="preserve"> </v>
      </c>
      <c r="BH54" s="17" t="str">
        <f t="shared" si="63"/>
        <v xml:space="preserve"> </v>
      </c>
      <c r="BI54" s="17" t="str">
        <f t="shared" si="63"/>
        <v xml:space="preserve"> </v>
      </c>
      <c r="BJ54" s="17" t="str">
        <f t="shared" ref="BJ54:BK54" si="64">IF(S15+S36+S59+S62&gt;=S13," ","GRESEALA")</f>
        <v xml:space="preserve"> </v>
      </c>
      <c r="BK54" s="17" t="str">
        <f t="shared" si="64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65">IF(U15+U36+U59+U62&gt;=U13," ","GRESEALA")</f>
        <v xml:space="preserve"> </v>
      </c>
      <c r="AV59" s="17" t="str">
        <f t="shared" si="65"/>
        <v xml:space="preserve"> </v>
      </c>
      <c r="AW59" s="17" t="str">
        <f t="shared" si="65"/>
        <v xml:space="preserve"> </v>
      </c>
      <c r="AX59" s="17" t="str">
        <f t="shared" si="65"/>
        <v xml:space="preserve"> </v>
      </c>
      <c r="AY59" s="17" t="str">
        <f t="shared" si="65"/>
        <v xml:space="preserve"> </v>
      </c>
      <c r="AZ59" s="17" t="str">
        <f t="shared" si="65"/>
        <v xml:space="preserve"> </v>
      </c>
      <c r="BA59" s="17" t="str">
        <f t="shared" si="65"/>
        <v xml:space="preserve"> </v>
      </c>
      <c r="BB59" s="17" t="str">
        <f t="shared" si="65"/>
        <v xml:space="preserve"> </v>
      </c>
      <c r="BC59" s="17" t="str">
        <f t="shared" si="65"/>
        <v xml:space="preserve"> </v>
      </c>
      <c r="BD59" s="17" t="str">
        <f t="shared" si="65"/>
        <v xml:space="preserve"> </v>
      </c>
      <c r="BE59" s="17" t="str">
        <f t="shared" si="65"/>
        <v xml:space="preserve"> </v>
      </c>
      <c r="BF59" s="17" t="str">
        <f t="shared" si="65"/>
        <v xml:space="preserve"> </v>
      </c>
      <c r="BG59" s="17" t="str">
        <f t="shared" si="65"/>
        <v xml:space="preserve"> </v>
      </c>
      <c r="BH59" s="17" t="str">
        <f t="shared" si="65"/>
        <v xml:space="preserve"> </v>
      </c>
      <c r="BI59" s="17" t="str">
        <f t="shared" si="65"/>
        <v xml:space="preserve"> </v>
      </c>
      <c r="BJ59" s="17" t="str">
        <f t="shared" si="65"/>
        <v xml:space="preserve"> </v>
      </c>
      <c r="BK59" s="17" t="str">
        <f t="shared" si="65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6">IF(K65+K66+K67=K64," ","GRESEALA")</f>
        <v xml:space="preserve"> </v>
      </c>
      <c r="AZ63" s="23" t="str">
        <f t="shared" si="66"/>
        <v xml:space="preserve"> </v>
      </c>
      <c r="BA63" s="17" t="str">
        <f t="shared" si="66"/>
        <v xml:space="preserve"> </v>
      </c>
      <c r="BB63" s="17" t="str">
        <f t="shared" si="66"/>
        <v xml:space="preserve"> </v>
      </c>
      <c r="BC63" s="17" t="str">
        <f t="shared" si="66"/>
        <v xml:space="preserve"> </v>
      </c>
      <c r="BD63" s="17" t="str">
        <f t="shared" si="66"/>
        <v xml:space="preserve"> </v>
      </c>
      <c r="BE63" s="17" t="str">
        <f t="shared" si="66"/>
        <v xml:space="preserve"> </v>
      </c>
      <c r="BF63" s="17" t="str">
        <f t="shared" ref="BF63:BK63" si="67">IF(S65+S66+S67=S64," ","GRESEALA")</f>
        <v xml:space="preserve"> </v>
      </c>
      <c r="BG63" s="17" t="str">
        <f t="shared" si="67"/>
        <v xml:space="preserve"> </v>
      </c>
      <c r="BH63" s="17" t="str">
        <f t="shared" si="67"/>
        <v xml:space="preserve"> </v>
      </c>
      <c r="BI63" s="17" t="str">
        <f t="shared" si="67"/>
        <v xml:space="preserve"> </v>
      </c>
      <c r="BJ63" s="17" t="str">
        <f t="shared" si="67"/>
        <v xml:space="preserve"> </v>
      </c>
      <c r="BK63" s="17" t="str">
        <f t="shared" si="67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f t="shared" ref="E64:AS64" si="68">E65+E66+E67</f>
        <v>0</v>
      </c>
      <c r="F64" s="22">
        <f t="shared" si="68"/>
        <v>0</v>
      </c>
      <c r="G64" s="22">
        <f t="shared" si="68"/>
        <v>0</v>
      </c>
      <c r="H64" s="22">
        <f t="shared" si="68"/>
        <v>0</v>
      </c>
      <c r="I64" s="22">
        <f t="shared" si="68"/>
        <v>0</v>
      </c>
      <c r="J64" s="22">
        <f t="shared" si="68"/>
        <v>0</v>
      </c>
      <c r="K64" s="22">
        <f t="shared" si="68"/>
        <v>0</v>
      </c>
      <c r="L64" s="22">
        <f t="shared" si="68"/>
        <v>0</v>
      </c>
      <c r="M64" s="22">
        <f t="shared" si="68"/>
        <v>0</v>
      </c>
      <c r="N64" s="22">
        <f t="shared" si="68"/>
        <v>0</v>
      </c>
      <c r="O64" s="22">
        <f t="shared" si="68"/>
        <v>0</v>
      </c>
      <c r="P64" s="22">
        <f t="shared" si="68"/>
        <v>0</v>
      </c>
      <c r="Q64" s="22">
        <f t="shared" si="68"/>
        <v>0</v>
      </c>
      <c r="R64" s="22">
        <f t="shared" ref="R64" si="69">R65+R66+R67</f>
        <v>0</v>
      </c>
      <c r="S64" s="22">
        <f t="shared" si="68"/>
        <v>0</v>
      </c>
      <c r="T64" s="22">
        <f t="shared" si="68"/>
        <v>0</v>
      </c>
      <c r="U64" s="22">
        <f t="shared" si="68"/>
        <v>0</v>
      </c>
      <c r="V64" s="22">
        <f t="shared" si="68"/>
        <v>0</v>
      </c>
      <c r="W64" s="22">
        <f t="shared" si="68"/>
        <v>0</v>
      </c>
      <c r="X64" s="22">
        <f t="shared" si="68"/>
        <v>0</v>
      </c>
      <c r="Y64" s="22">
        <f t="shared" si="68"/>
        <v>0</v>
      </c>
      <c r="Z64" s="70">
        <f t="shared" si="68"/>
        <v>0</v>
      </c>
      <c r="AA64" s="22">
        <f t="shared" si="68"/>
        <v>0</v>
      </c>
      <c r="AB64" s="22">
        <f t="shared" si="68"/>
        <v>0</v>
      </c>
      <c r="AC64" s="22">
        <f t="shared" si="68"/>
        <v>0</v>
      </c>
      <c r="AD64" s="22">
        <f t="shared" si="68"/>
        <v>0</v>
      </c>
      <c r="AE64" s="22">
        <f t="shared" si="68"/>
        <v>0</v>
      </c>
      <c r="AF64" s="22">
        <f t="shared" si="68"/>
        <v>0</v>
      </c>
      <c r="AG64" s="22">
        <f t="shared" si="68"/>
        <v>0</v>
      </c>
      <c r="AH64" s="22">
        <f t="shared" si="68"/>
        <v>0</v>
      </c>
      <c r="AI64" s="22">
        <f t="shared" si="68"/>
        <v>0</v>
      </c>
      <c r="AJ64" s="22">
        <f t="shared" si="68"/>
        <v>0</v>
      </c>
      <c r="AK64" s="22">
        <f t="shared" si="68"/>
        <v>0</v>
      </c>
      <c r="AL64" s="22">
        <f t="shared" si="68"/>
        <v>0</v>
      </c>
      <c r="AM64" s="22">
        <f t="shared" si="68"/>
        <v>0</v>
      </c>
      <c r="AN64" s="22">
        <f t="shared" si="68"/>
        <v>0</v>
      </c>
      <c r="AO64" s="22">
        <f t="shared" si="68"/>
        <v>0</v>
      </c>
      <c r="AP64" s="22">
        <f t="shared" si="68"/>
        <v>0</v>
      </c>
      <c r="AQ64" s="22">
        <f t="shared" si="68"/>
        <v>0</v>
      </c>
      <c r="AR64" s="22">
        <f t="shared" si="68"/>
        <v>0</v>
      </c>
      <c r="AS64" s="22">
        <f t="shared" si="68"/>
        <v>0</v>
      </c>
      <c r="AT64" s="117"/>
      <c r="AU64" s="17" t="str">
        <f t="shared" ref="AU64:BH64" si="70">IF(Y65+Y66+Y67=Y64," ","GRESEALA")</f>
        <v xml:space="preserve"> </v>
      </c>
      <c r="AV64" s="17" t="str">
        <f t="shared" si="70"/>
        <v xml:space="preserve"> </v>
      </c>
      <c r="AW64" s="17" t="str">
        <f t="shared" si="70"/>
        <v xml:space="preserve"> </v>
      </c>
      <c r="AX64" s="17" t="str">
        <f t="shared" si="70"/>
        <v xml:space="preserve"> </v>
      </c>
      <c r="AY64" s="17" t="str">
        <f t="shared" si="70"/>
        <v xml:space="preserve"> </v>
      </c>
      <c r="AZ64" s="17" t="str">
        <f t="shared" si="70"/>
        <v xml:space="preserve"> </v>
      </c>
      <c r="BA64" s="17" t="str">
        <f t="shared" si="70"/>
        <v xml:space="preserve"> </v>
      </c>
      <c r="BB64" s="17" t="str">
        <f t="shared" si="70"/>
        <v xml:space="preserve"> </v>
      </c>
      <c r="BC64" s="17" t="str">
        <f t="shared" si="70"/>
        <v xml:space="preserve"> </v>
      </c>
      <c r="BD64" s="17" t="str">
        <f t="shared" si="70"/>
        <v xml:space="preserve"> </v>
      </c>
      <c r="BE64" s="17" t="str">
        <f t="shared" si="70"/>
        <v xml:space="preserve"> </v>
      </c>
      <c r="BF64" s="17" t="str">
        <f t="shared" si="70"/>
        <v xml:space="preserve"> </v>
      </c>
      <c r="BG64" s="17" t="str">
        <f t="shared" si="70"/>
        <v xml:space="preserve"> </v>
      </c>
      <c r="BH64" s="17" t="str">
        <f t="shared" si="70"/>
        <v xml:space="preserve"> </v>
      </c>
      <c r="BI64" s="17" t="str">
        <f t="shared" ref="BI64:BJ64" si="71">IF(AR65+AR66+AR67=AR64," ","GRESEALA")</f>
        <v xml:space="preserve"> </v>
      </c>
      <c r="BJ64" s="17" t="str">
        <f t="shared" si="71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386</v>
      </c>
      <c r="E68" s="29">
        <f t="shared" ref="E68:AS68" si="72">E20+E23+E26+E29+E32+E35</f>
        <v>149</v>
      </c>
      <c r="F68" s="29">
        <f t="shared" si="72"/>
        <v>237</v>
      </c>
      <c r="G68" s="29">
        <f t="shared" si="72"/>
        <v>94</v>
      </c>
      <c r="H68" s="29">
        <f t="shared" si="72"/>
        <v>43</v>
      </c>
      <c r="I68" s="29">
        <f t="shared" ref="I68:J68" si="73">I20+I23+I26+I29+I32+I35</f>
        <v>40</v>
      </c>
      <c r="J68" s="29">
        <f t="shared" si="73"/>
        <v>9</v>
      </c>
      <c r="K68" s="29">
        <f t="shared" si="72"/>
        <v>23</v>
      </c>
      <c r="L68" s="29">
        <f t="shared" ref="L68" si="74">L20+L23+L26+L29+L32+L35</f>
        <v>58</v>
      </c>
      <c r="M68" s="29">
        <f t="shared" si="72"/>
        <v>171</v>
      </c>
      <c r="N68" s="29">
        <f t="shared" si="72"/>
        <v>48</v>
      </c>
      <c r="O68" s="29">
        <f t="shared" si="72"/>
        <v>181</v>
      </c>
      <c r="P68" s="29">
        <f t="shared" si="72"/>
        <v>205</v>
      </c>
      <c r="Q68" s="29">
        <f t="shared" si="72"/>
        <v>13</v>
      </c>
      <c r="R68" s="29">
        <f t="shared" ref="R68" si="75">R20+R23+R26+R29+R32+R35</f>
        <v>4</v>
      </c>
      <c r="S68" s="29">
        <f t="shared" si="72"/>
        <v>103</v>
      </c>
      <c r="T68" s="29">
        <f t="shared" si="72"/>
        <v>90</v>
      </c>
      <c r="U68" s="29">
        <f t="shared" si="72"/>
        <v>134</v>
      </c>
      <c r="V68" s="29">
        <f t="shared" si="72"/>
        <v>10</v>
      </c>
      <c r="W68" s="29">
        <f t="shared" si="72"/>
        <v>36</v>
      </c>
      <c r="X68" s="29">
        <f t="shared" si="72"/>
        <v>243</v>
      </c>
      <c r="Y68" s="29">
        <f t="shared" si="72"/>
        <v>99</v>
      </c>
      <c r="Z68" s="29">
        <f t="shared" si="72"/>
        <v>44</v>
      </c>
      <c r="AA68" s="29">
        <f t="shared" si="72"/>
        <v>3</v>
      </c>
      <c r="AB68" s="29">
        <f t="shared" si="72"/>
        <v>1</v>
      </c>
      <c r="AC68" s="29">
        <f t="shared" si="72"/>
        <v>2</v>
      </c>
      <c r="AD68" s="29">
        <f t="shared" si="72"/>
        <v>0</v>
      </c>
      <c r="AE68" s="29">
        <f t="shared" si="72"/>
        <v>1</v>
      </c>
      <c r="AF68" s="29">
        <f t="shared" si="72"/>
        <v>0</v>
      </c>
      <c r="AG68" s="29">
        <f t="shared" si="72"/>
        <v>0</v>
      </c>
      <c r="AH68" s="29">
        <f t="shared" si="72"/>
        <v>0</v>
      </c>
      <c r="AI68" s="29">
        <f t="shared" si="72"/>
        <v>0</v>
      </c>
      <c r="AJ68" s="29">
        <f t="shared" si="72"/>
        <v>0</v>
      </c>
      <c r="AK68" s="29">
        <f t="shared" si="72"/>
        <v>0</v>
      </c>
      <c r="AL68" s="29">
        <f t="shared" si="72"/>
        <v>0</v>
      </c>
      <c r="AM68" s="29">
        <f t="shared" ref="AM68:AQ68" si="76">AM20+AM23+AM26+AM29+AM32+AM35</f>
        <v>0</v>
      </c>
      <c r="AN68" s="29">
        <f t="shared" si="76"/>
        <v>0</v>
      </c>
      <c r="AO68" s="29">
        <f t="shared" si="76"/>
        <v>0</v>
      </c>
      <c r="AP68" s="29">
        <f t="shared" si="76"/>
        <v>0</v>
      </c>
      <c r="AQ68" s="29">
        <f t="shared" si="76"/>
        <v>0</v>
      </c>
      <c r="AR68" s="29">
        <f t="shared" si="72"/>
        <v>0</v>
      </c>
      <c r="AS68" s="29">
        <f t="shared" si="72"/>
        <v>380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7">IF(D68=D16, "  ", "GRESEALA")</f>
        <v xml:space="preserve">  </v>
      </c>
      <c r="E69" s="83" t="str">
        <f t="shared" si="77"/>
        <v xml:space="preserve">  </v>
      </c>
      <c r="F69" s="83" t="str">
        <f t="shared" si="77"/>
        <v xml:space="preserve">  </v>
      </c>
      <c r="G69" s="83" t="str">
        <f t="shared" si="77"/>
        <v xml:space="preserve">  </v>
      </c>
      <c r="H69" s="83" t="str">
        <f t="shared" si="77"/>
        <v xml:space="preserve">  </v>
      </c>
      <c r="I69" s="83" t="str">
        <f t="shared" ref="I69:J69" si="78">IF(I68=I16, "  ", "GRESEALA")</f>
        <v xml:space="preserve">  </v>
      </c>
      <c r="J69" s="83" t="str">
        <f t="shared" si="78"/>
        <v xml:space="preserve">  </v>
      </c>
      <c r="K69" s="83" t="str">
        <f t="shared" si="77"/>
        <v xml:space="preserve">  </v>
      </c>
      <c r="L69" s="83" t="str">
        <f t="shared" ref="L69" si="79">IF(L68=L16, "  ", "GRESEALA")</f>
        <v xml:space="preserve">  </v>
      </c>
      <c r="M69" s="83" t="str">
        <f t="shared" si="77"/>
        <v xml:space="preserve">  </v>
      </c>
      <c r="N69" s="83" t="str">
        <f t="shared" si="77"/>
        <v xml:space="preserve">  </v>
      </c>
      <c r="O69" s="83" t="str">
        <f t="shared" si="77"/>
        <v xml:space="preserve">  </v>
      </c>
      <c r="P69" s="83" t="str">
        <f t="shared" si="77"/>
        <v xml:space="preserve">  </v>
      </c>
      <c r="Q69" s="83" t="str">
        <f t="shared" si="77"/>
        <v xml:space="preserve">  </v>
      </c>
      <c r="R69" s="83" t="str">
        <f t="shared" ref="R69" si="80">IF(R68=R16, "  ", "GRESEALA")</f>
        <v xml:space="preserve">  </v>
      </c>
      <c r="S69" s="83" t="str">
        <f t="shared" si="77"/>
        <v xml:space="preserve">  </v>
      </c>
      <c r="T69" s="83" t="str">
        <f t="shared" si="77"/>
        <v xml:space="preserve">  </v>
      </c>
      <c r="U69" s="83" t="str">
        <f t="shared" si="77"/>
        <v xml:space="preserve">  </v>
      </c>
      <c r="V69" s="83" t="str">
        <f t="shared" si="77"/>
        <v xml:space="preserve">  </v>
      </c>
      <c r="W69" s="83" t="str">
        <f t="shared" si="77"/>
        <v xml:space="preserve">  </v>
      </c>
      <c r="X69" s="83" t="str">
        <f t="shared" si="77"/>
        <v xml:space="preserve">  </v>
      </c>
      <c r="Y69" s="83" t="str">
        <f t="shared" si="77"/>
        <v xml:space="preserve">  </v>
      </c>
      <c r="Z69" s="83" t="str">
        <f t="shared" si="77"/>
        <v xml:space="preserve">  </v>
      </c>
      <c r="AA69" s="83" t="str">
        <f t="shared" si="77"/>
        <v xml:space="preserve">  </v>
      </c>
      <c r="AB69" s="83" t="str">
        <f t="shared" si="77"/>
        <v xml:space="preserve">  </v>
      </c>
      <c r="AC69" s="83" t="str">
        <f t="shared" si="77"/>
        <v xml:space="preserve">  </v>
      </c>
      <c r="AD69" s="83" t="str">
        <f t="shared" si="77"/>
        <v xml:space="preserve">  </v>
      </c>
      <c r="AE69" s="83" t="str">
        <f t="shared" si="77"/>
        <v xml:space="preserve">  </v>
      </c>
      <c r="AF69" s="83" t="str">
        <f t="shared" si="77"/>
        <v xml:space="preserve">  </v>
      </c>
      <c r="AG69" s="83" t="str">
        <f t="shared" si="77"/>
        <v xml:space="preserve">  </v>
      </c>
      <c r="AH69" s="83" t="str">
        <f t="shared" si="77"/>
        <v xml:space="preserve">  </v>
      </c>
      <c r="AI69" s="83" t="str">
        <f t="shared" si="77"/>
        <v xml:space="preserve">  </v>
      </c>
      <c r="AJ69" s="83" t="str">
        <f t="shared" si="77"/>
        <v xml:space="preserve">  </v>
      </c>
      <c r="AK69" s="83" t="str">
        <f t="shared" si="77"/>
        <v xml:space="preserve">  </v>
      </c>
      <c r="AL69" s="83" t="str">
        <f t="shared" si="77"/>
        <v xml:space="preserve">  </v>
      </c>
      <c r="AM69" s="83" t="str">
        <f t="shared" ref="AM69:AQ69" si="81">IF(AM68=AM16, "  ", "GRESEALA")</f>
        <v xml:space="preserve">  </v>
      </c>
      <c r="AN69" s="83" t="str">
        <f t="shared" si="81"/>
        <v xml:space="preserve">  </v>
      </c>
      <c r="AO69" s="83" t="str">
        <f t="shared" si="81"/>
        <v xml:space="preserve">  </v>
      </c>
      <c r="AP69" s="83" t="str">
        <f t="shared" si="81"/>
        <v xml:space="preserve">  </v>
      </c>
      <c r="AQ69" s="83" t="str">
        <f t="shared" si="81"/>
        <v xml:space="preserve">  </v>
      </c>
      <c r="AR69" s="83" t="str">
        <f t="shared" si="77"/>
        <v xml:space="preserve">  </v>
      </c>
      <c r="AS69" s="83" t="str">
        <f t="shared" si="77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2" t="s">
        <v>148</v>
      </c>
      <c r="D85" s="15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192</v>
      </c>
      <c r="Q89" s="7" t="s">
        <v>193</v>
      </c>
      <c r="R89" s="7"/>
      <c r="Y89" s="12" t="s">
        <v>194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4" t="s">
        <v>156</v>
      </c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3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2023_rap_luna</vt:lpstr>
      <vt:lpstr>'Macheta PO 2023_rap_luna'!Print_Titles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cp:lastPrinted>2023-02-08T08:46:33Z</cp:lastPrinted>
  <dcterms:created xsi:type="dcterms:W3CDTF">2021-11-01T13:11:25Z</dcterms:created>
  <dcterms:modified xsi:type="dcterms:W3CDTF">2023-02-08T08:53:54Z</dcterms:modified>
</cp:coreProperties>
</file>