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firstSheet="1" activeTab="7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<sst xmlns="http://schemas.openxmlformats.org/spreadsheetml/2006/main" count="13506" uniqueCount="3065">
  <si>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</si>
  <si>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</si>
  <si>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</si>
  <si>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</si>
  <si>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</si>
  <si>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</si>
  <si>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</si>
  <si>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</si>
  <si>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</si>
  <si>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</si>
  <si>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</si>
  <si>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</si>
  <si>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</si>
  <si>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</si>
  <si>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</si>
  <si>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</si>
  <si>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</si>
  <si>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</si>
  <si>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</si>
  <si>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</si>
  <si>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</si>
  <si>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</si>
  <si>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</si>
  <si>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</si>
  <si>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</si>
  <si>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</si>
  <si>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</si>
  <si>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</si>
  <si>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</si>
  <si>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</si>
  <si>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</si>
  <si>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</si>
  <si>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</si>
  <si>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</si>
  <si>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</si>
  <si>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</si>
  <si>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</si>
  <si>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</si>
  <si>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</si>
  <si>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</si>
  <si>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</si>
  <si>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</si>
  <si>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</si>
  <si>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</si>
  <si>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</si>
  <si>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</si>
  <si>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</si>
  <si>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</si>
  <si>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</si>
  <si>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</si>
  <si>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</si>
  <si>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</si>
  <si>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</si>
  <si>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</si>
  <si>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</si>
  <si>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</si>
  <si>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</si>
  <si>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</si>
  <si>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</si>
  <si>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</si>
  <si>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</si>
  <si>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</si>
  <si>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</si>
  <si>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</si>
  <si>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</si>
  <si>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</si>
  <si>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</si>
  <si>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</si>
  <si>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</si>
  <si>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</si>
  <si>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</si>
  <si>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</si>
  <si>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</si>
  <si>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</si>
  <si>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</si>
  <si>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</si>
  <si>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</si>
  <si>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</si>
  <si>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</si>
  <si>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</si>
  <si>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</si>
  <si>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</si>
  <si>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</si>
  <si>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</si>
  <si>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</si>
  <si>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</si>
  <si>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</si>
  <si>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</si>
  <si>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</si>
  <si>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</si>
  <si>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</si>
  <si>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</si>
  <si>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</si>
  <si>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</si>
  <si>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</si>
  <si>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</si>
  <si>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</si>
  <si>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</si>
  <si>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</si>
  <si>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</si>
  <si>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</si>
  <si>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</si>
  <si>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</si>
  <si>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</si>
  <si>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</si>
  <si>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</si>
  <si>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</si>
  <si>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</si>
  <si>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</si>
  <si>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</si>
  <si>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</si>
  <si>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</si>
  <si>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</si>
  <si>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</si>
  <si>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</si>
  <si>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</si>
  <si>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</si>
  <si>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</si>
  <si>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</si>
  <si>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</si>
  <si>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</si>
  <si>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</si>
  <si>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</si>
  <si>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</si>
  <si>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</si>
  <si>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</si>
  <si>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</si>
  <si>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</si>
  <si>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</si>
  <si>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</si>
  <si>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</si>
  <si>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</si>
  <si>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</si>
  <si>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</si>
  <si>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</si>
  <si>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</si>
  <si>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</si>
  <si>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</si>
  <si>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</si>
  <si>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</si>
  <si>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</si>
  <si>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</si>
  <si>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</si>
  <si>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</si>
  <si>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</si>
  <si>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</si>
  <si>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</si>
  <si>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</si>
  <si>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</si>
  <si>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</si>
  <si>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</si>
  <si>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</si>
  <si>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</si>
  <si>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</si>
  <si>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</si>
  <si>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</si>
  <si>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</si>
  <si>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</si>
  <si>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</si>
  <si>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</si>
  <si>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</si>
  <si>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</si>
  <si>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</si>
  <si>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</si>
  <si>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</si>
  <si>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</si>
  <si>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</si>
  <si>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</si>
  <si>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</si>
  <si>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</si>
  <si>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</si>
  <si>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</si>
  <si>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</si>
  <si>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</si>
  <si>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</si>
  <si>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</si>
  <si>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</si>
  <si>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</si>
  <si>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</si>
  <si>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</si>
  <si>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</si>
  <si>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</si>
  <si>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</si>
  <si>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</si>
  <si>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</si>
  <si>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</si>
  <si>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</si>
  <si>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</si>
  <si>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</si>
  <si>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</si>
  <si>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</si>
  <si>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</si>
  <si>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</si>
  <si>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</si>
  <si>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</si>
  <si>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</si>
  <si>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</si>
  <si>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</si>
  <si>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</si>
  <si>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</si>
  <si>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</si>
  <si>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</si>
  <si>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</si>
  <si>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</si>
  <si>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</si>
  <si>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</si>
  <si>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</si>
  <si>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</si>
  <si>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</si>
  <si>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</si>
  <si>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</si>
  <si>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</si>
  <si>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</si>
  <si>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</si>
  <si>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</si>
  <si>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</si>
  <si>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</si>
  <si>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</si>
  <si>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</si>
  <si>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</si>
  <si>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</si>
  <si>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</si>
  <si>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</si>
  <si>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</si>
  <si>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</si>
  <si>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</si>
  <si>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</si>
  <si>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</si>
  <si>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</si>
  <si>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</si>
  <si>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</si>
  <si>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</si>
  <si>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</si>
  <si>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</si>
  <si>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</si>
  <si>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</si>
  <si>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</si>
  <si>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</si>
  <si>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</si>
  <si>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</si>
  <si>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</si>
  <si>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</si>
  <si>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</si>
  <si>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</si>
  <si>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</si>
  <si>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</si>
  <si>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</si>
  <si>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</si>
  <si>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</si>
  <si>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</si>
  <si>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</si>
  <si>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</si>
  <si>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</si>
  <si>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</si>
  <si>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</si>
  <si>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</si>
  <si>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</si>
  <si>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</si>
  <si>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</si>
  <si>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</si>
  <si>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</si>
  <si>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</si>
  <si>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</si>
  <si>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</si>
  <si>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</si>
  <si>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</si>
  <si>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</si>
  <si>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</si>
  <si>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</si>
  <si>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</si>
  <si>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</si>
  <si>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</si>
  <si>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</si>
  <si>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</si>
  <si>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</si>
  <si>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</si>
  <si>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</si>
  <si>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</si>
  <si>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</si>
  <si>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</si>
  <si>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</si>
  <si>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</si>
  <si>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</si>
  <si>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</si>
  <si>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</si>
  <si>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</si>
  <si>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</si>
  <si>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</si>
  <si>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</si>
  <si>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</si>
  <si>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</si>
  <si>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</si>
  <si>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</si>
  <si>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</si>
  <si>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</si>
  <si>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</si>
  <si>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</si>
  <si>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</si>
  <si>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</si>
  <si>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</si>
  <si>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</si>
  <si>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</si>
  <si>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</si>
  <si>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</si>
  <si>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</si>
  <si>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</si>
  <si>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</si>
  <si>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</si>
  <si>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</si>
  <si>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</si>
  <si>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</si>
  <si>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</si>
  <si>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</si>
  <si>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</si>
  <si>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</si>
  <si>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</si>
  <si>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</si>
  <si>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</si>
  <si>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</si>
  <si>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</si>
  <si>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</si>
  <si>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</si>
  <si>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</si>
  <si>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</si>
  <si>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</si>
  <si>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</si>
  <si>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</si>
  <si>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</si>
  <si>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</si>
  <si>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</si>
  <si>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</si>
  <si>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</si>
  <si>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</si>
  <si>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</si>
  <si>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</si>
  <si>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</si>
  <si>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</si>
  <si>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</si>
  <si>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</si>
  <si>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</si>
  <si>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</si>
  <si>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</si>
  <si>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</si>
  <si>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</si>
  <si>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</si>
  <si>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</si>
  <si>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</si>
  <si>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</si>
  <si>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</si>
  <si>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</si>
  <si>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</si>
  <si>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</si>
  <si>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</si>
  <si>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</si>
  <si>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</si>
  <si>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</si>
  <si>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</si>
  <si>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</si>
  <si>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</si>
  <si>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</si>
  <si>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</si>
  <si>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</si>
  <si>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</si>
  <si>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</si>
  <si>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</si>
  <si>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</si>
  <si>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</si>
  <si>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</si>
  <si>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</si>
  <si>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</si>
  <si>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</si>
  <si>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</si>
  <si>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</si>
  <si>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</si>
  <si>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</si>
  <si>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</si>
  <si>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</si>
  <si>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</si>
  <si>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</si>
  <si>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</si>
  <si>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</si>
  <si>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</si>
  <si>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</si>
  <si>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</si>
  <si>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</si>
  <si>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</si>
  <si>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</si>
  <si>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</si>
  <si>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</si>
  <si>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</si>
  <si>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</si>
  <si>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</si>
  <si>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</si>
  <si>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</si>
  <si>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</si>
  <si>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</si>
  <si>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</si>
  <si>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</si>
  <si>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</si>
  <si>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</si>
  <si>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</si>
  <si>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</si>
  <si>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</si>
  <si>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</si>
  <si>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</si>
  <si>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</si>
  <si>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</si>
  <si>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</si>
  <si>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</si>
  <si>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</si>
  <si>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</si>
  <si>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</si>
  <si>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</si>
  <si>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</si>
  <si>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</si>
  <si>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</si>
  <si>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</si>
  <si>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</si>
  <si>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</si>
  <si>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</si>
  <si>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</si>
  <si>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</si>
  <si>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</si>
  <si>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</si>
  <si>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</si>
  <si>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</si>
  <si>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</si>
  <si>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</si>
  <si>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</si>
  <si>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</si>
  <si>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</si>
  <si>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</si>
  <si>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</si>
  <si>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</si>
  <si>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</si>
  <si>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</si>
  <si>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</si>
  <si>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</si>
  <si>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</si>
  <si>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</si>
  <si>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</si>
  <si>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</si>
  <si>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</si>
  <si>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</si>
  <si>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</si>
  <si>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</si>
  <si>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</si>
  <si>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</si>
  <si>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</si>
  <si>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</si>
  <si>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</si>
  <si>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</si>
  <si>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</si>
  <si>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</si>
  <si>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</si>
  <si>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</si>
  <si>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</si>
  <si>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</si>
  <si>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</si>
  <si>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</si>
  <si>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</si>
  <si>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</si>
  <si>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</si>
  <si>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</si>
  <si>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</si>
  <si>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</si>
  <si>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</si>
  <si>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</si>
  <si>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</si>
  <si>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</si>
  <si>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</si>
  <si>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</si>
  <si>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</si>
  <si>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</si>
  <si>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</si>
  <si>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</si>
  <si>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</si>
  <si>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</si>
  <si>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</si>
  <si>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</si>
  <si>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</si>
  <si>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</si>
  <si>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</si>
  <si>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</si>
  <si>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</si>
  <si>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</si>
  <si>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</si>
  <si>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</si>
  <si>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</si>
  <si>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</si>
  <si>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</si>
  <si>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</si>
  <si>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</si>
  <si>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</si>
  <si>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</si>
  <si>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</si>
  <si>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</si>
  <si>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</si>
  <si>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</si>
  <si>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</si>
  <si>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</si>
  <si>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</si>
  <si>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</si>
  <si>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</si>
  <si>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</si>
  <si>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</si>
  <si>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</si>
  <si>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</si>
  <si>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</si>
  <si>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</si>
  <si>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</si>
  <si>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</si>
  <si>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</si>
  <si>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</si>
  <si>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</si>
  <si>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</si>
  <si>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</si>
  <si>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</si>
  <si>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</si>
  <si>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</si>
  <si>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</si>
  <si>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</si>
  <si>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</si>
  <si>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</si>
  <si>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</si>
  <si>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</si>
  <si>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</si>
  <si>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</si>
  <si>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</si>
  <si>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</si>
  <si>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</si>
  <si>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</si>
  <si>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</si>
  <si>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</si>
  <si>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</si>
  <si>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</si>
  <si>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</si>
  <si>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</si>
  <si>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</si>
  <si>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</si>
  <si>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</si>
  <si>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</si>
  <si>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</si>
  <si>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</si>
  <si>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</si>
  <si>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</si>
  <si>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</si>
  <si>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</si>
  <si>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</si>
  <si>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</si>
  <si>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</si>
  <si>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</si>
  <si>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</si>
  <si>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</si>
  <si>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</si>
  <si>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</si>
  <si>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</si>
  <si>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</si>
  <si>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</si>
  <si>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</si>
  <si>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</si>
  <si>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</si>
  <si>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</si>
  <si>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</si>
  <si>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</si>
  <si>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</si>
  <si>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</si>
  <si>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</si>
  <si>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</si>
  <si>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</si>
  <si>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</si>
  <si>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</si>
  <si>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</si>
  <si>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</si>
  <si>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</si>
  <si>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</si>
  <si>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</si>
  <si>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</si>
  <si>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</si>
  <si>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</si>
  <si>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</si>
  <si>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</si>
  <si>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</si>
  <si>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</si>
  <si>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</si>
  <si>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</si>
  <si>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</si>
  <si>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</si>
  <si>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</si>
  <si>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</si>
  <si>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</si>
  <si>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</si>
  <si>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</si>
  <si>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</si>
  <si>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</si>
  <si>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</si>
  <si>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</si>
  <si>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</si>
  <si>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</si>
  <si>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</si>
  <si>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</si>
  <si>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</si>
  <si>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</si>
  <si>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</si>
  <si>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</si>
  <si>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</si>
  <si>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</si>
  <si>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</si>
  <si>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</si>
  <si>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</si>
  <si>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</si>
  <si>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</si>
  <si>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</si>
  <si>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</si>
  <si>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</si>
  <si>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</si>
  <si>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</si>
  <si>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</si>
  <si>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</si>
  <si>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</si>
  <si>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</si>
  <si>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</si>
  <si>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</si>
  <si>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</si>
  <si>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</si>
  <si>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</si>
  <si>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</si>
  <si>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</si>
  <si>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</si>
  <si>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</si>
  <si>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</si>
  <si>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</si>
  <si>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</si>
  <si>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</si>
  <si>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</si>
  <si>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</si>
  <si>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</si>
  <si>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</si>
  <si>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</si>
  <si>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</si>
  <si>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</si>
  <si>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</si>
  <si>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</si>
  <si>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</si>
  <si>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</si>
  <si>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</si>
  <si>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</si>
  <si>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</si>
  <si>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</si>
  <si>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</si>
  <si>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</si>
  <si>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</si>
  <si>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</si>
  <si>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</si>
  <si>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</si>
  <si>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</si>
  <si>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</si>
  <si>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</si>
  <si>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</si>
  <si>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</si>
  <si>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</si>
  <si>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</si>
  <si>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</si>
  <si>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</si>
  <si>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</si>
  <si>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</si>
  <si>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</si>
  <si>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</si>
  <si>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</si>
  <si>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</si>
  <si>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</si>
  <si>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</si>
  <si>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</si>
  <si>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</si>
  <si>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</si>
  <si>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</si>
  <si>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</si>
  <si>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</si>
  <si>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</si>
  <si>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</si>
  <si>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</si>
  <si>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</si>
  <si>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</si>
  <si>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</si>
  <si>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</si>
  <si>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</si>
  <si>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</si>
  <si>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</si>
  <si>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</si>
  <si>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</si>
  <si>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</si>
  <si>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</si>
  <si>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</si>
  <si>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</si>
  <si>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</si>
  <si>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</si>
  <si>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</si>
  <si>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</si>
  <si>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</si>
  <si>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</si>
  <si>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</si>
  <si>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</si>
  <si>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</si>
  <si>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</si>
  <si>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</si>
  <si>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</si>
  <si>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</si>
  <si>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</si>
  <si>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</si>
  <si>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</si>
  <si>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</si>
  <si>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</si>
  <si>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</si>
  <si>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</si>
  <si>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</si>
  <si>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</si>
  <si>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</si>
  <si>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</si>
  <si>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</si>
  <si>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</si>
  <si>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</si>
  <si>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</si>
  <si>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</si>
  <si>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</si>
  <si>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</si>
  <si>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</si>
  <si>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</si>
  <si>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</si>
  <si>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</si>
  <si>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</si>
  <si>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</si>
  <si>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</si>
  <si>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</si>
  <si>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</si>
  <si>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</si>
  <si>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</si>
  <si>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</si>
  <si>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</si>
  <si>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</si>
  <si>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</si>
  <si>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</si>
  <si>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</si>
  <si>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</si>
  <si>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</si>
  <si>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</si>
  <si>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</si>
  <si>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</si>
  <si>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</si>
  <si>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</si>
  <si>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</si>
  <si>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</si>
  <si>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</si>
  <si>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</si>
  <si>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</si>
  <si>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</si>
  <si>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</si>
  <si>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</si>
  <si>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</si>
  <si>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</si>
  <si>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</si>
  <si>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</si>
  <si>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</si>
  <si>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</si>
  <si>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</si>
  <si>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</si>
  <si>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</si>
  <si>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</si>
  <si>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</si>
  <si>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</si>
  <si>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</si>
  <si>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</si>
  <si>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</si>
  <si>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</si>
  <si>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</si>
  <si>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</si>
  <si>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</si>
  <si>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</si>
  <si>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</si>
  <si>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</si>
  <si>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</si>
  <si>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</si>
  <si>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</si>
  <si>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</si>
  <si>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</si>
  <si>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</si>
  <si>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</si>
  <si>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</si>
  <si>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</si>
  <si>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</si>
  <si>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</si>
  <si>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</si>
  <si>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</si>
  <si>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</si>
  <si>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</si>
  <si>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</si>
  <si>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</si>
  <si>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</si>
  <si>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</si>
  <si>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</si>
  <si>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</si>
  <si>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</si>
  <si>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</si>
  <si>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</si>
  <si>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</si>
  <si>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</si>
  <si>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</si>
  <si>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</si>
  <si>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</si>
  <si>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</si>
  <si>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</si>
  <si>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</si>
  <si>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</si>
  <si>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</si>
  <si>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</si>
  <si>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</si>
  <si>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</si>
  <si>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</si>
  <si>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</si>
  <si>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</si>
  <si>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</si>
  <si>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</si>
  <si>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</si>
  <si>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</si>
  <si>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</si>
  <si>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</si>
  <si>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</si>
  <si>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</si>
  <si>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</si>
  <si>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</si>
  <si>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</si>
  <si>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</si>
  <si>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</si>
  <si>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</si>
  <si>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</si>
  <si>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</si>
  <si>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</si>
  <si>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</si>
  <si>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</si>
  <si>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</si>
  <si>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</si>
  <si>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</si>
  <si>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</si>
  <si>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</si>
  <si>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</si>
  <si>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</si>
  <si>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</si>
  <si>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</si>
  <si>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</si>
  <si>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</si>
  <si>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</si>
  <si>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</si>
  <si>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</si>
  <si>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</si>
  <si>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</si>
  <si>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</si>
  <si>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</si>
  <si>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</si>
  <si>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</si>
  <si>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</si>
  <si>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</si>
  <si>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</si>
  <si>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</si>
  <si>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</si>
  <si>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</si>
  <si>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</si>
  <si>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</si>
  <si>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</si>
  <si>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</si>
  <si>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</si>
  <si>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</si>
  <si>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</si>
  <si>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</si>
  <si>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</si>
  <si>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</si>
  <si>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</si>
  <si>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</si>
  <si>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</si>
  <si>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</si>
  <si>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</si>
  <si>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</si>
  <si>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</si>
  <si>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</si>
  <si>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</si>
  <si>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</si>
  <si>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</si>
  <si>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</si>
  <si>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</si>
  <si>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</si>
  <si>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</si>
  <si>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</si>
  <si>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</si>
  <si>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</si>
  <si>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</si>
  <si>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</si>
  <si>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</si>
  <si>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</si>
  <si>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</si>
  <si>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</si>
  <si>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</si>
  <si>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</si>
  <si>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</si>
  <si>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</si>
  <si>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</si>
  <si>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</si>
  <si>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</si>
  <si>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</si>
  <si>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</si>
  <si>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</si>
  <si>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</si>
  <si>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</si>
  <si>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</si>
  <si>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</si>
  <si>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</si>
  <si>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</si>
  <si>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</si>
  <si>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</si>
  <si>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</si>
  <si>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</si>
  <si>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</si>
  <si>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</si>
  <si>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</si>
  <si>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</si>
  <si>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</si>
  <si>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</si>
  <si>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</si>
  <si>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</si>
  <si>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</si>
  <si>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</si>
  <si>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</si>
  <si>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</si>
  <si>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</si>
  <si>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</si>
  <si>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</si>
  <si>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</si>
  <si>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</si>
  <si>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</si>
  <si>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</si>
  <si>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</si>
  <si>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</si>
  <si>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</si>
  <si>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</si>
  <si>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</si>
  <si>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</si>
  <si>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</si>
  <si>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</si>
  <si>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</si>
  <si>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</si>
  <si>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</si>
  <si>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</si>
  <si>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</si>
  <si>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</si>
  <si>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</si>
  <si>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</si>
  <si>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</si>
  <si>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</si>
  <si>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</si>
  <si>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</si>
  <si>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</si>
  <si>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</si>
  <si>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</si>
  <si>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</si>
  <si>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</si>
  <si>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</si>
  <si>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</si>
  <si>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</si>
  <si>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</si>
  <si>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</si>
  <si>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</si>
  <si>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</si>
  <si>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</si>
  <si>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</si>
  <si>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</si>
  <si>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</si>
  <si>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</si>
  <si>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</si>
  <si>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</si>
  <si>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</si>
  <si>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</si>
  <si>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</si>
  <si>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</si>
  <si>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</si>
  <si>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</si>
  <si>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</si>
  <si>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</si>
  <si>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</si>
  <si>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</si>
  <si>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</si>
  <si>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</si>
  <si>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</si>
  <si>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</si>
  <si>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</si>
  <si>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</si>
  <si>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</si>
  <si>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</si>
  <si>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</si>
  <si>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</si>
  <si>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</si>
  <si>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</si>
  <si>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</si>
  <si>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</si>
  <si>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</si>
  <si>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</si>
  <si>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</si>
  <si>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</si>
  <si>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</si>
  <si>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</si>
  <si>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</si>
  <si>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</si>
  <si>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</si>
  <si>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</si>
  <si>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</si>
  <si>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</si>
  <si>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</si>
  <si>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</si>
  <si>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</si>
  <si>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</si>
  <si>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</si>
  <si>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</si>
  <si>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</si>
  <si>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</si>
  <si>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</si>
  <si>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</si>
  <si>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</si>
  <si>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</si>
  <si>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</si>
  <si>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</si>
  <si>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</si>
  <si>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</si>
  <si>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</si>
  <si>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</si>
  <si>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</si>
  <si>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</si>
  <si>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</si>
  <si>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</si>
  <si>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</si>
  <si>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</si>
  <si>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</si>
  <si>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</si>
  <si>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</si>
  <si>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</si>
  <si>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</si>
  <si>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</si>
  <si>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</si>
  <si>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</si>
  <si>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</si>
  <si>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</si>
  <si>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</si>
  <si>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</si>
  <si>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</si>
  <si>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</si>
  <si>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</si>
  <si>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</si>
  <si>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</si>
  <si>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</si>
  <si>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</si>
  <si>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</si>
  <si>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</si>
  <si>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</si>
  <si>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</si>
  <si>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</si>
  <si>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</si>
  <si>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</si>
  <si>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</si>
  <si>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</si>
  <si>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</si>
  <si>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</si>
  <si>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</si>
  <si>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</si>
  <si>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</si>
  <si>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</si>
  <si>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</si>
  <si>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</si>
  <si>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</si>
  <si>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</si>
  <si>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</si>
  <si>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</si>
  <si>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</si>
  <si>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</si>
  <si>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</si>
  <si>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</si>
  <si>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</si>
  <si>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</si>
  <si>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</si>
  <si>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</si>
  <si>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</si>
  <si>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</si>
  <si>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</si>
  <si>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</si>
  <si>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</si>
  <si>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</si>
  <si>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</si>
  <si>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</si>
  <si>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</si>
  <si>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</si>
  <si>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</si>
  <si>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</si>
  <si>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</si>
  <si>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</si>
  <si>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</si>
  <si>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</si>
  <si>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</si>
  <si>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</si>
  <si>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</si>
  <si>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</si>
  <si>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</si>
  <si>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</si>
  <si>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</si>
  <si>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</si>
  <si>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</si>
  <si>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</si>
  <si>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</si>
  <si>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</si>
  <si>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</si>
  <si>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</si>
  <si>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</si>
  <si>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</si>
  <si>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</si>
  <si>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</si>
  <si>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</si>
  <si>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</si>
  <si>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</si>
  <si>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</si>
  <si>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</si>
  <si>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</si>
  <si>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</si>
  <si>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</si>
  <si>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</si>
  <si>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</si>
  <si>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</si>
  <si>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</si>
  <si>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</si>
  <si>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</si>
  <si>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</si>
  <si>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</si>
  <si>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</si>
  <si>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</si>
  <si>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</si>
  <si>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</si>
  <si>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</si>
  <si>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</si>
  <si>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</si>
  <si>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</si>
  <si>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</si>
  <si>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</si>
  <si>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</si>
  <si>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</si>
  <si>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</si>
  <si>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</si>
  <si>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</si>
  <si>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</si>
  <si>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</si>
  <si>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</si>
  <si>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</si>
  <si>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</si>
  <si>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</si>
  <si>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</si>
  <si>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</si>
  <si>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</si>
  <si>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</si>
  <si>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</si>
  <si>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</si>
  <si>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</si>
  <si>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</si>
  <si>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</si>
  <si>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</si>
  <si>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</si>
  <si>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</si>
  <si>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</si>
  <si>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</si>
  <si>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</si>
  <si>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</si>
  <si>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</si>
  <si>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</si>
  <si>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</si>
  <si>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</si>
  <si>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</si>
  <si>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</si>
  <si>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</si>
  <si>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</si>
  <si>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</si>
  <si>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</si>
  <si>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</si>
  <si>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</si>
  <si>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</si>
  <si>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</si>
  <si>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</si>
  <si>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</si>
  <si>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</si>
  <si>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</si>
  <si>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</si>
  <si>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</si>
  <si>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</si>
  <si>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</si>
  <si>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</si>
  <si>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</si>
  <si>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</si>
  <si>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</si>
  <si>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</si>
  <si>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</si>
  <si>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</si>
  <si>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</si>
  <si>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</si>
  <si>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</si>
  <si>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</si>
  <si>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</si>
  <si>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</si>
  <si>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</si>
  <si>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</si>
  <si>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</si>
  <si>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</si>
  <si>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</si>
  <si>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</si>
  <si>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</si>
  <si>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</si>
  <si>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</si>
  <si>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</si>
  <si>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</si>
  <si>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</si>
  <si>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</si>
  <si>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</si>
  <si>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</si>
  <si>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</si>
  <si>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</si>
  <si>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</si>
  <si>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</si>
  <si>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</si>
  <si>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</si>
  <si>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</si>
  <si>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</si>
  <si>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</si>
  <si>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</si>
  <si>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</si>
  <si>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</si>
  <si>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</si>
  <si>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</si>
  <si>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</si>
  <si>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</si>
  <si>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</si>
  <si>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</si>
  <si>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</si>
  <si>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</si>
  <si>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</si>
  <si>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</si>
  <si>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</si>
  <si>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</si>
  <si>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</si>
  <si>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</si>
  <si>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</si>
  <si>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</si>
  <si>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</si>
  <si>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</si>
  <si>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</si>
  <si>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</si>
  <si>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</si>
  <si>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</si>
  <si>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</si>
  <si>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</si>
  <si>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</si>
  <si>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</si>
  <si>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</si>
  <si>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</si>
  <si>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</si>
  <si>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</si>
  <si>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</si>
  <si>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</si>
  <si>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</si>
  <si>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</si>
  <si>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</si>
  <si>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</si>
  <si>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</si>
  <si>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</si>
  <si>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</si>
  <si>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</si>
  <si>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</si>
  <si>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</si>
  <si>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</si>
  <si>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</si>
  <si>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</si>
  <si>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</si>
  <si>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</si>
  <si>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</si>
  <si>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</si>
  <si>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</si>
  <si>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</si>
  <si>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</si>
  <si>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</si>
  <si>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</si>
  <si>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</si>
  <si>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</si>
  <si>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</si>
  <si>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</si>
  <si>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</si>
  <si>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</si>
  <si>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</si>
  <si>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</si>
  <si>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</si>
  <si>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</si>
  <si>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</si>
  <si>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</si>
  <si>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</si>
  <si>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</si>
  <si>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</si>
  <si>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</si>
  <si>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</si>
  <si>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</si>
  <si>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</si>
  <si>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</si>
  <si>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</si>
  <si>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</si>
  <si>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</si>
  <si>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</si>
  <si>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</si>
  <si>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</si>
  <si>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</si>
  <si>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</si>
  <si>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</si>
  <si>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</si>
  <si>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</si>
  <si>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</si>
  <si>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</si>
  <si>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</si>
  <si>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</si>
  <si>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</si>
  <si>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</si>
  <si>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</si>
  <si>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</si>
  <si>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</si>
  <si>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</si>
  <si>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</si>
  <si>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</si>
  <si>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</si>
  <si>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</si>
  <si>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</si>
  <si>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</si>
  <si>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</si>
  <si>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</si>
  <si>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</si>
  <si>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</si>
  <si>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</si>
  <si>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</si>
  <si>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</si>
  <si>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</si>
  <si>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</si>
  <si>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</si>
  <si>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</si>
  <si>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</si>
  <si>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</si>
  <si>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</si>
  <si>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</si>
  <si>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</si>
  <si>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</si>
  <si>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</si>
  <si>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</si>
  <si>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</si>
  <si>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</si>
  <si>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</si>
  <si>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</si>
  <si>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</si>
  <si>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</si>
  <si>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</si>
  <si>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</si>
  <si>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</si>
  <si>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</si>
  <si>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</si>
  <si>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</si>
  <si>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</si>
  <si>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</si>
  <si>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</si>
  <si>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</si>
  <si>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</si>
  <si>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</si>
  <si>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</si>
  <si>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</si>
  <si>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</si>
  <si>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</si>
  <si>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</si>
  <si>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</si>
  <si>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</si>
  <si>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</si>
  <si>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</si>
  <si>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</si>
  <si>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</si>
  <si>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</si>
  <si>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</si>
  <si>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</si>
  <si>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</si>
  <si>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</si>
  <si>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</si>
  <si>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</si>
  <si>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</si>
  <si>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</si>
  <si>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</si>
  <si>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</si>
  <si>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</si>
  <si>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</si>
  <si>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</si>
  <si>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</si>
  <si>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</si>
  <si>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</si>
  <si>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</si>
  <si>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</si>
  <si>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</si>
  <si>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</si>
  <si>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</si>
  <si>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</si>
  <si>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</si>
  <si>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</si>
  <si>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</si>
  <si>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</si>
  <si>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</si>
  <si>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</si>
  <si>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</si>
  <si>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</si>
  <si>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</si>
  <si>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</si>
  <si>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</si>
  <si>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</si>
  <si>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</si>
  <si>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</si>
  <si>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</si>
  <si>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</si>
  <si>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</si>
  <si>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</si>
  <si>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</si>
  <si>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</si>
  <si>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</si>
  <si>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</si>
  <si>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</si>
  <si>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</si>
  <si>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</si>
  <si>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</si>
  <si>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</si>
  <si>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</si>
  <si>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</si>
  <si>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</si>
  <si>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</si>
  <si>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</si>
  <si>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</si>
  <si>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</si>
  <si>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</si>
  <si>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</si>
  <si>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</si>
  <si>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</si>
  <si>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</si>
  <si>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</si>
  <si>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</si>
  <si>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</si>
  <si>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</si>
  <si>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</si>
  <si>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</si>
  <si>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</si>
  <si>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</si>
  <si>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</si>
  <si>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</si>
  <si>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</si>
  <si>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</si>
  <si>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</si>
  <si>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</si>
  <si>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</si>
  <si>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</si>
  <si>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</si>
  <si>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</si>
  <si>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</si>
  <si>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</si>
  <si>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</si>
  <si>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</si>
  <si>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</si>
  <si>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</si>
  <si>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</si>
  <si>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</si>
  <si>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</si>
  <si>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</si>
  <si>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</si>
  <si>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</si>
  <si>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</si>
  <si>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</si>
  <si>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</si>
  <si>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</si>
  <si>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</si>
  <si>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</si>
  <si>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</si>
  <si>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</si>
  <si>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</si>
  <si>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</si>
  <si>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</si>
  <si>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</si>
  <si>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</si>
  <si>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</si>
  <si>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</si>
  <si>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</si>
  <si>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</si>
  <si>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</si>
  <si>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</si>
  <si>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</si>
  <si>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</si>
  <si>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</si>
  <si>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</si>
  <si>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</si>
  <si>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</si>
  <si>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</si>
  <si>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</si>
  <si>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</si>
  <si>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</si>
  <si>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</si>
  <si>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</si>
  <si>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</si>
  <si>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</si>
  <si>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</si>
  <si>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</si>
  <si>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</si>
  <si>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</si>
  <si>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</si>
  <si>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</si>
  <si>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</si>
  <si>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</si>
  <si>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</si>
  <si>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</si>
  <si>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</si>
  <si>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</si>
  <si>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</si>
  <si>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</si>
  <si>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</si>
  <si>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</si>
  <si>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</si>
  <si>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</si>
  <si>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</si>
  <si>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</si>
  <si>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</si>
  <si>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</si>
  <si>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</si>
  <si>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</si>
  <si>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</si>
  <si>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</si>
  <si>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</si>
  <si>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</si>
  <si>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</si>
  <si>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</si>
  <si>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</si>
  <si>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</si>
  <si>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</si>
  <si>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</si>
  <si>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</si>
  <si>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</si>
  <si>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</si>
  <si>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</si>
  <si>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</si>
  <si>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</si>
  <si>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</si>
  <si>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</si>
  <si>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</si>
  <si>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</si>
  <si>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</si>
  <si>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</si>
  <si>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</si>
  <si>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</si>
  <si>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</si>
  <si>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</si>
  <si>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</si>
  <si>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</si>
  <si>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</si>
  <si>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</si>
  <si>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</si>
  <si>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</si>
  <si>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</si>
  <si>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</si>
  <si>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</si>
  <si>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</si>
  <si>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</si>
  <si>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</si>
  <si>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</si>
  <si>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</si>
  <si>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</si>
  <si>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</si>
  <si>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</si>
  <si>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</si>
  <si>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</si>
  <si>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</si>
  <si>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</si>
  <si>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</si>
  <si>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</si>
  <si>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</si>
  <si>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</si>
  <si>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</si>
  <si>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</si>
  <si>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</si>
  <si>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</si>
  <si>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</si>
  <si>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</si>
  <si>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</si>
  <si>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</si>
  <si>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</si>
  <si>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</si>
  <si>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</si>
  <si>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</si>
  <si>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</si>
  <si>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</si>
  <si>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</si>
  <si>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</si>
  <si>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</si>
  <si>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</si>
  <si>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</si>
  <si>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</si>
  <si>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</si>
  <si>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</si>
  <si>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</si>
  <si>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</si>
  <si>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</si>
  <si>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</si>
  <si>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</si>
  <si>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</si>
  <si>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</si>
  <si>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</si>
  <si>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</si>
  <si>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</si>
  <si>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</si>
  <si>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</si>
  <si>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</si>
  <si>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</si>
  <si>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</si>
  <si>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</si>
  <si>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</si>
  <si>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</si>
  <si>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</si>
  <si>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</si>
  <si>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</si>
  <si>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</si>
  <si>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</si>
  <si>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</si>
  <si>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</si>
  <si>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</si>
  <si>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</si>
  <si>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</si>
  <si>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</si>
  <si>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</si>
  <si>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</si>
  <si>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</si>
  <si>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</si>
  <si>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</si>
  <si>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</si>
  <si>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</si>
  <si>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</si>
  <si>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</si>
  <si>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</si>
  <si>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</si>
  <si>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</si>
  <si>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</si>
  <si>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</si>
  <si>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</si>
  <si>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</si>
  <si>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</si>
  <si>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</si>
  <si>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</si>
  <si>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</si>
  <si>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</si>
  <si>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</si>
  <si>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</si>
  <si>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</si>
  <si>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</si>
  <si>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</si>
  <si>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</si>
  <si>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</si>
  <si>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</si>
  <si>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</si>
  <si>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</si>
  <si>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</si>
  <si>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</si>
  <si>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</si>
  <si>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</si>
  <si>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</si>
  <si>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</si>
  <si>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</si>
  <si>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</si>
  <si>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</si>
  <si>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</si>
  <si>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</si>
  <si>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</si>
  <si>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</si>
  <si>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</si>
  <si>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</si>
  <si>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</si>
  <si>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</si>
  <si>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</si>
  <si>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</si>
  <si>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</si>
  <si>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</si>
  <si>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</si>
  <si>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</si>
  <si>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</si>
  <si>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</si>
  <si>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</si>
  <si>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</si>
  <si>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</si>
  <si>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</si>
  <si>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</si>
  <si>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</si>
  <si>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</si>
  <si>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</si>
  <si>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</si>
  <si>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</si>
  <si>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</si>
  <si>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</si>
  <si>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</si>
  <si>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</si>
  <si>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</si>
  <si>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</si>
  <si>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</si>
  <si>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</si>
  <si>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</si>
  <si>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</si>
  <si>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</si>
  <si>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</si>
  <si>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</si>
  <si>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</si>
  <si>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</si>
  <si>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</si>
  <si>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</si>
  <si>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</si>
  <si>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</si>
  <si>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</si>
  <si>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</si>
  <si>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</si>
  <si>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</si>
  <si>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</si>
  <si>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</si>
  <si>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</si>
  <si>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</si>
  <si>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</si>
  <si>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</si>
  <si>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</si>
  <si>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</si>
  <si>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</si>
  <si>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</si>
  <si>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</si>
  <si>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</si>
  <si>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</si>
  <si>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</si>
  <si>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</si>
  <si>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</si>
  <si>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</si>
  <si>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</si>
  <si>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</si>
  <si>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</si>
  <si>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</si>
  <si>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</si>
  <si>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</si>
  <si>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</si>
  <si>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</si>
  <si>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</si>
  <si>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</si>
  <si>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</si>
  <si>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</si>
  <si>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</si>
  <si>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</si>
  <si>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</si>
  <si>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</si>
  <si>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</si>
  <si>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</si>
  <si>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</si>
  <si>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</si>
  <si>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</si>
  <si>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</si>
  <si>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</si>
  <si>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</si>
  <si>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</si>
  <si>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</si>
  <si>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</si>
  <si>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</si>
  <si>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</si>
  <si>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</si>
  <si>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</si>
  <si>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</si>
  <si>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</si>
  <si>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</si>
  <si>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</si>
  <si>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</si>
  <si>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</si>
  <si>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</si>
  <si>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</si>
  <si>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</si>
  <si>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</si>
  <si>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</si>
  <si>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</si>
  <si>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</si>
  <si>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</si>
  <si>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</si>
  <si>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</si>
  <si>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</si>
  <si>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</si>
  <si>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</si>
  <si>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</si>
  <si>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</si>
  <si>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</si>
  <si>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</si>
  <si>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</si>
  <si>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</si>
  <si>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</si>
  <si>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</si>
  <si>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</si>
  <si>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</si>
  <si>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</si>
  <si>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</si>
  <si>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</si>
  <si>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</si>
  <si>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</si>
  <si>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</si>
  <si>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</si>
  <si>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</si>
  <si>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</si>
  <si>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</si>
  <si>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</si>
  <si>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</si>
  <si>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</si>
  <si>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</si>
  <si>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</si>
  <si>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</si>
  <si>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</si>
  <si>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</si>
  <si>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</si>
  <si>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</si>
  <si>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</si>
  <si>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</si>
  <si>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</si>
  <si>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</si>
  <si>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</si>
  <si>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</si>
  <si>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</si>
  <si>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</si>
  <si>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</si>
  <si>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</si>
  <si>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</si>
  <si>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</si>
  <si>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</si>
  <si>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</si>
  <si>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</si>
  <si>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</si>
  <si>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</si>
  <si>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</si>
  <si>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</si>
  <si>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</si>
  <si>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</si>
  <si>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</si>
  <si>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</si>
  <si>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</si>
  <si>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</si>
  <si>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</si>
  <si>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</si>
  <si>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</si>
  <si>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</si>
  <si>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</si>
  <si>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</si>
  <si>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</si>
  <si>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</si>
  <si>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</si>
  <si>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</si>
  <si>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</si>
  <si>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</si>
  <si>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</si>
  <si>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</si>
  <si>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</si>
  <si>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</si>
  <si>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</si>
  <si>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</si>
  <si>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</si>
  <si>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</si>
  <si>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</si>
  <si>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</si>
  <si>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</si>
  <si>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</si>
  <si>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</si>
  <si>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</si>
  <si>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</si>
  <si>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</si>
  <si>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</si>
  <si>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</si>
  <si>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</si>
  <si>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</si>
  <si>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</si>
  <si>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</si>
  <si>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</si>
  <si>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</si>
  <si>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</si>
  <si>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</si>
  <si>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</si>
  <si>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</si>
  <si>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</si>
  <si>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</si>
  <si>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</si>
  <si>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</si>
  <si>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</si>
  <si>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</si>
  <si>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</si>
  <si>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</si>
  <si>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</si>
  <si>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</si>
  <si>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</si>
  <si>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</si>
  <si>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</si>
  <si>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</si>
  <si>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</si>
  <si>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</si>
  <si>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</si>
  <si>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</si>
  <si>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</si>
  <si>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</si>
  <si>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</si>
  <si>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</si>
  <si>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</si>
  <si>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</si>
  <si>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</si>
  <si>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</si>
  <si>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</si>
  <si>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</si>
  <si>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</si>
  <si>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</si>
  <si>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</si>
  <si>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</si>
  <si>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</si>
  <si>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</si>
  <si>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</si>
  <si>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</si>
  <si>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</si>
  <si>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</si>
  <si>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</si>
  <si>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</si>
  <si>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</si>
  <si>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</si>
  <si>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</si>
  <si>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</si>
  <si>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</si>
  <si>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</si>
  <si>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</si>
  <si>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</si>
  <si>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</si>
  <si>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</si>
  <si>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</si>
  <si>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</si>
  <si>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</si>
  <si>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</si>
  <si>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</si>
  <si>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</si>
  <si>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</si>
  <si>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</si>
  <si>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</si>
  <si>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</si>
  <si>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</si>
  <si>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</si>
  <si>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</si>
  <si>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</si>
  <si>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</si>
  <si>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</si>
  <si>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</si>
  <si>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</si>
  <si>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</si>
  <si>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</si>
  <si>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</si>
  <si>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</si>
  <si>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</si>
  <si>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</si>
  <si>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</si>
  <si>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</si>
  <si>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</si>
  <si>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</si>
  <si>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</si>
  <si>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</si>
  <si>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</si>
  <si>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</si>
  <si>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</si>
  <si>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</si>
  <si>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</si>
  <si>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</si>
  <si>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</si>
  <si>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</si>
  <si>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</si>
  <si>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</si>
  <si>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</si>
  <si>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</si>
  <si>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</si>
  <si>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</si>
  <si>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</si>
  <si>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</si>
  <si>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</si>
  <si>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</si>
  <si>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</si>
  <si>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</si>
  <si>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</si>
  <si>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</si>
  <si>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</si>
  <si>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</si>
  <si>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</si>
  <si>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</si>
  <si>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</si>
  <si>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</si>
  <si>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</si>
  <si>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</si>
  <si>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</si>
  <si>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</si>
  <si>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</si>
  <si>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</si>
  <si>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</si>
  <si>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</si>
  <si>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</si>
  <si>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</si>
  <si>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</si>
  <si>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</si>
  <si>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</si>
  <si>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</si>
  <si>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</si>
  <si>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</si>
  <si>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</si>
  <si>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</si>
  <si>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</si>
  <si>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</si>
  <si>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</si>
  <si>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</si>
  <si>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</si>
  <si>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</si>
  <si>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</si>
  <si>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</si>
  <si>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</si>
  <si>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</si>
  <si>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</si>
  <si>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</si>
  <si>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</si>
  <si>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</si>
  <si>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</si>
  <si>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</si>
  <si>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</si>
  <si>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</si>
  <si>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</si>
  <si>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</si>
  <si>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</si>
  <si>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</si>
  <si>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</si>
  <si>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</si>
  <si>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</si>
  <si>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</si>
  <si>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</si>
  <si>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</si>
  <si>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</si>
  <si>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</si>
  <si>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</si>
  <si>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</si>
  <si>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</si>
  <si>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</si>
  <si>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</si>
  <si>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</si>
  <si>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</si>
  <si>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</si>
  <si>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</si>
  <si>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</si>
  <si>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</si>
  <si>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</si>
  <si>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</si>
  <si>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</si>
  <si>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</si>
  <si>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</si>
  <si>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</si>
  <si>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</si>
  <si>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</si>
  <si>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</si>
  <si>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</si>
  <si>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</si>
  <si>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</si>
  <si>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</si>
  <si>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</si>
  <si>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</si>
  <si>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</si>
  <si>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</si>
  <si>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</si>
  <si>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</si>
  <si>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</si>
  <si>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</si>
  <si>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</si>
  <si>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</si>
  <si>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</si>
  <si>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</si>
  <si>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</si>
  <si>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</si>
  <si>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</si>
  <si>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</si>
  <si>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</si>
  <si>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</si>
  <si>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</si>
  <si>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</si>
  <si>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</si>
  <si>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</si>
  <si>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</si>
  <si>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</si>
  <si>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</si>
  <si>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</si>
  <si>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</si>
  <si>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</si>
  <si>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</si>
  <si>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</si>
  <si>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</si>
  <si>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</si>
  <si>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</si>
  <si>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</si>
  <si>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</si>
  <si>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</si>
  <si>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</si>
  <si>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</si>
  <si>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</si>
  <si>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</si>
  <si>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</si>
  <si>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</si>
  <si>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</si>
  <si>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</si>
  <si>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</si>
  <si>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</si>
  <si>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</si>
  <si>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</si>
  <si>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</si>
  <si>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</si>
  <si>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</si>
  <si>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</si>
  <si>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</si>
  <si>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</si>
  <si>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</si>
  <si>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</si>
  <si>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</si>
  <si>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</si>
  <si>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</si>
  <si>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</si>
  <si>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</si>
  <si>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</si>
  <si>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</si>
  <si>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</si>
  <si>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</si>
  <si>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</si>
  <si>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</si>
  <si>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</si>
  <si>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</si>
  <si>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</si>
  <si>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</si>
  <si>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</si>
  <si>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</si>
  <si>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</si>
  <si>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</si>
  <si>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</si>
  <si>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</si>
  <si>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</si>
  <si>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</si>
  <si>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</si>
  <si>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</si>
  <si>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</si>
  <si>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</si>
  <si>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</si>
  <si>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</si>
  <si>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</si>
  <si>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</si>
  <si>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</si>
  <si>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</si>
  <si>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</si>
  <si>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</si>
  <si>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</si>
  <si>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</si>
  <si>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</si>
  <si>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</si>
  <si>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</si>
  <si>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</si>
  <si>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</si>
  <si>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</si>
  <si>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</si>
  <si>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</si>
  <si>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</si>
  <si>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</si>
  <si>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</si>
  <si>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</si>
  <si>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</si>
  <si>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</si>
  <si>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</si>
  <si>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</si>
  <si>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</si>
  <si>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</si>
  <si>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</si>
  <si>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</si>
  <si>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</si>
  <si>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</si>
  <si>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</si>
  <si>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</si>
  <si>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</si>
  <si>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</si>
  <si>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</si>
  <si>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</si>
  <si>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</si>
  <si>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</si>
  <si>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</si>
  <si>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</si>
  <si>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</si>
  <si>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</si>
  <si>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</si>
  <si>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</si>
  <si>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</si>
  <si>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</si>
  <si>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</si>
  <si>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</si>
  <si>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</si>
  <si>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</si>
  <si>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</si>
  <si>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</si>
  <si>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</si>
  <si>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</si>
  <si>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</si>
  <si>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</si>
  <si>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</si>
  <si>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</si>
  <si>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</si>
  <si>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</si>
  <si>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</si>
  <si>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</si>
  <si>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</si>
  <si>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</si>
  <si>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</si>
  <si>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</si>
  <si>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</si>
  <si>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</si>
  <si>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</si>
  <si>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</si>
  <si>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</si>
  <si>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</si>
  <si>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</si>
  <si>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</si>
  <si>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</si>
  <si>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</si>
  <si>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</si>
  <si>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</si>
  <si>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</si>
  <si>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</si>
  <si>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</si>
  <si>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</si>
  <si>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</si>
  <si>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</si>
  <si>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</si>
  <si>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</si>
  <si>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</si>
  <si>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</si>
  <si>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</si>
  <si>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</si>
  <si>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</si>
  <si>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</si>
  <si>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</si>
  <si>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</si>
  <si>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</si>
  <si>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</si>
  <si>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</si>
  <si>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</si>
  <si>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</si>
  <si>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</si>
  <si>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</si>
  <si>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</si>
  <si>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</si>
  <si>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</si>
  <si>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</si>
  <si>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</si>
  <si>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</si>
  <si>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</si>
  <si>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</si>
  <si>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</si>
  <si>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</si>
  <si>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</si>
  <si>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</si>
  <si>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</si>
  <si>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</si>
  <si>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</si>
  <si>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</si>
  <si>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</si>
  <si>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</si>
  <si>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</si>
  <si>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</si>
  <si>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</si>
  <si>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</si>
  <si>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</si>
  <si>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</si>
  <si>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</si>
  <si>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</si>
  <si>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</si>
  <si>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</si>
  <si>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</si>
  <si>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</si>
  <si>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</si>
  <si>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</si>
  <si>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</si>
  <si>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</si>
  <si>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</si>
  <si>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</si>
  <si>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</si>
  <si>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</si>
  <si>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</si>
  <si>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</si>
  <si>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</si>
  <si>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</si>
  <si>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</si>
  <si>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</si>
  <si>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</si>
  <si>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</si>
  <si>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</si>
  <si>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</si>
  <si>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</si>
  <si>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</si>
  <si>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</si>
  <si>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</si>
  <si>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</si>
  <si>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</si>
  <si>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</si>
  <si>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</si>
  <si>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</si>
  <si>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</si>
  <si>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</si>
  <si>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</si>
  <si>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</si>
  <si>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</si>
  <si>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</si>
  <si>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</si>
  <si>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</si>
  <si>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</si>
  <si>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</si>
  <si>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</si>
  <si>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</si>
  <si>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</si>
  <si>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</si>
  <si>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</si>
  <si>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</si>
  <si>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</si>
  <si>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</si>
  <si>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</si>
  <si>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</si>
  <si>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</si>
  <si>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</si>
  <si>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</si>
  <si>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</si>
  <si>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</si>
  <si>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</si>
  <si>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</si>
  <si>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</si>
  <si>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</si>
  <si>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</si>
  <si>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</si>
  <si>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</si>
  <si>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</si>
  <si>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</si>
  <si>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</si>
  <si>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</si>
  <si>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</si>
  <si>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</si>
  <si>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</si>
  <si>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</si>
  <si>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</si>
  <si>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</si>
  <si>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</si>
  <si>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</si>
  <si>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</si>
  <si>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</si>
  <si>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</si>
  <si>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</si>
  <si>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</si>
  <si>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</si>
  <si>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</si>
  <si>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</si>
  <si>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</si>
  <si>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</si>
  <si>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</si>
  <si>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</si>
  <si>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</si>
  <si>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</si>
  <si>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</si>
  <si>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</si>
  <si>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</si>
  <si>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</si>
  <si>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</si>
  <si>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</si>
  <si>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</si>
  <si>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</si>
  <si>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</si>
  <si>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</si>
  <si>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</si>
  <si>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</si>
  <si>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</si>
  <si>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</si>
  <si>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</si>
  <si>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</si>
  <si>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</si>
  <si>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</si>
  <si>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</si>
  <si>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</si>
  <si>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</si>
  <si>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</si>
  <si>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</si>
  <si>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</si>
  <si>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</si>
  <si>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</si>
  <si>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</si>
  <si>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</si>
  <si>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</si>
  <si>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</si>
  <si>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</si>
  <si>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</si>
  <si>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</si>
  <si>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</si>
  <si>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</si>
  <si>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</si>
  <si>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</si>
  <si>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</si>
  <si>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</si>
  <si>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</si>
  <si>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</si>
  <si>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</si>
  <si>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</si>
  <si>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</si>
  <si>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</si>
  <si>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</si>
  <si>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</si>
  <si>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</si>
  <si>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</si>
  <si>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</si>
  <si>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</si>
  <si>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</si>
  <si>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</si>
  <si>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</si>
  <si>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</si>
  <si>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</si>
  <si>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</si>
  <si>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</si>
  <si>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</si>
  <si>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</si>
  <si>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</si>
  <si>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</si>
  <si>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</si>
  <si>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</si>
  <si>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</si>
  <si>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</si>
  <si>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</si>
  <si>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</si>
  <si>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</si>
  <si>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</si>
  <si>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</si>
  <si>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</si>
  <si>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</si>
  <si>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</si>
  <si>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</si>
  <si>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</si>
  <si>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</si>
  <si>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</si>
  <si>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</si>
  <si>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</si>
  <si>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</si>
  <si>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</si>
  <si>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</si>
  <si>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</si>
  <si>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</si>
  <si>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</si>
  <si>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</si>
  <si>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</si>
  <si>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</si>
  <si>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</si>
  <si>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</si>
  <si>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</si>
  <si>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</si>
  <si>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</si>
  <si>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</si>
  <si>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</si>
  <si>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</si>
  <si>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</si>
  <si>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</si>
  <si>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</si>
  <si>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</si>
  <si>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</si>
  <si>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</si>
  <si>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</si>
  <si>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</si>
  <si>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</si>
  <si>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</si>
  <si>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</si>
  <si>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</si>
  <si>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</si>
  <si>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</si>
  <si>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</si>
  <si>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</si>
  <si>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</si>
  <si>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</si>
  <si>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</si>
  <si>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</si>
  <si>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</si>
  <si>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</si>
  <si>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</si>
  <si>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</si>
  <si>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</si>
  <si>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</si>
  <si>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</si>
  <si>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</si>
  <si>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</si>
  <si>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</si>
  <si>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</si>
  <si>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</si>
  <si>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</si>
  <si>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</si>
  <si>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</si>
  <si>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</si>
  <si>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</si>
  <si>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</si>
  <si>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</si>
  <si>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</si>
  <si>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</si>
  <si>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</si>
  <si>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</si>
  <si>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</si>
  <si>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</si>
  <si>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</si>
  <si>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</si>
  <si>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</si>
  <si>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</si>
  <si>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</si>
  <si>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</si>
  <si>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</si>
  <si>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</si>
  <si>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</si>
  <si>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</si>
  <si>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</si>
  <si>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</si>
  <si>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</si>
  <si>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</si>
  <si>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</si>
  <si>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</si>
  <si>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</si>
  <si>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</si>
  <si>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</si>
  <si>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</si>
  <si>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</si>
  <si>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</si>
  <si>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</si>
  <si>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</si>
  <si>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</si>
  <si>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</si>
  <si>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</si>
  <si>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</si>
  <si>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</si>
  <si>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</si>
  <si>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</si>
  <si>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</si>
  <si>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</si>
  <si>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</si>
  <si>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</si>
  <si>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</si>
  <si>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</si>
  <si>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</si>
  <si>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</si>
  <si>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</si>
  <si>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</si>
  <si>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</si>
  <si>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</si>
  <si>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</si>
  <si>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</si>
  <si>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</si>
  <si>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</si>
  <si>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</si>
  <si>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</si>
  <si>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</si>
  <si>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</si>
  <si>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</si>
  <si>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</si>
  <si>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</si>
  <si>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</si>
  <si>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</si>
  <si>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</si>
  <si>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</si>
  <si>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</si>
  <si>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</si>
  <si>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</si>
  <si>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</si>
  <si>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</si>
  <si>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</si>
  <si>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</si>
  <si>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</si>
  <si>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</si>
  <si>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</si>
  <si>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</si>
  <si>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</si>
  <si>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</si>
  <si>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</si>
  <si>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</si>
  <si>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</si>
  <si>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</si>
  <si>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</si>
  <si>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</si>
  <si>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</si>
  <si>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</si>
  <si>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</si>
  <si>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</si>
  <si>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</si>
  <si>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</si>
  <si>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</si>
  <si>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</si>
  <si>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</si>
  <si>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</si>
  <si>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</si>
  <si>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</si>
  <si>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</si>
  <si>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</si>
  <si>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</si>
  <si>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</si>
  <si>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</si>
  <si>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</si>
  <si>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</si>
  <si>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</si>
  <si>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</si>
  <si>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</si>
  <si>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</si>
  <si>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</si>
  <si>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</si>
  <si>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</si>
  <si>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</si>
  <si>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</si>
  <si>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</si>
  <si>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</si>
  <si>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</si>
  <si>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</si>
  <si>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</si>
  <si>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</si>
  <si>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</si>
  <si>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</si>
  <si>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</si>
  <si>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</si>
  <si>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</si>
  <si>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</si>
  <si>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</si>
  <si>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</si>
  <si>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</si>
  <si>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</si>
  <si>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</si>
  <si>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</si>
  <si>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</si>
  <si>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</si>
  <si>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</si>
  <si>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</si>
  <si>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</si>
  <si>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</si>
  <si>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</si>
  <si>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</si>
  <si>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</si>
  <si>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</si>
  <si>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</si>
  <si>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</si>
  <si>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</si>
  <si>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</si>
  <si>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</si>
  <si>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</si>
  <si>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</si>
  <si>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</si>
  <si>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</si>
  <si>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</si>
  <si>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</si>
  <si>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</si>
  <si>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</si>
  <si>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</si>
  <si>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</si>
  <si>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</si>
  <si>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</si>
  <si>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</si>
  <si>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</si>
  <si>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</si>
  <si>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</si>
  <si>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</si>
  <si>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</si>
  <si>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</si>
  <si>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</si>
  <si>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</si>
  <si>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</si>
  <si>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</si>
  <si>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</si>
  <si>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</si>
  <si>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</si>
  <si>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</si>
  <si>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</si>
  <si>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</si>
  <si>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</si>
  <si>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</si>
  <si>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</si>
  <si>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</si>
  <si>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</si>
  <si>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</si>
  <si>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</si>
  <si>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</si>
  <si>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</si>
  <si>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</si>
  <si>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</si>
  <si>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</si>
  <si>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</si>
  <si>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</si>
  <si>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</si>
  <si>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</si>
  <si>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</si>
  <si>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</si>
  <si>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</si>
  <si>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</si>
  <si>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</si>
  <si>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</si>
  <si>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</si>
  <si>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</si>
  <si>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</si>
  <si>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</si>
  <si>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</si>
  <si>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</si>
  <si>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</si>
  <si>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</si>
  <si>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</si>
  <si>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</si>
  <si>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</si>
  <si>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</si>
  <si>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</si>
  <si>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</si>
  <si>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</si>
  <si>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</si>
  <si>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</si>
  <si>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</si>
  <si>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</si>
  <si>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</si>
  <si>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</si>
  <si>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</si>
  <si>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</si>
  <si>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</si>
  <si>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</si>
  <si>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</si>
  <si>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</si>
  <si>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</si>
  <si>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</si>
  <si>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</si>
  <si>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</si>
  <si>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</si>
  <si>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</si>
  <si>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</si>
  <si>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</si>
  <si>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</si>
  <si>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</si>
  <si>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</si>
  <si>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</si>
  <si>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</si>
  <si>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</si>
  <si>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</si>
  <si>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</si>
  <si>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</si>
  <si>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</si>
  <si>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</si>
  <si>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</si>
  <si>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</si>
  <si>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</si>
  <si>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</si>
  <si>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</si>
  <si>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</si>
  <si>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</si>
  <si>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</si>
  <si>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</si>
  <si>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</si>
  <si>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</si>
  <si>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</si>
  <si>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</si>
  <si>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</si>
  <si>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</si>
  <si>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</si>
  <si>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</si>
  <si>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</si>
  <si>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</si>
  <si>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</si>
  <si>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</si>
  <si>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</si>
  <si>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</si>
  <si>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</si>
  <si>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</si>
  <si>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</si>
  <si>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</si>
  <si>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</si>
  <si>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</si>
  <si>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</si>
  <si>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</si>
  <si>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</si>
  <si>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</si>
  <si>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</si>
  <si>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</si>
  <si>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</si>
  <si>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</si>
  <si>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</si>
  <si>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</si>
  <si>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</si>
  <si>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</si>
  <si>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</si>
  <si>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</si>
  <si>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</si>
  <si>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</si>
  <si>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</si>
  <si>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</si>
  <si>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</si>
  <si>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</si>
  <si>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</si>
  <si>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</si>
  <si>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</si>
  <si>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</si>
  <si>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</si>
  <si>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</si>
  <si>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</si>
  <si>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</si>
  <si>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</si>
  <si>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</si>
  <si>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</si>
  <si>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</si>
  <si>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</si>
  <si>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</si>
  <si>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</si>
  <si>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</si>
  <si>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</si>
  <si>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</si>
  <si>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</si>
  <si>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</si>
  <si>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</si>
  <si>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</si>
  <si>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</si>
  <si>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</si>
  <si>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</si>
  <si>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</si>
  <si>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</si>
  <si>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</si>
  <si>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</si>
  <si>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</si>
  <si>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</si>
  <si>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</si>
  <si>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</si>
  <si>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</si>
  <si>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</si>
  <si>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</si>
  <si>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</si>
  <si>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</si>
  <si>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</si>
  <si>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</si>
  <si>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</si>
  <si>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</si>
  <si>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</si>
  <si>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</si>
  <si>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</si>
  <si>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</si>
  <si>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</si>
  <si>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</si>
  <si>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</si>
  <si>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</si>
  <si>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</si>
  <si>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</si>
  <si>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</si>
  <si>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</si>
  <si>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</si>
  <si>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</si>
  <si>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</si>
  <si>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</si>
  <si>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</si>
  <si>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</si>
  <si>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</si>
  <si>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</si>
  <si>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</si>
  <si>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</si>
  <si>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</si>
  <si>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</si>
  <si>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</si>
  <si>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</si>
  <si>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</si>
  <si>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</si>
  <si>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</si>
  <si>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</si>
  <si>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</si>
  <si>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</si>
  <si>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</si>
  <si>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</si>
  <si>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</si>
  <si>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</si>
  <si>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</si>
  <si>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</si>
  <si>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</si>
  <si>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</si>
  <si>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</si>
  <si>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</si>
  <si>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</si>
  <si>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</si>
  <si>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</si>
  <si>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</si>
  <si>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</si>
  <si>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</si>
  <si>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</si>
  <si>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</si>
  <si>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</si>
  <si>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</si>
  <si>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</si>
  <si>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</si>
  <si>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</si>
  <si>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</si>
  <si>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</si>
  <si>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</si>
  <si>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</si>
  <si>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</si>
  <si>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</si>
  <si>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</si>
  <si>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</si>
  <si>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</si>
  <si>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</si>
  <si>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</si>
  <si>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</si>
  <si>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</si>
  <si>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</si>
  <si>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</si>
  <si>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</si>
  <si>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</si>
  <si>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</si>
  <si>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</si>
  <si>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</si>
  <si>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</si>
  <si>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</si>
  <si>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</si>
  <si>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</si>
  <si>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</si>
  <si>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</si>
  <si>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</si>
  <si>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</si>
  <si>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</si>
  <si>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</si>
  <si>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</si>
  <si>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</si>
  <si>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</si>
  <si>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</si>
  <si>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</si>
  <si>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</si>
  <si>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</si>
  <si>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</si>
  <si>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</si>
  <si>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</si>
  <si>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</si>
  <si>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</si>
  <si>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</si>
  <si>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</si>
  <si>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</si>
  <si>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</si>
  <si>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</si>
  <si>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</si>
  <si>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</si>
  <si>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</si>
  <si>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</si>
  <si>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</si>
  <si>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</si>
  <si>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</si>
  <si>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</si>
  <si>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</si>
  <si>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</si>
  <si>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</si>
  <si>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</si>
  <si>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</si>
  <si>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</si>
  <si>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</si>
  <si>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</si>
  <si>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</si>
  <si>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</si>
  <si>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</si>
  <si>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</si>
  <si>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</si>
  <si>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</si>
  <si>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</si>
  <si>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</si>
  <si>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</si>
  <si>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</si>
  <si>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</si>
  <si>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</si>
  <si>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</si>
  <si>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</si>
  <si>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</si>
  <si>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</si>
  <si>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</si>
  <si>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</si>
  <si>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</si>
  <si>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</si>
  <si>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</si>
  <si>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</si>
  <si>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</si>
  <si>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</si>
  <si>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</si>
  <si>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</si>
  <si>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</si>
  <si>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</si>
  <si>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</si>
  <si>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</si>
  <si>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</si>
  <si>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</si>
  <si>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</si>
  <si>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</si>
  <si>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</si>
  <si>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</si>
  <si>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</si>
  <si>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</si>
  <si>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</si>
  <si>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</si>
  <si>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</si>
  <si>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</si>
  <si>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</si>
  <si>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</si>
  <si>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</si>
  <si>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</si>
  <si>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</si>
  <si>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</si>
  <si>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</si>
  <si>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</si>
  <si>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</si>
  <si>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</si>
  <si>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</si>
  <si>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</si>
  <si>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</si>
  <si>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</si>
  <si>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</si>
  <si>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</si>
  <si>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</si>
  <si>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</si>
  <si>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</si>
  <si>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</si>
  <si>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</si>
  <si>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</si>
  <si>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</si>
  <si>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</si>
  <si>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</si>
  <si>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</si>
  <si>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</si>
  <si>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</si>
  <si>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</si>
  <si>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</si>
  <si>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</si>
  <si>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</si>
  <si>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</si>
  <si>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</si>
  <si>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</si>
  <si>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</si>
  <si>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</si>
  <si>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</si>
  <si>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</si>
  <si>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</si>
  <si>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</si>
  <si>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</si>
  <si>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</si>
  <si>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</si>
  <si>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</si>
  <si>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</si>
  <si>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</si>
  <si>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</si>
  <si>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</si>
  <si>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</si>
  <si>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</si>
  <si>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</si>
  <si>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</si>
  <si>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</si>
  <si>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</si>
  <si>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</si>
  <si>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</si>
  <si>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</si>
  <si>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</si>
  <si>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</si>
  <si>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</si>
  <si>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</si>
  <si>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</si>
  <si>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</si>
  <si>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t>Stoc final octombrie 2019</t>
  </si>
  <si>
    <r>
      <t xml:space="preserve">Intrari </t>
    </r>
    <r>
      <rPr>
        <b/>
        <sz val="11"/>
        <color rgb="FFFF0000"/>
        <rFont val="Calibri"/>
        <family val="2"/>
      </rPr>
      <t>noiembrie 2019</t>
    </r>
  </si>
  <si>
    <r>
      <t xml:space="preserve">Iesiri </t>
    </r>
    <r>
      <rPr>
        <b/>
        <sz val="11"/>
        <color rgb="FFFF0000"/>
        <rFont val="Calibri"/>
        <family val="2"/>
      </rPr>
      <t>noiembrie 2019</t>
    </r>
  </si>
  <si>
    <r>
      <t xml:space="preserve">Stoc final </t>
    </r>
    <r>
      <rPr>
        <b/>
        <sz val="11"/>
        <color rgb="FFFF0000"/>
        <rFont val="Calibri"/>
        <family val="2"/>
      </rPr>
      <t>noiembrie 2019</t>
    </r>
  </si>
  <si>
    <t>DECEMBRIE  2019</t>
  </si>
  <si>
    <t>in luna 12, 2019</t>
  </si>
  <si>
    <t>Situația intrărilor în șomaj, structurate pe motive, luna DECEMBRIE 2019</t>
  </si>
  <si>
    <t>Situația ieșirilor din șomaj, structurate pe motive, in luna DECEMBRIE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</si>
</sst>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4" zoomScale="110" zoomScaleNormal="110" workbookViewId="0">
      <selection activeCell="H7" activeCellId="1" sqref="F7 H7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3063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194</v>
      </c>
      <c r="C7" s="10">
        <v>0</v>
      </c>
      <c r="D7" s="10">
        <v>22</v>
      </c>
      <c r="E7" s="10">
        <v>22</v>
      </c>
      <c r="F7" s="10">
        <v>6</v>
      </c>
      <c r="G7" s="10">
        <v>69</v>
      </c>
      <c r="H7" s="10">
        <v>75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67</v>
      </c>
      <c r="C8" s="14">
        <v>0</v>
      </c>
      <c r="D8" s="14">
        <v>9</v>
      </c>
      <c r="E8" s="14">
        <v>11</v>
      </c>
      <c r="F8" s="14">
        <v>2</v>
      </c>
      <c r="G8" s="14">
        <v>14</v>
      </c>
      <c r="H8" s="14">
        <v>31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topLeftCell="A7" zoomScale="110" zoomScaleNormal="110" workbookViewId="0">
      <selection activeCell="B4" sqref="B4:I4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3062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6</v>
      </c>
      <c r="D7" s="86">
        <f t="shared" si="0"/>
        <v>6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6</v>
      </c>
    </row>
    <row r="8" spans="1:18" x14ac:dyDescent="0.3">
      <c r="A8" s="130"/>
      <c r="B8" s="87" t="s">
        <v>21</v>
      </c>
      <c r="C8" s="88">
        <f t="shared" si="0"/>
        <v>2</v>
      </c>
      <c r="D8" s="88">
        <f t="shared" si="0"/>
        <v>2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2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1</v>
      </c>
      <c r="D15" s="92">
        <v>1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3</v>
      </c>
      <c r="D17" s="92">
        <v>3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2</v>
      </c>
      <c r="D18" s="92">
        <v>2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2</v>
      </c>
      <c r="D21" s="92">
        <v>2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H10" sqref="H10:N13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3064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161</v>
      </c>
      <c r="C7" s="10">
        <v>16</v>
      </c>
      <c r="D7" s="10">
        <v>123</v>
      </c>
      <c r="E7" s="10">
        <v>0</v>
      </c>
      <c r="F7" s="10">
        <v>1</v>
      </c>
      <c r="G7" s="10">
        <v>1</v>
      </c>
      <c r="H7" s="10">
        <v>5</v>
      </c>
      <c r="I7" s="10">
        <v>0</v>
      </c>
      <c r="J7" s="10">
        <v>0</v>
      </c>
      <c r="K7" s="10">
        <v>3</v>
      </c>
      <c r="L7" s="10">
        <v>4</v>
      </c>
      <c r="M7" s="10">
        <v>0</v>
      </c>
      <c r="N7" s="10">
        <v>0</v>
      </c>
      <c r="O7" s="10">
        <v>0</v>
      </c>
      <c r="P7" s="10">
        <v>0</v>
      </c>
      <c r="Q7" s="10">
        <v>8</v>
      </c>
      <c r="R7" s="10">
        <v>0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94</v>
      </c>
      <c r="C8" s="14">
        <v>9</v>
      </c>
      <c r="D8" s="14">
        <v>70</v>
      </c>
      <c r="E8" s="14">
        <v>0</v>
      </c>
      <c r="F8" s="14">
        <v>1</v>
      </c>
      <c r="G8" s="14">
        <v>0</v>
      </c>
      <c r="H8" s="14">
        <v>4</v>
      </c>
      <c r="I8" s="14">
        <v>0</v>
      </c>
      <c r="J8" s="14">
        <v>0</v>
      </c>
      <c r="K8" s="14">
        <v>2</v>
      </c>
      <c r="L8" s="14">
        <v>4</v>
      </c>
      <c r="M8" s="14">
        <v>0</v>
      </c>
      <c r="N8" s="14">
        <v>0</v>
      </c>
      <c r="O8" s="14">
        <v>0</v>
      </c>
      <c r="P8" s="14">
        <v>0</v>
      </c>
      <c r="Q8" s="14">
        <v>4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E7" sqref="E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3057</v>
      </c>
      <c r="C6" s="20" t="s">
        <v>3058</v>
      </c>
      <c r="D6" s="20" t="s">
        <v>3059</v>
      </c>
      <c r="E6" s="122" t="s">
        <v>3060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2829</v>
      </c>
      <c r="C7" s="24">
        <f>+'Intrari pe motive'!B7</f>
        <v>194</v>
      </c>
      <c r="D7" s="24">
        <f>+'Iesiri pe motive'!B7</f>
        <v>161</v>
      </c>
      <c r="E7" s="23">
        <f>+B7+C7-D7</f>
        <v>2862</v>
      </c>
      <c r="F7" s="23">
        <f>+'someri pe localitati'!F6</f>
        <v>2852</v>
      </c>
      <c r="G7" s="24"/>
      <c r="H7" s="107">
        <f>+E7-F7</f>
        <v>10</v>
      </c>
    </row>
    <row r="8" spans="1:8" x14ac:dyDescent="0.25">
      <c r="A8" s="22" t="s">
        <v>9</v>
      </c>
      <c r="B8" s="23">
        <v>1302</v>
      </c>
      <c r="C8" s="24">
        <f>+'Intrari pe motive'!B8</f>
        <v>67</v>
      </c>
      <c r="D8" s="24">
        <f>+'Iesiri pe motive'!B8</f>
        <v>94</v>
      </c>
      <c r="E8" s="23">
        <f>+B8+C8-D8</f>
        <v>1275</v>
      </c>
      <c r="F8" s="23">
        <f>+'someri pe localitati'!G6</f>
        <v>1291</v>
      </c>
      <c r="G8" s="24"/>
      <c r="H8" s="107">
        <f>+E8-F8</f>
        <v>-16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zoomScale="120" zoomScaleNormal="120" workbookViewId="0">
      <selection activeCell="C8" sqref="C8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3061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2852</v>
      </c>
      <c r="G6" s="104">
        <f>SUM(G7:G51)</f>
        <v>1291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379</v>
      </c>
      <c r="G7" s="63">
        <v>195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126</v>
      </c>
      <c r="G8" s="63">
        <v>68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81</v>
      </c>
      <c r="G9" s="63">
        <v>46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130</v>
      </c>
      <c r="G10" s="63">
        <v>63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122</v>
      </c>
      <c r="G11" s="63">
        <v>48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11</v>
      </c>
      <c r="G12" s="63">
        <v>4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13</v>
      </c>
      <c r="G13" s="63">
        <v>5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31</v>
      </c>
      <c r="G14" s="63">
        <v>16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405</v>
      </c>
      <c r="G15" s="63">
        <v>129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148</v>
      </c>
      <c r="G16" s="63">
        <v>52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6</v>
      </c>
      <c r="G17" s="63">
        <v>3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16</v>
      </c>
      <c r="G18" s="63">
        <v>8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84</v>
      </c>
      <c r="G19" s="63">
        <v>31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83</v>
      </c>
      <c r="G20" s="63">
        <v>40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13</v>
      </c>
      <c r="G21" s="63">
        <v>6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43</v>
      </c>
      <c r="G22" s="63">
        <v>18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19</v>
      </c>
      <c r="G23" s="63">
        <v>13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13</v>
      </c>
      <c r="G24" s="63">
        <v>6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7</v>
      </c>
      <c r="G25" s="63">
        <v>6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34</v>
      </c>
      <c r="G26" s="63">
        <v>20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1</v>
      </c>
      <c r="G27" s="63"/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9</v>
      </c>
      <c r="G28" s="63">
        <v>3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6</v>
      </c>
      <c r="G29" s="63">
        <v>4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80</v>
      </c>
      <c r="G30" s="63">
        <v>44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23</v>
      </c>
      <c r="G31" s="63">
        <v>12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78</v>
      </c>
      <c r="G32" s="63">
        <v>35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25</v>
      </c>
      <c r="G33" s="63">
        <v>12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12</v>
      </c>
      <c r="G34" s="63">
        <v>5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2</v>
      </c>
      <c r="G35" s="63">
        <v>2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22</v>
      </c>
      <c r="G36" s="63">
        <v>9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22</v>
      </c>
      <c r="G37" s="63">
        <v>10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8</v>
      </c>
      <c r="G38" s="63">
        <v>6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14</v>
      </c>
      <c r="G39" s="63">
        <v>6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76</v>
      </c>
      <c r="G40" s="63">
        <v>34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8</v>
      </c>
      <c r="G41" s="63">
        <v>5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40</v>
      </c>
      <c r="G42" s="63">
        <v>16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35</v>
      </c>
      <c r="G43" s="63">
        <v>20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17</v>
      </c>
      <c r="G44" s="63">
        <v>10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39</v>
      </c>
      <c r="G45" s="63">
        <v>30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358</v>
      </c>
      <c r="G46" s="63">
        <v>138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49</v>
      </c>
      <c r="G47" s="63">
        <v>24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5</v>
      </c>
      <c r="G48" s="63">
        <v>2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51</v>
      </c>
      <c r="G49" s="63">
        <v>28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52</v>
      </c>
      <c r="G50" s="63">
        <v>29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56</v>
      </c>
      <c r="G51" s="63">
        <v>30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abSelected="1" zoomScale="120" zoomScaleNormal="120" workbookViewId="0">
      <selection activeCell="D3" sqref="D3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3061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2852</v>
      </c>
      <c r="I7" s="104">
        <f>SUM(I8:I52)</f>
        <v>1291</v>
      </c>
      <c r="J7" s="117">
        <f>H7/F7</f>
        <v>2.0165167713105944E-2</v>
      </c>
      <c r="K7" s="117">
        <f>I7/G7</f>
        <v>1.8430745510093369E-2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379</v>
      </c>
      <c r="I8" s="63">
        <v>195</v>
      </c>
      <c r="J8" s="117">
        <f t="shared" ref="J8:K52" si="1">H8/F8</f>
        <v>9.1110149526419538E-3</v>
      </c>
      <c r="K8" s="117">
        <f t="shared" si="1"/>
        <v>9.0144230769230761E-3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126</v>
      </c>
      <c r="I9" s="63">
        <v>68</v>
      </c>
      <c r="J9" s="117">
        <f t="shared" si="1"/>
        <v>9.7372488408037101E-3</v>
      </c>
      <c r="K9" s="117">
        <f t="shared" si="1"/>
        <v>1.021327726043857E-2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81</v>
      </c>
      <c r="I10" s="63">
        <v>46</v>
      </c>
      <c r="J10" s="117">
        <f t="shared" si="1"/>
        <v>1.3972744523029153E-2</v>
      </c>
      <c r="K10" s="117">
        <f t="shared" si="1"/>
        <v>1.6346837242359632E-2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130</v>
      </c>
      <c r="I11" s="63">
        <v>63</v>
      </c>
      <c r="J11" s="117">
        <f t="shared" si="1"/>
        <v>1.8174192646442051E-2</v>
      </c>
      <c r="K11" s="117">
        <f t="shared" si="1"/>
        <v>1.7403314917127072E-2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122</v>
      </c>
      <c r="I12" s="63">
        <v>48</v>
      </c>
      <c r="J12" s="117">
        <f t="shared" si="1"/>
        <v>2.0677966101694915E-2</v>
      </c>
      <c r="K12" s="117">
        <f t="shared" si="1"/>
        <v>1.6483516483516484E-2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11</v>
      </c>
      <c r="I13" s="63">
        <v>4</v>
      </c>
      <c r="J13" s="117">
        <f t="shared" si="1"/>
        <v>1.1077542799597181E-2</v>
      </c>
      <c r="K13" s="117">
        <f t="shared" si="1"/>
        <v>8.7145969498910684E-3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13</v>
      </c>
      <c r="I14" s="63">
        <v>5</v>
      </c>
      <c r="J14" s="117">
        <f t="shared" si="1"/>
        <v>1.2961116650049851E-2</v>
      </c>
      <c r="K14" s="117">
        <f t="shared" si="1"/>
        <v>1.0526315789473684E-2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31</v>
      </c>
      <c r="I15" s="63">
        <v>16</v>
      </c>
      <c r="J15" s="117">
        <f t="shared" si="1"/>
        <v>1.2799339388934764E-2</v>
      </c>
      <c r="K15" s="117">
        <f t="shared" si="1"/>
        <v>1.412180052956752E-2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405</v>
      </c>
      <c r="I16" s="63">
        <v>129</v>
      </c>
      <c r="J16" s="117">
        <f t="shared" si="1"/>
        <v>0.14584083543392151</v>
      </c>
      <c r="K16" s="117">
        <f t="shared" si="1"/>
        <v>0.10078125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148</v>
      </c>
      <c r="I17" s="63">
        <v>52</v>
      </c>
      <c r="J17" s="117">
        <f t="shared" si="1"/>
        <v>8.5499711149624499E-2</v>
      </c>
      <c r="K17" s="117">
        <f t="shared" si="1"/>
        <v>6.5000000000000002E-2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6</v>
      </c>
      <c r="I18" s="63">
        <v>3</v>
      </c>
      <c r="J18" s="117">
        <f t="shared" si="1"/>
        <v>5.7971014492753624E-3</v>
      </c>
      <c r="K18" s="117">
        <f t="shared" si="1"/>
        <v>5.9880239520958087E-3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16</v>
      </c>
      <c r="I19" s="63">
        <v>8</v>
      </c>
      <c r="J19" s="117">
        <f t="shared" si="1"/>
        <v>1.0329244673983214E-2</v>
      </c>
      <c r="K19" s="117">
        <f t="shared" si="1"/>
        <v>1.1111111111111112E-2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84</v>
      </c>
      <c r="I20" s="63">
        <v>31</v>
      </c>
      <c r="J20" s="117">
        <f t="shared" si="1"/>
        <v>4.1811846689895474E-2</v>
      </c>
      <c r="K20" s="117">
        <f t="shared" si="1"/>
        <v>3.229166666666667E-2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83</v>
      </c>
      <c r="I21" s="63">
        <v>40</v>
      </c>
      <c r="J21" s="117">
        <f t="shared" si="1"/>
        <v>2.8970331588132635E-2</v>
      </c>
      <c r="K21" s="117">
        <f t="shared" si="1"/>
        <v>2.8735632183908046E-2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13</v>
      </c>
      <c r="I22" s="63">
        <v>6</v>
      </c>
      <c r="J22" s="117">
        <f t="shared" si="1"/>
        <v>1.5116279069767442E-2</v>
      </c>
      <c r="K22" s="117">
        <f t="shared" si="1"/>
        <v>1.4634146341463415E-2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43</v>
      </c>
      <c r="I23" s="63">
        <v>18</v>
      </c>
      <c r="J23" s="117">
        <f t="shared" si="1"/>
        <v>1.9430637144148215E-2</v>
      </c>
      <c r="K23" s="117">
        <f t="shared" si="1"/>
        <v>1.7094017094017096E-2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19</v>
      </c>
      <c r="I24" s="63">
        <v>13</v>
      </c>
      <c r="J24" s="117">
        <f t="shared" si="1"/>
        <v>8.9118198874296433E-3</v>
      </c>
      <c r="K24" s="117">
        <f t="shared" si="1"/>
        <v>1.282051282051282E-2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13</v>
      </c>
      <c r="I25" s="63">
        <v>6</v>
      </c>
      <c r="J25" s="117">
        <f t="shared" si="1"/>
        <v>5.1628276409849084E-3</v>
      </c>
      <c r="K25" s="117">
        <f t="shared" si="1"/>
        <v>4.9099836333878887E-3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7</v>
      </c>
      <c r="I26" s="63">
        <v>6</v>
      </c>
      <c r="J26" s="117">
        <f t="shared" si="1"/>
        <v>7.3684210526315788E-3</v>
      </c>
      <c r="K26" s="117">
        <f t="shared" si="1"/>
        <v>1.3513513513513514E-2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34</v>
      </c>
      <c r="I27" s="63">
        <v>20</v>
      </c>
      <c r="J27" s="117">
        <f t="shared" si="1"/>
        <v>5.2713178294573643E-2</v>
      </c>
      <c r="K27" s="117">
        <f t="shared" si="1"/>
        <v>6.6225165562913912E-2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1</v>
      </c>
      <c r="I28" s="63"/>
      <c r="J28" s="117">
        <f t="shared" si="1"/>
        <v>1.7035775127768314E-3</v>
      </c>
      <c r="K28" s="117">
        <f t="shared" si="1"/>
        <v>0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9</v>
      </c>
      <c r="I29" s="63">
        <v>3</v>
      </c>
      <c r="J29" s="117">
        <f t="shared" si="1"/>
        <v>6.7264573991031393E-3</v>
      </c>
      <c r="K29" s="117">
        <f t="shared" si="1"/>
        <v>4.6801872074882997E-3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6</v>
      </c>
      <c r="I30" s="63">
        <v>4</v>
      </c>
      <c r="J30" s="117">
        <f t="shared" si="1"/>
        <v>8.9955022488755615E-3</v>
      </c>
      <c r="K30" s="117">
        <f t="shared" si="1"/>
        <v>1.2461059190031152E-2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80</v>
      </c>
      <c r="I31" s="63">
        <v>44</v>
      </c>
      <c r="J31" s="117">
        <f t="shared" si="1"/>
        <v>2.399520095980804E-2</v>
      </c>
      <c r="K31" s="117">
        <f t="shared" si="1"/>
        <v>2.6237328562909959E-2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23</v>
      </c>
      <c r="I32" s="63">
        <v>12</v>
      </c>
      <c r="J32" s="117">
        <f t="shared" si="1"/>
        <v>1.4015843997562462E-2</v>
      </c>
      <c r="K32" s="117">
        <f t="shared" si="1"/>
        <v>1.5544041450777202E-2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78</v>
      </c>
      <c r="I33" s="63">
        <v>35</v>
      </c>
      <c r="J33" s="117">
        <f t="shared" si="1"/>
        <v>5.8122205663189271E-2</v>
      </c>
      <c r="K33" s="117">
        <f t="shared" si="1"/>
        <v>5.3110773899848251E-2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25</v>
      </c>
      <c r="I34" s="63">
        <v>12</v>
      </c>
      <c r="J34" s="117">
        <f t="shared" si="1"/>
        <v>2.0475020475020474E-2</v>
      </c>
      <c r="K34" s="117">
        <f t="shared" si="1"/>
        <v>2.0408163265306121E-2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12</v>
      </c>
      <c r="I35" s="63">
        <v>5</v>
      </c>
      <c r="J35" s="117">
        <f t="shared" si="1"/>
        <v>1.054481546572935E-2</v>
      </c>
      <c r="K35" s="117">
        <f t="shared" si="1"/>
        <v>8.9766606822262122E-3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2</v>
      </c>
      <c r="I36" s="63">
        <v>2</v>
      </c>
      <c r="J36" s="117">
        <f t="shared" si="1"/>
        <v>3.1746031746031746E-3</v>
      </c>
      <c r="K36" s="117">
        <f t="shared" si="1"/>
        <v>7.4349442379182153E-3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22</v>
      </c>
      <c r="I37" s="63">
        <v>9</v>
      </c>
      <c r="J37" s="117">
        <f t="shared" si="1"/>
        <v>2.8645833333333332E-2</v>
      </c>
      <c r="K37" s="117">
        <f t="shared" si="1"/>
        <v>2.4930747922437674E-2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22</v>
      </c>
      <c r="I38" s="63">
        <v>10</v>
      </c>
      <c r="J38" s="117">
        <f t="shared" si="1"/>
        <v>1.9963702359346643E-2</v>
      </c>
      <c r="K38" s="117">
        <f t="shared" si="1"/>
        <v>1.9047619047619049E-2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8</v>
      </c>
      <c r="I39" s="63">
        <v>6</v>
      </c>
      <c r="J39" s="117">
        <f t="shared" si="1"/>
        <v>1.015228426395939E-2</v>
      </c>
      <c r="K39" s="117">
        <f t="shared" si="1"/>
        <v>1.6528925619834711E-2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14</v>
      </c>
      <c r="I40" s="63">
        <v>6</v>
      </c>
      <c r="J40" s="117">
        <f t="shared" si="1"/>
        <v>6.1701189951520498E-3</v>
      </c>
      <c r="K40" s="117">
        <f t="shared" si="1"/>
        <v>5.4644808743169399E-3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76</v>
      </c>
      <c r="I41" s="63">
        <v>34</v>
      </c>
      <c r="J41" s="117">
        <f t="shared" si="1"/>
        <v>2.6206896551724139E-2</v>
      </c>
      <c r="K41" s="117">
        <f t="shared" si="1"/>
        <v>2.4285714285714285E-2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8</v>
      </c>
      <c r="I42" s="63">
        <v>5</v>
      </c>
      <c r="J42" s="117">
        <f t="shared" si="1"/>
        <v>7.6263107721639654E-3</v>
      </c>
      <c r="K42" s="117">
        <f t="shared" si="1"/>
        <v>1.059322033898305E-2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40</v>
      </c>
      <c r="I43" s="63">
        <v>16</v>
      </c>
      <c r="J43" s="117">
        <f t="shared" si="1"/>
        <v>2.8818443804034581E-2</v>
      </c>
      <c r="K43" s="117">
        <f t="shared" si="1"/>
        <v>2.4169184290030211E-2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35</v>
      </c>
      <c r="I44" s="63">
        <v>20</v>
      </c>
      <c r="J44" s="117">
        <f t="shared" si="1"/>
        <v>1.2801755669348939E-2</v>
      </c>
      <c r="K44" s="117">
        <f t="shared" si="1"/>
        <v>1.5117157974300832E-2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17</v>
      </c>
      <c r="I45" s="63">
        <v>10</v>
      </c>
      <c r="J45" s="117">
        <f t="shared" si="1"/>
        <v>5.6422170594092264E-3</v>
      </c>
      <c r="K45" s="117">
        <f t="shared" si="1"/>
        <v>6.8306010928961746E-3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39</v>
      </c>
      <c r="I46" s="63">
        <v>30</v>
      </c>
      <c r="J46" s="117">
        <f t="shared" si="1"/>
        <v>1.6745384285100903E-2</v>
      </c>
      <c r="K46" s="117">
        <f t="shared" si="1"/>
        <v>2.6690391459074734E-2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358</v>
      </c>
      <c r="I47" s="63">
        <v>138</v>
      </c>
      <c r="J47" s="117">
        <f t="shared" si="1"/>
        <v>0.13742802303262955</v>
      </c>
      <c r="K47" s="117">
        <f t="shared" si="1"/>
        <v>0.11367380560131796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49</v>
      </c>
      <c r="I48" s="63">
        <v>24</v>
      </c>
      <c r="J48" s="117">
        <f t="shared" si="1"/>
        <v>3.3288043478260872E-2</v>
      </c>
      <c r="K48" s="117">
        <f t="shared" si="1"/>
        <v>3.4090909090909088E-2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5</v>
      </c>
      <c r="I49" s="63">
        <v>2</v>
      </c>
      <c r="J49" s="117">
        <f t="shared" si="1"/>
        <v>6.8965517241379309E-3</v>
      </c>
      <c r="K49" s="117">
        <f t="shared" si="1"/>
        <v>6.269592476489028E-3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51</v>
      </c>
      <c r="I50" s="63">
        <v>28</v>
      </c>
      <c r="J50" s="117">
        <f t="shared" si="1"/>
        <v>4.5293072824156302E-2</v>
      </c>
      <c r="K50" s="117">
        <f t="shared" si="1"/>
        <v>5.4474708171206226E-2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52</v>
      </c>
      <c r="I51" s="63">
        <v>29</v>
      </c>
      <c r="J51" s="117">
        <f t="shared" si="1"/>
        <v>1.7693092888737667E-2</v>
      </c>
      <c r="K51" s="117">
        <f t="shared" si="1"/>
        <v>2.0567375886524821E-2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56</v>
      </c>
      <c r="I52" s="63">
        <v>30</v>
      </c>
      <c r="J52" s="117">
        <f t="shared" si="1"/>
        <v>1.7299969107198023E-2</v>
      </c>
      <c r="K52" s="117">
        <f t="shared" si="1"/>
        <v>1.9672131147540985E-2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2020-01-13T12:27:50Z</dcterms:modified>
</cp:coreProperties>
</file>