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270" windowWidth="18885" windowHeight="6765"/>
  </bookViews>
  <sheets>
    <sheet name="JUDET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JUDET!$K$4:$K$897</definedName>
    <definedName name="_xlnm.Print_Area" localSheetId="0">JUDET!$A$4:$Q$489</definedName>
    <definedName name="_xlnm.Print_Area">#REF!</definedName>
    <definedName name="_xlnm.Print_Titles" localSheetId="0">JUDET!$6:$7</definedName>
    <definedName name="_xlnm.Print_Titles">#N/A</definedName>
    <definedName name="test">#REF!</definedName>
    <definedName name="Z_397CD15D_2114_4EF5_824A_761F5DAAF476_.wvu.PrintArea" localSheetId="0" hidden="1">JUDET!$G$10:$O$489</definedName>
    <definedName name="Z_397CD15D_2114_4EF5_824A_761F5DAAF476_.wvu.Rows" localSheetId="0" hidden="1">JUDET!#REF!,JUDET!$20:$20,JUDET!#REF!,JUDET!$110:$110,JUDET!$112:$113,JUDET!$116:$118,JUDET!$120:$122,JUDET!$136:$136,JUDET!$142:$143,JUDET!$147:$148,JUDET!$154:$154,JUDET!$186:$186,JUDET!$191:$192,JUDET!$195:$197,JUDET!$216:$216,JUDET!$222:$223,JUDET!$227:$227,JUDET!$231:$232,JUDET!$234:$234,JUDET!$236:$236,JUDET!$246:$246,JUDET!$248:$248,JUDET!$257:$257,JUDET!$263:$263,JUDET!$276:$276,JUDET!$281:$282,JUDET!$285:$287,JUDET!$290:$292,JUDET!$294:$294,JUDET!$311:$311,JUDET!$317:$318,JUDET!$328:$330,JUDET!$333:$333,JUDET!$377:$378,JUDET!$393:$393,JUDET!#REF!,JUDET!$408:$408,JUDET!$411:$411,JUDET!$480:$480</definedName>
  </definedNames>
  <calcPr calcId="145621" calcMode="manual"/>
</workbook>
</file>

<file path=xl/calcChain.xml><?xml version="1.0" encoding="utf-8"?>
<calcChain xmlns="http://schemas.openxmlformats.org/spreadsheetml/2006/main">
  <c r="O343" i="4" l="1"/>
  <c r="O337" i="4"/>
  <c r="O335" i="4"/>
  <c r="O334" i="4"/>
  <c r="O321" i="4"/>
  <c r="O306" i="4"/>
  <c r="O307" i="4"/>
  <c r="O308" i="4"/>
  <c r="O309" i="4"/>
  <c r="O310" i="4"/>
  <c r="O311" i="4"/>
  <c r="O312" i="4"/>
  <c r="O313" i="4"/>
  <c r="O314" i="4"/>
  <c r="O315" i="4"/>
  <c r="O305" i="4"/>
  <c r="O302" i="4"/>
  <c r="O295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71" i="4"/>
  <c r="H369" i="4"/>
  <c r="I369" i="4"/>
  <c r="L369" i="4"/>
  <c r="M369" i="4"/>
  <c r="O350" i="4"/>
  <c r="O351" i="4"/>
  <c r="O352" i="4"/>
  <c r="O353" i="4"/>
  <c r="O354" i="4"/>
  <c r="O355" i="4"/>
  <c r="O356" i="4"/>
  <c r="O357" i="4"/>
  <c r="O358" i="4"/>
  <c r="O152" i="4" l="1"/>
  <c r="M382" i="4" l="1"/>
  <c r="K384" i="4"/>
  <c r="K387" i="4"/>
  <c r="H348" i="4" l="1"/>
  <c r="M405" i="4" l="1"/>
  <c r="M404" i="4" s="1"/>
  <c r="M289" i="4"/>
  <c r="N369" i="4"/>
  <c r="P379" i="4" l="1"/>
  <c r="N377" i="4"/>
  <c r="M377" i="4"/>
  <c r="O377" i="4" s="1"/>
  <c r="L377" i="4"/>
  <c r="I377" i="4"/>
  <c r="H377" i="4"/>
  <c r="J377" i="4" l="1"/>
  <c r="P377" i="4"/>
  <c r="M429" i="4" l="1"/>
  <c r="M482" i="4" l="1"/>
  <c r="O53" i="4" l="1"/>
  <c r="P53" i="4" s="1"/>
  <c r="K53" i="4"/>
  <c r="J53" i="4"/>
  <c r="P52" i="4"/>
  <c r="O52" i="4"/>
  <c r="K52" i="4"/>
  <c r="J52" i="4"/>
  <c r="K51" i="4"/>
  <c r="J51" i="4"/>
  <c r="N50" i="4"/>
  <c r="M50" i="4"/>
  <c r="L50" i="4"/>
  <c r="I50" i="4"/>
  <c r="H50" i="4"/>
  <c r="O48" i="4"/>
  <c r="K48" i="4"/>
  <c r="O47" i="4"/>
  <c r="K47" i="4"/>
  <c r="N46" i="4"/>
  <c r="M46" i="4"/>
  <c r="O46" i="4" s="1"/>
  <c r="L46" i="4"/>
  <c r="I46" i="4"/>
  <c r="K46" i="4" s="1"/>
  <c r="H46" i="4"/>
  <c r="P45" i="4"/>
  <c r="O45" i="4"/>
  <c r="K45" i="4"/>
  <c r="J45" i="4"/>
  <c r="N44" i="4"/>
  <c r="M44" i="4"/>
  <c r="L44" i="4"/>
  <c r="I44" i="4"/>
  <c r="H44" i="4"/>
  <c r="J44" i="4" s="1"/>
  <c r="O43" i="4"/>
  <c r="P43" i="4" s="1"/>
  <c r="K43" i="4"/>
  <c r="J43" i="4"/>
  <c r="O42" i="4"/>
  <c r="P42" i="4" s="1"/>
  <c r="K42" i="4"/>
  <c r="J42" i="4"/>
  <c r="N41" i="4"/>
  <c r="M41" i="4"/>
  <c r="O41" i="4" s="1"/>
  <c r="L41" i="4"/>
  <c r="I41" i="4"/>
  <c r="H41" i="4"/>
  <c r="N40" i="4"/>
  <c r="M40" i="4"/>
  <c r="L40" i="4"/>
  <c r="I40" i="4"/>
  <c r="K40" i="4" s="1"/>
  <c r="H40" i="4"/>
  <c r="N39" i="4"/>
  <c r="M39" i="4"/>
  <c r="L39" i="4"/>
  <c r="I39" i="4"/>
  <c r="H39" i="4"/>
  <c r="J39" i="4" s="1"/>
  <c r="O38" i="4"/>
  <c r="P38" i="4" s="1"/>
  <c r="P37" i="4" s="1"/>
  <c r="K38" i="4"/>
  <c r="J38" i="4"/>
  <c r="O37" i="4"/>
  <c r="N37" i="4"/>
  <c r="M37" i="4"/>
  <c r="L37" i="4"/>
  <c r="I37" i="4"/>
  <c r="K37" i="4" s="1"/>
  <c r="H37" i="4"/>
  <c r="O36" i="4"/>
  <c r="P36" i="4" s="1"/>
  <c r="K36" i="4"/>
  <c r="J36" i="4"/>
  <c r="P35" i="4"/>
  <c r="O35" i="4"/>
  <c r="K35" i="4"/>
  <c r="J35" i="4"/>
  <c r="P34" i="4"/>
  <c r="O34" i="4"/>
  <c r="K34" i="4"/>
  <c r="J34" i="4"/>
  <c r="P33" i="4"/>
  <c r="O33" i="4"/>
  <c r="K33" i="4"/>
  <c r="J33" i="4"/>
  <c r="N32" i="4"/>
  <c r="N31" i="4" s="1"/>
  <c r="M32" i="4"/>
  <c r="L32" i="4"/>
  <c r="I32" i="4"/>
  <c r="H32" i="4"/>
  <c r="M31" i="4"/>
  <c r="L31" i="4"/>
  <c r="I31" i="4"/>
  <c r="H31" i="4"/>
  <c r="P30" i="4"/>
  <c r="O30" i="4"/>
  <c r="K30" i="4"/>
  <c r="J30" i="4"/>
  <c r="P29" i="4"/>
  <c r="O29" i="4"/>
  <c r="K29" i="4"/>
  <c r="J29" i="4"/>
  <c r="P28" i="4"/>
  <c r="P27" i="4" s="1"/>
  <c r="O28" i="4"/>
  <c r="N28" i="4"/>
  <c r="N27" i="4" s="1"/>
  <c r="M28" i="4"/>
  <c r="L28" i="4"/>
  <c r="L27" i="4" s="1"/>
  <c r="I28" i="4"/>
  <c r="H28" i="4"/>
  <c r="J28" i="4" s="1"/>
  <c r="O27" i="4"/>
  <c r="M27" i="4"/>
  <c r="I27" i="4"/>
  <c r="O25" i="4"/>
  <c r="P25" i="4" s="1"/>
  <c r="K25" i="4"/>
  <c r="J25" i="4"/>
  <c r="O24" i="4"/>
  <c r="P24" i="4" s="1"/>
  <c r="K24" i="4"/>
  <c r="J24" i="4"/>
  <c r="O23" i="4"/>
  <c r="P23" i="4" s="1"/>
  <c r="K23" i="4"/>
  <c r="J23" i="4"/>
  <c r="O22" i="4"/>
  <c r="Q22" i="4" s="1"/>
  <c r="K22" i="4"/>
  <c r="J22" i="4"/>
  <c r="N21" i="4"/>
  <c r="N20" i="4" s="1"/>
  <c r="M21" i="4"/>
  <c r="M20" i="4" s="1"/>
  <c r="L21" i="4"/>
  <c r="L20" i="4" s="1"/>
  <c r="I21" i="4"/>
  <c r="H21" i="4"/>
  <c r="H20" i="4" s="1"/>
  <c r="O19" i="4"/>
  <c r="Q19" i="4" s="1"/>
  <c r="K19" i="4"/>
  <c r="J19" i="4"/>
  <c r="O18" i="4"/>
  <c r="P18" i="4" s="1"/>
  <c r="K18" i="4"/>
  <c r="J18" i="4"/>
  <c r="O17" i="4"/>
  <c r="Q17" i="4" s="1"/>
  <c r="K17" i="4"/>
  <c r="J17" i="4"/>
  <c r="O16" i="4"/>
  <c r="Q16" i="4" s="1"/>
  <c r="K16" i="4"/>
  <c r="J16" i="4"/>
  <c r="N15" i="4"/>
  <c r="N49" i="4" s="1"/>
  <c r="M15" i="4"/>
  <c r="L15" i="4"/>
  <c r="L49" i="4" s="1"/>
  <c r="I15" i="4"/>
  <c r="I49" i="4" s="1"/>
  <c r="H15" i="4"/>
  <c r="H49" i="4" s="1"/>
  <c r="H14" i="4"/>
  <c r="O12" i="4"/>
  <c r="P12" i="4" s="1"/>
  <c r="P11" i="4" s="1"/>
  <c r="K12" i="4"/>
  <c r="J12" i="4"/>
  <c r="N11" i="4"/>
  <c r="M11" i="4"/>
  <c r="L11" i="4"/>
  <c r="I11" i="4"/>
  <c r="H11" i="4"/>
  <c r="J11" i="4" s="1"/>
  <c r="K31" i="4" l="1"/>
  <c r="I26" i="4"/>
  <c r="L14" i="4"/>
  <c r="L26" i="4"/>
  <c r="H13" i="4"/>
  <c r="K32" i="4"/>
  <c r="M14" i="4"/>
  <c r="M49" i="4"/>
  <c r="O49" i="4" s="1"/>
  <c r="N26" i="4"/>
  <c r="O32" i="4"/>
  <c r="O31" i="4" s="1"/>
  <c r="L13" i="4"/>
  <c r="K21" i="4"/>
  <c r="O40" i="4"/>
  <c r="M26" i="4"/>
  <c r="J37" i="4"/>
  <c r="O44" i="4"/>
  <c r="L10" i="4"/>
  <c r="L9" i="4" s="1"/>
  <c r="K11" i="4"/>
  <c r="O11" i="4"/>
  <c r="I14" i="4"/>
  <c r="I20" i="4"/>
  <c r="K20" i="4" s="1"/>
  <c r="J21" i="4"/>
  <c r="K28" i="4"/>
  <c r="J41" i="4"/>
  <c r="K44" i="4"/>
  <c r="J46" i="4"/>
  <c r="P46" i="4"/>
  <c r="P44" i="4" s="1"/>
  <c r="K39" i="4"/>
  <c r="O39" i="4"/>
  <c r="P39" i="4" s="1"/>
  <c r="J40" i="4"/>
  <c r="K41" i="4"/>
  <c r="P41" i="4"/>
  <c r="N14" i="4"/>
  <c r="N13" i="4" s="1"/>
  <c r="N10" i="4" s="1"/>
  <c r="N9" i="4" s="1"/>
  <c r="P19" i="4"/>
  <c r="M13" i="4"/>
  <c r="M10" i="4" s="1"/>
  <c r="M9" i="4" s="1"/>
  <c r="P17" i="4"/>
  <c r="P50" i="4" s="1"/>
  <c r="O50" i="4"/>
  <c r="J31" i="4"/>
  <c r="J32" i="4"/>
  <c r="K50" i="4"/>
  <c r="K49" i="4"/>
  <c r="J49" i="4"/>
  <c r="J50" i="4"/>
  <c r="P32" i="4"/>
  <c r="P31" i="4" s="1"/>
  <c r="P26" i="4" s="1"/>
  <c r="P40" i="4"/>
  <c r="Q18" i="4"/>
  <c r="K15" i="4"/>
  <c r="O15" i="4"/>
  <c r="P16" i="4"/>
  <c r="P15" i="4" s="1"/>
  <c r="O21" i="4"/>
  <c r="P22" i="4"/>
  <c r="P21" i="4" s="1"/>
  <c r="P20" i="4" s="1"/>
  <c r="H27" i="4"/>
  <c r="Q36" i="4"/>
  <c r="J15" i="4"/>
  <c r="K14" i="4" l="1"/>
  <c r="I13" i="4"/>
  <c r="J13" i="4" s="1"/>
  <c r="J14" i="4"/>
  <c r="Q32" i="4"/>
  <c r="Q31" i="4"/>
  <c r="O26" i="4"/>
  <c r="Q26" i="4" s="1"/>
  <c r="J20" i="4"/>
  <c r="P14" i="4"/>
  <c r="P13" i="4" s="1"/>
  <c r="P10" i="4" s="1"/>
  <c r="P9" i="4" s="1"/>
  <c r="Q49" i="4"/>
  <c r="Q50" i="4"/>
  <c r="K13" i="4"/>
  <c r="I10" i="4"/>
  <c r="I9" i="4" s="1"/>
  <c r="J27" i="4"/>
  <c r="H26" i="4"/>
  <c r="Q21" i="4"/>
  <c r="O20" i="4"/>
  <c r="Q20" i="4" s="1"/>
  <c r="Q15" i="4"/>
  <c r="O14" i="4"/>
  <c r="P49" i="4"/>
  <c r="K27" i="4"/>
  <c r="Q14" i="4" l="1"/>
  <c r="O13" i="4"/>
  <c r="J26" i="4"/>
  <c r="K26" i="4"/>
  <c r="H10" i="4"/>
  <c r="Q13" i="4" l="1"/>
  <c r="O10" i="4"/>
  <c r="J10" i="4"/>
  <c r="J9" i="4" s="1"/>
  <c r="H9" i="4"/>
  <c r="K10" i="4"/>
  <c r="Q10" i="4" l="1"/>
  <c r="O9" i="4"/>
  <c r="S9" i="4" l="1"/>
  <c r="Q9" i="4"/>
  <c r="M75" i="4" l="1"/>
  <c r="M59" i="4" s="1"/>
  <c r="M76" i="4"/>
  <c r="M60" i="4" s="1"/>
  <c r="M79" i="4"/>
  <c r="M80" i="4"/>
  <c r="M81" i="4"/>
  <c r="M82" i="4"/>
  <c r="M83" i="4"/>
  <c r="M84" i="4"/>
  <c r="M62" i="4" s="1"/>
  <c r="M85" i="4"/>
  <c r="M63" i="4" s="1"/>
  <c r="M90" i="4"/>
  <c r="M91" i="4"/>
  <c r="M92" i="4"/>
  <c r="M93" i="4"/>
  <c r="M100" i="4"/>
  <c r="M101" i="4"/>
  <c r="M99" i="4" s="1"/>
  <c r="M102" i="4"/>
  <c r="M70" i="4" s="1"/>
  <c r="M153" i="4"/>
  <c r="M151" i="4" s="1"/>
  <c r="M146" i="4"/>
  <c r="M141" i="4"/>
  <c r="M134" i="4"/>
  <c r="M126" i="4"/>
  <c r="M124" i="4"/>
  <c r="M106" i="4"/>
  <c r="M105" i="4" s="1"/>
  <c r="M160" i="4"/>
  <c r="M166" i="4"/>
  <c r="M167" i="4"/>
  <c r="M171" i="4"/>
  <c r="M175" i="4"/>
  <c r="M174" i="4" s="1"/>
  <c r="N176" i="4"/>
  <c r="M176" i="4"/>
  <c r="M247" i="4"/>
  <c r="M245" i="4" s="1"/>
  <c r="N405" i="4"/>
  <c r="M464" i="4"/>
  <c r="O461" i="4"/>
  <c r="M460" i="4"/>
  <c r="M443" i="4"/>
  <c r="M441" i="4"/>
  <c r="M439" i="4"/>
  <c r="M381" i="4"/>
  <c r="M380" i="4" s="1"/>
  <c r="M365" i="4"/>
  <c r="M364" i="4" s="1"/>
  <c r="M348" i="4"/>
  <c r="M347" i="4" s="1"/>
  <c r="M87" i="4" s="1"/>
  <c r="M342" i="4"/>
  <c r="M341" i="4" s="1"/>
  <c r="M168" i="4" s="1"/>
  <c r="M331" i="4"/>
  <c r="M320" i="4"/>
  <c r="M304" i="4"/>
  <c r="M296" i="4"/>
  <c r="N270" i="4"/>
  <c r="M270" i="4"/>
  <c r="M428" i="4" l="1"/>
  <c r="M427" i="4" s="1"/>
  <c r="M158" i="4"/>
  <c r="M95" i="4"/>
  <c r="M66" i="4" s="1"/>
  <c r="M98" i="4"/>
  <c r="M97" i="4" s="1"/>
  <c r="M78" i="4"/>
  <c r="M77" i="4"/>
  <c r="M61" i="4" s="1"/>
  <c r="M133" i="4"/>
  <c r="M159" i="4" s="1"/>
  <c r="M161" i="4" s="1"/>
  <c r="M179" i="4"/>
  <c r="M178" i="4" s="1"/>
  <c r="M173" i="4"/>
  <c r="M459" i="4"/>
  <c r="M269" i="4"/>
  <c r="M346" i="4"/>
  <c r="M303" i="4"/>
  <c r="M74" i="4" s="1"/>
  <c r="M58" i="4" s="1"/>
  <c r="H499" i="4"/>
  <c r="H495" i="4"/>
  <c r="H491" i="4"/>
  <c r="P492" i="4"/>
  <c r="P493" i="4"/>
  <c r="P494" i="4"/>
  <c r="P496" i="4"/>
  <c r="P497" i="4"/>
  <c r="P498" i="4"/>
  <c r="P500" i="4"/>
  <c r="P501" i="4"/>
  <c r="P502" i="4"/>
  <c r="N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I490" i="4"/>
  <c r="Q467" i="4"/>
  <c r="K502" i="4"/>
  <c r="L502" i="4"/>
  <c r="K501" i="4"/>
  <c r="L501" i="4"/>
  <c r="K500" i="4"/>
  <c r="O499" i="4"/>
  <c r="P499" i="4" s="1"/>
  <c r="K499" i="4"/>
  <c r="K498" i="4"/>
  <c r="K497" i="4"/>
  <c r="K496" i="4"/>
  <c r="O495" i="4"/>
  <c r="P495" i="4" s="1"/>
  <c r="K495" i="4"/>
  <c r="K494" i="4"/>
  <c r="K493" i="4"/>
  <c r="K492" i="4"/>
  <c r="O491" i="4"/>
  <c r="O490" i="4" s="1"/>
  <c r="K491" i="4"/>
  <c r="M426" i="4" l="1"/>
  <c r="M104" i="4"/>
  <c r="M103" i="4" s="1"/>
  <c r="M486" i="4" s="1"/>
  <c r="M489" i="4" s="1"/>
  <c r="M172" i="4"/>
  <c r="M69" i="4"/>
  <c r="M68" i="4" s="1"/>
  <c r="M94" i="4"/>
  <c r="M65" i="4" s="1"/>
  <c r="M89" i="4"/>
  <c r="M88" i="4" s="1"/>
  <c r="M170" i="4"/>
  <c r="M86" i="4"/>
  <c r="M64" i="4" s="1"/>
  <c r="M164" i="4"/>
  <c r="M73" i="4"/>
  <c r="M268" i="4"/>
  <c r="M267" i="4" s="1"/>
  <c r="M165" i="4"/>
  <c r="P491" i="4"/>
  <c r="H490" i="4"/>
  <c r="J490" i="4" s="1"/>
  <c r="M483" i="4" l="1"/>
  <c r="M403" i="4"/>
  <c r="M402" i="4" s="1"/>
  <c r="M484" i="4" s="1"/>
  <c r="M481" i="4" s="1"/>
  <c r="M163" i="4"/>
  <c r="M162" i="4" s="1"/>
  <c r="M57" i="4"/>
  <c r="M56" i="4" s="1"/>
  <c r="M55" i="4" s="1"/>
  <c r="M72" i="4"/>
  <c r="M71" i="4" s="1"/>
  <c r="K490" i="4"/>
  <c r="P490" i="4"/>
  <c r="L500" i="4"/>
  <c r="M485" i="4" l="1"/>
  <c r="M488" i="4" s="1"/>
  <c r="M487" i="4"/>
  <c r="L499" i="4"/>
  <c r="L498" i="4" l="1"/>
  <c r="L497" i="4" l="1"/>
  <c r="L496" i="4" l="1"/>
  <c r="L495" i="4" l="1"/>
  <c r="K288" i="4"/>
  <c r="K297" i="4"/>
  <c r="K298" i="4"/>
  <c r="K299" i="4"/>
  <c r="K300" i="4"/>
  <c r="K301" i="4"/>
  <c r="K310" i="4"/>
  <c r="K315" i="4"/>
  <c r="K325" i="4"/>
  <c r="K406" i="4"/>
  <c r="L494" i="4" l="1"/>
  <c r="L472" i="4"/>
  <c r="L468" i="4"/>
  <c r="L464" i="4"/>
  <c r="L460" i="4"/>
  <c r="L454" i="4"/>
  <c r="L443" i="4"/>
  <c r="L441" i="4"/>
  <c r="L439" i="4"/>
  <c r="L435" i="4"/>
  <c r="L429" i="4"/>
  <c r="L419" i="4"/>
  <c r="L417" i="4"/>
  <c r="L414" i="4"/>
  <c r="L413" i="4" s="1"/>
  <c r="L84" i="4" s="1"/>
  <c r="L62" i="4" s="1"/>
  <c r="L411" i="4"/>
  <c r="L410" i="4" s="1"/>
  <c r="L407" i="4"/>
  <c r="L405" i="4"/>
  <c r="L404" i="4" s="1"/>
  <c r="L398" i="4"/>
  <c r="L390" i="4"/>
  <c r="L389" i="4" s="1"/>
  <c r="L388" i="4" s="1"/>
  <c r="L175" i="4" s="1"/>
  <c r="L174" i="4" s="1"/>
  <c r="L382" i="4"/>
  <c r="L381" i="4" s="1"/>
  <c r="L171" i="4"/>
  <c r="L374" i="4"/>
  <c r="L91" i="4"/>
  <c r="L365" i="4"/>
  <c r="L364" i="4" s="1"/>
  <c r="L359" i="4"/>
  <c r="L348" i="4"/>
  <c r="L342" i="4"/>
  <c r="L341" i="4" s="1"/>
  <c r="L339" i="4"/>
  <c r="L338" i="4" s="1"/>
  <c r="L166" i="4" s="1"/>
  <c r="L331" i="4"/>
  <c r="L328" i="4"/>
  <c r="L320" i="4"/>
  <c r="L316" i="4"/>
  <c r="L304" i="4"/>
  <c r="L303" i="4" s="1"/>
  <c r="L296" i="4"/>
  <c r="L289" i="4"/>
  <c r="L270" i="4"/>
  <c r="L256" i="4"/>
  <c r="L255" i="4" s="1"/>
  <c r="L254" i="4" s="1"/>
  <c r="L250" i="4"/>
  <c r="L247" i="4"/>
  <c r="L245" i="4" s="1"/>
  <c r="L243" i="4"/>
  <c r="L241" i="4"/>
  <c r="L240" i="4" s="1"/>
  <c r="L238" i="4"/>
  <c r="L233" i="4"/>
  <c r="L225" i="4"/>
  <c r="L221" i="4"/>
  <c r="L209" i="4"/>
  <c r="L201" i="4"/>
  <c r="L181" i="4"/>
  <c r="L176" i="4"/>
  <c r="L167" i="4"/>
  <c r="L160" i="4"/>
  <c r="L153" i="4"/>
  <c r="L151" i="4" s="1"/>
  <c r="L146" i="4"/>
  <c r="L141" i="4"/>
  <c r="L134" i="4"/>
  <c r="L126" i="4"/>
  <c r="L124" i="4"/>
  <c r="L106" i="4"/>
  <c r="L102" i="4"/>
  <c r="L101" i="4"/>
  <c r="L100" i="4"/>
  <c r="L93" i="4"/>
  <c r="L92" i="4"/>
  <c r="L90" i="4"/>
  <c r="L85" i="4"/>
  <c r="L63" i="4" s="1"/>
  <c r="L83" i="4"/>
  <c r="L82" i="4"/>
  <c r="L81" i="4"/>
  <c r="L80" i="4"/>
  <c r="L76" i="4"/>
  <c r="L60" i="4" s="1"/>
  <c r="L75" i="4"/>
  <c r="L59" i="4" s="1"/>
  <c r="L70" i="4"/>
  <c r="I472" i="4"/>
  <c r="I468" i="4"/>
  <c r="I464" i="4"/>
  <c r="I460" i="4"/>
  <c r="I454" i="4"/>
  <c r="I443" i="4"/>
  <c r="I441" i="4"/>
  <c r="I439" i="4"/>
  <c r="I435" i="4"/>
  <c r="I429" i="4"/>
  <c r="I419" i="4"/>
  <c r="I417" i="4"/>
  <c r="I414" i="4"/>
  <c r="I411" i="4"/>
  <c r="I410" i="4" s="1"/>
  <c r="I407" i="4"/>
  <c r="I405" i="4"/>
  <c r="I398" i="4"/>
  <c r="I390" i="4"/>
  <c r="I389" i="4" s="1"/>
  <c r="I382" i="4"/>
  <c r="I171" i="4"/>
  <c r="I374" i="4"/>
  <c r="I91" i="4"/>
  <c r="I365" i="4"/>
  <c r="I396" i="4" s="1"/>
  <c r="I395" i="4" s="1"/>
  <c r="I359" i="4"/>
  <c r="I348" i="4"/>
  <c r="I342" i="4"/>
  <c r="I341" i="4" s="1"/>
  <c r="I339" i="4"/>
  <c r="I338" i="4" s="1"/>
  <c r="I166" i="4" s="1"/>
  <c r="I331" i="4"/>
  <c r="I328" i="4"/>
  <c r="I320" i="4"/>
  <c r="I316" i="4"/>
  <c r="I304" i="4"/>
  <c r="I296" i="4"/>
  <c r="I289" i="4"/>
  <c r="I270" i="4"/>
  <c r="I256" i="4"/>
  <c r="I255" i="4" s="1"/>
  <c r="I250" i="4"/>
  <c r="I247" i="4"/>
  <c r="I245" i="4" s="1"/>
  <c r="I243" i="4"/>
  <c r="I241" i="4"/>
  <c r="I240" i="4" s="1"/>
  <c r="I238" i="4"/>
  <c r="I76" i="4" s="1"/>
  <c r="I60" i="4" s="1"/>
  <c r="I233" i="4"/>
  <c r="I225" i="4"/>
  <c r="I221" i="4"/>
  <c r="I209" i="4"/>
  <c r="I201" i="4"/>
  <c r="I181" i="4"/>
  <c r="I176" i="4"/>
  <c r="I167" i="4"/>
  <c r="I160" i="4"/>
  <c r="I153" i="4"/>
  <c r="I146" i="4"/>
  <c r="I141" i="4"/>
  <c r="I134" i="4"/>
  <c r="I126" i="4"/>
  <c r="I124" i="4"/>
  <c r="I106" i="4"/>
  <c r="I105" i="4" s="1"/>
  <c r="I102" i="4"/>
  <c r="I70" i="4" s="1"/>
  <c r="I101" i="4"/>
  <c r="I100" i="4"/>
  <c r="I93" i="4"/>
  <c r="I92" i="4"/>
  <c r="I90" i="4"/>
  <c r="I85" i="4"/>
  <c r="I83" i="4"/>
  <c r="I82" i="4"/>
  <c r="I81" i="4"/>
  <c r="I80" i="4"/>
  <c r="I75" i="4"/>
  <c r="I59" i="4" s="1"/>
  <c r="I63" i="4"/>
  <c r="H472" i="4"/>
  <c r="H468" i="4"/>
  <c r="H464" i="4"/>
  <c r="J464" i="4" s="1"/>
  <c r="H460" i="4"/>
  <c r="H454" i="4"/>
  <c r="J454" i="4" s="1"/>
  <c r="H443" i="4"/>
  <c r="H441" i="4"/>
  <c r="H439" i="4"/>
  <c r="H435" i="4"/>
  <c r="H429" i="4"/>
  <c r="H419" i="4"/>
  <c r="H85" i="4" s="1"/>
  <c r="H63" i="4" s="1"/>
  <c r="H417" i="4"/>
  <c r="H414" i="4"/>
  <c r="H411" i="4"/>
  <c r="H410" i="4" s="1"/>
  <c r="H407" i="4"/>
  <c r="H405" i="4"/>
  <c r="H404" i="4" s="1"/>
  <c r="H398" i="4"/>
  <c r="J398" i="4" s="1"/>
  <c r="H390" i="4"/>
  <c r="H389" i="4" s="1"/>
  <c r="H388" i="4" s="1"/>
  <c r="H382" i="4"/>
  <c r="H381" i="4" s="1"/>
  <c r="H380" i="4" s="1"/>
  <c r="H171" i="4"/>
  <c r="H374" i="4"/>
  <c r="H92" i="4" s="1"/>
  <c r="H91" i="4"/>
  <c r="H365" i="4"/>
  <c r="H364" i="4" s="1"/>
  <c r="H359" i="4"/>
  <c r="H342" i="4"/>
  <c r="H341" i="4" s="1"/>
  <c r="H339" i="4"/>
  <c r="H338" i="4" s="1"/>
  <c r="H166" i="4" s="1"/>
  <c r="H331" i="4"/>
  <c r="H328" i="4"/>
  <c r="H320" i="4"/>
  <c r="H316" i="4"/>
  <c r="H304" i="4"/>
  <c r="H296" i="4"/>
  <c r="H289" i="4"/>
  <c r="H270" i="4"/>
  <c r="H256" i="4"/>
  <c r="H255" i="4" s="1"/>
  <c r="H254" i="4" s="1"/>
  <c r="H250" i="4"/>
  <c r="H247" i="4"/>
  <c r="H245" i="4" s="1"/>
  <c r="H243" i="4"/>
  <c r="H241" i="4"/>
  <c r="H240" i="4" s="1"/>
  <c r="H238" i="4"/>
  <c r="H233" i="4"/>
  <c r="H225" i="4"/>
  <c r="H221" i="4"/>
  <c r="H209" i="4"/>
  <c r="H201" i="4"/>
  <c r="H181" i="4"/>
  <c r="H176" i="4"/>
  <c r="H167" i="4"/>
  <c r="H160" i="4"/>
  <c r="H153" i="4"/>
  <c r="H151" i="4" s="1"/>
  <c r="H146" i="4"/>
  <c r="H141" i="4"/>
  <c r="H134" i="4"/>
  <c r="H126" i="4"/>
  <c r="H124" i="4"/>
  <c r="H106" i="4"/>
  <c r="H102" i="4"/>
  <c r="H70" i="4" s="1"/>
  <c r="H101" i="4"/>
  <c r="H100" i="4"/>
  <c r="H93" i="4"/>
  <c r="H90" i="4"/>
  <c r="H83" i="4"/>
  <c r="H82" i="4"/>
  <c r="H81" i="4"/>
  <c r="H80" i="4"/>
  <c r="H76" i="4"/>
  <c r="H75" i="4"/>
  <c r="H59" i="4" s="1"/>
  <c r="H60" i="4"/>
  <c r="P480" i="4"/>
  <c r="J480" i="4"/>
  <c r="O479" i="4"/>
  <c r="J479" i="4"/>
  <c r="O478" i="4"/>
  <c r="J478" i="4"/>
  <c r="O477" i="4"/>
  <c r="J477" i="4"/>
  <c r="J476" i="4"/>
  <c r="P475" i="4"/>
  <c r="J475" i="4"/>
  <c r="P474" i="4"/>
  <c r="J474" i="4"/>
  <c r="P473" i="4"/>
  <c r="J473" i="4"/>
  <c r="O472" i="4"/>
  <c r="P472" i="4" s="1"/>
  <c r="N472" i="4"/>
  <c r="J472" i="4"/>
  <c r="P471" i="4"/>
  <c r="J471" i="4"/>
  <c r="P470" i="4"/>
  <c r="J470" i="4"/>
  <c r="P469" i="4"/>
  <c r="J469" i="4"/>
  <c r="N468" i="4"/>
  <c r="J468" i="4"/>
  <c r="P467" i="4"/>
  <c r="J467" i="4"/>
  <c r="O466" i="4"/>
  <c r="P466" i="4" s="1"/>
  <c r="K466" i="4"/>
  <c r="J466" i="4"/>
  <c r="O465" i="4"/>
  <c r="K465" i="4"/>
  <c r="J465" i="4"/>
  <c r="N464" i="4"/>
  <c r="K464" i="4"/>
  <c r="P463" i="4"/>
  <c r="J463" i="4"/>
  <c r="P462" i="4"/>
  <c r="J462" i="4"/>
  <c r="P461" i="4"/>
  <c r="J461" i="4"/>
  <c r="N460" i="4"/>
  <c r="O460" i="4" s="1"/>
  <c r="P460" i="4" s="1"/>
  <c r="O458" i="4"/>
  <c r="J458" i="4"/>
  <c r="O457" i="4"/>
  <c r="P457" i="4" s="1"/>
  <c r="J457" i="4"/>
  <c r="O456" i="4"/>
  <c r="J456" i="4"/>
  <c r="O455" i="4"/>
  <c r="P455" i="4" s="1"/>
  <c r="J455" i="4"/>
  <c r="N454" i="4"/>
  <c r="O453" i="4"/>
  <c r="J453" i="4"/>
  <c r="O452" i="4"/>
  <c r="J452" i="4"/>
  <c r="P451" i="4"/>
  <c r="J451" i="4"/>
  <c r="O450" i="4"/>
  <c r="J450" i="4"/>
  <c r="O449" i="4"/>
  <c r="J449" i="4"/>
  <c r="O448" i="4"/>
  <c r="J448" i="4"/>
  <c r="O447" i="4"/>
  <c r="J447" i="4"/>
  <c r="O446" i="4"/>
  <c r="P446" i="4" s="1"/>
  <c r="J446" i="4"/>
  <c r="O445" i="4"/>
  <c r="J445" i="4"/>
  <c r="O444" i="4"/>
  <c r="P444" i="4" s="1"/>
  <c r="J444" i="4"/>
  <c r="N443" i="4"/>
  <c r="O443" i="4" s="1"/>
  <c r="P443" i="4" s="1"/>
  <c r="O442" i="4"/>
  <c r="J442" i="4"/>
  <c r="N441" i="4"/>
  <c r="O440" i="4"/>
  <c r="J440" i="4"/>
  <c r="N439" i="4"/>
  <c r="N428" i="4" s="1"/>
  <c r="O438" i="4"/>
  <c r="J438" i="4"/>
  <c r="O437" i="4"/>
  <c r="J437" i="4"/>
  <c r="O436" i="4"/>
  <c r="J436" i="4"/>
  <c r="O435" i="4"/>
  <c r="P435" i="4" s="1"/>
  <c r="N435" i="4"/>
  <c r="J435" i="4"/>
  <c r="O434" i="4"/>
  <c r="J434" i="4"/>
  <c r="O433" i="4"/>
  <c r="J433" i="4"/>
  <c r="O432" i="4"/>
  <c r="J432" i="4"/>
  <c r="O431" i="4"/>
  <c r="P431" i="4" s="1"/>
  <c r="J431" i="4"/>
  <c r="O430" i="4"/>
  <c r="J430" i="4"/>
  <c r="N429" i="4"/>
  <c r="J429" i="4"/>
  <c r="O425" i="4"/>
  <c r="J425" i="4"/>
  <c r="O424" i="4"/>
  <c r="J424" i="4"/>
  <c r="O423" i="4"/>
  <c r="P423" i="4" s="1"/>
  <c r="J423" i="4"/>
  <c r="O422" i="4"/>
  <c r="J422" i="4"/>
  <c r="O421" i="4"/>
  <c r="P421" i="4" s="1"/>
  <c r="J421" i="4"/>
  <c r="O420" i="4"/>
  <c r="J420" i="4"/>
  <c r="N419" i="4"/>
  <c r="J419" i="4"/>
  <c r="O418" i="4"/>
  <c r="J418" i="4"/>
  <c r="N417" i="4"/>
  <c r="J417" i="4"/>
  <c r="O416" i="4"/>
  <c r="J416" i="4"/>
  <c r="O415" i="4"/>
  <c r="P415" i="4" s="1"/>
  <c r="J415" i="4"/>
  <c r="O414" i="4"/>
  <c r="N414" i="4"/>
  <c r="P414" i="4"/>
  <c r="J414" i="4"/>
  <c r="O412" i="4"/>
  <c r="J412" i="4"/>
  <c r="N411" i="4"/>
  <c r="J411" i="4"/>
  <c r="N410" i="4"/>
  <c r="O409" i="4"/>
  <c r="J409" i="4"/>
  <c r="O408" i="4"/>
  <c r="J408" i="4"/>
  <c r="O407" i="4"/>
  <c r="N407" i="4"/>
  <c r="O406" i="4"/>
  <c r="Q406" i="4" s="1"/>
  <c r="J406" i="4"/>
  <c r="J405" i="4" s="1"/>
  <c r="J404" i="4" s="1"/>
  <c r="O405" i="4"/>
  <c r="Q405" i="4" s="1"/>
  <c r="N404" i="4"/>
  <c r="N482" i="4" s="1"/>
  <c r="N401" i="4" s="1"/>
  <c r="N398" i="4"/>
  <c r="P393" i="4"/>
  <c r="J393" i="4"/>
  <c r="O392" i="4"/>
  <c r="J392" i="4"/>
  <c r="O391" i="4"/>
  <c r="J391" i="4"/>
  <c r="N390" i="4"/>
  <c r="J390" i="4"/>
  <c r="N389" i="4"/>
  <c r="N388" i="4" s="1"/>
  <c r="O387" i="4"/>
  <c r="J387" i="4"/>
  <c r="O386" i="4"/>
  <c r="J386" i="4"/>
  <c r="O385" i="4"/>
  <c r="J385" i="4"/>
  <c r="O384" i="4"/>
  <c r="J384" i="4"/>
  <c r="O383" i="4"/>
  <c r="J383" i="4"/>
  <c r="O382" i="4"/>
  <c r="N382" i="4"/>
  <c r="P382" i="4"/>
  <c r="J382" i="4"/>
  <c r="O381" i="4"/>
  <c r="N381" i="4"/>
  <c r="O380" i="4"/>
  <c r="N380" i="4"/>
  <c r="O378" i="4"/>
  <c r="K378" i="4"/>
  <c r="J378" i="4"/>
  <c r="K377" i="4"/>
  <c r="O376" i="4"/>
  <c r="J376" i="4"/>
  <c r="O375" i="4"/>
  <c r="J375" i="4"/>
  <c r="N374" i="4"/>
  <c r="J374" i="4"/>
  <c r="O373" i="4"/>
  <c r="J373" i="4"/>
  <c r="O372" i="4"/>
  <c r="P372" i="4" s="1"/>
  <c r="J372" i="4"/>
  <c r="O371" i="4"/>
  <c r="P371" i="4" s="1"/>
  <c r="J371" i="4"/>
  <c r="O370" i="4"/>
  <c r="P370" i="4" s="1"/>
  <c r="J370" i="4"/>
  <c r="O369" i="4"/>
  <c r="J369" i="4"/>
  <c r="O368" i="4"/>
  <c r="P368" i="4" s="1"/>
  <c r="J368" i="4"/>
  <c r="J367" i="4"/>
  <c r="O366" i="4"/>
  <c r="P366" i="4" s="1"/>
  <c r="J366" i="4"/>
  <c r="O365" i="4"/>
  <c r="Q365" i="4" s="1"/>
  <c r="N365" i="4"/>
  <c r="N396" i="4" s="1"/>
  <c r="N364" i="4"/>
  <c r="O363" i="4"/>
  <c r="P363" i="4" s="1"/>
  <c r="J363" i="4"/>
  <c r="O362" i="4"/>
  <c r="J362" i="4"/>
  <c r="O361" i="4"/>
  <c r="P361" i="4" s="1"/>
  <c r="J361" i="4"/>
  <c r="O360" i="4"/>
  <c r="J360" i="4"/>
  <c r="N359" i="4"/>
  <c r="J359" i="4"/>
  <c r="J358" i="4"/>
  <c r="J357" i="4"/>
  <c r="J356" i="4"/>
  <c r="J355" i="4"/>
  <c r="J354" i="4"/>
  <c r="J353" i="4"/>
  <c r="J352" i="4"/>
  <c r="J351" i="4"/>
  <c r="J350" i="4"/>
  <c r="O349" i="4"/>
  <c r="P349" i="4" s="1"/>
  <c r="J349" i="4"/>
  <c r="N348" i="4"/>
  <c r="N347" i="4" s="1"/>
  <c r="J348" i="4"/>
  <c r="O345" i="4"/>
  <c r="P345" i="4" s="1"/>
  <c r="J345" i="4"/>
  <c r="O344" i="4"/>
  <c r="J344" i="4"/>
  <c r="O80" i="4"/>
  <c r="K343" i="4"/>
  <c r="J343" i="4"/>
  <c r="N342" i="4"/>
  <c r="K342" i="4"/>
  <c r="O340" i="4"/>
  <c r="J340" i="4"/>
  <c r="N339" i="4"/>
  <c r="J339" i="4"/>
  <c r="K337" i="4"/>
  <c r="J337" i="4"/>
  <c r="O336" i="4"/>
  <c r="J336" i="4"/>
  <c r="K335" i="4"/>
  <c r="J335" i="4"/>
  <c r="K334" i="4"/>
  <c r="J334" i="4"/>
  <c r="O333" i="4"/>
  <c r="J333" i="4"/>
  <c r="O332" i="4"/>
  <c r="J332" i="4"/>
  <c r="N331" i="4"/>
  <c r="O330" i="4"/>
  <c r="J330" i="4"/>
  <c r="O329" i="4"/>
  <c r="P329" i="4" s="1"/>
  <c r="J329" i="4"/>
  <c r="O328" i="4"/>
  <c r="P328" i="4" s="1"/>
  <c r="N328" i="4"/>
  <c r="J328" i="4"/>
  <c r="O327" i="4"/>
  <c r="J327" i="4"/>
  <c r="O326" i="4"/>
  <c r="P326" i="4" s="1"/>
  <c r="J326" i="4"/>
  <c r="O325" i="4"/>
  <c r="P325" i="4" s="1"/>
  <c r="J325" i="4"/>
  <c r="O324" i="4"/>
  <c r="J324" i="4"/>
  <c r="O323" i="4"/>
  <c r="P323" i="4" s="1"/>
  <c r="K323" i="4"/>
  <c r="J323" i="4"/>
  <c r="O322" i="4"/>
  <c r="J322" i="4"/>
  <c r="P321" i="4"/>
  <c r="K321" i="4"/>
  <c r="J321" i="4"/>
  <c r="N320" i="4"/>
  <c r="O319" i="4"/>
  <c r="J319" i="4"/>
  <c r="O318" i="4"/>
  <c r="J318" i="4"/>
  <c r="O317" i="4"/>
  <c r="P317" i="4" s="1"/>
  <c r="J317" i="4"/>
  <c r="O316" i="4"/>
  <c r="N316" i="4"/>
  <c r="P316" i="4"/>
  <c r="J316" i="4"/>
  <c r="P315" i="4"/>
  <c r="J315" i="4"/>
  <c r="P314" i="4"/>
  <c r="K314" i="4"/>
  <c r="J314" i="4"/>
  <c r="K313" i="4"/>
  <c r="J313" i="4"/>
  <c r="P312" i="4"/>
  <c r="K312" i="4"/>
  <c r="J312" i="4"/>
  <c r="J311" i="4"/>
  <c r="P310" i="4"/>
  <c r="J310" i="4"/>
  <c r="P309" i="4"/>
  <c r="K309" i="4"/>
  <c r="J309" i="4"/>
  <c r="K308" i="4"/>
  <c r="J308" i="4"/>
  <c r="P307" i="4"/>
  <c r="K307" i="4"/>
  <c r="J307" i="4"/>
  <c r="J306" i="4"/>
  <c r="P305" i="4"/>
  <c r="K305" i="4"/>
  <c r="J305" i="4"/>
  <c r="N304" i="4"/>
  <c r="K302" i="4"/>
  <c r="J302" i="4"/>
  <c r="O301" i="4"/>
  <c r="P301" i="4" s="1"/>
  <c r="J301" i="4"/>
  <c r="O300" i="4"/>
  <c r="J300" i="4"/>
  <c r="O299" i="4"/>
  <c r="J299" i="4"/>
  <c r="O298" i="4"/>
  <c r="P298" i="4" s="1"/>
  <c r="J298" i="4"/>
  <c r="O297" i="4"/>
  <c r="J297" i="4"/>
  <c r="N296" i="4"/>
  <c r="K296" i="4"/>
  <c r="J296" i="4"/>
  <c r="P295" i="4"/>
  <c r="K295" i="4"/>
  <c r="J295" i="4"/>
  <c r="O294" i="4"/>
  <c r="P294" i="4" s="1"/>
  <c r="J294" i="4"/>
  <c r="O293" i="4"/>
  <c r="J293" i="4"/>
  <c r="O292" i="4"/>
  <c r="P292" i="4" s="1"/>
  <c r="J292" i="4"/>
  <c r="O291" i="4"/>
  <c r="J291" i="4"/>
  <c r="O290" i="4"/>
  <c r="P290" i="4" s="1"/>
  <c r="J290" i="4"/>
  <c r="N289" i="4"/>
  <c r="J289" i="4"/>
  <c r="P288" i="4"/>
  <c r="J288" i="4"/>
  <c r="P287" i="4"/>
  <c r="K287" i="4"/>
  <c r="J287" i="4"/>
  <c r="J286" i="4"/>
  <c r="P285" i="4"/>
  <c r="J285" i="4"/>
  <c r="P284" i="4"/>
  <c r="K284" i="4"/>
  <c r="J284" i="4"/>
  <c r="P283" i="4"/>
  <c r="K283" i="4"/>
  <c r="J283" i="4"/>
  <c r="J282" i="4"/>
  <c r="J281" i="4"/>
  <c r="J280" i="4"/>
  <c r="J279" i="4"/>
  <c r="J278" i="4"/>
  <c r="J277" i="4"/>
  <c r="J276" i="4"/>
  <c r="P275" i="4"/>
  <c r="J275" i="4"/>
  <c r="J274" i="4"/>
  <c r="P273" i="4"/>
  <c r="K273" i="4"/>
  <c r="J273" i="4"/>
  <c r="J272" i="4"/>
  <c r="P271" i="4"/>
  <c r="K271" i="4"/>
  <c r="J271" i="4"/>
  <c r="P263" i="4"/>
  <c r="J263" i="4"/>
  <c r="O262" i="4"/>
  <c r="J262" i="4"/>
  <c r="O261" i="4"/>
  <c r="J261" i="4"/>
  <c r="O260" i="4"/>
  <c r="P260" i="4" s="1"/>
  <c r="J260" i="4"/>
  <c r="O259" i="4"/>
  <c r="J259" i="4"/>
  <c r="O258" i="4"/>
  <c r="P258" i="4" s="1"/>
  <c r="J258" i="4"/>
  <c r="O257" i="4"/>
  <c r="J257" i="4"/>
  <c r="N256" i="4"/>
  <c r="J256" i="4"/>
  <c r="P253" i="4"/>
  <c r="J253" i="4"/>
  <c r="P252" i="4"/>
  <c r="J252" i="4"/>
  <c r="O251" i="4"/>
  <c r="P251" i="4" s="1"/>
  <c r="J251" i="4"/>
  <c r="N250" i="4"/>
  <c r="O249" i="4"/>
  <c r="K249" i="4"/>
  <c r="J249" i="4"/>
  <c r="O248" i="4"/>
  <c r="J248" i="4"/>
  <c r="N247" i="4"/>
  <c r="N245" i="4" s="1"/>
  <c r="K247" i="4"/>
  <c r="J247" i="4"/>
  <c r="O246" i="4"/>
  <c r="J246" i="4"/>
  <c r="O244" i="4"/>
  <c r="J244" i="4"/>
  <c r="N243" i="4"/>
  <c r="J243" i="4"/>
  <c r="O242" i="4"/>
  <c r="J242" i="4"/>
  <c r="N241" i="4"/>
  <c r="J241" i="4"/>
  <c r="O239" i="4"/>
  <c r="O238" i="4" s="1"/>
  <c r="K239" i="4"/>
  <c r="J239" i="4"/>
  <c r="N238" i="4"/>
  <c r="N167" i="4" s="1"/>
  <c r="J238" i="4"/>
  <c r="O237" i="4"/>
  <c r="J237" i="4"/>
  <c r="O236" i="4"/>
  <c r="J236" i="4"/>
  <c r="O235" i="4"/>
  <c r="J235" i="4"/>
  <c r="O234" i="4"/>
  <c r="J234" i="4"/>
  <c r="O233" i="4"/>
  <c r="N233" i="4"/>
  <c r="P233" i="4"/>
  <c r="J233" i="4"/>
  <c r="O232" i="4"/>
  <c r="P232" i="4" s="1"/>
  <c r="J232" i="4"/>
  <c r="O231" i="4"/>
  <c r="J231" i="4"/>
  <c r="O230" i="4"/>
  <c r="J230" i="4"/>
  <c r="O229" i="4"/>
  <c r="J229" i="4"/>
  <c r="O228" i="4"/>
  <c r="P228" i="4" s="1"/>
  <c r="J228" i="4"/>
  <c r="O227" i="4"/>
  <c r="J227" i="4"/>
  <c r="O226" i="4"/>
  <c r="P226" i="4" s="1"/>
  <c r="J226" i="4"/>
  <c r="O225" i="4"/>
  <c r="N225" i="4"/>
  <c r="P225" i="4"/>
  <c r="J225" i="4"/>
  <c r="O224" i="4"/>
  <c r="J224" i="4"/>
  <c r="O223" i="4"/>
  <c r="J223" i="4"/>
  <c r="O222" i="4"/>
  <c r="J222" i="4"/>
  <c r="O221" i="4"/>
  <c r="N221" i="4"/>
  <c r="P221" i="4"/>
  <c r="J221" i="4"/>
  <c r="O220" i="4"/>
  <c r="J220" i="4"/>
  <c r="O219" i="4"/>
  <c r="K219" i="4"/>
  <c r="J219" i="4"/>
  <c r="O218" i="4"/>
  <c r="P218" i="4" s="1"/>
  <c r="K218" i="4"/>
  <c r="J218" i="4"/>
  <c r="O217" i="4"/>
  <c r="P217" i="4" s="1"/>
  <c r="K217" i="4"/>
  <c r="J217" i="4"/>
  <c r="O216" i="4"/>
  <c r="J216" i="4"/>
  <c r="O215" i="4"/>
  <c r="J215" i="4"/>
  <c r="O214" i="4"/>
  <c r="J214" i="4"/>
  <c r="O213" i="4"/>
  <c r="J213" i="4"/>
  <c r="O212" i="4"/>
  <c r="P212" i="4" s="1"/>
  <c r="K212" i="4"/>
  <c r="J212" i="4"/>
  <c r="O211" i="4"/>
  <c r="J211" i="4"/>
  <c r="O210" i="4"/>
  <c r="J210" i="4"/>
  <c r="N209" i="4"/>
  <c r="O207" i="4"/>
  <c r="J207" i="4"/>
  <c r="O206" i="4"/>
  <c r="P206" i="4" s="1"/>
  <c r="J206" i="4"/>
  <c r="O205" i="4"/>
  <c r="J205" i="4"/>
  <c r="O204" i="4"/>
  <c r="P204" i="4" s="1"/>
  <c r="J204" i="4"/>
  <c r="O203" i="4"/>
  <c r="J203" i="4"/>
  <c r="O202" i="4"/>
  <c r="P202" i="4" s="1"/>
  <c r="J202" i="4"/>
  <c r="N201" i="4"/>
  <c r="J201" i="4"/>
  <c r="O200" i="4"/>
  <c r="P200" i="4" s="1"/>
  <c r="J200" i="4"/>
  <c r="O199" i="4"/>
  <c r="J199" i="4"/>
  <c r="O198" i="4"/>
  <c r="J198" i="4"/>
  <c r="O197" i="4"/>
  <c r="P197" i="4" s="1"/>
  <c r="J197" i="4"/>
  <c r="O196" i="4"/>
  <c r="J196" i="4"/>
  <c r="O195" i="4"/>
  <c r="P195" i="4" s="1"/>
  <c r="J195" i="4"/>
  <c r="O194" i="4"/>
  <c r="J194" i="4"/>
  <c r="O193" i="4"/>
  <c r="P193" i="4" s="1"/>
  <c r="J193" i="4"/>
  <c r="O192" i="4"/>
  <c r="J192" i="4"/>
  <c r="O191" i="4"/>
  <c r="P191" i="4" s="1"/>
  <c r="J191" i="4"/>
  <c r="O190" i="4"/>
  <c r="J190" i="4"/>
  <c r="O189" i="4"/>
  <c r="P189" i="4" s="1"/>
  <c r="J189" i="4"/>
  <c r="O188" i="4"/>
  <c r="J188" i="4"/>
  <c r="O187" i="4"/>
  <c r="P187" i="4" s="1"/>
  <c r="J187" i="4"/>
  <c r="O186" i="4"/>
  <c r="J186" i="4"/>
  <c r="O185" i="4"/>
  <c r="P185" i="4" s="1"/>
  <c r="J185" i="4"/>
  <c r="O184" i="4"/>
  <c r="J184" i="4"/>
  <c r="O183" i="4"/>
  <c r="P183" i="4" s="1"/>
  <c r="J183" i="4"/>
  <c r="O182" i="4"/>
  <c r="J182" i="4"/>
  <c r="N181" i="4"/>
  <c r="P177" i="4"/>
  <c r="J176" i="4"/>
  <c r="N171" i="4"/>
  <c r="Q169" i="4"/>
  <c r="J167" i="4"/>
  <c r="N160" i="4"/>
  <c r="O157" i="4"/>
  <c r="O156" i="4"/>
  <c r="J156" i="4"/>
  <c r="O155" i="4"/>
  <c r="J155" i="4"/>
  <c r="O154" i="4"/>
  <c r="J154" i="4"/>
  <c r="N153" i="4"/>
  <c r="N151" i="4" s="1"/>
  <c r="J153" i="4"/>
  <c r="K152" i="4"/>
  <c r="J152" i="4"/>
  <c r="O150" i="4"/>
  <c r="J150" i="4"/>
  <c r="O149" i="4"/>
  <c r="O160" i="4" s="1"/>
  <c r="P160" i="4" s="1"/>
  <c r="J149" i="4"/>
  <c r="O148" i="4"/>
  <c r="P148" i="4" s="1"/>
  <c r="J148" i="4"/>
  <c r="O147" i="4"/>
  <c r="J147" i="4"/>
  <c r="N146" i="4"/>
  <c r="J146" i="4"/>
  <c r="O145" i="4"/>
  <c r="P145" i="4" s="1"/>
  <c r="J145" i="4"/>
  <c r="O144" i="4"/>
  <c r="J144" i="4"/>
  <c r="O143" i="4"/>
  <c r="J143" i="4"/>
  <c r="O142" i="4"/>
  <c r="J142" i="4"/>
  <c r="N141" i="4"/>
  <c r="J141" i="4"/>
  <c r="O140" i="4"/>
  <c r="J140" i="4"/>
  <c r="O139" i="4"/>
  <c r="P139" i="4" s="1"/>
  <c r="J139" i="4"/>
  <c r="O138" i="4"/>
  <c r="J138" i="4"/>
  <c r="O137" i="4"/>
  <c r="P137" i="4" s="1"/>
  <c r="J137" i="4"/>
  <c r="O136" i="4"/>
  <c r="J136" i="4"/>
  <c r="O135" i="4"/>
  <c r="P135" i="4" s="1"/>
  <c r="J135" i="4"/>
  <c r="O134" i="4"/>
  <c r="N134" i="4"/>
  <c r="P134" i="4"/>
  <c r="J134" i="4"/>
  <c r="O132" i="4"/>
  <c r="P132" i="4" s="1"/>
  <c r="O131" i="4"/>
  <c r="P131" i="4" s="1"/>
  <c r="J131" i="4"/>
  <c r="O130" i="4"/>
  <c r="J130" i="4"/>
  <c r="O129" i="4"/>
  <c r="P129" i="4" s="1"/>
  <c r="J129" i="4"/>
  <c r="O128" i="4"/>
  <c r="J128" i="4"/>
  <c r="O127" i="4"/>
  <c r="P127" i="4" s="1"/>
  <c r="J127" i="4"/>
  <c r="N126" i="4"/>
  <c r="J126" i="4"/>
  <c r="P125" i="4"/>
  <c r="J125" i="4"/>
  <c r="O124" i="4"/>
  <c r="P124" i="4" s="1"/>
  <c r="N124" i="4"/>
  <c r="J124" i="4"/>
  <c r="O123" i="4"/>
  <c r="P123" i="4" s="1"/>
  <c r="J123" i="4"/>
  <c r="O122" i="4"/>
  <c r="J122" i="4"/>
  <c r="O121" i="4"/>
  <c r="J121" i="4"/>
  <c r="O120" i="4"/>
  <c r="J120" i="4"/>
  <c r="O119" i="4"/>
  <c r="J119" i="4"/>
  <c r="O118" i="4"/>
  <c r="J118" i="4"/>
  <c r="O117" i="4"/>
  <c r="J117" i="4"/>
  <c r="O116" i="4"/>
  <c r="J116" i="4"/>
  <c r="O115" i="4"/>
  <c r="J115" i="4"/>
  <c r="O114" i="4"/>
  <c r="J114" i="4"/>
  <c r="O113" i="4"/>
  <c r="J113" i="4"/>
  <c r="O112" i="4"/>
  <c r="P112" i="4" s="1"/>
  <c r="J112" i="4"/>
  <c r="O111" i="4"/>
  <c r="J111" i="4"/>
  <c r="O110" i="4"/>
  <c r="P110" i="4" s="1"/>
  <c r="J110" i="4"/>
  <c r="O109" i="4"/>
  <c r="J109" i="4"/>
  <c r="O108" i="4"/>
  <c r="P108" i="4" s="1"/>
  <c r="J108" i="4"/>
  <c r="O107" i="4"/>
  <c r="J107" i="4"/>
  <c r="N106" i="4"/>
  <c r="N102" i="4"/>
  <c r="N70" i="4" s="1"/>
  <c r="J102" i="4"/>
  <c r="J70" i="4" s="1"/>
  <c r="O101" i="4"/>
  <c r="N101" i="4"/>
  <c r="P101" i="4"/>
  <c r="J101" i="4"/>
  <c r="N100" i="4"/>
  <c r="J100" i="4"/>
  <c r="J99" i="4" s="1"/>
  <c r="P96" i="4"/>
  <c r="N93" i="4"/>
  <c r="N92" i="4"/>
  <c r="O91" i="4"/>
  <c r="N91" i="4"/>
  <c r="J91" i="4"/>
  <c r="O90" i="4"/>
  <c r="N90" i="4"/>
  <c r="J90" i="4"/>
  <c r="N85" i="4"/>
  <c r="N63" i="4" s="1"/>
  <c r="J85" i="4"/>
  <c r="J63" i="4" s="1"/>
  <c r="O83" i="4"/>
  <c r="N83" i="4"/>
  <c r="P83" i="4"/>
  <c r="J83" i="4"/>
  <c r="O82" i="4"/>
  <c r="P82" i="4" s="1"/>
  <c r="N82" i="4"/>
  <c r="J82" i="4"/>
  <c r="O81" i="4"/>
  <c r="N81" i="4"/>
  <c r="P81" i="4"/>
  <c r="J81" i="4"/>
  <c r="N80" i="4"/>
  <c r="J80" i="4"/>
  <c r="K80" i="4"/>
  <c r="N76" i="4"/>
  <c r="N60" i="4" s="1"/>
  <c r="O75" i="4"/>
  <c r="O59" i="4" s="1"/>
  <c r="N75" i="4"/>
  <c r="N59" i="4" s="1"/>
  <c r="P75" i="4"/>
  <c r="J75" i="4"/>
  <c r="J59" i="4" s="1"/>
  <c r="P67" i="4"/>
  <c r="J62" i="4"/>
  <c r="J441" i="4" l="1"/>
  <c r="H428" i="4"/>
  <c r="I381" i="4"/>
  <c r="K381" i="4" s="1"/>
  <c r="K382" i="4"/>
  <c r="K365" i="4"/>
  <c r="J320" i="4"/>
  <c r="I380" i="4"/>
  <c r="N133" i="4"/>
  <c r="J151" i="4"/>
  <c r="J95" i="4" s="1"/>
  <c r="J66" i="4" s="1"/>
  <c r="N413" i="4"/>
  <c r="N84" i="4" s="1"/>
  <c r="N62" i="4" s="1"/>
  <c r="H158" i="4"/>
  <c r="O364" i="4"/>
  <c r="O102" i="4"/>
  <c r="P102" i="4" s="1"/>
  <c r="J443" i="4"/>
  <c r="J460" i="4"/>
  <c r="L105" i="4"/>
  <c r="J439" i="4"/>
  <c r="J365" i="4"/>
  <c r="Q90" i="4"/>
  <c r="O176" i="4"/>
  <c r="P176" i="4" s="1"/>
  <c r="Q80" i="4"/>
  <c r="P80" i="4"/>
  <c r="J209" i="4"/>
  <c r="J208" i="4" s="1"/>
  <c r="I347" i="4"/>
  <c r="I87" i="4" s="1"/>
  <c r="O296" i="4"/>
  <c r="Q296" i="4" s="1"/>
  <c r="J342" i="4"/>
  <c r="J341" i="4" s="1"/>
  <c r="O404" i="4"/>
  <c r="L459" i="4"/>
  <c r="L94" i="4" s="1"/>
  <c r="L65" i="4" s="1"/>
  <c r="H459" i="4"/>
  <c r="H94" i="4" s="1"/>
  <c r="H65" i="4" s="1"/>
  <c r="Q238" i="4"/>
  <c r="O167" i="4"/>
  <c r="Q167" i="4" s="1"/>
  <c r="P238" i="4"/>
  <c r="O76" i="4"/>
  <c r="I265" i="4"/>
  <c r="I264" i="4" s="1"/>
  <c r="I79" i="4"/>
  <c r="O247" i="4"/>
  <c r="P247" i="4" s="1"/>
  <c r="I413" i="4"/>
  <c r="I84" i="4" s="1"/>
  <c r="I62" i="4" s="1"/>
  <c r="O245" i="4"/>
  <c r="P245" i="4" s="1"/>
  <c r="O126" i="4"/>
  <c r="P126" i="4" s="1"/>
  <c r="N303" i="4"/>
  <c r="L173" i="4"/>
  <c r="L69" i="4" s="1"/>
  <c r="H173" i="4"/>
  <c r="H69" i="4" s="1"/>
  <c r="I78" i="4"/>
  <c r="O331" i="4"/>
  <c r="Q331" i="4" s="1"/>
  <c r="J331" i="4"/>
  <c r="O304" i="4"/>
  <c r="J304" i="4"/>
  <c r="O289" i="4"/>
  <c r="P289" i="4" s="1"/>
  <c r="N158" i="4"/>
  <c r="N95" i="4"/>
  <c r="N66" i="4" s="1"/>
  <c r="L493" i="4"/>
  <c r="J270" i="4"/>
  <c r="J269" i="4" s="1"/>
  <c r="H133" i="4"/>
  <c r="H180" i="4"/>
  <c r="O201" i="4"/>
  <c r="P201" i="4" s="1"/>
  <c r="P59" i="4"/>
  <c r="H99" i="4"/>
  <c r="H269" i="4"/>
  <c r="H347" i="4"/>
  <c r="H87" i="4" s="1"/>
  <c r="L133" i="4"/>
  <c r="L159" i="4" s="1"/>
  <c r="L161" i="4" s="1"/>
  <c r="J106" i="4"/>
  <c r="J105" i="4" s="1"/>
  <c r="P167" i="4"/>
  <c r="O348" i="4"/>
  <c r="P348" i="4" s="1"/>
  <c r="P406" i="4"/>
  <c r="I151" i="4"/>
  <c r="K153" i="4"/>
  <c r="O250" i="4"/>
  <c r="P250" i="4" s="1"/>
  <c r="H95" i="4"/>
  <c r="H66" i="4" s="1"/>
  <c r="H413" i="4"/>
  <c r="I180" i="4"/>
  <c r="I208" i="4"/>
  <c r="I303" i="4"/>
  <c r="I404" i="4"/>
  <c r="K404" i="4" s="1"/>
  <c r="K405" i="4"/>
  <c r="L99" i="4"/>
  <c r="L180" i="4"/>
  <c r="L208" i="4"/>
  <c r="O464" i="4"/>
  <c r="Q464" i="4" s="1"/>
  <c r="P392" i="4"/>
  <c r="N87" i="4"/>
  <c r="N394" i="4"/>
  <c r="P262" i="4"/>
  <c r="P214" i="4"/>
  <c r="P114" i="4"/>
  <c r="P116" i="4"/>
  <c r="P118" i="4"/>
  <c r="P120" i="4"/>
  <c r="P122" i="4"/>
  <c r="O141" i="4"/>
  <c r="P141" i="4" s="1"/>
  <c r="P142" i="4"/>
  <c r="P144" i="4"/>
  <c r="P149" i="4"/>
  <c r="N175" i="4"/>
  <c r="L158" i="4"/>
  <c r="L95" i="4"/>
  <c r="L66" i="4" s="1"/>
  <c r="P90" i="4"/>
  <c r="P154" i="4"/>
  <c r="P156" i="4"/>
  <c r="P157" i="4"/>
  <c r="I254" i="4"/>
  <c r="I98" i="4"/>
  <c r="J181" i="4"/>
  <c r="J180" i="4" s="1"/>
  <c r="P199" i="4"/>
  <c r="P210" i="4"/>
  <c r="P219" i="4"/>
  <c r="P220" i="4"/>
  <c r="P222" i="4"/>
  <c r="P224" i="4"/>
  <c r="P277" i="4"/>
  <c r="P279" i="4"/>
  <c r="P281" i="4"/>
  <c r="P299" i="4"/>
  <c r="P300" i="4"/>
  <c r="P313" i="4"/>
  <c r="P319" i="4"/>
  <c r="P405" i="4"/>
  <c r="P448" i="4"/>
  <c r="P450" i="4"/>
  <c r="P453" i="4"/>
  <c r="O476" i="4"/>
  <c r="P477" i="4"/>
  <c r="P479" i="4"/>
  <c r="H105" i="4"/>
  <c r="H208" i="4"/>
  <c r="H303" i="4"/>
  <c r="J410" i="4"/>
  <c r="I99" i="4"/>
  <c r="I133" i="4"/>
  <c r="I428" i="4"/>
  <c r="L269" i="4"/>
  <c r="L347" i="4"/>
  <c r="L87" i="4" s="1"/>
  <c r="P216" i="4"/>
  <c r="P230" i="4"/>
  <c r="P334" i="4"/>
  <c r="N346" i="4"/>
  <c r="P351" i="4"/>
  <c r="P353" i="4"/>
  <c r="P355" i="4"/>
  <c r="P357" i="4"/>
  <c r="P367" i="4"/>
  <c r="O374" i="4"/>
  <c r="P375" i="4"/>
  <c r="P425" i="4"/>
  <c r="P433" i="4"/>
  <c r="P436" i="4"/>
  <c r="P438" i="4"/>
  <c r="O441" i="4"/>
  <c r="P441" i="4" s="1"/>
  <c r="P442" i="4"/>
  <c r="I269" i="4"/>
  <c r="I164" i="4" s="1"/>
  <c r="P91" i="4"/>
  <c r="I459" i="4"/>
  <c r="J459" i="4" s="1"/>
  <c r="L428" i="4"/>
  <c r="L427" i="4" s="1"/>
  <c r="L426" i="4" s="1"/>
  <c r="L483" i="4" s="1"/>
  <c r="I364" i="4"/>
  <c r="I77" i="4"/>
  <c r="I61" i="4" s="1"/>
  <c r="I168" i="4"/>
  <c r="H179" i="4"/>
  <c r="H178" i="4" s="1"/>
  <c r="I74" i="4"/>
  <c r="I58" i="4" s="1"/>
  <c r="L179" i="4"/>
  <c r="L178" i="4" s="1"/>
  <c r="L265" i="4"/>
  <c r="L264" i="4" s="1"/>
  <c r="L79" i="4"/>
  <c r="L78" i="4" s="1"/>
  <c r="L77" i="4"/>
  <c r="L61" i="4" s="1"/>
  <c r="L168" i="4"/>
  <c r="P364" i="4"/>
  <c r="L98" i="4"/>
  <c r="P381" i="4"/>
  <c r="L380" i="4"/>
  <c r="P380" i="4" s="1"/>
  <c r="L165" i="4"/>
  <c r="L74" i="4"/>
  <c r="L58" i="4" s="1"/>
  <c r="L172" i="4"/>
  <c r="L346" i="4"/>
  <c r="L396" i="4"/>
  <c r="L395" i="4" s="1"/>
  <c r="L482" i="4"/>
  <c r="Q364" i="4"/>
  <c r="L104" i="4"/>
  <c r="L103" i="4" s="1"/>
  <c r="L486" i="4" s="1"/>
  <c r="L489" i="4" s="1"/>
  <c r="I159" i="4"/>
  <c r="I161" i="4" s="1"/>
  <c r="I104" i="4"/>
  <c r="I103" i="4" s="1"/>
  <c r="I486" i="4" s="1"/>
  <c r="I489" i="4" s="1"/>
  <c r="I95" i="4"/>
  <c r="K151" i="4"/>
  <c r="I158" i="4"/>
  <c r="I179" i="4"/>
  <c r="I178" i="4" s="1"/>
  <c r="I266" i="4" s="1"/>
  <c r="J347" i="4"/>
  <c r="J87" i="4" s="1"/>
  <c r="I94" i="4"/>
  <c r="I65" i="4" s="1"/>
  <c r="K459" i="4"/>
  <c r="J245" i="4"/>
  <c r="K245" i="4"/>
  <c r="I394" i="4"/>
  <c r="I388" i="4"/>
  <c r="I175" i="4" s="1"/>
  <c r="I174" i="4" s="1"/>
  <c r="J389" i="4"/>
  <c r="I482" i="4"/>
  <c r="H265" i="4"/>
  <c r="H264" i="4" s="1"/>
  <c r="H79" i="4"/>
  <c r="H78" i="4" s="1"/>
  <c r="H77" i="4"/>
  <c r="H61" i="4" s="1"/>
  <c r="H168" i="4"/>
  <c r="J364" i="4"/>
  <c r="H98" i="4"/>
  <c r="J381" i="4"/>
  <c r="H84" i="4"/>
  <c r="H62" i="4" s="1"/>
  <c r="J413" i="4"/>
  <c r="H159" i="4"/>
  <c r="H161" i="4" s="1"/>
  <c r="H104" i="4"/>
  <c r="H103" i="4" s="1"/>
  <c r="H486" i="4" s="1"/>
  <c r="H489" i="4" s="1"/>
  <c r="H73" i="4"/>
  <c r="H57" i="4" s="1"/>
  <c r="H165" i="4"/>
  <c r="H74" i="4"/>
  <c r="H58" i="4" s="1"/>
  <c r="H172" i="4"/>
  <c r="H164" i="4"/>
  <c r="H346" i="4"/>
  <c r="J388" i="4"/>
  <c r="H175" i="4"/>
  <c r="H396" i="4"/>
  <c r="H482" i="4"/>
  <c r="K331" i="4"/>
  <c r="K320" i="4"/>
  <c r="K304" i="4"/>
  <c r="K90" i="4"/>
  <c r="K167" i="4"/>
  <c r="K238" i="4"/>
  <c r="K60" i="4"/>
  <c r="K76" i="4"/>
  <c r="K208" i="4"/>
  <c r="K91" i="4"/>
  <c r="J160" i="4"/>
  <c r="J73" i="4"/>
  <c r="J57" i="4" s="1"/>
  <c r="N99" i="4"/>
  <c r="N105" i="4"/>
  <c r="O106" i="4"/>
  <c r="P107" i="4"/>
  <c r="P109" i="4"/>
  <c r="P111" i="4"/>
  <c r="P113" i="4"/>
  <c r="P115" i="4"/>
  <c r="P117" i="4"/>
  <c r="P119" i="4"/>
  <c r="P121" i="4"/>
  <c r="P128" i="4"/>
  <c r="P130" i="4"/>
  <c r="P136" i="4"/>
  <c r="P138" i="4"/>
  <c r="P140" i="4"/>
  <c r="P143" i="4"/>
  <c r="O146" i="4"/>
  <c r="P147" i="4"/>
  <c r="P150" i="4"/>
  <c r="P152" i="4"/>
  <c r="O153" i="4"/>
  <c r="P155" i="4"/>
  <c r="K169" i="4"/>
  <c r="P169" i="4"/>
  <c r="J171" i="4"/>
  <c r="N180" i="4"/>
  <c r="O181" i="4"/>
  <c r="P182" i="4"/>
  <c r="P184" i="4"/>
  <c r="P186" i="4"/>
  <c r="P188" i="4"/>
  <c r="P190" i="4"/>
  <c r="K269" i="4"/>
  <c r="Q91" i="4"/>
  <c r="Q152" i="4"/>
  <c r="P192" i="4"/>
  <c r="P194" i="4"/>
  <c r="P196" i="4"/>
  <c r="K209" i="4"/>
  <c r="Q212" i="4"/>
  <c r="Q218" i="4"/>
  <c r="P234" i="4"/>
  <c r="P236" i="4"/>
  <c r="P239" i="4"/>
  <c r="N240" i="4"/>
  <c r="O241" i="4"/>
  <c r="P242" i="4"/>
  <c r="O243" i="4"/>
  <c r="P243" i="4" s="1"/>
  <c r="P244" i="4"/>
  <c r="P246" i="4"/>
  <c r="P248" i="4"/>
  <c r="P249" i="4"/>
  <c r="N255" i="4"/>
  <c r="O256" i="4"/>
  <c r="P257" i="4"/>
  <c r="P259" i="4"/>
  <c r="P261" i="4"/>
  <c r="K270" i="4"/>
  <c r="Q271" i="4"/>
  <c r="Q273" i="4"/>
  <c r="Q283" i="4"/>
  <c r="Q287" i="4"/>
  <c r="Q288" i="4"/>
  <c r="P198" i="4"/>
  <c r="P203" i="4"/>
  <c r="P205" i="4"/>
  <c r="P207" i="4"/>
  <c r="N208" i="4"/>
  <c r="O209" i="4"/>
  <c r="P211" i="4"/>
  <c r="P213" i="4"/>
  <c r="P215" i="4"/>
  <c r="Q217" i="4"/>
  <c r="Q219" i="4"/>
  <c r="P223" i="4"/>
  <c r="P227" i="4"/>
  <c r="P229" i="4"/>
  <c r="P231" i="4"/>
  <c r="P235" i="4"/>
  <c r="P237" i="4"/>
  <c r="Q239" i="4"/>
  <c r="Q247" i="4"/>
  <c r="Q249" i="4"/>
  <c r="N269" i="4"/>
  <c r="O270" i="4"/>
  <c r="P272" i="4"/>
  <c r="P274" i="4"/>
  <c r="P276" i="4"/>
  <c r="P278" i="4"/>
  <c r="P280" i="4"/>
  <c r="P282" i="4"/>
  <c r="Q284" i="4"/>
  <c r="P286" i="4"/>
  <c r="P291" i="4"/>
  <c r="P293" i="4"/>
  <c r="Q295" i="4"/>
  <c r="P297" i="4"/>
  <c r="Q297" i="4"/>
  <c r="N395" i="4"/>
  <c r="Q298" i="4"/>
  <c r="Q299" i="4"/>
  <c r="Q300" i="4"/>
  <c r="Q301" i="4"/>
  <c r="P302" i="4"/>
  <c r="Q305" i="4"/>
  <c r="Q307" i="4"/>
  <c r="P308" i="4"/>
  <c r="Q309" i="4"/>
  <c r="Q310" i="4"/>
  <c r="Q312" i="4"/>
  <c r="Q314" i="4"/>
  <c r="Q315" i="4"/>
  <c r="Q321" i="4"/>
  <c r="Q323" i="4"/>
  <c r="P332" i="4"/>
  <c r="Q334" i="4"/>
  <c r="P335" i="4"/>
  <c r="P336" i="4"/>
  <c r="P337" i="4"/>
  <c r="N338" i="4"/>
  <c r="O339" i="4"/>
  <c r="P340" i="4"/>
  <c r="N341" i="4"/>
  <c r="O342" i="4"/>
  <c r="P343" i="4"/>
  <c r="P344" i="4"/>
  <c r="P350" i="4"/>
  <c r="P352" i="4"/>
  <c r="P354" i="4"/>
  <c r="P356" i="4"/>
  <c r="P358" i="4"/>
  <c r="O359" i="4"/>
  <c r="P359" i="4" s="1"/>
  <c r="P360" i="4"/>
  <c r="P362" i="4"/>
  <c r="P365" i="4"/>
  <c r="P369" i="4"/>
  <c r="P378" i="4"/>
  <c r="P384" i="4"/>
  <c r="P386" i="4"/>
  <c r="O396" i="4"/>
  <c r="O398" i="4"/>
  <c r="P398" i="4" s="1"/>
  <c r="Q302" i="4"/>
  <c r="P306" i="4"/>
  <c r="Q308" i="4"/>
  <c r="P311" i="4"/>
  <c r="Q313" i="4"/>
  <c r="P318" i="4"/>
  <c r="O320" i="4"/>
  <c r="P322" i="4"/>
  <c r="P324" i="4"/>
  <c r="Q325" i="4"/>
  <c r="P327" i="4"/>
  <c r="P330" i="4"/>
  <c r="P333" i="4"/>
  <c r="Q335" i="4"/>
  <c r="Q337" i="4"/>
  <c r="Q343" i="4"/>
  <c r="P373" i="4"/>
  <c r="P376" i="4"/>
  <c r="Q378" i="4"/>
  <c r="P383" i="4"/>
  <c r="P385" i="4"/>
  <c r="P387" i="4"/>
  <c r="O390" i="4"/>
  <c r="P391" i="4"/>
  <c r="J482" i="4"/>
  <c r="P404" i="4"/>
  <c r="P408" i="4"/>
  <c r="O411" i="4"/>
  <c r="P412" i="4"/>
  <c r="P416" i="4"/>
  <c r="O417" i="4"/>
  <c r="P417" i="4" s="1"/>
  <c r="P418" i="4"/>
  <c r="O419" i="4"/>
  <c r="P420" i="4"/>
  <c r="P422" i="4"/>
  <c r="P424" i="4"/>
  <c r="O429" i="4"/>
  <c r="P430" i="4"/>
  <c r="P432" i="4"/>
  <c r="P434" i="4"/>
  <c r="P437" i="4"/>
  <c r="O439" i="4"/>
  <c r="P440" i="4"/>
  <c r="P445" i="4"/>
  <c r="P447" i="4"/>
  <c r="P449" i="4"/>
  <c r="P452" i="4"/>
  <c r="O454" i="4"/>
  <c r="P456" i="4"/>
  <c r="P458" i="4"/>
  <c r="N459" i="4"/>
  <c r="P465" i="4"/>
  <c r="Q466" i="4"/>
  <c r="Q404" i="4"/>
  <c r="J407" i="4"/>
  <c r="P407" i="4"/>
  <c r="P409" i="4"/>
  <c r="Q465" i="4"/>
  <c r="P476" i="4"/>
  <c r="P478" i="4"/>
  <c r="H89" i="4" l="1"/>
  <c r="H88" i="4" s="1"/>
  <c r="H427" i="4"/>
  <c r="H426" i="4" s="1"/>
  <c r="H403" i="4" s="1"/>
  <c r="H402" i="4" s="1"/>
  <c r="Q245" i="4"/>
  <c r="J380" i="4"/>
  <c r="K380" i="4"/>
  <c r="P464" i="4"/>
  <c r="K87" i="4"/>
  <c r="H394" i="4"/>
  <c r="J394" i="4" s="1"/>
  <c r="K347" i="4"/>
  <c r="L394" i="4"/>
  <c r="O70" i="4"/>
  <c r="P70" i="4" s="1"/>
  <c r="J158" i="4"/>
  <c r="O151" i="4"/>
  <c r="P151" i="4" s="1"/>
  <c r="J303" i="4"/>
  <c r="J428" i="4"/>
  <c r="J89" i="4" s="1"/>
  <c r="J88" i="4" s="1"/>
  <c r="I89" i="4"/>
  <c r="I88" i="4" s="1"/>
  <c r="K88" i="4" s="1"/>
  <c r="L403" i="4"/>
  <c r="L402" i="4" s="1"/>
  <c r="L400" i="4" s="1"/>
  <c r="K364" i="4"/>
  <c r="I346" i="4"/>
  <c r="I170" i="4" s="1"/>
  <c r="P296" i="4"/>
  <c r="I165" i="4"/>
  <c r="Q76" i="4"/>
  <c r="O60" i="4"/>
  <c r="P76" i="4"/>
  <c r="L266" i="4"/>
  <c r="N268" i="4"/>
  <c r="L73" i="4"/>
  <c r="L57" i="4" s="1"/>
  <c r="L268" i="4"/>
  <c r="L267" i="4" s="1"/>
  <c r="L399" i="4" s="1"/>
  <c r="L397" i="4" s="1"/>
  <c r="P331" i="4"/>
  <c r="L89" i="4"/>
  <c r="L88" i="4" s="1"/>
  <c r="J346" i="4"/>
  <c r="Q304" i="4"/>
  <c r="P304" i="4"/>
  <c r="K303" i="4"/>
  <c r="I268" i="4"/>
  <c r="I267" i="4" s="1"/>
  <c r="I399" i="4" s="1"/>
  <c r="I397" i="4" s="1"/>
  <c r="L164" i="4"/>
  <c r="I73" i="4"/>
  <c r="I57" i="4" s="1"/>
  <c r="L492" i="4"/>
  <c r="I173" i="4"/>
  <c r="I69" i="4" s="1"/>
  <c r="I427" i="4"/>
  <c r="K428" i="4"/>
  <c r="O468" i="4"/>
  <c r="O100" i="4"/>
  <c r="I97" i="4"/>
  <c r="I68" i="4"/>
  <c r="N174" i="4"/>
  <c r="Q377" i="4"/>
  <c r="O171" i="4"/>
  <c r="P374" i="4"/>
  <c r="O92" i="4"/>
  <c r="N170" i="4"/>
  <c r="L68" i="4"/>
  <c r="L97" i="4"/>
  <c r="L401" i="4"/>
  <c r="L170" i="4"/>
  <c r="L86" i="4"/>
  <c r="L64" i="4" s="1"/>
  <c r="I66" i="4"/>
  <c r="K66" i="4" s="1"/>
  <c r="K95" i="4"/>
  <c r="I401" i="4"/>
  <c r="H395" i="4"/>
  <c r="J395" i="4" s="1"/>
  <c r="J396" i="4"/>
  <c r="H68" i="4"/>
  <c r="H97" i="4"/>
  <c r="K164" i="4"/>
  <c r="H401" i="4"/>
  <c r="J401" i="4" s="1"/>
  <c r="H174" i="4"/>
  <c r="J174" i="4" s="1"/>
  <c r="J175" i="4"/>
  <c r="H170" i="4"/>
  <c r="H268" i="4"/>
  <c r="H267" i="4" s="1"/>
  <c r="H266" i="4"/>
  <c r="J76" i="4"/>
  <c r="J60" i="4" s="1"/>
  <c r="P439" i="4"/>
  <c r="P429" i="4"/>
  <c r="O428" i="4"/>
  <c r="P411" i="4"/>
  <c r="O410" i="4"/>
  <c r="O413" i="4"/>
  <c r="O395" i="4"/>
  <c r="P342" i="4"/>
  <c r="O341" i="4"/>
  <c r="Q342" i="4"/>
  <c r="K341" i="4"/>
  <c r="N166" i="4"/>
  <c r="Q270" i="4"/>
  <c r="P270" i="4"/>
  <c r="O269" i="4"/>
  <c r="Q209" i="4"/>
  <c r="P209" i="4"/>
  <c r="O208" i="4"/>
  <c r="N254" i="4"/>
  <c r="N173" i="4" s="1"/>
  <c r="N69" i="4" s="1"/>
  <c r="N98" i="4"/>
  <c r="P241" i="4"/>
  <c r="O240" i="4"/>
  <c r="N265" i="4"/>
  <c r="N168" i="4"/>
  <c r="N77" i="4"/>
  <c r="N79" i="4"/>
  <c r="P181" i="4"/>
  <c r="O180" i="4"/>
  <c r="P153" i="4"/>
  <c r="Q153" i="4"/>
  <c r="P106" i="4"/>
  <c r="O105" i="4"/>
  <c r="N159" i="4"/>
  <c r="N73" i="4"/>
  <c r="N57" i="4" s="1"/>
  <c r="N104" i="4"/>
  <c r="J164" i="4"/>
  <c r="J169" i="4"/>
  <c r="K158" i="4"/>
  <c r="O459" i="4"/>
  <c r="N94" i="4"/>
  <c r="P454" i="4"/>
  <c r="O93" i="4"/>
  <c r="N427" i="4"/>
  <c r="O427" i="4" s="1"/>
  <c r="O426" i="4" s="1"/>
  <c r="N89" i="4"/>
  <c r="P419" i="4"/>
  <c r="O85" i="4"/>
  <c r="P413" i="4"/>
  <c r="P390" i="4"/>
  <c r="O389" i="4"/>
  <c r="Q320" i="4"/>
  <c r="P320" i="4"/>
  <c r="O303" i="4"/>
  <c r="P303" i="4" s="1"/>
  <c r="P339" i="4"/>
  <c r="O338" i="4"/>
  <c r="J338" i="4"/>
  <c r="J166" i="4"/>
  <c r="P396" i="4"/>
  <c r="O347" i="4"/>
  <c r="N165" i="4"/>
  <c r="N74" i="4"/>
  <c r="N58" i="4" s="1"/>
  <c r="P256" i="4"/>
  <c r="O255" i="4"/>
  <c r="J255" i="4"/>
  <c r="J98" i="4" s="1"/>
  <c r="J250" i="4"/>
  <c r="J94" i="4" s="1"/>
  <c r="J65" i="4" s="1"/>
  <c r="J240" i="4"/>
  <c r="K78" i="4"/>
  <c r="N179" i="4"/>
  <c r="N164" i="4"/>
  <c r="J157" i="4"/>
  <c r="P146" i="4"/>
  <c r="O133" i="4"/>
  <c r="J133" i="4"/>
  <c r="J132" i="4"/>
  <c r="K73" i="4"/>
  <c r="K171" i="4"/>
  <c r="H86" i="4" l="1"/>
  <c r="K427" i="4"/>
  <c r="J427" i="4"/>
  <c r="I163" i="4"/>
  <c r="J268" i="4"/>
  <c r="J267" i="4" s="1"/>
  <c r="J170" i="4"/>
  <c r="K346" i="4"/>
  <c r="L163" i="4"/>
  <c r="L162" i="4" s="1"/>
  <c r="H400" i="4"/>
  <c r="H483" i="4"/>
  <c r="K89" i="4"/>
  <c r="L484" i="4"/>
  <c r="L481" i="4" s="1"/>
  <c r="P60" i="4"/>
  <c r="Q60" i="4"/>
  <c r="L490" i="4"/>
  <c r="L491" i="4"/>
  <c r="I426" i="4"/>
  <c r="I172" i="4"/>
  <c r="I162" i="4" s="1"/>
  <c r="H399" i="4"/>
  <c r="H397" i="4" s="1"/>
  <c r="P92" i="4"/>
  <c r="P171" i="4"/>
  <c r="Q171" i="4"/>
  <c r="P468" i="4"/>
  <c r="P100" i="4"/>
  <c r="O99" i="4"/>
  <c r="L56" i="4"/>
  <c r="L55" i="4" s="1"/>
  <c r="L72" i="4"/>
  <c r="L71" i="4" s="1"/>
  <c r="L487" i="4" s="1"/>
  <c r="H163" i="4"/>
  <c r="H162" i="4" s="1"/>
  <c r="K104" i="4"/>
  <c r="K179" i="4"/>
  <c r="J74" i="4"/>
  <c r="J58" i="4" s="1"/>
  <c r="J104" i="4"/>
  <c r="J103" i="4" s="1"/>
  <c r="K58" i="4"/>
  <c r="K74" i="4"/>
  <c r="O74" i="4"/>
  <c r="O58" i="4" s="1"/>
  <c r="P133" i="4"/>
  <c r="O158" i="4"/>
  <c r="Q151" i="4"/>
  <c r="O95" i="4"/>
  <c r="O66" i="4" s="1"/>
  <c r="N178" i="4"/>
  <c r="J79" i="4"/>
  <c r="J78" i="4" s="1"/>
  <c r="J77" i="4"/>
  <c r="J61" i="4" s="1"/>
  <c r="J179" i="4"/>
  <c r="K65" i="4"/>
  <c r="K94" i="4"/>
  <c r="J254" i="4"/>
  <c r="P347" i="4"/>
  <c r="Q347" i="4"/>
  <c r="O346" i="4"/>
  <c r="O268" i="4" s="1"/>
  <c r="O87" i="4"/>
  <c r="Q303" i="4"/>
  <c r="N426" i="4"/>
  <c r="N483" i="4" s="1"/>
  <c r="N65" i="4"/>
  <c r="O104" i="4"/>
  <c r="O159" i="4"/>
  <c r="O73" i="4"/>
  <c r="O57" i="4" s="1"/>
  <c r="P105" i="4"/>
  <c r="O179" i="4"/>
  <c r="O164" i="4"/>
  <c r="P180" i="4"/>
  <c r="K268" i="4"/>
  <c r="N61" i="4"/>
  <c r="Q269" i="4"/>
  <c r="P269" i="4"/>
  <c r="O394" i="4"/>
  <c r="P395" i="4"/>
  <c r="O84" i="4"/>
  <c r="O482" i="4"/>
  <c r="P410" i="4"/>
  <c r="Q428" i="4"/>
  <c r="P428" i="4"/>
  <c r="O89" i="4"/>
  <c r="J161" i="4"/>
  <c r="J159" i="4"/>
  <c r="K57" i="4"/>
  <c r="K103" i="4"/>
  <c r="J165" i="4"/>
  <c r="K165" i="4"/>
  <c r="N163" i="4"/>
  <c r="K168" i="4"/>
  <c r="J168" i="4"/>
  <c r="J264" i="4"/>
  <c r="J265" i="4"/>
  <c r="J97" i="4"/>
  <c r="O98" i="4"/>
  <c r="P255" i="4"/>
  <c r="N267" i="4"/>
  <c r="O166" i="4"/>
  <c r="P166" i="4" s="1"/>
  <c r="P338" i="4"/>
  <c r="O388" i="4"/>
  <c r="P389" i="4"/>
  <c r="P85" i="4"/>
  <c r="O63" i="4"/>
  <c r="N88" i="4"/>
  <c r="P93" i="4"/>
  <c r="Q93" i="4"/>
  <c r="Q459" i="4"/>
  <c r="O94" i="4"/>
  <c r="P459" i="4"/>
  <c r="N103" i="4"/>
  <c r="N161" i="4"/>
  <c r="N78" i="4"/>
  <c r="N264" i="4"/>
  <c r="O265" i="4"/>
  <c r="O79" i="4"/>
  <c r="O168" i="4"/>
  <c r="O77" i="4"/>
  <c r="P240" i="4"/>
  <c r="N97" i="4"/>
  <c r="O254" i="4"/>
  <c r="O173" i="4" s="1"/>
  <c r="O69" i="4" s="1"/>
  <c r="Q208" i="4"/>
  <c r="O165" i="4"/>
  <c r="P208" i="4"/>
  <c r="K77" i="4"/>
  <c r="Q341" i="4"/>
  <c r="P341" i="4"/>
  <c r="H64" i="4" l="1"/>
  <c r="H56" i="4" s="1"/>
  <c r="H55" i="4" s="1"/>
  <c r="H72" i="4"/>
  <c r="H71" i="4" s="1"/>
  <c r="H487" i="4" s="1"/>
  <c r="K426" i="4"/>
  <c r="J426" i="4"/>
  <c r="J403" i="4" s="1"/>
  <c r="J402" i="4" s="1"/>
  <c r="H484" i="4"/>
  <c r="H481" i="4" s="1"/>
  <c r="H485" i="4"/>
  <c r="H488" i="4" s="1"/>
  <c r="I403" i="4"/>
  <c r="K403" i="4" s="1"/>
  <c r="I483" i="4"/>
  <c r="I86" i="4"/>
  <c r="P99" i="4"/>
  <c r="J178" i="4"/>
  <c r="J163" i="4"/>
  <c r="K163" i="4"/>
  <c r="L485" i="4"/>
  <c r="L488" i="4" s="1"/>
  <c r="P254" i="4"/>
  <c r="Q77" i="4"/>
  <c r="O61" i="4"/>
  <c r="P77" i="4"/>
  <c r="O78" i="4"/>
  <c r="P79" i="4"/>
  <c r="N486" i="4"/>
  <c r="N489" i="4" s="1"/>
  <c r="P63" i="4"/>
  <c r="J486" i="4"/>
  <c r="J489" i="4" s="1"/>
  <c r="Q89" i="4"/>
  <c r="O88" i="4"/>
  <c r="P89" i="4"/>
  <c r="O401" i="4"/>
  <c r="P482" i="4"/>
  <c r="O62" i="4"/>
  <c r="Q268" i="4"/>
  <c r="O267" i="4"/>
  <c r="P268" i="4"/>
  <c r="Q179" i="4"/>
  <c r="O178" i="4"/>
  <c r="P179" i="4"/>
  <c r="O161" i="4"/>
  <c r="P161" i="4" s="1"/>
  <c r="P159" i="4"/>
  <c r="Q427" i="4"/>
  <c r="P427" i="4"/>
  <c r="P62" i="4"/>
  <c r="P346" i="4"/>
  <c r="Q346" i="4"/>
  <c r="O170" i="4"/>
  <c r="O163" i="4" s="1"/>
  <c r="O86" i="4"/>
  <c r="O72" i="4" s="1"/>
  <c r="P72" i="4" s="1"/>
  <c r="P95" i="4"/>
  <c r="Q95" i="4"/>
  <c r="Q158" i="4"/>
  <c r="P158" i="4"/>
  <c r="Q74" i="4"/>
  <c r="P74" i="4"/>
  <c r="K61" i="4"/>
  <c r="Q165" i="4"/>
  <c r="P165" i="4"/>
  <c r="N172" i="4"/>
  <c r="N68" i="4"/>
  <c r="P168" i="4"/>
  <c r="Q168" i="4"/>
  <c r="O264" i="4"/>
  <c r="P264" i="4" s="1"/>
  <c r="P265" i="4"/>
  <c r="Q94" i="4"/>
  <c r="O65" i="4"/>
  <c r="P94" i="4"/>
  <c r="P388" i="4"/>
  <c r="O175" i="4"/>
  <c r="N399" i="4"/>
  <c r="P98" i="4"/>
  <c r="O97" i="4"/>
  <c r="P97" i="4" s="1"/>
  <c r="N162" i="4"/>
  <c r="P394" i="4"/>
  <c r="K267" i="4"/>
  <c r="Q164" i="4"/>
  <c r="P164" i="4"/>
  <c r="Q73" i="4"/>
  <c r="P73" i="4"/>
  <c r="Q104" i="4"/>
  <c r="O103" i="4"/>
  <c r="P104" i="4"/>
  <c r="N403" i="4"/>
  <c r="N86" i="4"/>
  <c r="P84" i="4"/>
  <c r="Q87" i="4"/>
  <c r="P87" i="4"/>
  <c r="J173" i="4"/>
  <c r="J69" i="4" s="1"/>
  <c r="J68" i="4" s="1"/>
  <c r="N266" i="4"/>
  <c r="K178" i="4"/>
  <c r="J86" i="4" l="1"/>
  <c r="I402" i="4"/>
  <c r="K402" i="4" s="1"/>
  <c r="I64" i="4"/>
  <c r="I72" i="4"/>
  <c r="K86" i="4"/>
  <c r="J483" i="4"/>
  <c r="J266" i="4"/>
  <c r="K266" i="4"/>
  <c r="N64" i="4"/>
  <c r="N56" i="4" s="1"/>
  <c r="N55" i="4" s="1"/>
  <c r="N72" i="4"/>
  <c r="O486" i="4"/>
  <c r="O489" i="4" s="1"/>
  <c r="Q103" i="4"/>
  <c r="P103" i="4"/>
  <c r="Q57" i="4"/>
  <c r="P57" i="4"/>
  <c r="J397" i="4"/>
  <c r="J399" i="4"/>
  <c r="O68" i="4"/>
  <c r="P68" i="4" s="1"/>
  <c r="P69" i="4"/>
  <c r="Q65" i="4"/>
  <c r="P65" i="4"/>
  <c r="Q58" i="4"/>
  <c r="P58" i="4"/>
  <c r="P170" i="4"/>
  <c r="Q426" i="4"/>
  <c r="O483" i="4"/>
  <c r="P426" i="4"/>
  <c r="O403" i="4"/>
  <c r="P403" i="4" s="1"/>
  <c r="O266" i="4"/>
  <c r="Q178" i="4"/>
  <c r="P178" i="4"/>
  <c r="Q88" i="4"/>
  <c r="P88" i="4"/>
  <c r="J172" i="4"/>
  <c r="N402" i="4"/>
  <c r="N484" i="4" s="1"/>
  <c r="Q72" i="4"/>
  <c r="O71" i="4"/>
  <c r="P71" i="4" s="1"/>
  <c r="Q163" i="4"/>
  <c r="P163" i="4"/>
  <c r="N397" i="4"/>
  <c r="O174" i="4"/>
  <c r="P175" i="4"/>
  <c r="Q66" i="4"/>
  <c r="P66" i="4"/>
  <c r="O64" i="4"/>
  <c r="O56" i="4" s="1"/>
  <c r="O55" i="4" s="1"/>
  <c r="Q86" i="4"/>
  <c r="P86" i="4"/>
  <c r="O399" i="4"/>
  <c r="Q267" i="4"/>
  <c r="P267" i="4"/>
  <c r="P401" i="4"/>
  <c r="Q78" i="4"/>
  <c r="P78" i="4"/>
  <c r="Q61" i="4"/>
  <c r="P61" i="4"/>
  <c r="O172" i="4"/>
  <c r="P172" i="4" s="1"/>
  <c r="P173" i="4"/>
  <c r="P486" i="4" l="1"/>
  <c r="P489" i="4"/>
  <c r="I71" i="4"/>
  <c r="I487" i="4" s="1"/>
  <c r="J487" i="4" s="1"/>
  <c r="K72" i="4"/>
  <c r="K64" i="4"/>
  <c r="I56" i="4"/>
  <c r="I55" i="4" s="1"/>
  <c r="I400" i="4"/>
  <c r="J400" i="4" s="1"/>
  <c r="I484" i="4"/>
  <c r="J64" i="4"/>
  <c r="J56" i="4" s="1"/>
  <c r="J55" i="4" s="1"/>
  <c r="J72" i="4"/>
  <c r="J71" i="4" s="1"/>
  <c r="O397" i="4"/>
  <c r="P399" i="4"/>
  <c r="Q64" i="4"/>
  <c r="P64" i="4"/>
  <c r="N400" i="4"/>
  <c r="J162" i="4"/>
  <c r="K162" i="4"/>
  <c r="O487" i="4"/>
  <c r="P483" i="4"/>
  <c r="P174" i="4"/>
  <c r="O162" i="4"/>
  <c r="O485" i="4"/>
  <c r="O488" i="4" s="1"/>
  <c r="Q71" i="4"/>
  <c r="Q266" i="4"/>
  <c r="P266" i="4"/>
  <c r="Q403" i="4"/>
  <c r="O402" i="4"/>
  <c r="P402" i="4" s="1"/>
  <c r="N71" i="4"/>
  <c r="N487" i="4" s="1"/>
  <c r="P485" i="4" l="1"/>
  <c r="P488" i="4" s="1"/>
  <c r="P487" i="4"/>
  <c r="K55" i="4"/>
  <c r="K56" i="4"/>
  <c r="J484" i="4"/>
  <c r="I481" i="4"/>
  <c r="J481" i="4" s="1"/>
  <c r="I485" i="4"/>
  <c r="I488" i="4" s="1"/>
  <c r="K71" i="4"/>
  <c r="P397" i="4"/>
  <c r="N485" i="4"/>
  <c r="N488" i="4" s="1"/>
  <c r="Q56" i="4"/>
  <c r="P56" i="4"/>
  <c r="Q162" i="4"/>
  <c r="P162" i="4"/>
  <c r="O484" i="4"/>
  <c r="Q402" i="4"/>
  <c r="O400" i="4"/>
  <c r="P400" i="4" s="1"/>
  <c r="N481" i="4"/>
  <c r="J485" i="4" l="1"/>
  <c r="J488" i="4" s="1"/>
  <c r="P484" i="4"/>
  <c r="O481" i="4"/>
  <c r="P481" i="4" s="1"/>
  <c r="Q55" i="4"/>
  <c r="P55" i="4"/>
</calcChain>
</file>

<file path=xl/sharedStrings.xml><?xml version="1.0" encoding="utf-8"?>
<sst xmlns="http://schemas.openxmlformats.org/spreadsheetml/2006/main" count="822" uniqueCount="439">
  <si>
    <t xml:space="preserve">JUDETUL </t>
  </si>
  <si>
    <t>Cap.</t>
  </si>
  <si>
    <t>Sub cap</t>
  </si>
  <si>
    <t>Prgf.</t>
  </si>
  <si>
    <t>Gr/ titlu</t>
  </si>
  <si>
    <t>Art.</t>
  </si>
  <si>
    <t>Alin.</t>
  </si>
  <si>
    <t>Denumire indicator</t>
  </si>
  <si>
    <t>ANGAJAREA CHELTUIELILOR</t>
  </si>
  <si>
    <t>EXECUTIA CHELTUIELILOR</t>
  </si>
  <si>
    <t>Dif. buget - executie</t>
  </si>
  <si>
    <t>Credite bugetare aprobate 
(anual)</t>
  </si>
  <si>
    <t>Credite bugetare angajate</t>
  </si>
  <si>
    <t>Disponibil de credite bugetare ce mai poate fi angajat</t>
  </si>
  <si>
    <t>% angajare credite bugetare</t>
  </si>
  <si>
    <t>Credite bugetare trimestriale cumulate</t>
  </si>
  <si>
    <t>Executie anterioara cumulata</t>
  </si>
  <si>
    <t>Executie lunara</t>
  </si>
  <si>
    <t>Cumulat</t>
  </si>
  <si>
    <t>5=3/2*100</t>
  </si>
  <si>
    <t>9=7+8</t>
  </si>
  <si>
    <t>10=6-9</t>
  </si>
  <si>
    <t>11=9/6*100</t>
  </si>
  <si>
    <t>OOO1</t>
  </si>
  <si>
    <t>O4</t>
  </si>
  <si>
    <t>TOTAL VENITURI</t>
  </si>
  <si>
    <t>OOO2</t>
  </si>
  <si>
    <t>1.VENITURI CURENTE</t>
  </si>
  <si>
    <t>Taxe pe utilizarea bunurilor, autorizarea utilizarii bunurilor sau pe desfasurarea de activitati</t>
  </si>
  <si>
    <t>03</t>
  </si>
  <si>
    <t>Taxe si tarife pentru eliberarea de licente si autorizatii de functionare</t>
  </si>
  <si>
    <t>2OOO</t>
  </si>
  <si>
    <t>B.CONTRIBUTII DE ASIGURARI</t>
  </si>
  <si>
    <t>2OO4</t>
  </si>
  <si>
    <t>CONTRIBUTIILE ANGAJATORILOR</t>
  </si>
  <si>
    <t>O2</t>
  </si>
  <si>
    <t>Contr.de asig.pt.somaj dat.de ang.</t>
  </si>
  <si>
    <t>O1</t>
  </si>
  <si>
    <t>Contr.ale ang.si ale pers.jrd. asim. ang.</t>
  </si>
  <si>
    <t>O6</t>
  </si>
  <si>
    <t>Contr.ang. la fd-ul de garantare pt.plata creantelor sal.</t>
  </si>
  <si>
    <t>Venituri din contributia asiguratorie pentru munca pentru fondul de garantare pentru plata creantelor salariale</t>
  </si>
  <si>
    <t>21O4</t>
  </si>
  <si>
    <t>CONTRIBUTIILE ASIGURATILOR</t>
  </si>
  <si>
    <t>Contr.indiv.</t>
  </si>
  <si>
    <t>Contr.dat.de pers.cu contr.de asig.pt.somaj</t>
  </si>
  <si>
    <t>O9</t>
  </si>
  <si>
    <t>Contributii de asigurari pentru somaj de la persoanele care realizeaza venituri de natura profesionala cu caracter ocazional (OUG 58/2010)</t>
  </si>
  <si>
    <t>Contributii de asigurari pentru somaj de la persoanele care realizeaza venituri de natura profesionala altele decat cele de natura salariala, platita de angajatori  (OUG 82/2010)</t>
  </si>
  <si>
    <t>29OO</t>
  </si>
  <si>
    <t>C.VENITURI NEFISCALE</t>
  </si>
  <si>
    <t>3OOO</t>
  </si>
  <si>
    <t>C1.VENITURI DIN PROPRIETATI</t>
  </si>
  <si>
    <t>31O4</t>
  </si>
  <si>
    <t>VENITURI DIN DOBANZI</t>
  </si>
  <si>
    <t>O3</t>
  </si>
  <si>
    <t>Alte venituri din dobanzi</t>
  </si>
  <si>
    <t>Venituri din dobanzi la fd.de garant.pt.pl.creantelor sal.</t>
  </si>
  <si>
    <t>36OO</t>
  </si>
  <si>
    <t>C2.VANZARI  DE BUNURI  SI SERVICII</t>
  </si>
  <si>
    <t>36O4</t>
  </si>
  <si>
    <t>DIVERSE VENITURI</t>
  </si>
  <si>
    <t>Alte venituri la fd.de garant.pt.pl.creantelor sal.</t>
  </si>
  <si>
    <t>Venituri din compensarea creantelor din despagubiri</t>
  </si>
  <si>
    <t>Sume provenite din finantarea anilor precedenti</t>
  </si>
  <si>
    <t>5O</t>
  </si>
  <si>
    <t>Alte venituri</t>
  </si>
  <si>
    <t>4OO4</t>
  </si>
  <si>
    <t>INCASARI DIN RAMBURSAREA IMPRUMUTURILOR ACORDATE</t>
  </si>
  <si>
    <t>Inc.din ramb.impr.ac.pt.inf.si dezv.de intr.mici si mijl.</t>
  </si>
  <si>
    <t>IV SUBVENTII</t>
  </si>
  <si>
    <t>SUBVENTII DE LA BUGETUL DE STAT</t>
  </si>
  <si>
    <t>01</t>
  </si>
  <si>
    <t>Fondul European de Dezvoltare Regionala</t>
  </si>
  <si>
    <t>02</t>
  </si>
  <si>
    <t>49O4</t>
  </si>
  <si>
    <t>Venituri sistem asigurari pt.somaj</t>
  </si>
  <si>
    <t>Venituri fd.garant.pt.pl.creantelor sal.</t>
  </si>
  <si>
    <t>08</t>
  </si>
  <si>
    <t>FONDURI EXTERNE NERAMBURSABILE</t>
  </si>
  <si>
    <t>Alte programe comunitare finantate in perioada 2014-2020 (APC)</t>
  </si>
  <si>
    <t>5OOO</t>
  </si>
  <si>
    <t>TOTAL CHELTUIELI</t>
  </si>
  <si>
    <t>CHELTUIELI CURENTE</t>
  </si>
  <si>
    <t>10</t>
  </si>
  <si>
    <t>CHELTUIELI DE PERSONAL</t>
  </si>
  <si>
    <t>20</t>
  </si>
  <si>
    <t>BUNURI SI SERVICII</t>
  </si>
  <si>
    <t>30</t>
  </si>
  <si>
    <t>DOBANZI</t>
  </si>
  <si>
    <t>40</t>
  </si>
  <si>
    <t>SUBVENTII</t>
  </si>
  <si>
    <t>51</t>
  </si>
  <si>
    <t>TRANSFERURI INTRE UNITATI ALE ADMINISTRATIEI PUBLICE</t>
  </si>
  <si>
    <t>55</t>
  </si>
  <si>
    <t>ALTE TRANSFERURI</t>
  </si>
  <si>
    <t>56</t>
  </si>
  <si>
    <t xml:space="preserve">Proiecte cu finantare din fonduri externe neramb (FEN ) postaderare </t>
  </si>
  <si>
    <t>57</t>
  </si>
  <si>
    <t>ASISTENTA SOCIALA</t>
  </si>
  <si>
    <t>58</t>
  </si>
  <si>
    <t>Proiecte cu finantare din fonduri externe neramb postaderare aferente perioadei 2014-2020</t>
  </si>
  <si>
    <t>59</t>
  </si>
  <si>
    <t>ALTE CHELTUIELI</t>
  </si>
  <si>
    <t>60</t>
  </si>
  <si>
    <t>70</t>
  </si>
  <si>
    <t>CHELTUIELI DE CAPITAL</t>
  </si>
  <si>
    <t>71</t>
  </si>
  <si>
    <t>ACTIVE NEFINANCIARE</t>
  </si>
  <si>
    <t>Pl efect in anii prec si recup in anul curent</t>
  </si>
  <si>
    <t>TOTAL CHELTUIELI SOMAJ</t>
  </si>
  <si>
    <t>1O</t>
  </si>
  <si>
    <t>2O</t>
  </si>
  <si>
    <t>3O</t>
  </si>
  <si>
    <t>4O</t>
  </si>
  <si>
    <t>Transferuri curente</t>
  </si>
  <si>
    <t>Transferuri catre institutii publice</t>
  </si>
  <si>
    <t>Transferuri din bugetul asigurarilor pentru somaj catre bugetul asigurarilor sociale de stat</t>
  </si>
  <si>
    <t>Transferuri din bugetul asigurarilor pentru somaj catre bugetele locale pentru finantarea programelor pentru ocuparea temporara a fortei de munca</t>
  </si>
  <si>
    <t>Transferuri din bugetul asigurarilor pentru somaj catre bugetul fondului national unic de asigurari sociale de sanatate</t>
  </si>
  <si>
    <t>Transferuri din bugetul asigurarilor pentru somaj catre bugetul asigurarilor sociale de stat reprezentand asigurare pentru accidente de munca si boli profesionale pentru someri pe durata practicii</t>
  </si>
  <si>
    <t xml:space="preserve">Proiecte cu finantare din fonduri externe neramb ( FEN ) postaderare </t>
  </si>
  <si>
    <t>Asigurari sociale</t>
  </si>
  <si>
    <t xml:space="preserve">Ajutoare sociale </t>
  </si>
  <si>
    <t>Ajutoare sociale in numerar</t>
  </si>
  <si>
    <t>Ajutoare sociale in natura</t>
  </si>
  <si>
    <t>04</t>
  </si>
  <si>
    <t>Indemnizatii acordate pe perioada suspendarii temporare a contractului individual de munca din initiativa angajatorului</t>
  </si>
  <si>
    <t>06</t>
  </si>
  <si>
    <t>Sume acordate angajatorilor pentru decontarea unei parti a salariului brut al angajatilor mentinuti in munca</t>
  </si>
  <si>
    <t>07</t>
  </si>
  <si>
    <t xml:space="preserve">OG 92/2020  art.3 alin 1 si 2  </t>
  </si>
  <si>
    <t>7O</t>
  </si>
  <si>
    <t>OPERATIUNI FINANCIARE</t>
  </si>
  <si>
    <t>8O</t>
  </si>
  <si>
    <t>IMPRUMUTURI</t>
  </si>
  <si>
    <t>RAMBURSARI DE CREDITE</t>
  </si>
  <si>
    <t>64O4</t>
  </si>
  <si>
    <t>CHELTUIELILE FONDULUI DE GARANTARE PENTRU PLATA CREANTELOR SALARIALE</t>
  </si>
  <si>
    <t>Cheltuieli salariale in bani</t>
  </si>
  <si>
    <t>Salarii de baza</t>
  </si>
  <si>
    <t>Concedii medicale</t>
  </si>
  <si>
    <t xml:space="preserve">                              Salarii de merit</t>
  </si>
  <si>
    <t>O5</t>
  </si>
  <si>
    <t xml:space="preserve">                             Spor pentru conditii de munca</t>
  </si>
  <si>
    <t xml:space="preserve">                              Spor de vechime</t>
  </si>
  <si>
    <t xml:space="preserve">                              Alte sporuri</t>
  </si>
  <si>
    <t xml:space="preserve">                              Ore suplimentare</t>
  </si>
  <si>
    <t>O8</t>
  </si>
  <si>
    <t xml:space="preserve">                              Fond de premii</t>
  </si>
  <si>
    <t xml:space="preserve">                              Prima de vacanta</t>
  </si>
  <si>
    <t xml:space="preserve">                              Fond pentru posturi ocupate prin cumul</t>
  </si>
  <si>
    <t xml:space="preserve">                              Fond aferent platii cu ora   </t>
  </si>
  <si>
    <t xml:space="preserve">                              Indemnizatii platite unor persoane din afara unitatii</t>
  </si>
  <si>
    <t xml:space="preserve">                              Indemnizatii de delegare</t>
  </si>
  <si>
    <t xml:space="preserve">                              Indemnizatii de detasare</t>
  </si>
  <si>
    <t xml:space="preserve">                              Alocatiipentru transportul la si dela locul de munca</t>
  </si>
  <si>
    <t xml:space="preserve">                               Indemnizatii de hrana</t>
  </si>
  <si>
    <t xml:space="preserve">                              Alte drepturi salariale in bani</t>
  </si>
  <si>
    <t>Cheltuieli salariale in natura</t>
  </si>
  <si>
    <t>Vouchere de vacanta</t>
  </si>
  <si>
    <t>Contributii</t>
  </si>
  <si>
    <t>Contributii de asigurari sociale de stat</t>
  </si>
  <si>
    <t>Contributii de sigurari de somaj</t>
  </si>
  <si>
    <t>Contributii de sigurari de sanatate</t>
  </si>
  <si>
    <t>Contributii de asigurari pentru accidente de munca si boli profesionale</t>
  </si>
  <si>
    <t>Contributii pentru concedii si indemnizatii</t>
  </si>
  <si>
    <t>O7</t>
  </si>
  <si>
    <t>Contributia asiguratorie pentru munca</t>
  </si>
  <si>
    <t xml:space="preserve">                BUNURI SI SERVICII</t>
  </si>
  <si>
    <t xml:space="preserve">                       Bunuri si servicii</t>
  </si>
  <si>
    <t xml:space="preserve">                               Furnituri de birou</t>
  </si>
  <si>
    <t xml:space="preserve">                               Materiale pentru curatenie</t>
  </si>
  <si>
    <t xml:space="preserve">                               Incalzit, iluminat si forta motrica</t>
  </si>
  <si>
    <t xml:space="preserve">                               Apa, canal si salubritate</t>
  </si>
  <si>
    <t xml:space="preserve">                               Materiale si prestari servicii cu caracter functional</t>
  </si>
  <si>
    <t xml:space="preserve">                               Alte bunuri si servicii pentru intretinere si functionare</t>
  </si>
  <si>
    <t xml:space="preserve">                       Bunuri de natura obiectelor de inventar</t>
  </si>
  <si>
    <t xml:space="preserve">                               Uniforme si echipament</t>
  </si>
  <si>
    <t xml:space="preserve">                               Lenjerie si accesorii de pat</t>
  </si>
  <si>
    <t xml:space="preserve">                               Alte obiecte de inventar</t>
  </si>
  <si>
    <t xml:space="preserve">                        Pregatire profesionala</t>
  </si>
  <si>
    <t xml:space="preserve">                        Alte cheltuieli</t>
  </si>
  <si>
    <t xml:space="preserve">                               Protocol si reprezentare</t>
  </si>
  <si>
    <t xml:space="preserve">                               Chirii</t>
  </si>
  <si>
    <t xml:space="preserve">                               Prestari de servicii pentru transmiterea drepturilor</t>
  </si>
  <si>
    <t xml:space="preserve">                               Alte cheltuieli cu bunuri si servicii</t>
  </si>
  <si>
    <t xml:space="preserve">               ALTE CHELTUIELI</t>
  </si>
  <si>
    <t xml:space="preserve">          Sume aferente platii creantelor salariale</t>
  </si>
  <si>
    <t xml:space="preserve">          Sume aferente platii creantelor salariale-indemnizatii parinti</t>
  </si>
  <si>
    <t>Indemnizatii acordate parintilor pentru supravegherea copiilor in perioada inchiderii temporare a unitatilor de invatamant OUG-19/2020</t>
  </si>
  <si>
    <t>Indemnizatii acordate parintilor pentru supravegherea copiilor in perioada inchiderii temporare a unitatilor de invatamant OUG 147/2020</t>
  </si>
  <si>
    <t>Indemnizatii acordate parintilor pentru supravegherea copiilor in perioada inchiderii temporare a unitatilor de invatamant OUG 110/2021</t>
  </si>
  <si>
    <t>.</t>
  </si>
  <si>
    <t>Plati efectuate in anii precedenti si recuperate in anul curent</t>
  </si>
  <si>
    <t>Asigurari pentru plata creantelor salariale</t>
  </si>
  <si>
    <t>Cheltuieli de gestionare ale Fondului de garantare a creantelor salariale</t>
  </si>
  <si>
    <t>Cheltuieli cu transmiterea si plata drepturilor</t>
  </si>
  <si>
    <t>Alte cheltuieli de administrare Fond</t>
  </si>
  <si>
    <t>65OO</t>
  </si>
  <si>
    <t>PARTEA III CHELTUIELI SOCIAL CULTURALE</t>
  </si>
  <si>
    <t>TITLULI CHELTUIELI DE PERSONAL</t>
  </si>
  <si>
    <t>TITLUL II BUNURI SI SERVICII</t>
  </si>
  <si>
    <t>TITLUL III DOBANZI</t>
  </si>
  <si>
    <t>TITLUL IV SUBVENTII</t>
  </si>
  <si>
    <t>TITLUL VI TRANSFERURI INTRE UNITATI ALE ADMINISTRATIEI PUBLICE</t>
  </si>
  <si>
    <t>PROIECTE CU FINANTARE DIN FONDURI EXTERNE NERAMBURSABILE (FEN) POSTADERARE</t>
  </si>
  <si>
    <t>TITLUL VIII ASISTENTA SOCIALE</t>
  </si>
  <si>
    <t>TITLUL X ACTIVE NEFINANCIARE</t>
  </si>
  <si>
    <t>TITLUL XIV RAMBURSARI DE CREDITE</t>
  </si>
  <si>
    <t>PLATI EFECTUATE IN ANII PRECEDENTI SI RECUPERATE IN ANUL CURENT</t>
  </si>
  <si>
    <t>65O4</t>
  </si>
  <si>
    <t>INVATAMANT</t>
  </si>
  <si>
    <t xml:space="preserve">                CHELTUIELI DE PERSONAL</t>
  </si>
  <si>
    <t xml:space="preserve">                        Cheltuieli salariale in bani</t>
  </si>
  <si>
    <t xml:space="preserve">                              Salarii de baza</t>
  </si>
  <si>
    <t xml:space="preserve">                           Sporuri pentru conditii de munca</t>
  </si>
  <si>
    <t xml:space="preserve">                              Indemnizatii de conducere</t>
  </si>
  <si>
    <t xml:space="preserve">                              Sporuri pentru conditii de munca </t>
  </si>
  <si>
    <t xml:space="preserve">                      Cheltuieli salariale in natura</t>
  </si>
  <si>
    <t xml:space="preserve">                             Vouchere de vacanta</t>
  </si>
  <si>
    <t xml:space="preserve">                       Contributii</t>
  </si>
  <si>
    <t xml:space="preserve">                               Contributii de asigurari sociale de stat</t>
  </si>
  <si>
    <t xml:space="preserve">                               Contributii de sigurari de somaj</t>
  </si>
  <si>
    <t xml:space="preserve">                               Contributii de sigurari de sanatate</t>
  </si>
  <si>
    <t xml:space="preserve">                               Contributii de asigurari pentru accidente de munca si boli profesionale</t>
  </si>
  <si>
    <t xml:space="preserve">                               Contributii pentru concedii si indemnizatii</t>
  </si>
  <si>
    <t xml:space="preserve">                              Contributia asiguratorie pentru munca</t>
  </si>
  <si>
    <t>Bunuri si servicii</t>
  </si>
  <si>
    <t>Incalzit, iluminat si forta motrica</t>
  </si>
  <si>
    <t>Apa, canal si salubritate</t>
  </si>
  <si>
    <t xml:space="preserve">                               Carburanti si lubrifianti</t>
  </si>
  <si>
    <t xml:space="preserve">                               Piese de schimb</t>
  </si>
  <si>
    <t xml:space="preserve">                               Transport</t>
  </si>
  <si>
    <t xml:space="preserve">                               Posta, telecomunicatii, radio, tv, internet</t>
  </si>
  <si>
    <t>Materiale si prestari servicii cu caracter functional</t>
  </si>
  <si>
    <t>Alte bunuri si servicii pentru intretinere si functionare</t>
  </si>
  <si>
    <t>Reparatii curente</t>
  </si>
  <si>
    <t>Bunuri de natura obiectelor de inventar</t>
  </si>
  <si>
    <t xml:space="preserve"> Alte obiecte de inventar</t>
  </si>
  <si>
    <t xml:space="preserve">                       Deplasari, detasari, transferari</t>
  </si>
  <si>
    <t xml:space="preserve">                              Deplasari interne, detasari, transferari</t>
  </si>
  <si>
    <t xml:space="preserve">                              Deplasari in strainatate</t>
  </si>
  <si>
    <t xml:space="preserve">                       Carti, publicatii si materiale documentare</t>
  </si>
  <si>
    <t xml:space="preserve">                        Protectia muncii</t>
  </si>
  <si>
    <t xml:space="preserve">                        Comisioane si alte costuri aferente imprumuturilor</t>
  </si>
  <si>
    <t xml:space="preserve">                              Comisioane si alte costuri aferente imprumuturilor externe</t>
  </si>
  <si>
    <t xml:space="preserve"> Alte cheltuieli</t>
  </si>
  <si>
    <t>Chirii</t>
  </si>
  <si>
    <t>Alte cheltuieli cu bunuri si servicii</t>
  </si>
  <si>
    <t xml:space="preserve">                  SUBVENTII</t>
  </si>
  <si>
    <t xml:space="preserve">                       Plati catre angajatori pentru formarea profesionala a angajatilor</t>
  </si>
  <si>
    <t xml:space="preserve">               TRANSFERURI INTRE UNITATI ALE ADMINISTRATIEI PUBLICE</t>
  </si>
  <si>
    <t xml:space="preserve">                      Transferuri curente</t>
  </si>
  <si>
    <t xml:space="preserve">                            Transferuri catre institutii publice</t>
  </si>
  <si>
    <t xml:space="preserve">                  PROIECTE CU FINANTARE DIN FONDURI EXTERNE NERAMBURSABILE (FEN) POSTADERARE</t>
  </si>
  <si>
    <t>Programe din Fondul Social European (FSE)</t>
  </si>
  <si>
    <t xml:space="preserve">                       Asigurari sociale</t>
  </si>
  <si>
    <t xml:space="preserve">                              Ajutoare sociale in numerar</t>
  </si>
  <si>
    <t xml:space="preserve">                  PROIECTE CU FINANTARE DIN FONDURI EXTERNE NERAMBURSABILE  POSTADERARE AFERENTE PERIOADEI 2014-2020</t>
  </si>
  <si>
    <t>Finantarea nationala</t>
  </si>
  <si>
    <t>Finantarea externa nerambursabila</t>
  </si>
  <si>
    <t xml:space="preserve">ACTIVE NEFINANCIARE </t>
  </si>
  <si>
    <t xml:space="preserve">Active fixe </t>
  </si>
  <si>
    <t xml:space="preserve">                                Constructii</t>
  </si>
  <si>
    <t>Masini, echipamente si mijloace de transport</t>
  </si>
  <si>
    <t>Mobilier, aparatura birotica si alte active corporale</t>
  </si>
  <si>
    <t xml:space="preserve">                                Alte active fixe </t>
  </si>
  <si>
    <t xml:space="preserve">                        Reparatii capitale aferente activelor fixe</t>
  </si>
  <si>
    <t xml:space="preserve">din total capitol: </t>
  </si>
  <si>
    <t>Invatamant nedefinibil prin nivel</t>
  </si>
  <si>
    <t>Centre de specializare, perfectionare, calificare si recalificare</t>
  </si>
  <si>
    <t>Alte cheltuieli in domeniul invatamantului</t>
  </si>
  <si>
    <t>68O4</t>
  </si>
  <si>
    <t xml:space="preserve">ASIGURARI SI ASISTENTA SOCIALA </t>
  </si>
  <si>
    <t xml:space="preserve">                                Sporuri pentru conditii de munca</t>
  </si>
  <si>
    <t>Indemnizatii platite unor persoane din afara unitatii</t>
  </si>
  <si>
    <t>Indemnizatii de delegare</t>
  </si>
  <si>
    <t xml:space="preserve">    Indemnizatii de hrana</t>
  </si>
  <si>
    <t xml:space="preserve">                              Tichete de masa</t>
  </si>
  <si>
    <t xml:space="preserve">                               Norme de hrana</t>
  </si>
  <si>
    <t xml:space="preserve">                               Uniforme si echipament obligatoriu</t>
  </si>
  <si>
    <t xml:space="preserve">                               Locuinta de serviciu folosita  de salalariat si familia sa</t>
  </si>
  <si>
    <t xml:space="preserve">                                Alte dreptuir salariale in natura</t>
  </si>
  <si>
    <t>Furnituri de birou</t>
  </si>
  <si>
    <t>Materiale pentru curatenie</t>
  </si>
  <si>
    <t>Incalzit, luminat si forta motrica</t>
  </si>
  <si>
    <t>Carburanti si lubrifianti</t>
  </si>
  <si>
    <t>Piese de schimb</t>
  </si>
  <si>
    <t>Posta, telecomunicatii, radio, tv, internet</t>
  </si>
  <si>
    <t>Alte obiecte de inventar</t>
  </si>
  <si>
    <t>Deplasari, detasari, transferari</t>
  </si>
  <si>
    <t>Deplasari interne, detasari, transferari</t>
  </si>
  <si>
    <t>Carti, publicatii si materiale documentare</t>
  </si>
  <si>
    <t xml:space="preserve">                        Consultanta si expertiza</t>
  </si>
  <si>
    <t>Pregatire profesionala</t>
  </si>
  <si>
    <t>Protectia muncii</t>
  </si>
  <si>
    <t xml:space="preserve">                        Studii si cercetari </t>
  </si>
  <si>
    <t xml:space="preserve">                      Cheltuieli judiciare si extrajudiciare derivate din actiuni in reprezentarea intereselor statului, potrivit dispozitiilor legale</t>
  </si>
  <si>
    <t>Alte cheltuieli</t>
  </si>
  <si>
    <t xml:space="preserve">                              Prime de asigurare non-viata</t>
  </si>
  <si>
    <t>Prestari de servicii pentru transmiterea drepturilor</t>
  </si>
  <si>
    <t xml:space="preserve">                                Executarea silita a creantelor bugetare</t>
  </si>
  <si>
    <t xml:space="preserve">                DOBANZI</t>
  </si>
  <si>
    <t xml:space="preserve">                      Dobanzi</t>
  </si>
  <si>
    <t xml:space="preserve">                             Dobanza datorata trezoreriei statului</t>
  </si>
  <si>
    <t>Indemnizatii de somaj total, din care :</t>
  </si>
  <si>
    <t xml:space="preserve"> - aj.somaj Lg.76/2002</t>
  </si>
  <si>
    <t xml:space="preserve"> - aj somaj pers care au lucrat in state UE</t>
  </si>
  <si>
    <t xml:space="preserve">    - altele-drepturi restante</t>
  </si>
  <si>
    <t xml:space="preserve">    - venit de completare OUG 36/2013</t>
  </si>
  <si>
    <t xml:space="preserve">   "-OUG 83/2018-pesta porcina</t>
  </si>
  <si>
    <t xml:space="preserve">    - venit de completare OUG 116/2006</t>
  </si>
  <si>
    <t xml:space="preserve">   - OG 9 / 2010</t>
  </si>
  <si>
    <t xml:space="preserve">  - OG 69/2019</t>
  </si>
  <si>
    <t>Indemniz.somaj abs.</t>
  </si>
  <si>
    <t>Concedii medicale someri</t>
  </si>
  <si>
    <t xml:space="preserve">  Pl.comp.total, din care:</t>
  </si>
  <si>
    <t xml:space="preserve">    - OG 98/99, incl.comis1%</t>
  </si>
  <si>
    <t xml:space="preserve">    - OG 7/98</t>
  </si>
  <si>
    <t xml:space="preserve">    - OG 22/2004</t>
  </si>
  <si>
    <t xml:space="preserve">    - altele</t>
  </si>
  <si>
    <t>Ajutoare sociale in numerar,din care:</t>
  </si>
  <si>
    <t>Ajutoare sociale in numerar art.93^4</t>
  </si>
  <si>
    <t>Programul redus og 132/2020 art.1 alin 1</t>
  </si>
  <si>
    <t>Indemnizatii acordate pe perioada suspendarii temporare a contractului individual de munca din initiativa angajatorului din care:</t>
  </si>
  <si>
    <t>Indemnizatii acordate pe perioada suspendarii temporare a contractului individual de munca din initiativa angajatorului OUG 30/2020</t>
  </si>
  <si>
    <t>Indemnizatii acordate pe perioada suspendarii temporare a contractului individual de munca din initiativa angajatorului OUG 111/2021</t>
  </si>
  <si>
    <t>Indemnizatii acordate pe perioada suspendarii temporare a contractului individual de munca din initiativa angajatorului OUG 2/2022</t>
  </si>
  <si>
    <t>Indemnizatii acordate pe perioada suspendarii temporare a contractului individual de munca din initiativa angajatorului OUG 36/2022</t>
  </si>
  <si>
    <t>41.5% OG. 92/2020</t>
  </si>
  <si>
    <t>41.5% OG. 132/2020 art.5</t>
  </si>
  <si>
    <t>Despagubiri civile</t>
  </si>
  <si>
    <t xml:space="preserve">          ACTIVE NEFINANCIARE </t>
  </si>
  <si>
    <t xml:space="preserve">                        Active fixe </t>
  </si>
  <si>
    <t xml:space="preserve">                                Masini, echipamente si mijloace de transport</t>
  </si>
  <si>
    <t xml:space="preserve">                                Mobilier, aparatura birotica si alte active corporale</t>
  </si>
  <si>
    <t xml:space="preserve">      OPERATIUNI FINANCIARE</t>
  </si>
  <si>
    <t xml:space="preserve">            RAMBURSARI DE CREDITE</t>
  </si>
  <si>
    <t xml:space="preserve">                        Rambursari de credite externe</t>
  </si>
  <si>
    <t xml:space="preserve">                             Rambursari de credite externe contractate de ordonatori de credite</t>
  </si>
  <si>
    <t>din total capitol:</t>
  </si>
  <si>
    <t>Asigurari pentru somaj</t>
  </si>
  <si>
    <t>Prevenirea excluderii sociale</t>
  </si>
  <si>
    <t>Alte cheltuieli in domeniul prevenirii excluderii sociale</t>
  </si>
  <si>
    <t>Alte cheltuieli in domeniul asigurarilor si asistentei sociale</t>
  </si>
  <si>
    <t>Alte cheltuieli de administrare fond</t>
  </si>
  <si>
    <t>8000</t>
  </si>
  <si>
    <t>Partea a V-a ACTIUNI ECONOMICE</t>
  </si>
  <si>
    <t>TITLUL XII  PROIECTE CU FINANTARE DIN SUMELE REPREZENTAND ASISTENTA FINANCIARA NERAMBURSABILA AFERENTA PNNR</t>
  </si>
  <si>
    <t>8OO4</t>
  </si>
  <si>
    <t>ACTIUNI GENERALE ECONOMICE, COMERCIALE SI DE MUNCA</t>
  </si>
  <si>
    <t xml:space="preserve">                        Fonduri nerambursabile pentru crearea de noi locuri de munca</t>
  </si>
  <si>
    <t xml:space="preserve">                       Plati pentru stimularea crearii de locuri de munca </t>
  </si>
  <si>
    <t xml:space="preserve">                 ALTE TRANSFERURI</t>
  </si>
  <si>
    <t xml:space="preserve">                  A. Transferuri interne</t>
  </si>
  <si>
    <t xml:space="preserve">                              Programe PHARE si alte programe cu finantare nerambursabila</t>
  </si>
  <si>
    <t>Alte transferuri curente interne</t>
  </si>
  <si>
    <t xml:space="preserve">                   B. Transferuri curente in strainatate (catre organizatii internationale)</t>
  </si>
  <si>
    <t xml:space="preserve">                               Contributii si cotizatii la organisme internationale</t>
  </si>
  <si>
    <t>Programe din Fondul European de Dezvoltare Regionala (FEDR)</t>
  </si>
  <si>
    <t>Programe Instrumentul European de Vecinatate si Parteneriat(ENPI)</t>
  </si>
  <si>
    <t>15</t>
  </si>
  <si>
    <t>Alte programe comunitare finantate in perioada 2014-2020</t>
  </si>
  <si>
    <t>24</t>
  </si>
  <si>
    <t>Cofin asist fin neramb postader de la CE</t>
  </si>
  <si>
    <t>26</t>
  </si>
  <si>
    <t>Fondul European de Ajustare la Globalizare (FEAG)</t>
  </si>
  <si>
    <t>Ajutoare sociale</t>
  </si>
  <si>
    <t>Plati pt.stimularea mobilitatii fortei de munca :</t>
  </si>
  <si>
    <t xml:space="preserve">    - prima de incadrare (art.74)</t>
  </si>
  <si>
    <t xml:space="preserve">    - prima de instalare ( art 75) din care:</t>
  </si>
  <si>
    <t xml:space="preserve">           - art 75(2) a</t>
  </si>
  <si>
    <t xml:space="preserve">           - art 75(2) b</t>
  </si>
  <si>
    <t xml:space="preserve">           - art 75(3)</t>
  </si>
  <si>
    <t xml:space="preserve">           - art 75(4) din care:</t>
  </si>
  <si>
    <t xml:space="preserve">                     75( 4) a</t>
  </si>
  <si>
    <t xml:space="preserve">                     75( 4) b</t>
  </si>
  <si>
    <t xml:space="preserve">                     75( 4) c</t>
  </si>
  <si>
    <t>Plati pt.stimularea angajatorilor care angaj.absolventi total ( art 80), din care:</t>
  </si>
  <si>
    <t xml:space="preserve">    - absolventi  incadrati conform OG 60/2016</t>
  </si>
  <si>
    <t>Plati pt.stimularea angajatorilor care angaj.someri apartinand unor categorii defavorizate total ( art.85) din care:</t>
  </si>
  <si>
    <t xml:space="preserve">    - categorii defavorizate conform OG 60/2016</t>
  </si>
  <si>
    <t>Plati pentru stimularea absolventilor</t>
  </si>
  <si>
    <t>Prima de insertie art 73^1 alin 1</t>
  </si>
  <si>
    <t>Legea 72/2007</t>
  </si>
  <si>
    <t>Plati pt pregatirea profes absolv (art.84) si ajutor financiar (art. 84^1)</t>
  </si>
  <si>
    <t>Prima de activare ( art. 73^2) alin.1</t>
  </si>
  <si>
    <t>Prima de relocare  ( art.76 (2) OUG 6/2017 )</t>
  </si>
  <si>
    <t>Legea 335/2013 (stagiari)</t>
  </si>
  <si>
    <t>Sume acordate angajatorilor pentru incadrarea in munca a unor categorii de persoane</t>
  </si>
  <si>
    <t>OUG 92/2020 art.3 alin(1) angajarea persoanelor peste 50 ani</t>
  </si>
  <si>
    <t xml:space="preserve">OUG 92/2020 art.3 alin(2) angajarea  persoanelor intre 16-29 ani </t>
  </si>
  <si>
    <t>OG 220/2020  art.1 alin(1) angajarea persoanelor peste 50 ani</t>
  </si>
  <si>
    <t xml:space="preserve">OG 220/2020  art.1 alin(1) angajarea  persoanelor intre 16-29 ani </t>
  </si>
  <si>
    <t>PROIECTE CU FINANTARE DIN FONDURI EXTERNE NERAMBURSABILE  POSTADERARE AFERENTE PERIOADEI 2014-2020</t>
  </si>
  <si>
    <t>Programe din Fondul European de Dezvoltare Regionala(FEDER)</t>
  </si>
  <si>
    <t>Cheltuieli neeligibile</t>
  </si>
  <si>
    <t>Alte facilitati si instrumente post aderare</t>
  </si>
  <si>
    <t xml:space="preserve">                       IMPRUMUTURI</t>
  </si>
  <si>
    <t xml:space="preserve">                            Imprumuturi din bugetul asigurarilor pentru somaj  </t>
  </si>
  <si>
    <t xml:space="preserve">                            Imprumuturi acordate de agentiile guvernamentale si administrate prin agentii de credit</t>
  </si>
  <si>
    <t>Actiuni generale de munca</t>
  </si>
  <si>
    <t>Masuri active pentru combaterea somajului</t>
  </si>
  <si>
    <t>Stimularea crearii de locuri de munca</t>
  </si>
  <si>
    <t>Alte actiuni generale de munca</t>
  </si>
  <si>
    <t>Cheltuieli sistem asigurari pt.somaj</t>
  </si>
  <si>
    <t xml:space="preserve">Cheltuieli fond de garantare </t>
  </si>
  <si>
    <t>99O4</t>
  </si>
  <si>
    <t>EXCEDENT / DEFICIT</t>
  </si>
  <si>
    <t>Excedent-deficit - asigurari pentru somaj</t>
  </si>
  <si>
    <t>Excedent-deficit - fond  garantare</t>
  </si>
  <si>
    <t>PROIECTE CU FINANTARE DIN FONDURI EXTERNE NERAMBURSABILE  POSTADERARE  AFERENTE PERIOADEI 2014-2020</t>
  </si>
  <si>
    <t>Proiect …..</t>
  </si>
  <si>
    <t xml:space="preserve">                   Finantare nationala</t>
  </si>
  <si>
    <t xml:space="preserve">                   Finantare UE</t>
  </si>
  <si>
    <t xml:space="preserve">                   Cheltuieli neeligibile</t>
  </si>
  <si>
    <t>Proiect….</t>
  </si>
  <si>
    <t>% Grad realizare executie / buget * 100</t>
  </si>
  <si>
    <t>SATU MARE</t>
  </si>
  <si>
    <t>Venituri din contributia asiguratorie pentru munca pentru somaj</t>
  </si>
  <si>
    <t>Contr.de asig.pt.somaj dat.de asigurati</t>
  </si>
  <si>
    <t>ADM PUBLICE</t>
  </si>
  <si>
    <t>Subventii primite de la bugetul asigurarilor pentru somaj</t>
  </si>
  <si>
    <t>Sume alocate din bugetul de stat pentru fondul de garantare  pentru plata creantelor salariale</t>
  </si>
  <si>
    <t>Sume primite de la UE/alti donatori in contul platilor efectuate si prefinnantari aferente cadrului financiar 2014-2020</t>
  </si>
  <si>
    <t>Fondul Social European(FSE)</t>
  </si>
  <si>
    <t>Sume primite in contul platilor efectuate in anul curent</t>
  </si>
  <si>
    <t>Sume primite in contul platilor efectuate in anii anteriori</t>
  </si>
  <si>
    <t xml:space="preserve">                                                                                             Director executiv                                                                   Director executiv adjunct</t>
  </si>
  <si>
    <t xml:space="preserve">Sef serviciu buget </t>
  </si>
  <si>
    <t>Intocmit,</t>
  </si>
  <si>
    <t xml:space="preserve">                                                                                                                 Dersidan Simona Valerica                                                    Marusca Septimiu Marcel</t>
  </si>
  <si>
    <t>Tinca Raluca Daniela</t>
  </si>
  <si>
    <t>Candra Kreiger Judit</t>
  </si>
  <si>
    <t xml:space="preserve"> Sume aferente persoanelor cu handicap neincadrate</t>
  </si>
  <si>
    <t>Plati pt.stimularea somerilor care se angajeaza inainte de expirarea perioadei de somaj. Art.72</t>
  </si>
  <si>
    <t>Prima art 73^1 alin 2</t>
  </si>
  <si>
    <t>Contul de executie al bugetului asigurarilor pentru somaj, la data de: 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</si>
</sst>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3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</font>
    <font>
      <b/>
      <sz val="14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name val="Arial Narrow"/>
      <family val="2"/>
    </font>
    <font>
      <sz val="11"/>
      <color rgb="FF0070C0"/>
      <name val="Arial Narrow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  <charset val="238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2" fillId="0" borderId="0"/>
    <xf numFmtId="0" fontId="7" fillId="0" borderId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4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" fontId="8" fillId="0" borderId="0" applyFill="0" applyBorder="0"/>
    <xf numFmtId="0" fontId="21" fillId="0" borderId="0"/>
    <xf numFmtId="4" fontId="8" fillId="0" borderId="0"/>
    <xf numFmtId="4" fontId="8" fillId="0" borderId="0"/>
    <xf numFmtId="0" fontId="8" fillId="0" borderId="0"/>
    <xf numFmtId="0" fontId="8" fillId="0" borderId="0"/>
    <xf numFmtId="4" fontId="8" fillId="0" borderId="0"/>
    <xf numFmtId="4" fontId="8" fillId="0" borderId="0" applyFill="0" applyBorder="0"/>
    <xf numFmtId="4" fontId="8" fillId="0" borderId="0"/>
    <xf numFmtId="0" fontId="1" fillId="0" borderId="0"/>
    <xf numFmtId="4" fontId="8" fillId="0" borderId="0"/>
    <xf numFmtId="0" fontId="8" fillId="0" borderId="0"/>
    <xf numFmtId="0" fontId="8" fillId="0" borderId="0"/>
    <xf numFmtId="4" fontId="8" fillId="0" borderId="0"/>
    <xf numFmtId="0" fontId="1" fillId="0" borderId="0"/>
    <xf numFmtId="0" fontId="8" fillId="0" borderId="0"/>
    <xf numFmtId="4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" fontId="8" fillId="0" borderId="0" applyFill="0" applyBorder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1" fillId="0" borderId="0"/>
  </cellStyleXfs>
  <cellXfs count="344">
    <xf numFmtId="0" fontId="0" fillId="0" borderId="0" xfId="0"/>
    <xf numFmtId="0" fontId="3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6" fillId="0" borderId="0" xfId="1" applyNumberFormat="1" applyFont="1" applyAlignment="1">
      <alignment horizontal="left" vertical="center"/>
    </xf>
    <xf numFmtId="0" fontId="7" fillId="0" borderId="0" xfId="1" applyNumberFormat="1" applyFont="1" applyFill="1" applyAlignment="1">
      <alignment horizontal="left" vertical="center"/>
    </xf>
    <xf numFmtId="0" fontId="7" fillId="0" borderId="0" xfId="1" applyNumberFormat="1" applyFont="1" applyFill="1" applyAlignment="1">
      <alignment horizontal="center" vertical="center"/>
    </xf>
    <xf numFmtId="4" fontId="7" fillId="0" borderId="0" xfId="1" applyNumberFormat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7" fillId="0" borderId="0" xfId="1" applyNumberFormat="1" applyFont="1" applyFill="1" applyAlignment="1">
      <alignment horizontal="right" vertical="center"/>
    </xf>
    <xf numFmtId="4" fontId="7" fillId="0" borderId="0" xfId="1" applyNumberFormat="1" applyFont="1" applyFill="1" applyAlignment="1">
      <alignment horizontal="right" vertical="center"/>
    </xf>
    <xf numFmtId="0" fontId="8" fillId="0" borderId="0" xfId="1" applyNumberFormat="1" applyFont="1" applyAlignment="1">
      <alignment vertical="top"/>
    </xf>
    <xf numFmtId="0" fontId="7" fillId="0" borderId="0" xfId="1" applyNumberFormat="1" applyFont="1" applyAlignment="1">
      <alignment vertical="top"/>
    </xf>
    <xf numFmtId="0" fontId="7" fillId="0" borderId="0" xfId="1" applyNumberFormat="1" applyFont="1" applyAlignment="1"/>
    <xf numFmtId="0" fontId="5" fillId="0" borderId="0" xfId="1" applyNumberFormat="1" applyFont="1" applyBorder="1" applyAlignment="1">
      <alignment horizontal="center" vertical="center"/>
    </xf>
    <xf numFmtId="0" fontId="9" fillId="0" borderId="15" xfId="1" applyNumberFormat="1" applyFont="1" applyFill="1" applyBorder="1" applyAlignment="1">
      <alignment horizontal="left" vertical="center" wrapText="1"/>
    </xf>
    <xf numFmtId="0" fontId="9" fillId="0" borderId="16" xfId="1" applyNumberFormat="1" applyFont="1" applyFill="1" applyBorder="1" applyAlignment="1">
      <alignment horizontal="center" vertical="center" wrapText="1"/>
    </xf>
    <xf numFmtId="0" fontId="9" fillId="0" borderId="16" xfId="1" applyNumberFormat="1" applyFont="1" applyFill="1" applyBorder="1" applyAlignment="1">
      <alignment horizontal="left" vertical="center" wrapText="1"/>
    </xf>
    <xf numFmtId="4" fontId="9" fillId="0" borderId="17" xfId="1" applyNumberFormat="1" applyFont="1" applyFill="1" applyBorder="1" applyAlignment="1">
      <alignment horizontal="left" vertical="center" wrapText="1"/>
    </xf>
    <xf numFmtId="0" fontId="9" fillId="0" borderId="18" xfId="1" applyNumberFormat="1" applyFont="1" applyFill="1" applyBorder="1" applyAlignment="1">
      <alignment horizontal="left" vertical="center" wrapText="1"/>
    </xf>
    <xf numFmtId="0" fontId="9" fillId="0" borderId="16" xfId="1" applyFont="1" applyFill="1" applyBorder="1" applyAlignment="1">
      <alignment horizontal="left" vertical="center" wrapText="1"/>
    </xf>
    <xf numFmtId="0" fontId="11" fillId="0" borderId="0" xfId="1" applyNumberFormat="1" applyFont="1" applyBorder="1" applyAlignment="1">
      <alignment horizontal="center" vertical="top"/>
    </xf>
    <xf numFmtId="0" fontId="11" fillId="0" borderId="0" xfId="1" applyNumberFormat="1" applyFont="1" applyAlignment="1">
      <alignment horizontal="center" vertical="top"/>
    </xf>
    <xf numFmtId="0" fontId="11" fillId="0" borderId="0" xfId="1" applyNumberFormat="1" applyFont="1" applyAlignment="1">
      <alignment horizontal="center"/>
    </xf>
    <xf numFmtId="0" fontId="4" fillId="0" borderId="21" xfId="1" applyNumberFormat="1" applyFont="1" applyBorder="1" applyAlignment="1">
      <alignment horizontal="center" vertical="center" wrapText="1"/>
    </xf>
    <xf numFmtId="0" fontId="4" fillId="0" borderId="22" xfId="1" applyNumberFormat="1" applyFont="1" applyBorder="1" applyAlignment="1">
      <alignment horizontal="center" vertical="center" wrapText="1"/>
    </xf>
    <xf numFmtId="0" fontId="4" fillId="0" borderId="23" xfId="1" applyNumberFormat="1" applyFont="1" applyBorder="1" applyAlignment="1">
      <alignment horizontal="center" vertical="center" wrapText="1"/>
    </xf>
    <xf numFmtId="0" fontId="7" fillId="0" borderId="24" xfId="1" applyNumberFormat="1" applyFont="1" applyFill="1" applyBorder="1" applyAlignment="1">
      <alignment horizontal="left" vertical="center" wrapText="1"/>
    </xf>
    <xf numFmtId="0" fontId="7" fillId="0" borderId="22" xfId="1" applyNumberFormat="1" applyFont="1" applyFill="1" applyBorder="1" applyAlignment="1">
      <alignment horizontal="center" vertical="center" wrapText="1"/>
    </xf>
    <xf numFmtId="0" fontId="7" fillId="0" borderId="22" xfId="1" applyNumberFormat="1" applyFont="1" applyFill="1" applyBorder="1" applyAlignment="1">
      <alignment horizontal="left" vertical="center" wrapText="1"/>
    </xf>
    <xf numFmtId="3" fontId="7" fillId="0" borderId="25" xfId="1" applyNumberFormat="1" applyFont="1" applyFill="1" applyBorder="1" applyAlignment="1">
      <alignment horizontal="left" vertical="center" wrapText="1"/>
    </xf>
    <xf numFmtId="0" fontId="7" fillId="0" borderId="0" xfId="1" applyNumberFormat="1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left" vertical="center" wrapText="1"/>
    </xf>
    <xf numFmtId="0" fontId="7" fillId="0" borderId="27" xfId="1" applyNumberFormat="1" applyFont="1" applyFill="1" applyBorder="1" applyAlignment="1">
      <alignment horizontal="center" vertical="center" wrapText="1"/>
    </xf>
    <xf numFmtId="4" fontId="7" fillId="0" borderId="28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top"/>
    </xf>
    <xf numFmtId="3" fontId="8" fillId="0" borderId="0" xfId="1" applyNumberFormat="1" applyFont="1" applyAlignment="1">
      <alignment vertical="top"/>
    </xf>
    <xf numFmtId="4" fontId="9" fillId="0" borderId="39" xfId="1" applyNumberFormat="1" applyFont="1" applyFill="1" applyBorder="1" applyAlignment="1">
      <alignment horizontal="right" vertical="center"/>
    </xf>
    <xf numFmtId="0" fontId="12" fillId="0" borderId="40" xfId="1" applyNumberFormat="1" applyFont="1" applyBorder="1" applyAlignment="1">
      <alignment horizontal="center" vertical="center"/>
    </xf>
    <xf numFmtId="0" fontId="12" fillId="0" borderId="41" xfId="1" applyNumberFormat="1" applyFont="1" applyBorder="1" applyAlignment="1">
      <alignment horizontal="center" vertical="center"/>
    </xf>
    <xf numFmtId="3" fontId="9" fillId="0" borderId="41" xfId="1" applyNumberFormat="1" applyFont="1" applyFill="1" applyBorder="1" applyAlignment="1">
      <alignment horizontal="left" vertical="center"/>
    </xf>
    <xf numFmtId="4" fontId="9" fillId="0" borderId="48" xfId="1" applyNumberFormat="1" applyFont="1" applyFill="1" applyBorder="1" applyAlignment="1">
      <alignment horizontal="right" vertical="center"/>
    </xf>
    <xf numFmtId="49" fontId="12" fillId="0" borderId="41" xfId="1" applyNumberFormat="1" applyFont="1" applyBorder="1" applyAlignment="1">
      <alignment horizontal="center" vertical="center"/>
    </xf>
    <xf numFmtId="4" fontId="6" fillId="0" borderId="42" xfId="1" applyNumberFormat="1" applyFont="1" applyBorder="1" applyAlignment="1">
      <alignment horizontal="left" vertical="center" wrapText="1"/>
    </xf>
    <xf numFmtId="3" fontId="14" fillId="0" borderId="0" xfId="1" applyNumberFormat="1" applyFont="1" applyAlignment="1">
      <alignment vertical="top"/>
    </xf>
    <xf numFmtId="0" fontId="14" fillId="0" borderId="0" xfId="1" applyNumberFormat="1" applyFont="1" applyAlignment="1">
      <alignment vertical="top"/>
    </xf>
    <xf numFmtId="0" fontId="9" fillId="0" borderId="0" xfId="1" applyNumberFormat="1" applyFont="1" applyAlignment="1">
      <alignment vertical="top"/>
    </xf>
    <xf numFmtId="0" fontId="9" fillId="0" borderId="0" xfId="1" applyNumberFormat="1" applyFont="1" applyAlignment="1"/>
    <xf numFmtId="0" fontId="6" fillId="0" borderId="40" xfId="1" applyNumberFormat="1" applyFont="1" applyBorder="1" applyAlignment="1">
      <alignment horizontal="center" vertical="center"/>
    </xf>
    <xf numFmtId="0" fontId="6" fillId="0" borderId="41" xfId="1" applyNumberFormat="1" applyFont="1" applyBorder="1" applyAlignment="1">
      <alignment horizontal="center" vertical="center"/>
    </xf>
    <xf numFmtId="3" fontId="7" fillId="0" borderId="41" xfId="1" applyNumberFormat="1" applyFont="1" applyFill="1" applyBorder="1" applyAlignment="1">
      <alignment horizontal="left" vertical="center" wrapText="1"/>
    </xf>
    <xf numFmtId="3" fontId="7" fillId="0" borderId="45" xfId="1" applyNumberFormat="1" applyFont="1" applyFill="1" applyBorder="1" applyAlignment="1">
      <alignment horizontal="left" vertical="center" wrapText="1"/>
    </xf>
    <xf numFmtId="0" fontId="12" fillId="0" borderId="42" xfId="1" applyNumberFormat="1" applyFont="1" applyBorder="1" applyAlignment="1">
      <alignment horizontal="left" vertical="center" wrapText="1"/>
    </xf>
    <xf numFmtId="0" fontId="6" fillId="0" borderId="42" xfId="1" applyNumberFormat="1" applyFont="1" applyBorder="1" applyAlignment="1">
      <alignment horizontal="left" vertical="center" wrapText="1"/>
    </xf>
    <xf numFmtId="49" fontId="6" fillId="0" borderId="41" xfId="1" applyNumberFormat="1" applyFont="1" applyBorder="1" applyAlignment="1">
      <alignment horizontal="center" vertical="center"/>
    </xf>
    <xf numFmtId="0" fontId="12" fillId="4" borderId="40" xfId="1" applyNumberFormat="1" applyFont="1" applyFill="1" applyBorder="1" applyAlignment="1">
      <alignment horizontal="center" vertical="center"/>
    </xf>
    <xf numFmtId="0" fontId="12" fillId="4" borderId="41" xfId="1" applyNumberFormat="1" applyFont="1" applyFill="1" applyBorder="1" applyAlignment="1">
      <alignment horizontal="center" vertical="center"/>
    </xf>
    <xf numFmtId="0" fontId="12" fillId="4" borderId="42" xfId="1" applyNumberFormat="1" applyFont="1" applyFill="1" applyBorder="1" applyAlignment="1">
      <alignment horizontal="left" vertical="center" wrapText="1"/>
    </xf>
    <xf numFmtId="0" fontId="6" fillId="5" borderId="40" xfId="1" applyNumberFormat="1" applyFont="1" applyFill="1" applyBorder="1" applyAlignment="1">
      <alignment horizontal="center" vertical="center"/>
    </xf>
    <xf numFmtId="0" fontId="6" fillId="5" borderId="41" xfId="1" applyNumberFormat="1" applyFont="1" applyFill="1" applyBorder="1" applyAlignment="1">
      <alignment horizontal="center" vertical="center"/>
    </xf>
    <xf numFmtId="0" fontId="6" fillId="5" borderId="42" xfId="1" applyNumberFormat="1" applyFont="1" applyFill="1" applyBorder="1" applyAlignment="1">
      <alignment horizontal="left" vertical="center"/>
    </xf>
    <xf numFmtId="0" fontId="13" fillId="3" borderId="42" xfId="1" applyNumberFormat="1" applyFont="1" applyFill="1" applyBorder="1" applyAlignment="1">
      <alignment horizontal="left" vertical="center" wrapText="1"/>
    </xf>
    <xf numFmtId="3" fontId="7" fillId="0" borderId="0" xfId="1" applyNumberFormat="1" applyFont="1" applyAlignment="1">
      <alignment vertical="top"/>
    </xf>
    <xf numFmtId="3" fontId="9" fillId="0" borderId="41" xfId="1" applyNumberFormat="1" applyFont="1" applyFill="1" applyBorder="1" applyAlignment="1">
      <alignment horizontal="left" vertical="center" wrapText="1"/>
    </xf>
    <xf numFmtId="4" fontId="9" fillId="0" borderId="41" xfId="1" applyNumberFormat="1" applyFont="1" applyFill="1" applyBorder="1" applyAlignment="1">
      <alignment horizontal="left" vertical="center" wrapText="1"/>
    </xf>
    <xf numFmtId="4" fontId="9" fillId="0" borderId="46" xfId="1" applyNumberFormat="1" applyFont="1" applyFill="1" applyBorder="1" applyAlignment="1">
      <alignment horizontal="right" vertical="center"/>
    </xf>
    <xf numFmtId="4" fontId="13" fillId="4" borderId="42" xfId="1" applyNumberFormat="1" applyFont="1" applyFill="1" applyBorder="1" applyAlignment="1">
      <alignment horizontal="left" vertical="center"/>
    </xf>
    <xf numFmtId="0" fontId="12" fillId="0" borderId="41" xfId="1" quotePrefix="1" applyNumberFormat="1" applyFont="1" applyBorder="1" applyAlignment="1">
      <alignment horizontal="center" vertical="center"/>
    </xf>
    <xf numFmtId="0" fontId="10" fillId="0" borderId="41" xfId="1" quotePrefix="1" applyNumberFormat="1" applyFont="1" applyBorder="1" applyAlignment="1">
      <alignment horizontal="center" vertical="center"/>
    </xf>
    <xf numFmtId="0" fontId="11" fillId="0" borderId="41" xfId="1" applyNumberFormat="1" applyFont="1" applyBorder="1" applyAlignment="1">
      <alignment horizontal="center" vertical="center"/>
    </xf>
    <xf numFmtId="0" fontId="11" fillId="0" borderId="42" xfId="1" applyNumberFormat="1" applyFont="1" applyFill="1" applyBorder="1" applyAlignment="1">
      <alignment horizontal="left" vertical="center" wrapText="1"/>
    </xf>
    <xf numFmtId="0" fontId="12" fillId="6" borderId="40" xfId="1" applyNumberFormat="1" applyFont="1" applyFill="1" applyBorder="1" applyAlignment="1">
      <alignment horizontal="center" vertical="center"/>
    </xf>
    <xf numFmtId="0" fontId="12" fillId="6" borderId="41" xfId="1" applyNumberFormat="1" applyFont="1" applyFill="1" applyBorder="1" applyAlignment="1">
      <alignment horizontal="center" vertical="center"/>
    </xf>
    <xf numFmtId="0" fontId="12" fillId="6" borderId="42" xfId="1" applyNumberFormat="1" applyFont="1" applyFill="1" applyBorder="1" applyAlignment="1">
      <alignment horizontal="left" vertical="center" wrapText="1"/>
    </xf>
    <xf numFmtId="0" fontId="15" fillId="0" borderId="42" xfId="1" applyNumberFormat="1" applyFont="1" applyBorder="1" applyAlignment="1">
      <alignment horizontal="left" vertical="center" wrapText="1"/>
    </xf>
    <xf numFmtId="3" fontId="9" fillId="0" borderId="47" xfId="1" applyNumberFormat="1" applyFont="1" applyFill="1" applyBorder="1" applyAlignment="1">
      <alignment horizontal="left" vertical="center" wrapText="1"/>
    </xf>
    <xf numFmtId="4" fontId="9" fillId="0" borderId="44" xfId="1" applyNumberFormat="1" applyFont="1" applyFill="1" applyBorder="1" applyAlignment="1">
      <alignment horizontal="left" vertical="center" wrapText="1"/>
    </xf>
    <xf numFmtId="3" fontId="9" fillId="0" borderId="46" xfId="1" applyNumberFormat="1" applyFont="1" applyFill="1" applyBorder="1" applyAlignment="1">
      <alignment horizontal="left" vertical="center" wrapText="1"/>
    </xf>
    <xf numFmtId="3" fontId="7" fillId="0" borderId="47" xfId="1" applyNumberFormat="1" applyFont="1" applyFill="1" applyBorder="1" applyAlignment="1">
      <alignment horizontal="left" vertical="center" wrapText="1"/>
    </xf>
    <xf numFmtId="3" fontId="7" fillId="0" borderId="46" xfId="1" applyNumberFormat="1" applyFont="1" applyFill="1" applyBorder="1" applyAlignment="1">
      <alignment horizontal="left" vertical="center"/>
    </xf>
    <xf numFmtId="0" fontId="16" fillId="0" borderId="40" xfId="1" applyNumberFormat="1" applyFont="1" applyBorder="1" applyAlignment="1">
      <alignment horizontal="center" vertical="center"/>
    </xf>
    <xf numFmtId="0" fontId="16" fillId="0" borderId="41" xfId="1" applyNumberFormat="1" applyFont="1" applyBorder="1" applyAlignment="1">
      <alignment horizontal="center" vertical="center"/>
    </xf>
    <xf numFmtId="0" fontId="16" fillId="0" borderId="42" xfId="1" applyNumberFormat="1" applyFont="1" applyBorder="1" applyAlignment="1">
      <alignment horizontal="left" vertical="center" wrapText="1"/>
    </xf>
    <xf numFmtId="3" fontId="17" fillId="0" borderId="47" xfId="1" applyNumberFormat="1" applyFont="1" applyFill="1" applyBorder="1" applyAlignment="1">
      <alignment horizontal="left" vertical="center" wrapText="1"/>
    </xf>
    <xf numFmtId="4" fontId="18" fillId="0" borderId="44" xfId="1" applyNumberFormat="1" applyFont="1" applyFill="1" applyBorder="1" applyAlignment="1">
      <alignment horizontal="left" vertical="center" wrapText="1"/>
    </xf>
    <xf numFmtId="3" fontId="17" fillId="0" borderId="41" xfId="1" applyNumberFormat="1" applyFont="1" applyFill="1" applyBorder="1" applyAlignment="1">
      <alignment horizontal="left" vertical="center" wrapText="1"/>
    </xf>
    <xf numFmtId="3" fontId="19" fillId="0" borderId="0" xfId="1" applyNumberFormat="1" applyFont="1" applyAlignment="1">
      <alignment vertical="top"/>
    </xf>
    <xf numFmtId="0" fontId="19" fillId="0" borderId="0" xfId="1" applyNumberFormat="1" applyFont="1" applyAlignment="1">
      <alignment vertical="top"/>
    </xf>
    <xf numFmtId="0" fontId="17" fillId="0" borderId="0" xfId="1" applyNumberFormat="1" applyFont="1" applyAlignment="1">
      <alignment vertical="top"/>
    </xf>
    <xf numFmtId="0" fontId="17" fillId="0" borderId="0" xfId="1" applyNumberFormat="1" applyFont="1" applyAlignment="1"/>
    <xf numFmtId="0" fontId="6" fillId="0" borderId="41" xfId="1" quotePrefix="1" applyNumberFormat="1" applyFont="1" applyBorder="1" applyAlignment="1">
      <alignment horizontal="center" vertical="center"/>
    </xf>
    <xf numFmtId="0" fontId="6" fillId="0" borderId="42" xfId="2" applyNumberFormat="1" applyFont="1" applyBorder="1" applyAlignment="1">
      <alignment horizontal="left" vertical="center" wrapText="1"/>
    </xf>
    <xf numFmtId="0" fontId="6" fillId="6" borderId="40" xfId="1" applyNumberFormat="1" applyFont="1" applyFill="1" applyBorder="1" applyAlignment="1">
      <alignment horizontal="center" vertical="center"/>
    </xf>
    <xf numFmtId="0" fontId="6" fillId="6" borderId="41" xfId="1" applyNumberFormat="1" applyFont="1" applyFill="1" applyBorder="1" applyAlignment="1">
      <alignment horizontal="center" vertical="center"/>
    </xf>
    <xf numFmtId="0" fontId="6" fillId="6" borderId="42" xfId="1" applyNumberFormat="1" applyFont="1" applyFill="1" applyBorder="1" applyAlignment="1">
      <alignment horizontal="left" vertical="center" wrapText="1"/>
    </xf>
    <xf numFmtId="3" fontId="9" fillId="0" borderId="45" xfId="1" applyNumberFormat="1" applyFont="1" applyFill="1" applyBorder="1" applyAlignment="1">
      <alignment horizontal="left" vertical="center" wrapText="1"/>
    </xf>
    <xf numFmtId="3" fontId="9" fillId="0" borderId="0" xfId="1" applyNumberFormat="1" applyFont="1" applyAlignment="1">
      <alignment vertical="top"/>
    </xf>
    <xf numFmtId="0" fontId="11" fillId="0" borderId="42" xfId="1" applyNumberFormat="1" applyFont="1" applyBorder="1" applyAlignment="1">
      <alignment horizontal="left" vertical="center" wrapText="1"/>
    </xf>
    <xf numFmtId="0" fontId="6" fillId="0" borderId="40" xfId="1" applyNumberFormat="1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>
      <alignment horizontal="center" vertical="center"/>
    </xf>
    <xf numFmtId="0" fontId="6" fillId="0" borderId="42" xfId="1" applyNumberFormat="1" applyFont="1" applyFill="1" applyBorder="1" applyAlignment="1">
      <alignment horizontal="left" vertical="center" wrapText="1"/>
    </xf>
    <xf numFmtId="3" fontId="8" fillId="0" borderId="0" xfId="1" applyNumberFormat="1" applyFont="1" applyFill="1" applyAlignment="1">
      <alignment vertical="top"/>
    </xf>
    <xf numFmtId="0" fontId="8" fillId="0" borderId="0" xfId="1" applyNumberFormat="1" applyFont="1" applyFill="1" applyAlignment="1">
      <alignment vertical="top"/>
    </xf>
    <xf numFmtId="0" fontId="7" fillId="0" borderId="0" xfId="1" applyNumberFormat="1" applyFont="1" applyFill="1" applyAlignment="1">
      <alignment vertical="top"/>
    </xf>
    <xf numFmtId="0" fontId="7" fillId="0" borderId="0" xfId="1" applyNumberFormat="1" applyFont="1" applyFill="1" applyAlignment="1"/>
    <xf numFmtId="3" fontId="7" fillId="0" borderId="46" xfId="1" applyNumberFormat="1" applyFont="1" applyFill="1" applyBorder="1" applyAlignment="1">
      <alignment horizontal="left" vertical="center" wrapText="1"/>
    </xf>
    <xf numFmtId="3" fontId="9" fillId="0" borderId="47" xfId="1" applyNumberFormat="1" applyFont="1" applyFill="1" applyBorder="1" applyAlignment="1">
      <alignment horizontal="left" vertical="center"/>
    </xf>
    <xf numFmtId="0" fontId="6" fillId="2" borderId="40" xfId="1" applyNumberFormat="1" applyFont="1" applyFill="1" applyBorder="1" applyAlignment="1">
      <alignment horizontal="center" vertical="center"/>
    </xf>
    <xf numFmtId="0" fontId="6" fillId="2" borderId="41" xfId="1" applyNumberFormat="1" applyFont="1" applyFill="1" applyBorder="1" applyAlignment="1">
      <alignment horizontal="center" vertical="center"/>
    </xf>
    <xf numFmtId="0" fontId="6" fillId="2" borderId="42" xfId="1" applyNumberFormat="1" applyFont="1" applyFill="1" applyBorder="1" applyAlignment="1">
      <alignment horizontal="left" vertical="center" wrapText="1"/>
    </xf>
    <xf numFmtId="3" fontId="8" fillId="2" borderId="0" xfId="1" applyNumberFormat="1" applyFont="1" applyFill="1" applyAlignment="1">
      <alignment vertical="top"/>
    </xf>
    <xf numFmtId="0" fontId="8" fillId="2" borderId="0" xfId="1" applyNumberFormat="1" applyFont="1" applyFill="1" applyAlignment="1">
      <alignment vertical="top"/>
    </xf>
    <xf numFmtId="0" fontId="7" fillId="2" borderId="0" xfId="1" applyNumberFormat="1" applyFont="1" applyFill="1" applyAlignment="1">
      <alignment vertical="top"/>
    </xf>
    <xf numFmtId="0" fontId="7" fillId="2" borderId="0" xfId="1" applyNumberFormat="1" applyFont="1" applyFill="1" applyAlignment="1"/>
    <xf numFmtId="3" fontId="17" fillId="0" borderId="46" xfId="1" applyNumberFormat="1" applyFont="1" applyFill="1" applyBorder="1" applyAlignment="1">
      <alignment horizontal="left" vertical="center"/>
    </xf>
    <xf numFmtId="0" fontId="6" fillId="0" borderId="41" xfId="1" quotePrefix="1" applyNumberFormat="1" applyFont="1" applyFill="1" applyBorder="1" applyAlignment="1">
      <alignment horizontal="center" vertical="center"/>
    </xf>
    <xf numFmtId="0" fontId="6" fillId="0" borderId="42" xfId="1" quotePrefix="1" applyNumberFormat="1" applyFont="1" applyBorder="1" applyAlignment="1">
      <alignment horizontal="left" vertical="center" wrapText="1"/>
    </xf>
    <xf numFmtId="3" fontId="9" fillId="0" borderId="43" xfId="1" applyNumberFormat="1" applyFont="1" applyFill="1" applyBorder="1" applyAlignment="1">
      <alignment horizontal="left" vertical="center" wrapText="1"/>
    </xf>
    <xf numFmtId="0" fontId="6" fillId="0" borderId="58" xfId="1" applyNumberFormat="1" applyFont="1" applyFill="1" applyBorder="1" applyAlignment="1">
      <alignment horizontal="center" vertical="center"/>
    </xf>
    <xf numFmtId="0" fontId="6" fillId="0" borderId="42" xfId="1" applyNumberFormat="1" applyFont="1" applyFill="1" applyBorder="1" applyAlignment="1">
      <alignment horizontal="center" vertical="center"/>
    </xf>
    <xf numFmtId="0" fontId="11" fillId="0" borderId="42" xfId="2" applyNumberFormat="1" applyFont="1" applyFill="1" applyBorder="1" applyAlignment="1">
      <alignment horizontal="left" vertical="center" wrapText="1"/>
    </xf>
    <xf numFmtId="3" fontId="9" fillId="0" borderId="0" xfId="1" applyNumberFormat="1" applyFont="1" applyFill="1" applyAlignment="1">
      <alignment vertical="top"/>
    </xf>
    <xf numFmtId="3" fontId="9" fillId="0" borderId="40" xfId="1" applyNumberFormat="1" applyFont="1" applyFill="1" applyBorder="1" applyAlignment="1">
      <alignment horizontal="left" vertical="center" wrapText="1"/>
    </xf>
    <xf numFmtId="3" fontId="9" fillId="0" borderId="46" xfId="1" applyNumberFormat="1" applyFont="1" applyFill="1" applyBorder="1" applyAlignment="1">
      <alignment horizontal="left" vertical="center"/>
    </xf>
    <xf numFmtId="0" fontId="16" fillId="0" borderId="42" xfId="1" applyNumberFormat="1" applyFont="1" applyFill="1" applyBorder="1" applyAlignment="1">
      <alignment horizontal="left" vertical="center" wrapText="1"/>
    </xf>
    <xf numFmtId="0" fontId="12" fillId="0" borderId="42" xfId="1" applyNumberFormat="1" applyFont="1" applyFill="1" applyBorder="1" applyAlignment="1">
      <alignment horizontal="left" vertical="center" wrapText="1"/>
    </xf>
    <xf numFmtId="0" fontId="12" fillId="0" borderId="42" xfId="2" applyNumberFormat="1" applyFont="1" applyBorder="1" applyAlignment="1">
      <alignment horizontal="left" vertical="center" wrapText="1"/>
    </xf>
    <xf numFmtId="3" fontId="9" fillId="0" borderId="42" xfId="1" applyNumberFormat="1" applyFont="1" applyFill="1" applyBorder="1" applyAlignment="1">
      <alignment horizontal="left" vertical="center" wrapText="1"/>
    </xf>
    <xf numFmtId="3" fontId="9" fillId="0" borderId="48" xfId="1" applyNumberFormat="1" applyFont="1" applyFill="1" applyBorder="1" applyAlignment="1">
      <alignment horizontal="left" vertical="center" wrapText="1"/>
    </xf>
    <xf numFmtId="3" fontId="7" fillId="0" borderId="0" xfId="1" applyNumberFormat="1" applyFont="1" applyFill="1" applyAlignment="1">
      <alignment horizontal="right" vertical="center"/>
    </xf>
    <xf numFmtId="3" fontId="9" fillId="0" borderId="0" xfId="1" applyNumberFormat="1" applyFont="1" applyFill="1" applyAlignment="1">
      <alignment horizontal="left" vertical="center"/>
    </xf>
    <xf numFmtId="3" fontId="7" fillId="0" borderId="0" xfId="1" applyNumberFormat="1" applyFont="1" applyFill="1" applyAlignment="1">
      <alignment horizontal="left" vertical="center"/>
    </xf>
    <xf numFmtId="3" fontId="7" fillId="0" borderId="0" xfId="1" applyNumberFormat="1" applyFont="1" applyAlignment="1"/>
    <xf numFmtId="0" fontId="12" fillId="0" borderId="42" xfId="2" applyNumberFormat="1" applyFont="1" applyFill="1" applyBorder="1" applyAlignment="1">
      <alignment horizontal="left" vertical="center" wrapText="1"/>
    </xf>
    <xf numFmtId="0" fontId="9" fillId="0" borderId="17" xfId="1" applyNumberFormat="1" applyFont="1" applyFill="1" applyBorder="1" applyAlignment="1">
      <alignment horizontal="left" vertical="center" wrapText="1"/>
    </xf>
    <xf numFmtId="0" fontId="7" fillId="0" borderId="26" xfId="1" applyNumberFormat="1" applyFont="1" applyFill="1" applyBorder="1" applyAlignment="1">
      <alignment horizontal="left" vertical="center" wrapText="1"/>
    </xf>
    <xf numFmtId="3" fontId="9" fillId="4" borderId="2" xfId="1" applyNumberFormat="1" applyFont="1" applyFill="1" applyBorder="1" applyAlignment="1">
      <alignment horizontal="left" vertical="center" wrapText="1"/>
    </xf>
    <xf numFmtId="4" fontId="9" fillId="4" borderId="2" xfId="1" applyNumberFormat="1" applyFont="1" applyFill="1" applyBorder="1" applyAlignment="1">
      <alignment horizontal="left" vertical="center" wrapText="1"/>
    </xf>
    <xf numFmtId="4" fontId="9" fillId="4" borderId="56" xfId="1" applyNumberFormat="1" applyFont="1" applyFill="1" applyBorder="1" applyAlignment="1">
      <alignment horizontal="right" vertical="center"/>
    </xf>
    <xf numFmtId="3" fontId="7" fillId="5" borderId="49" xfId="1" applyNumberFormat="1" applyFont="1" applyFill="1" applyBorder="1" applyAlignment="1">
      <alignment horizontal="left" vertical="center"/>
    </xf>
    <xf numFmtId="3" fontId="7" fillId="5" borderId="50" xfId="1" applyNumberFormat="1" applyFont="1" applyFill="1" applyBorder="1" applyAlignment="1">
      <alignment horizontal="center" vertical="center"/>
    </xf>
    <xf numFmtId="3" fontId="7" fillId="5" borderId="50" xfId="1" applyNumberFormat="1" applyFont="1" applyFill="1" applyBorder="1" applyAlignment="1">
      <alignment horizontal="left" vertical="center"/>
    </xf>
    <xf numFmtId="4" fontId="7" fillId="5" borderId="51" xfId="1" applyNumberFormat="1" applyFont="1" applyFill="1" applyBorder="1" applyAlignment="1">
      <alignment horizontal="left" vertical="center"/>
    </xf>
    <xf numFmtId="3" fontId="7" fillId="5" borderId="52" xfId="1" applyNumberFormat="1" applyFont="1" applyFill="1" applyBorder="1" applyAlignment="1">
      <alignment horizontal="left" vertical="center"/>
    </xf>
    <xf numFmtId="3" fontId="7" fillId="5" borderId="53" xfId="1" applyNumberFormat="1" applyFont="1" applyFill="1" applyBorder="1" applyAlignment="1">
      <alignment horizontal="left" vertical="center"/>
    </xf>
    <xf numFmtId="3" fontId="7" fillId="5" borderId="54" xfId="1" applyNumberFormat="1" applyFont="1" applyFill="1" applyBorder="1" applyAlignment="1">
      <alignment horizontal="right" vertical="center"/>
    </xf>
    <xf numFmtId="4" fontId="7" fillId="5" borderId="55" xfId="1" applyNumberFormat="1" applyFont="1" applyFill="1" applyBorder="1" applyAlignment="1">
      <alignment horizontal="right" vertical="center"/>
    </xf>
    <xf numFmtId="3" fontId="9" fillId="6" borderId="13" xfId="1" applyNumberFormat="1" applyFont="1" applyFill="1" applyBorder="1" applyAlignment="1">
      <alignment horizontal="left" vertical="center" wrapText="1"/>
    </xf>
    <xf numFmtId="4" fontId="9" fillId="6" borderId="13" xfId="1" applyNumberFormat="1" applyFont="1" applyFill="1" applyBorder="1" applyAlignment="1">
      <alignment horizontal="left" vertical="center" wrapText="1"/>
    </xf>
    <xf numFmtId="4" fontId="9" fillId="6" borderId="57" xfId="1" applyNumberFormat="1" applyFont="1" applyFill="1" applyBorder="1" applyAlignment="1">
      <alignment horizontal="right" vertical="center"/>
    </xf>
    <xf numFmtId="3" fontId="9" fillId="4" borderId="38" xfId="1" applyNumberFormat="1" applyFont="1" applyFill="1" applyBorder="1" applyAlignment="1">
      <alignment horizontal="left" vertical="center" wrapText="1"/>
    </xf>
    <xf numFmtId="4" fontId="9" fillId="4" borderId="36" xfId="1" applyNumberFormat="1" applyFont="1" applyFill="1" applyBorder="1" applyAlignment="1">
      <alignment horizontal="left" vertical="center" wrapText="1"/>
    </xf>
    <xf numFmtId="3" fontId="9" fillId="4" borderId="37" xfId="1" applyNumberFormat="1" applyFont="1" applyFill="1" applyBorder="1" applyAlignment="1">
      <alignment horizontal="left" vertical="center" wrapText="1"/>
    </xf>
    <xf numFmtId="4" fontId="9" fillId="4" borderId="39" xfId="1" applyNumberFormat="1" applyFont="1" applyFill="1" applyBorder="1" applyAlignment="1">
      <alignment horizontal="right" vertical="center"/>
    </xf>
    <xf numFmtId="3" fontId="7" fillId="6" borderId="47" xfId="1" applyNumberFormat="1" applyFont="1" applyFill="1" applyBorder="1" applyAlignment="1">
      <alignment horizontal="left" vertical="center" wrapText="1"/>
    </xf>
    <xf numFmtId="4" fontId="9" fillId="6" borderId="44" xfId="1" applyNumberFormat="1" applyFont="1" applyFill="1" applyBorder="1" applyAlignment="1">
      <alignment horizontal="left" vertical="center" wrapText="1"/>
    </xf>
    <xf numFmtId="3" fontId="7" fillId="6" borderId="45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/>
    </xf>
    <xf numFmtId="4" fontId="9" fillId="6" borderId="48" xfId="1" applyNumberFormat="1" applyFont="1" applyFill="1" applyBorder="1" applyAlignment="1">
      <alignment horizontal="right" vertical="center"/>
    </xf>
    <xf numFmtId="0" fontId="12" fillId="0" borderId="40" xfId="1" applyNumberFormat="1" applyFont="1" applyFill="1" applyBorder="1" applyAlignment="1">
      <alignment horizontal="center" vertical="center"/>
    </xf>
    <xf numFmtId="0" fontId="12" fillId="0" borderId="41" xfId="1" applyNumberFormat="1" applyFont="1" applyFill="1" applyBorder="1" applyAlignment="1">
      <alignment horizontal="center" vertical="center"/>
    </xf>
    <xf numFmtId="3" fontId="9" fillId="4" borderId="47" xfId="1" applyNumberFormat="1" applyFont="1" applyFill="1" applyBorder="1" applyAlignment="1">
      <alignment horizontal="left" vertical="center" wrapText="1"/>
    </xf>
    <xf numFmtId="4" fontId="9" fillId="4" borderId="44" xfId="1" applyNumberFormat="1" applyFont="1" applyFill="1" applyBorder="1" applyAlignment="1">
      <alignment horizontal="left" vertical="center" wrapText="1"/>
    </xf>
    <xf numFmtId="3" fontId="9" fillId="4" borderId="46" xfId="1" applyNumberFormat="1" applyFont="1" applyFill="1" applyBorder="1" applyAlignment="1">
      <alignment horizontal="left" vertical="center" wrapText="1"/>
    </xf>
    <xf numFmtId="4" fontId="9" fillId="4" borderId="48" xfId="1" applyNumberFormat="1" applyFont="1" applyFill="1" applyBorder="1" applyAlignment="1">
      <alignment horizontal="right" vertical="center"/>
    </xf>
    <xf numFmtId="0" fontId="15" fillId="0" borderId="42" xfId="1" applyNumberFormat="1" applyFont="1" applyFill="1" applyBorder="1" applyAlignment="1">
      <alignment horizontal="left" vertical="center" wrapText="1"/>
    </xf>
    <xf numFmtId="3" fontId="9" fillId="4" borderId="43" xfId="1" applyNumberFormat="1" applyFont="1" applyFill="1" applyBorder="1" applyAlignment="1">
      <alignment horizontal="left" vertical="center" wrapText="1"/>
    </xf>
    <xf numFmtId="3" fontId="9" fillId="6" borderId="43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 wrapText="1"/>
    </xf>
    <xf numFmtId="3" fontId="9" fillId="4" borderId="41" xfId="1" applyNumberFormat="1" applyFont="1" applyFill="1" applyBorder="1" applyAlignment="1">
      <alignment horizontal="left" vertical="center"/>
    </xf>
    <xf numFmtId="4" fontId="9" fillId="4" borderId="41" xfId="1" applyNumberFormat="1" applyFont="1" applyFill="1" applyBorder="1" applyAlignment="1">
      <alignment horizontal="left" vertical="center" wrapText="1"/>
    </xf>
    <xf numFmtId="4" fontId="9" fillId="4" borderId="46" xfId="1" applyNumberFormat="1" applyFont="1" applyFill="1" applyBorder="1" applyAlignment="1">
      <alignment horizontal="right" vertical="center"/>
    </xf>
    <xf numFmtId="2" fontId="12" fillId="0" borderId="42" xfId="0" applyNumberFormat="1" applyFont="1" applyBorder="1" applyAlignment="1">
      <alignment horizontal="left" vertical="center" wrapText="1"/>
    </xf>
    <xf numFmtId="0" fontId="11" fillId="0" borderId="0" xfId="1" applyNumberFormat="1" applyFont="1" applyFill="1" applyBorder="1" applyAlignment="1">
      <alignment horizontal="center" vertical="top"/>
    </xf>
    <xf numFmtId="0" fontId="8" fillId="0" borderId="0" xfId="1" applyNumberFormat="1" applyFont="1" applyFill="1" applyBorder="1" applyAlignment="1">
      <alignment horizontal="center" vertical="top"/>
    </xf>
    <xf numFmtId="3" fontId="14" fillId="0" borderId="0" xfId="1" applyNumberFormat="1" applyFont="1" applyFill="1" applyAlignment="1">
      <alignment vertical="top"/>
    </xf>
    <xf numFmtId="3" fontId="7" fillId="0" borderId="0" xfId="1" applyNumberFormat="1" applyFont="1" applyFill="1" applyAlignment="1">
      <alignment vertical="top"/>
    </xf>
    <xf numFmtId="3" fontId="19" fillId="0" borderId="0" xfId="1" applyNumberFormat="1" applyFont="1" applyFill="1" applyAlignment="1">
      <alignment vertical="top"/>
    </xf>
    <xf numFmtId="3" fontId="7" fillId="0" borderId="0" xfId="1" applyNumberFormat="1" applyFont="1" applyFill="1" applyAlignment="1"/>
    <xf numFmtId="0" fontId="12" fillId="0" borderId="3" xfId="40" applyNumberFormat="1" applyFont="1" applyBorder="1" applyAlignment="1">
      <alignment horizontal="left" vertical="center" wrapText="1"/>
    </xf>
    <xf numFmtId="4" fontId="13" fillId="2" borderId="60" xfId="40" applyNumberFormat="1" applyFont="1" applyFill="1" applyBorder="1" applyAlignment="1">
      <alignment horizontal="right" vertical="center" wrapText="1"/>
    </xf>
    <xf numFmtId="4" fontId="13" fillId="2" borderId="11" xfId="40" applyNumberFormat="1" applyFont="1" applyFill="1" applyBorder="1" applyAlignment="1">
      <alignment horizontal="right" vertical="center" wrapText="1"/>
    </xf>
    <xf numFmtId="49" fontId="6" fillId="0" borderId="41" xfId="40" applyNumberFormat="1" applyFont="1" applyBorder="1" applyAlignment="1">
      <alignment horizontal="center" vertical="center"/>
    </xf>
    <xf numFmtId="0" fontId="6" fillId="0" borderId="41" xfId="40" applyNumberFormat="1" applyFont="1" applyBorder="1" applyAlignment="1">
      <alignment horizontal="center" vertical="center"/>
    </xf>
    <xf numFmtId="49" fontId="6" fillId="0" borderId="13" xfId="40" applyNumberFormat="1" applyFont="1" applyBorder="1" applyAlignment="1">
      <alignment horizontal="center" vertical="center"/>
    </xf>
    <xf numFmtId="0" fontId="6" fillId="0" borderId="13" xfId="40" applyNumberFormat="1" applyFont="1" applyBorder="1" applyAlignment="1">
      <alignment horizontal="center" vertical="center"/>
    </xf>
    <xf numFmtId="0" fontId="6" fillId="0" borderId="42" xfId="40" applyNumberFormat="1" applyFont="1" applyBorder="1" applyAlignment="1">
      <alignment horizontal="left" vertical="center" wrapText="1"/>
    </xf>
    <xf numFmtId="0" fontId="6" fillId="0" borderId="14" xfId="40" applyNumberFormat="1" applyFont="1" applyBorder="1" applyAlignment="1">
      <alignment horizontal="left" vertical="center" wrapText="1"/>
    </xf>
    <xf numFmtId="0" fontId="6" fillId="0" borderId="7" xfId="40" applyNumberFormat="1" applyFont="1" applyBorder="1" applyAlignment="1">
      <alignment horizontal="center" vertical="center"/>
    </xf>
    <xf numFmtId="0" fontId="6" fillId="0" borderId="8" xfId="40" applyNumberFormat="1" applyFont="1" applyBorder="1" applyAlignment="1">
      <alignment horizontal="center" vertical="center"/>
    </xf>
    <xf numFmtId="49" fontId="12" fillId="0" borderId="8" xfId="40" applyNumberFormat="1" applyFont="1" applyBorder="1" applyAlignment="1">
      <alignment horizontal="center" vertical="center"/>
    </xf>
    <xf numFmtId="0" fontId="12" fillId="0" borderId="29" xfId="40" applyNumberFormat="1" applyFont="1" applyBorder="1" applyAlignment="1">
      <alignment horizontal="left" vertical="center" wrapText="1"/>
    </xf>
    <xf numFmtId="0" fontId="12" fillId="0" borderId="30" xfId="40" applyNumberFormat="1" applyFont="1" applyBorder="1" applyAlignment="1">
      <alignment horizontal="center" vertical="center" wrapText="1"/>
    </xf>
    <xf numFmtId="4" fontId="13" fillId="2" borderId="65" xfId="40" applyNumberFormat="1" applyFont="1" applyFill="1" applyBorder="1" applyAlignment="1">
      <alignment horizontal="right" vertical="center" wrapText="1"/>
    </xf>
    <xf numFmtId="4" fontId="13" fillId="2" borderId="6" xfId="40" applyNumberFormat="1" applyFont="1" applyFill="1" applyBorder="1" applyAlignment="1">
      <alignment horizontal="right" vertical="center" wrapText="1"/>
    </xf>
    <xf numFmtId="0" fontId="13" fillId="0" borderId="5" xfId="40" applyNumberFormat="1" applyFont="1" applyFill="1" applyBorder="1" applyAlignment="1">
      <alignment horizontal="center" vertical="center" wrapText="1"/>
    </xf>
    <xf numFmtId="3" fontId="23" fillId="0" borderId="8" xfId="40" applyNumberFormat="1" applyFont="1" applyFill="1" applyBorder="1" applyAlignment="1">
      <alignment horizontal="center" vertical="center" wrapText="1"/>
    </xf>
    <xf numFmtId="0" fontId="6" fillId="0" borderId="1" xfId="40" applyNumberFormat="1" applyFont="1" applyBorder="1" applyAlignment="1">
      <alignment horizontal="center" vertical="center"/>
    </xf>
    <xf numFmtId="0" fontId="6" fillId="0" borderId="2" xfId="40" applyNumberFormat="1" applyFont="1" applyBorder="1" applyAlignment="1">
      <alignment horizontal="center" vertical="center"/>
    </xf>
    <xf numFmtId="49" fontId="12" fillId="0" borderId="2" xfId="40" applyNumberFormat="1" applyFont="1" applyBorder="1" applyAlignment="1">
      <alignment horizontal="center" vertical="center"/>
    </xf>
    <xf numFmtId="0" fontId="12" fillId="0" borderId="59" xfId="40" applyNumberFormat="1" applyFont="1" applyBorder="1" applyAlignment="1">
      <alignment horizontal="center" vertical="center" wrapText="1"/>
    </xf>
    <xf numFmtId="0" fontId="12" fillId="0" borderId="2" xfId="40" applyNumberFormat="1" applyFont="1" applyBorder="1" applyAlignment="1">
      <alignment horizontal="center" vertical="center" wrapText="1"/>
    </xf>
    <xf numFmtId="0" fontId="13" fillId="0" borderId="61" xfId="40" applyNumberFormat="1" applyFont="1" applyFill="1" applyBorder="1" applyAlignment="1">
      <alignment horizontal="center" vertical="center" wrapText="1"/>
    </xf>
    <xf numFmtId="3" fontId="23" fillId="0" borderId="2" xfId="40" applyNumberFormat="1" applyFont="1" applyFill="1" applyBorder="1" applyAlignment="1">
      <alignment horizontal="center" vertical="center" wrapText="1"/>
    </xf>
    <xf numFmtId="0" fontId="6" fillId="0" borderId="40" xfId="40" applyNumberFormat="1" applyFont="1" applyBorder="1" applyAlignment="1">
      <alignment horizontal="center" vertical="center"/>
    </xf>
    <xf numFmtId="0" fontId="6" fillId="0" borderId="43" xfId="40" applyNumberFormat="1" applyFont="1" applyBorder="1" applyAlignment="1">
      <alignment horizontal="center" vertical="center" wrapText="1"/>
    </xf>
    <xf numFmtId="0" fontId="6" fillId="0" borderId="41" xfId="40" applyNumberFormat="1" applyFont="1" applyBorder="1" applyAlignment="1">
      <alignment horizontal="center" vertical="center" wrapText="1"/>
    </xf>
    <xf numFmtId="3" fontId="23" fillId="0" borderId="41" xfId="40" applyNumberFormat="1" applyFont="1" applyFill="1" applyBorder="1" applyAlignment="1">
      <alignment horizontal="center" vertical="center" wrapText="1"/>
    </xf>
    <xf numFmtId="4" fontId="23" fillId="2" borderId="44" xfId="40" applyNumberFormat="1" applyFont="1" applyFill="1" applyBorder="1" applyAlignment="1">
      <alignment horizontal="right" vertical="center" wrapText="1"/>
    </xf>
    <xf numFmtId="4" fontId="23" fillId="2" borderId="48" xfId="40" applyNumberFormat="1" applyFont="1" applyFill="1" applyBorder="1" applyAlignment="1">
      <alignment horizontal="right" vertical="center" wrapText="1"/>
    </xf>
    <xf numFmtId="0" fontId="23" fillId="0" borderId="45" xfId="40" applyNumberFormat="1" applyFont="1" applyFill="1" applyBorder="1" applyAlignment="1">
      <alignment horizontal="center" vertical="center" wrapText="1"/>
    </xf>
    <xf numFmtId="0" fontId="6" fillId="0" borderId="12" xfId="40" applyNumberFormat="1" applyFont="1" applyBorder="1" applyAlignment="1">
      <alignment horizontal="center" vertical="center" wrapText="1"/>
    </xf>
    <xf numFmtId="0" fontId="6" fillId="0" borderId="13" xfId="40" applyNumberFormat="1" applyFont="1" applyBorder="1" applyAlignment="1">
      <alignment horizontal="center" vertical="center" wrapText="1"/>
    </xf>
    <xf numFmtId="49" fontId="6" fillId="0" borderId="13" xfId="40" applyNumberFormat="1" applyFont="1" applyBorder="1" applyAlignment="1">
      <alignment horizontal="center" vertical="center" wrapText="1"/>
    </xf>
    <xf numFmtId="0" fontId="6" fillId="0" borderId="62" xfId="40" applyNumberFormat="1" applyFont="1" applyBorder="1" applyAlignment="1">
      <alignment horizontal="center" vertical="center" wrapText="1"/>
    </xf>
    <xf numFmtId="3" fontId="23" fillId="0" borderId="13" xfId="40" applyNumberFormat="1" applyFont="1" applyFill="1" applyBorder="1" applyAlignment="1">
      <alignment horizontal="center" vertical="center" wrapText="1"/>
    </xf>
    <xf numFmtId="4" fontId="23" fillId="2" borderId="63" xfId="40" applyNumberFormat="1" applyFont="1" applyFill="1" applyBorder="1" applyAlignment="1">
      <alignment horizontal="right" vertical="center" wrapText="1"/>
    </xf>
    <xf numFmtId="4" fontId="23" fillId="2" borderId="20" xfId="40" applyNumberFormat="1" applyFont="1" applyFill="1" applyBorder="1" applyAlignment="1">
      <alignment horizontal="right" vertical="center" wrapText="1"/>
    </xf>
    <xf numFmtId="0" fontId="23" fillId="0" borderId="64" xfId="40" applyNumberFormat="1" applyFont="1" applyFill="1" applyBorder="1" applyAlignment="1">
      <alignment horizontal="center" vertical="center" wrapText="1"/>
    </xf>
    <xf numFmtId="49" fontId="6" fillId="0" borderId="2" xfId="40" applyNumberFormat="1" applyFont="1" applyBorder="1" applyAlignment="1">
      <alignment horizontal="center" vertical="center"/>
    </xf>
    <xf numFmtId="0" fontId="6" fillId="0" borderId="12" xfId="40" applyNumberFormat="1" applyFont="1" applyBorder="1" applyAlignment="1">
      <alignment horizontal="center" vertical="center"/>
    </xf>
    <xf numFmtId="0" fontId="12" fillId="0" borderId="66" xfId="1" applyNumberFormat="1" applyFont="1" applyFill="1" applyBorder="1" applyAlignment="1">
      <alignment horizontal="center" vertical="center"/>
    </xf>
    <xf numFmtId="0" fontId="12" fillId="0" borderId="50" xfId="1" applyNumberFormat="1" applyFont="1" applyFill="1" applyBorder="1" applyAlignment="1">
      <alignment horizontal="center" vertical="center"/>
    </xf>
    <xf numFmtId="0" fontId="12" fillId="0" borderId="67" xfId="1" applyNumberFormat="1" applyFont="1" applyFill="1" applyBorder="1" applyAlignment="1">
      <alignment horizontal="left" vertical="center" wrapText="1"/>
    </xf>
    <xf numFmtId="3" fontId="9" fillId="0" borderId="54" xfId="1" applyNumberFormat="1" applyFont="1" applyFill="1" applyBorder="1" applyAlignment="1">
      <alignment horizontal="left" vertical="center" wrapText="1"/>
    </xf>
    <xf numFmtId="3" fontId="9" fillId="0" borderId="49" xfId="1" applyNumberFormat="1" applyFont="1" applyFill="1" applyBorder="1" applyAlignment="1">
      <alignment horizontal="left" vertical="center" wrapText="1"/>
    </xf>
    <xf numFmtId="3" fontId="9" fillId="0" borderId="53" xfId="1" applyNumberFormat="1" applyFont="1" applyFill="1" applyBorder="1" applyAlignment="1">
      <alignment horizontal="left" vertical="center" wrapText="1"/>
    </xf>
    <xf numFmtId="4" fontId="9" fillId="0" borderId="55" xfId="1" applyNumberFormat="1" applyFont="1" applyFill="1" applyBorder="1" applyAlignment="1">
      <alignment horizontal="right" vertical="center"/>
    </xf>
    <xf numFmtId="4" fontId="9" fillId="0" borderId="20" xfId="1" applyNumberFormat="1" applyFont="1" applyFill="1" applyBorder="1" applyAlignment="1">
      <alignment horizontal="right" vertical="center"/>
    </xf>
    <xf numFmtId="4" fontId="9" fillId="0" borderId="31" xfId="1" applyNumberFormat="1" applyFont="1" applyFill="1" applyBorder="1" applyAlignment="1">
      <alignment horizontal="right" vertical="center"/>
    </xf>
    <xf numFmtId="4" fontId="9" fillId="0" borderId="10" xfId="1" applyNumberFormat="1" applyFont="1" applyFill="1" applyBorder="1" applyAlignment="1">
      <alignment horizontal="right" vertical="center"/>
    </xf>
    <xf numFmtId="4" fontId="9" fillId="0" borderId="47" xfId="1" applyNumberFormat="1" applyFont="1" applyFill="1" applyBorder="1" applyAlignment="1">
      <alignment horizontal="right" vertical="center"/>
    </xf>
    <xf numFmtId="4" fontId="9" fillId="0" borderId="19" xfId="1" applyNumberFormat="1" applyFont="1" applyFill="1" applyBorder="1" applyAlignment="1">
      <alignment horizontal="right" vertical="center"/>
    </xf>
    <xf numFmtId="3" fontId="9" fillId="0" borderId="68" xfId="1" applyNumberFormat="1" applyFont="1" applyFill="1" applyBorder="1" applyAlignment="1">
      <alignment horizontal="left" vertical="center" wrapText="1"/>
    </xf>
    <xf numFmtId="3" fontId="23" fillId="0" borderId="9" xfId="40" applyNumberFormat="1" applyFont="1" applyFill="1" applyBorder="1" applyAlignment="1">
      <alignment horizontal="center" vertical="center" wrapText="1"/>
    </xf>
    <xf numFmtId="3" fontId="23" fillId="0" borderId="56" xfId="40" applyNumberFormat="1" applyFont="1" applyFill="1" applyBorder="1" applyAlignment="1">
      <alignment horizontal="center" vertical="center" wrapText="1"/>
    </xf>
    <xf numFmtId="3" fontId="23" fillId="0" borderId="46" xfId="40" applyNumberFormat="1" applyFont="1" applyFill="1" applyBorder="1" applyAlignment="1">
      <alignment horizontal="center" vertical="center" wrapText="1"/>
    </xf>
    <xf numFmtId="3" fontId="23" fillId="0" borderId="57" xfId="40" applyNumberFormat="1" applyFont="1" applyFill="1" applyBorder="1" applyAlignment="1">
      <alignment horizontal="center" vertical="center" wrapText="1"/>
    </xf>
    <xf numFmtId="3" fontId="9" fillId="0" borderId="19" xfId="1" applyNumberFormat="1" applyFont="1" applyFill="1" applyBorder="1" applyAlignment="1">
      <alignment horizontal="left" vertical="center" wrapText="1"/>
    </xf>
    <xf numFmtId="0" fontId="12" fillId="3" borderId="7" xfId="40" applyNumberFormat="1" applyFont="1" applyFill="1" applyBorder="1" applyAlignment="1">
      <alignment horizontal="center" vertical="center"/>
    </xf>
    <xf numFmtId="0" fontId="12" fillId="3" borderId="8" xfId="40" applyNumberFormat="1" applyFont="1" applyFill="1" applyBorder="1" applyAlignment="1">
      <alignment horizontal="center" vertical="center"/>
    </xf>
    <xf numFmtId="0" fontId="13" fillId="3" borderId="29" xfId="40" applyNumberFormat="1" applyFont="1" applyFill="1" applyBorder="1" applyAlignment="1">
      <alignment horizontal="left" vertical="center" wrapText="1"/>
    </xf>
    <xf numFmtId="3" fontId="26" fillId="3" borderId="30" xfId="40" quotePrefix="1" applyNumberFormat="1" applyFont="1" applyFill="1" applyBorder="1" applyAlignment="1">
      <alignment horizontal="center" vertical="center"/>
    </xf>
    <xf numFmtId="4" fontId="26" fillId="3" borderId="29" xfId="40" quotePrefix="1" applyNumberFormat="1" applyFont="1" applyFill="1" applyBorder="1" applyAlignment="1">
      <alignment horizontal="center" vertical="center"/>
    </xf>
    <xf numFmtId="3" fontId="3" fillId="4" borderId="4" xfId="40" applyNumberFormat="1" applyFont="1" applyFill="1" applyBorder="1" applyAlignment="1">
      <alignment horizontal="center" vertical="center"/>
    </xf>
    <xf numFmtId="3" fontId="3" fillId="4" borderId="8" xfId="40" applyNumberFormat="1" applyFont="1" applyFill="1" applyBorder="1" applyAlignment="1">
      <alignment horizontal="center" vertical="center"/>
    </xf>
    <xf numFmtId="3" fontId="3" fillId="3" borderId="9" xfId="40" applyNumberFormat="1" applyFont="1" applyFill="1" applyBorder="1" applyAlignment="1">
      <alignment horizontal="center" vertical="center"/>
    </xf>
    <xf numFmtId="3" fontId="3" fillId="3" borderId="6" xfId="40" applyNumberFormat="1" applyFont="1" applyFill="1" applyBorder="1" applyAlignment="1">
      <alignment horizontal="right" vertical="center"/>
    </xf>
    <xf numFmtId="4" fontId="3" fillId="3" borderId="6" xfId="40" applyNumberFormat="1" applyFont="1" applyFill="1" applyBorder="1" applyAlignment="1">
      <alignment horizontal="right" vertical="center"/>
    </xf>
    <xf numFmtId="3" fontId="24" fillId="2" borderId="0" xfId="40" applyNumberFormat="1" applyFont="1" applyFill="1" applyAlignment="1">
      <alignment vertical="center"/>
    </xf>
    <xf numFmtId="3" fontId="27" fillId="2" borderId="0" xfId="40" applyNumberFormat="1" applyFont="1" applyFill="1" applyAlignment="1">
      <alignment vertical="top"/>
    </xf>
    <xf numFmtId="3" fontId="8" fillId="2" borderId="0" xfId="40" applyNumberFormat="1" applyFont="1" applyFill="1" applyAlignment="1">
      <alignment vertical="top"/>
    </xf>
    <xf numFmtId="3" fontId="8" fillId="0" borderId="0" xfId="40" applyNumberFormat="1" applyFont="1" applyAlignment="1">
      <alignment vertical="top"/>
    </xf>
    <xf numFmtId="0" fontId="8" fillId="0" borderId="0" xfId="40" applyNumberFormat="1" applyFont="1" applyAlignment="1">
      <alignment vertical="top"/>
    </xf>
    <xf numFmtId="0" fontId="7" fillId="0" borderId="0" xfId="40" applyNumberFormat="1" applyFont="1" applyAlignment="1">
      <alignment vertical="top"/>
    </xf>
    <xf numFmtId="0" fontId="7" fillId="0" borderId="0" xfId="40" applyNumberFormat="1" applyFont="1" applyAlignment="1"/>
    <xf numFmtId="0" fontId="12" fillId="0" borderId="32" xfId="40" applyNumberFormat="1" applyFont="1" applyBorder="1" applyAlignment="1">
      <alignment horizontal="center" vertical="center"/>
    </xf>
    <xf numFmtId="0" fontId="12" fillId="0" borderId="33" xfId="40" applyNumberFormat="1" applyFont="1" applyBorder="1" applyAlignment="1">
      <alignment horizontal="center" vertical="center"/>
    </xf>
    <xf numFmtId="4" fontId="12" fillId="0" borderId="34" xfId="40" applyNumberFormat="1" applyFont="1" applyBorder="1" applyAlignment="1">
      <alignment horizontal="left" vertical="center"/>
    </xf>
    <xf numFmtId="3" fontId="26" fillId="2" borderId="35" xfId="40" quotePrefix="1" applyNumberFormat="1" applyFont="1" applyFill="1" applyBorder="1" applyAlignment="1">
      <alignment horizontal="center" vertical="center"/>
    </xf>
    <xf numFmtId="3" fontId="26" fillId="2" borderId="33" xfId="40" quotePrefix="1" applyNumberFormat="1" applyFont="1" applyFill="1" applyBorder="1" applyAlignment="1">
      <alignment horizontal="center" vertical="center"/>
    </xf>
    <xf numFmtId="4" fontId="26" fillId="2" borderId="34" xfId="40" quotePrefix="1" applyNumberFormat="1" applyFont="1" applyFill="1" applyBorder="1" applyAlignment="1">
      <alignment horizontal="center" vertical="center"/>
    </xf>
    <xf numFmtId="3" fontId="9" fillId="0" borderId="69" xfId="40" applyNumberFormat="1" applyFont="1" applyFill="1" applyBorder="1" applyAlignment="1">
      <alignment horizontal="center" vertical="center"/>
    </xf>
    <xf numFmtId="3" fontId="9" fillId="0" borderId="33" xfId="40" applyNumberFormat="1" applyFont="1" applyFill="1" applyBorder="1" applyAlignment="1">
      <alignment horizontal="center" vertical="center"/>
    </xf>
    <xf numFmtId="3" fontId="9" fillId="0" borderId="37" xfId="40" applyNumberFormat="1" applyFont="1" applyFill="1" applyBorder="1" applyAlignment="1">
      <alignment horizontal="center" vertical="center"/>
    </xf>
    <xf numFmtId="3" fontId="9" fillId="2" borderId="39" xfId="40" applyNumberFormat="1" applyFont="1" applyFill="1" applyBorder="1" applyAlignment="1">
      <alignment horizontal="right" vertical="center"/>
    </xf>
    <xf numFmtId="4" fontId="9" fillId="0" borderId="39" xfId="40" applyNumberFormat="1" applyFont="1" applyFill="1" applyBorder="1" applyAlignment="1">
      <alignment horizontal="right" vertical="center"/>
    </xf>
    <xf numFmtId="0" fontId="12" fillId="0" borderId="40" xfId="40" applyNumberFormat="1" applyFont="1" applyBorder="1" applyAlignment="1">
      <alignment horizontal="center" vertical="center"/>
    </xf>
    <xf numFmtId="0" fontId="12" fillId="0" borderId="41" xfId="40" applyNumberFormat="1" applyFont="1" applyBorder="1" applyAlignment="1">
      <alignment horizontal="center" vertical="center"/>
    </xf>
    <xf numFmtId="4" fontId="12" fillId="0" borderId="42" xfId="40" applyNumberFormat="1" applyFont="1" applyBorder="1" applyAlignment="1">
      <alignment horizontal="left" vertical="center" wrapText="1"/>
    </xf>
    <xf numFmtId="3" fontId="26" fillId="2" borderId="43" xfId="40" quotePrefix="1" applyNumberFormat="1" applyFont="1" applyFill="1" applyBorder="1" applyAlignment="1">
      <alignment horizontal="center" vertical="center"/>
    </xf>
    <xf numFmtId="3" fontId="9" fillId="0" borderId="70" xfId="40" applyNumberFormat="1" applyFont="1" applyFill="1" applyBorder="1" applyAlignment="1">
      <alignment horizontal="center" vertical="center"/>
    </xf>
    <xf numFmtId="3" fontId="9" fillId="0" borderId="41" xfId="40" applyNumberFormat="1" applyFont="1" applyFill="1" applyBorder="1" applyAlignment="1">
      <alignment horizontal="center" vertical="center"/>
    </xf>
    <xf numFmtId="3" fontId="9" fillId="0" borderId="46" xfId="40" applyNumberFormat="1" applyFont="1" applyFill="1" applyBorder="1" applyAlignment="1">
      <alignment horizontal="center" vertical="center"/>
    </xf>
    <xf numFmtId="3" fontId="9" fillId="2" borderId="48" xfId="40" applyNumberFormat="1" applyFont="1" applyFill="1" applyBorder="1" applyAlignment="1">
      <alignment horizontal="right" vertical="center"/>
    </xf>
    <xf numFmtId="4" fontId="9" fillId="0" borderId="48" xfId="40" applyNumberFormat="1" applyFont="1" applyFill="1" applyBorder="1" applyAlignment="1">
      <alignment horizontal="right" vertical="center"/>
    </xf>
    <xf numFmtId="49" fontId="12" fillId="0" borderId="41" xfId="40" applyNumberFormat="1" applyFont="1" applyBorder="1" applyAlignment="1">
      <alignment horizontal="center" vertical="center"/>
    </xf>
    <xf numFmtId="4" fontId="6" fillId="0" borderId="42" xfId="40" applyNumberFormat="1" applyFont="1" applyBorder="1" applyAlignment="1">
      <alignment horizontal="left" vertical="center" wrapText="1"/>
    </xf>
    <xf numFmtId="3" fontId="26" fillId="2" borderId="41" xfId="40" quotePrefix="1" applyNumberFormat="1" applyFont="1" applyFill="1" applyBorder="1" applyAlignment="1">
      <alignment horizontal="center" vertical="center"/>
    </xf>
    <xf numFmtId="3" fontId="7" fillId="0" borderId="70" xfId="40" applyNumberFormat="1" applyFont="1" applyFill="1" applyBorder="1" applyAlignment="1">
      <alignment horizontal="center" vertical="center"/>
    </xf>
    <xf numFmtId="3" fontId="7" fillId="0" borderId="41" xfId="40" applyNumberFormat="1" applyFont="1" applyFill="1" applyBorder="1" applyAlignment="1">
      <alignment horizontal="center" vertical="center"/>
    </xf>
    <xf numFmtId="3" fontId="7" fillId="0" borderId="46" xfId="40" applyNumberFormat="1" applyFont="1" applyFill="1" applyBorder="1" applyAlignment="1">
      <alignment horizontal="center" vertical="center"/>
    </xf>
    <xf numFmtId="3" fontId="7" fillId="2" borderId="48" xfId="40" applyNumberFormat="1" applyFont="1" applyFill="1" applyBorder="1" applyAlignment="1">
      <alignment horizontal="right" vertical="center"/>
    </xf>
    <xf numFmtId="4" fontId="7" fillId="0" borderId="48" xfId="40" applyNumberFormat="1" applyFont="1" applyFill="1" applyBorder="1" applyAlignment="1">
      <alignment horizontal="right" vertical="center"/>
    </xf>
    <xf numFmtId="4" fontId="12" fillId="0" borderId="42" xfId="40" applyNumberFormat="1" applyFont="1" applyBorder="1" applyAlignment="1">
      <alignment horizontal="left" vertical="center"/>
    </xf>
    <xf numFmtId="3" fontId="25" fillId="2" borderId="0" xfId="40" applyNumberFormat="1" applyFont="1" applyFill="1" applyAlignment="1">
      <alignment vertical="center"/>
    </xf>
    <xf numFmtId="3" fontId="28" fillId="2" borderId="0" xfId="40" applyNumberFormat="1" applyFont="1" applyFill="1" applyAlignment="1">
      <alignment vertical="top"/>
    </xf>
    <xf numFmtId="3" fontId="14" fillId="2" borderId="0" xfId="40" applyNumberFormat="1" applyFont="1" applyFill="1" applyAlignment="1">
      <alignment vertical="top"/>
    </xf>
    <xf numFmtId="3" fontId="14" fillId="0" borderId="0" xfId="40" applyNumberFormat="1" applyFont="1" applyAlignment="1">
      <alignment vertical="top"/>
    </xf>
    <xf numFmtId="0" fontId="14" fillId="0" borderId="0" xfId="40" applyNumberFormat="1" applyFont="1" applyAlignment="1">
      <alignment vertical="top"/>
    </xf>
    <xf numFmtId="0" fontId="9" fillId="0" borderId="0" xfId="40" applyNumberFormat="1" applyFont="1" applyAlignment="1">
      <alignment vertical="top"/>
    </xf>
    <xf numFmtId="0" fontId="9" fillId="0" borderId="0" xfId="40" applyNumberFormat="1" applyFont="1" applyAlignment="1"/>
    <xf numFmtId="3" fontId="7" fillId="0" borderId="70" xfId="40" applyNumberFormat="1" applyFont="1" applyFill="1" applyBorder="1" applyAlignment="1">
      <alignment horizontal="center" vertical="center" wrapText="1"/>
    </xf>
    <xf numFmtId="3" fontId="7" fillId="0" borderId="41" xfId="40" applyNumberFormat="1" applyFont="1" applyFill="1" applyBorder="1" applyAlignment="1">
      <alignment horizontal="center" vertical="center" wrapText="1"/>
    </xf>
    <xf numFmtId="0" fontId="12" fillId="0" borderId="42" xfId="40" applyNumberFormat="1" applyFont="1" applyBorder="1" applyAlignment="1">
      <alignment horizontal="left" vertical="center" wrapText="1"/>
    </xf>
    <xf numFmtId="4" fontId="6" fillId="0" borderId="42" xfId="40" applyNumberFormat="1" applyFont="1" applyBorder="1" applyAlignment="1">
      <alignment horizontal="left" vertical="center"/>
    </xf>
    <xf numFmtId="3" fontId="29" fillId="2" borderId="43" xfId="40" quotePrefix="1" applyNumberFormat="1" applyFont="1" applyFill="1" applyBorder="1" applyAlignment="1">
      <alignment horizontal="center" vertical="center"/>
    </xf>
    <xf numFmtId="0" fontId="12" fillId="4" borderId="40" xfId="40" applyNumberFormat="1" applyFont="1" applyFill="1" applyBorder="1" applyAlignment="1">
      <alignment horizontal="center" vertical="center"/>
    </xf>
    <xf numFmtId="0" fontId="12" fillId="4" borderId="41" xfId="40" applyNumberFormat="1" applyFont="1" applyFill="1" applyBorder="1" applyAlignment="1">
      <alignment horizontal="center" vertical="center"/>
    </xf>
    <xf numFmtId="0" fontId="12" fillId="4" borderId="42" xfId="40" applyNumberFormat="1" applyFont="1" applyFill="1" applyBorder="1" applyAlignment="1">
      <alignment horizontal="left" vertical="center" wrapText="1"/>
    </xf>
    <xf numFmtId="3" fontId="26" fillId="3" borderId="43" xfId="40" quotePrefix="1" applyNumberFormat="1" applyFont="1" applyFill="1" applyBorder="1" applyAlignment="1">
      <alignment horizontal="center" vertical="center"/>
    </xf>
    <xf numFmtId="3" fontId="26" fillId="4" borderId="33" xfId="40" quotePrefix="1" applyNumberFormat="1" applyFont="1" applyFill="1" applyBorder="1" applyAlignment="1">
      <alignment horizontal="center" vertical="center"/>
    </xf>
    <xf numFmtId="4" fontId="26" fillId="4" borderId="34" xfId="40" quotePrefix="1" applyNumberFormat="1" applyFont="1" applyFill="1" applyBorder="1" applyAlignment="1">
      <alignment horizontal="center" vertical="center"/>
    </xf>
    <xf numFmtId="3" fontId="9" fillId="4" borderId="70" xfId="40" applyNumberFormat="1" applyFont="1" applyFill="1" applyBorder="1" applyAlignment="1">
      <alignment horizontal="center" vertical="center"/>
    </xf>
    <xf numFmtId="3" fontId="9" fillId="4" borderId="41" xfId="40" applyNumberFormat="1" applyFont="1" applyFill="1" applyBorder="1" applyAlignment="1">
      <alignment horizontal="center" vertical="center"/>
    </xf>
    <xf numFmtId="3" fontId="9" fillId="4" borderId="46" xfId="40" applyNumberFormat="1" applyFont="1" applyFill="1" applyBorder="1" applyAlignment="1">
      <alignment horizontal="center" vertical="center"/>
    </xf>
    <xf numFmtId="3" fontId="9" fillId="4" borderId="48" xfId="40" applyNumberFormat="1" applyFont="1" applyFill="1" applyBorder="1" applyAlignment="1">
      <alignment horizontal="right" vertical="center"/>
    </xf>
    <xf numFmtId="4" fontId="9" fillId="4" borderId="48" xfId="40" applyNumberFormat="1" applyFont="1" applyFill="1" applyBorder="1" applyAlignment="1">
      <alignment horizontal="right" vertical="center"/>
    </xf>
    <xf numFmtId="0" fontId="12" fillId="0" borderId="42" xfId="40" applyNumberFormat="1" applyFont="1" applyBorder="1" applyAlignment="1">
      <alignment horizontal="left" vertical="center"/>
    </xf>
    <xf numFmtId="0" fontId="6" fillId="0" borderId="42" xfId="40" applyNumberFormat="1" applyFont="1" applyBorder="1" applyAlignment="1">
      <alignment horizontal="left" vertical="center"/>
    </xf>
    <xf numFmtId="0" fontId="7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left" vertical="center"/>
    </xf>
    <xf numFmtId="0" fontId="6" fillId="0" borderId="42" xfId="1" applyNumberFormat="1" applyFont="1" applyBorder="1" applyAlignment="1">
      <alignment vertical="center" wrapText="1"/>
    </xf>
    <xf numFmtId="3" fontId="24" fillId="0" borderId="47" xfId="1" applyNumberFormat="1" applyFont="1" applyFill="1" applyBorder="1" applyAlignment="1">
      <alignment horizontal="left" vertical="center" wrapText="1"/>
    </xf>
    <xf numFmtId="3" fontId="25" fillId="0" borderId="47" xfId="1" applyNumberFormat="1" applyFont="1" applyFill="1" applyBorder="1" applyAlignment="1">
      <alignment horizontal="left" vertical="center" wrapText="1"/>
    </xf>
    <xf numFmtId="3" fontId="25" fillId="0" borderId="43" xfId="1" applyNumberFormat="1" applyFont="1" applyFill="1" applyBorder="1" applyAlignment="1">
      <alignment horizontal="left" vertical="center" wrapText="1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2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13" xfId="1" applyNumberFormat="1" applyFont="1" applyBorder="1" applyAlignment="1">
      <alignment horizontal="center" vertical="center" wrapText="1"/>
    </xf>
    <xf numFmtId="0" fontId="10" fillId="0" borderId="3" xfId="1" applyNumberFormat="1" applyFont="1" applyBorder="1" applyAlignment="1">
      <alignment horizontal="center" vertical="center" wrapText="1"/>
    </xf>
    <xf numFmtId="0" fontId="10" fillId="0" borderId="14" xfId="1" applyNumberFormat="1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horizontal="left" vertical="center" wrapText="1"/>
    </xf>
    <xf numFmtId="0" fontId="9" fillId="0" borderId="5" xfId="1" applyNumberFormat="1" applyFont="1" applyFill="1" applyBorder="1" applyAlignment="1">
      <alignment horizontal="left" vertical="center" wrapText="1"/>
    </xf>
    <xf numFmtId="0" fontId="9" fillId="0" borderId="6" xfId="1" applyNumberFormat="1" applyFont="1" applyFill="1" applyBorder="1" applyAlignment="1">
      <alignment horizontal="left"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9" xfId="1" applyNumberFormat="1" applyFont="1" applyFill="1" applyBorder="1" applyAlignment="1">
      <alignment horizontal="center" vertical="center" wrapText="1"/>
    </xf>
    <xf numFmtId="4" fontId="9" fillId="0" borderId="11" xfId="1" applyNumberFormat="1" applyFont="1" applyFill="1" applyBorder="1" applyAlignment="1">
      <alignment horizontal="center" vertical="center" wrapText="1"/>
    </xf>
    <xf numFmtId="4" fontId="9" fillId="0" borderId="20" xfId="1" applyNumberFormat="1" applyFont="1" applyFill="1" applyBorder="1" applyAlignment="1">
      <alignment horizontal="center" vertical="center" wrapText="1"/>
    </xf>
    <xf numFmtId="0" fontId="12" fillId="3" borderId="40" xfId="1" applyNumberFormat="1" applyFont="1" applyFill="1" applyBorder="1" applyAlignment="1">
      <alignment horizontal="center" vertical="center"/>
    </xf>
    <xf numFmtId="0" fontId="12" fillId="3" borderId="41" xfId="1" applyNumberFormat="1" applyFont="1" applyFill="1" applyBorder="1" applyAlignment="1">
      <alignment horizontal="center" vertical="center"/>
    </xf>
    <xf numFmtId="0" fontId="12" fillId="4" borderId="40" xfId="1" applyFont="1" applyFill="1" applyBorder="1" applyAlignment="1">
      <alignment horizontal="center" vertical="center"/>
    </xf>
    <xf numFmtId="0" fontId="12" fillId="4" borderId="41" xfId="1" applyFont="1" applyFill="1" applyBorder="1" applyAlignment="1">
      <alignment horizontal="center" vertical="center"/>
    </xf>
    <xf numFmtId="0" fontId="12" fillId="4" borderId="40" xfId="1" applyNumberFormat="1" applyFont="1" applyFill="1" applyBorder="1" applyAlignment="1">
      <alignment horizontal="center" vertical="center"/>
    </xf>
    <xf numFmtId="0" fontId="12" fillId="4" borderId="41" xfId="1" applyNumberFormat="1" applyFont="1" applyFill="1" applyBorder="1" applyAlignment="1">
      <alignment horizontal="center" vertical="center"/>
    </xf>
    <xf numFmtId="0" fontId="12" fillId="0" borderId="40" xfId="1" applyNumberFormat="1" applyFont="1" applyFill="1" applyBorder="1" applyAlignment="1">
      <alignment horizontal="center" vertical="center"/>
    </xf>
    <xf numFmtId="0" fontId="12" fillId="0" borderId="41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9" fillId="0" borderId="8" xfId="1" applyNumberFormat="1" applyFont="1" applyFill="1" applyBorder="1" applyAlignment="1">
      <alignment horizontal="left" vertical="center"/>
    </xf>
    <xf numFmtId="0" fontId="9" fillId="0" borderId="9" xfId="1" applyNumberFormat="1" applyFont="1" applyFill="1" applyBorder="1" applyAlignment="1">
      <alignment horizontal="left" vertical="center"/>
    </xf>
  </cellXfs>
  <cellStyles count="108">
    <cellStyle name="Comma [0] 2" xfId="3"/>
    <cellStyle name="Comma 10" xfId="4"/>
    <cellStyle name="Comma 10 2" xfId="5"/>
    <cellStyle name="Comma 11" xfId="6"/>
    <cellStyle name="Comma 12" xfId="7"/>
    <cellStyle name="Comma 13" xfId="8"/>
    <cellStyle name="Comma 14" xfId="9"/>
    <cellStyle name="Comma 15" xfId="10"/>
    <cellStyle name="Comma 16" xfId="11"/>
    <cellStyle name="Comma 17" xfId="12"/>
    <cellStyle name="Comma 18" xfId="13"/>
    <cellStyle name="Comma 19" xfId="14"/>
    <cellStyle name="Comma 2" xfId="15"/>
    <cellStyle name="Comma 2 2" xfId="16"/>
    <cellStyle name="Comma 2 3" xfId="17"/>
    <cellStyle name="Comma 2 4" xfId="18"/>
    <cellStyle name="Comma 2 5" xfId="19"/>
    <cellStyle name="Comma 20" xfId="20"/>
    <cellStyle name="Comma 3" xfId="21"/>
    <cellStyle name="Comma 4" xfId="22"/>
    <cellStyle name="Comma 5" xfId="23"/>
    <cellStyle name="Comma 6" xfId="24"/>
    <cellStyle name="Comma 7" xfId="25"/>
    <cellStyle name="Comma 8" xfId="26"/>
    <cellStyle name="Comma 9" xfId="27"/>
    <cellStyle name="Hyperlink 2" xfId="28"/>
    <cellStyle name="Normal" xfId="0" builtinId="0"/>
    <cellStyle name="Normal 10" xfId="29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17" xfId="36"/>
    <cellStyle name="Normal 18" xfId="37"/>
    <cellStyle name="Normal 19" xfId="38"/>
    <cellStyle name="Normal 2" xfId="1"/>
    <cellStyle name="Normal 2 2" xfId="39"/>
    <cellStyle name="Normal 2 2 2" xfId="40"/>
    <cellStyle name="Normal 2 2 2 2" xfId="41"/>
    <cellStyle name="Normal 2 3" xfId="2"/>
    <cellStyle name="Normal 20" xfId="42"/>
    <cellStyle name="Normal 21" xfId="43"/>
    <cellStyle name="Normal 22" xfId="44"/>
    <cellStyle name="Normal 23" xfId="45"/>
    <cellStyle name="Normal 24" xfId="46"/>
    <cellStyle name="Normal 25" xfId="47"/>
    <cellStyle name="Normal 26" xfId="48"/>
    <cellStyle name="Normal 3" xfId="49"/>
    <cellStyle name="Normal 3 2" xfId="50"/>
    <cellStyle name="Normal 3 2 2" xfId="51"/>
    <cellStyle name="Normal 3 3" xfId="52"/>
    <cellStyle name="Normal 3 3 2" xfId="53"/>
    <cellStyle name="Normal 3 4" xfId="54"/>
    <cellStyle name="Normal 4" xfId="55"/>
    <cellStyle name="Normal 4 2" xfId="56"/>
    <cellStyle name="Normal 4 2 2" xfId="57"/>
    <cellStyle name="Normal 4 2 3" xfId="58"/>
    <cellStyle name="Normal 4 3" xfId="59"/>
    <cellStyle name="Normal 5" xfId="60"/>
    <cellStyle name="Normal 5 2" xfId="61"/>
    <cellStyle name="Normal 5 2 2" xfId="62"/>
    <cellStyle name="Normal 5 3" xfId="63"/>
    <cellStyle name="Normal 5 4" xfId="64"/>
    <cellStyle name="Normal 6" xfId="65"/>
    <cellStyle name="Normal 6 2" xfId="66"/>
    <cellStyle name="Normal 6 3" xfId="67"/>
    <cellStyle name="Normal 7" xfId="68"/>
    <cellStyle name="Normal 7 2" xfId="69"/>
    <cellStyle name="Normal 7 2 2" xfId="70"/>
    <cellStyle name="Normal 7 2 2 2" xfId="71"/>
    <cellStyle name="Normal 7 2 2 2 2" xfId="72"/>
    <cellStyle name="Normal 7 2 2 2 2 2" xfId="73"/>
    <cellStyle name="Normal 7 2 2 2 3" xfId="74"/>
    <cellStyle name="Normal 7 2 2 3" xfId="75"/>
    <cellStyle name="Normal 7 2 2 3 2" xfId="76"/>
    <cellStyle name="Normal 7 2 2 4" xfId="77"/>
    <cellStyle name="Normal 7 2 3" xfId="78"/>
    <cellStyle name="Normal 7 2 3 2" xfId="79"/>
    <cellStyle name="Normal 7 2 3 2 2" xfId="80"/>
    <cellStyle name="Normal 7 2 3 3" xfId="81"/>
    <cellStyle name="Normal 7 2 4" xfId="82"/>
    <cellStyle name="Normal 7 2 4 2" xfId="83"/>
    <cellStyle name="Normal 7 2 5" xfId="84"/>
    <cellStyle name="Normal 7 3" xfId="85"/>
    <cellStyle name="Normal 7 3 2" xfId="86"/>
    <cellStyle name="Normal 7 3 2 2" xfId="87"/>
    <cellStyle name="Normal 7 3 2 2 2" xfId="88"/>
    <cellStyle name="Normal 7 3 2 3" xfId="89"/>
    <cellStyle name="Normal 7 3 3" xfId="90"/>
    <cellStyle name="Normal 7 3 3 2" xfId="91"/>
    <cellStyle name="Normal 7 3 4" xfId="92"/>
    <cellStyle name="Normal 7 4" xfId="93"/>
    <cellStyle name="Normal 7 4 2" xfId="94"/>
    <cellStyle name="Normal 7 4 2 2" xfId="95"/>
    <cellStyle name="Normal 7 4 3" xfId="96"/>
    <cellStyle name="Normal 7 5" xfId="97"/>
    <cellStyle name="Normal 7 6" xfId="98"/>
    <cellStyle name="Normal 7 6 2" xfId="99"/>
    <cellStyle name="Normal 7 7" xfId="100"/>
    <cellStyle name="Normal 8" xfId="101"/>
    <cellStyle name="Normal 8 2" xfId="102"/>
    <cellStyle name="Normal 8 2 2" xfId="103"/>
    <cellStyle name="Normal 8 2 2 2" xfId="104"/>
    <cellStyle name="Normal 8 2 3" xfId="105"/>
    <cellStyle name="Normal 8 3" xfId="106"/>
    <cellStyle name="Normal 9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4:EY897"/>
  <sheetViews>
    <sheetView tabSelected="1" topLeftCell="A19" zoomScale="80" zoomScaleNormal="80" workbookViewId="0">
      <selection activeCell="N34" sqref="N34"/>
    </sheetView>
  </sheetViews>
  <sheetFormatPr defaultColWidth="10.625" defaultRowHeight="16.5" x14ac:dyDescent="0.2"/>
  <cols>
    <col min="1" max="1" width="5" style="2" customWidth="1"/>
    <col min="2" max="2" width="6.25" style="2" bestFit="1" customWidth="1"/>
    <col min="3" max="3" width="3.875" style="2" bestFit="1" customWidth="1"/>
    <col min="4" max="4" width="8.375" style="2" customWidth="1"/>
    <col min="5" max="5" width="3.125" style="2" bestFit="1" customWidth="1"/>
    <col min="6" max="6" width="3.75" style="2" bestFit="1" customWidth="1"/>
    <col min="7" max="7" width="50" style="4" customWidth="1"/>
    <col min="8" max="8" width="14.125" style="5" customWidth="1"/>
    <col min="9" max="9" width="14.125" style="6" customWidth="1"/>
    <col min="10" max="10" width="14.125" style="5" customWidth="1"/>
    <col min="11" max="11" width="11.125" style="7" customWidth="1"/>
    <col min="12" max="12" width="12.875" style="5" customWidth="1"/>
    <col min="13" max="15" width="14.125" style="5" customWidth="1"/>
    <col min="16" max="16" width="16.25" style="9" customWidth="1"/>
    <col min="17" max="17" width="16.25" style="10" customWidth="1"/>
    <col min="18" max="19" width="10.625" style="13"/>
    <col min="20" max="20" width="10.625" style="104"/>
    <col min="21" max="16384" width="10.625" style="13"/>
  </cols>
  <sheetData>
    <row r="4" spans="1:155" ht="18" x14ac:dyDescent="0.2">
      <c r="A4" s="1" t="s">
        <v>0</v>
      </c>
      <c r="C4" s="3"/>
      <c r="D4" s="316" t="s">
        <v>419</v>
      </c>
      <c r="E4" s="316"/>
      <c r="F4" s="316"/>
      <c r="M4" s="8"/>
      <c r="R4" s="11"/>
      <c r="S4" s="11"/>
      <c r="T4" s="102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</row>
    <row r="5" spans="1:155" ht="18.75" thickBot="1" x14ac:dyDescent="0.25">
      <c r="A5" s="14"/>
      <c r="B5" s="14"/>
      <c r="C5" s="14"/>
      <c r="D5" s="14"/>
      <c r="E5" s="14"/>
      <c r="F5" s="14"/>
      <c r="G5" s="317" t="s">
        <v>438</v>
      </c>
      <c r="H5" s="317"/>
      <c r="I5" s="317"/>
      <c r="J5" s="317"/>
      <c r="K5" s="317"/>
      <c r="L5" s="317"/>
      <c r="M5" s="318"/>
      <c r="N5" s="317"/>
      <c r="O5" s="130"/>
      <c r="R5" s="11"/>
      <c r="S5" s="11"/>
      <c r="T5" s="102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</row>
    <row r="6" spans="1:155" thickBot="1" x14ac:dyDescent="0.25">
      <c r="A6" s="319" t="s">
        <v>1</v>
      </c>
      <c r="B6" s="321" t="s">
        <v>2</v>
      </c>
      <c r="C6" s="321" t="s">
        <v>3</v>
      </c>
      <c r="D6" s="321" t="s">
        <v>4</v>
      </c>
      <c r="E6" s="321" t="s">
        <v>5</v>
      </c>
      <c r="F6" s="321" t="s">
        <v>6</v>
      </c>
      <c r="G6" s="323" t="s">
        <v>7</v>
      </c>
      <c r="H6" s="325" t="s">
        <v>8</v>
      </c>
      <c r="I6" s="326"/>
      <c r="J6" s="326"/>
      <c r="K6" s="327"/>
      <c r="L6" s="340" t="s">
        <v>9</v>
      </c>
      <c r="M6" s="341"/>
      <c r="N6" s="342"/>
      <c r="O6" s="343"/>
      <c r="P6" s="328" t="s">
        <v>10</v>
      </c>
      <c r="Q6" s="330" t="s">
        <v>418</v>
      </c>
      <c r="R6" s="11"/>
      <c r="S6" s="11"/>
      <c r="T6" s="102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</row>
    <row r="7" spans="1:155" s="23" customFormat="1" ht="91.15" customHeight="1" thickBot="1" x14ac:dyDescent="0.3">
      <c r="A7" s="320"/>
      <c r="B7" s="322"/>
      <c r="C7" s="322"/>
      <c r="D7" s="322"/>
      <c r="E7" s="322"/>
      <c r="F7" s="322"/>
      <c r="G7" s="324"/>
      <c r="H7" s="15" t="s">
        <v>11</v>
      </c>
      <c r="I7" s="16" t="s">
        <v>12</v>
      </c>
      <c r="J7" s="17" t="s">
        <v>13</v>
      </c>
      <c r="K7" s="18" t="s">
        <v>14</v>
      </c>
      <c r="L7" s="19" t="s">
        <v>15</v>
      </c>
      <c r="M7" s="20" t="s">
        <v>16</v>
      </c>
      <c r="N7" s="17" t="s">
        <v>17</v>
      </c>
      <c r="O7" s="134" t="s">
        <v>18</v>
      </c>
      <c r="P7" s="329"/>
      <c r="Q7" s="331"/>
      <c r="R7" s="21"/>
      <c r="S7" s="21"/>
      <c r="T7" s="173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</row>
    <row r="8" spans="1:155" ht="15.75" thickBot="1" x14ac:dyDescent="0.25">
      <c r="A8" s="24"/>
      <c r="B8" s="25"/>
      <c r="C8" s="25"/>
      <c r="D8" s="25"/>
      <c r="E8" s="25"/>
      <c r="F8" s="25"/>
      <c r="G8" s="26">
        <v>1</v>
      </c>
      <c r="H8" s="27">
        <v>2</v>
      </c>
      <c r="I8" s="28">
        <v>3</v>
      </c>
      <c r="J8" s="29">
        <v>4</v>
      </c>
      <c r="K8" s="30" t="s">
        <v>19</v>
      </c>
      <c r="L8" s="31">
        <v>6</v>
      </c>
      <c r="M8" s="32">
        <v>7</v>
      </c>
      <c r="N8" s="29">
        <v>8</v>
      </c>
      <c r="O8" s="135" t="s">
        <v>20</v>
      </c>
      <c r="P8" s="33" t="s">
        <v>21</v>
      </c>
      <c r="Q8" s="34" t="s">
        <v>22</v>
      </c>
      <c r="R8" s="35"/>
      <c r="S8" s="35"/>
      <c r="T8" s="174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</row>
    <row r="9" spans="1:155" s="255" customFormat="1" ht="18.75" thickBot="1" x14ac:dyDescent="0.25">
      <c r="A9" s="239" t="s">
        <v>23</v>
      </c>
      <c r="B9" s="240" t="s">
        <v>24</v>
      </c>
      <c r="C9" s="240"/>
      <c r="D9" s="240"/>
      <c r="E9" s="240"/>
      <c r="F9" s="240"/>
      <c r="G9" s="241" t="s">
        <v>25</v>
      </c>
      <c r="H9" s="242">
        <f>H10</f>
        <v>29778000</v>
      </c>
      <c r="I9" s="242">
        <f t="shared" ref="I9:J9" si="0">I10</f>
        <v>24957000</v>
      </c>
      <c r="J9" s="242">
        <f t="shared" si="0"/>
        <v>4821000</v>
      </c>
      <c r="K9" s="243"/>
      <c r="L9" s="244">
        <f>L10</f>
        <v>24957000</v>
      </c>
      <c r="M9" s="245">
        <f>+M10+M44</f>
        <v>5939007</v>
      </c>
      <c r="N9" s="245">
        <f>+N10+N44</f>
        <v>1490388.55</v>
      </c>
      <c r="O9" s="246">
        <f>+O10+O37+O44</f>
        <v>7429395.5500000007</v>
      </c>
      <c r="P9" s="247">
        <f>+P10+P37</f>
        <v>17527604.449999999</v>
      </c>
      <c r="Q9" s="248">
        <f>ROUND(O9/L9*100,2)</f>
        <v>29.77</v>
      </c>
      <c r="R9" s="249"/>
      <c r="S9" s="250" t="e">
        <f>O9-R9=#REF!</f>
        <v>#REF!</v>
      </c>
      <c r="T9" s="251"/>
      <c r="U9" s="251"/>
      <c r="V9" s="251"/>
      <c r="W9" s="251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4"/>
      <c r="DE9" s="254"/>
      <c r="DF9" s="254"/>
      <c r="DG9" s="254"/>
      <c r="DH9" s="254"/>
      <c r="DI9" s="254"/>
      <c r="DJ9" s="254"/>
      <c r="DK9" s="254"/>
      <c r="DL9" s="254"/>
      <c r="DM9" s="254"/>
      <c r="DN9" s="254"/>
      <c r="DO9" s="254"/>
      <c r="DP9" s="254"/>
      <c r="DQ9" s="254"/>
      <c r="DR9" s="254"/>
      <c r="DS9" s="254"/>
      <c r="DT9" s="254"/>
      <c r="DU9" s="254"/>
      <c r="DV9" s="254"/>
      <c r="DW9" s="254"/>
      <c r="DX9" s="254"/>
      <c r="DY9" s="254"/>
      <c r="DZ9" s="254"/>
      <c r="EA9" s="254"/>
      <c r="EB9" s="254"/>
      <c r="EC9" s="254"/>
      <c r="ED9" s="254"/>
      <c r="EE9" s="254"/>
      <c r="EF9" s="254"/>
      <c r="EG9" s="254"/>
      <c r="EH9" s="254"/>
      <c r="EI9" s="254"/>
      <c r="EJ9" s="254"/>
      <c r="EK9" s="254"/>
      <c r="EL9" s="254"/>
      <c r="EM9" s="254"/>
      <c r="EN9" s="254"/>
      <c r="EO9" s="254"/>
      <c r="EP9" s="254"/>
      <c r="EQ9" s="254"/>
      <c r="ER9" s="254"/>
      <c r="ES9" s="254"/>
      <c r="ET9" s="254"/>
      <c r="EU9" s="254"/>
      <c r="EV9" s="254"/>
      <c r="EW9" s="254"/>
      <c r="EX9" s="254"/>
      <c r="EY9" s="254"/>
    </row>
    <row r="10" spans="1:155" s="255" customFormat="1" ht="18" x14ac:dyDescent="0.2">
      <c r="A10" s="256" t="s">
        <v>26</v>
      </c>
      <c r="B10" s="257"/>
      <c r="C10" s="257"/>
      <c r="D10" s="257"/>
      <c r="E10" s="257"/>
      <c r="F10" s="257"/>
      <c r="G10" s="258" t="s">
        <v>27</v>
      </c>
      <c r="H10" s="259">
        <f>+H11+H13+H26+H44+H52</f>
        <v>29778000</v>
      </c>
      <c r="I10" s="259">
        <f>+I11+I13+I26+I44+I52</f>
        <v>24957000</v>
      </c>
      <c r="J10" s="260">
        <f>H10-I10</f>
        <v>4821000</v>
      </c>
      <c r="K10" s="261">
        <f t="shared" ref="K10:K53" si="1">ROUND(I10/H10*100,2)</f>
        <v>83.81</v>
      </c>
      <c r="L10" s="262">
        <f>+L11+L13+L26+L44+L52</f>
        <v>24957000</v>
      </c>
      <c r="M10" s="263">
        <f>+M11+M13+M26+M44+M52</f>
        <v>5939007</v>
      </c>
      <c r="N10" s="263">
        <f>+N11+N13+N26+N44+N52</f>
        <v>1490388.55</v>
      </c>
      <c r="O10" s="264">
        <f>+O13+O26+O11</f>
        <v>7429395.5500000007</v>
      </c>
      <c r="P10" s="265">
        <f>+P13+P26+P11</f>
        <v>17527604.449999999</v>
      </c>
      <c r="Q10" s="266">
        <f>ROUND(O10/L10*100,2)</f>
        <v>29.77</v>
      </c>
      <c r="R10" s="249"/>
      <c r="S10" s="250"/>
      <c r="T10" s="251"/>
      <c r="U10" s="251"/>
      <c r="V10" s="251"/>
      <c r="W10" s="251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253"/>
      <c r="CJ10" s="253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4"/>
      <c r="DE10" s="254"/>
      <c r="DF10" s="254"/>
      <c r="DG10" s="254"/>
      <c r="DH10" s="254"/>
      <c r="DI10" s="254"/>
      <c r="DJ10" s="254"/>
      <c r="DK10" s="254"/>
      <c r="DL10" s="254"/>
      <c r="DM10" s="254"/>
      <c r="DN10" s="254"/>
      <c r="DO10" s="254"/>
      <c r="DP10" s="254"/>
      <c r="DQ10" s="254"/>
      <c r="DR10" s="254"/>
      <c r="DS10" s="254"/>
      <c r="DT10" s="254"/>
      <c r="DU10" s="254"/>
      <c r="DV10" s="254"/>
      <c r="DW10" s="254"/>
      <c r="DX10" s="254"/>
      <c r="DY10" s="254"/>
      <c r="DZ10" s="254"/>
      <c r="EA10" s="254"/>
      <c r="EB10" s="254"/>
      <c r="EC10" s="254"/>
      <c r="ED10" s="254"/>
      <c r="EE10" s="254"/>
      <c r="EF10" s="254"/>
      <c r="EG10" s="254"/>
      <c r="EH10" s="254"/>
      <c r="EI10" s="254"/>
      <c r="EJ10" s="254"/>
      <c r="EK10" s="254"/>
      <c r="EL10" s="254"/>
      <c r="EM10" s="254"/>
      <c r="EN10" s="254"/>
      <c r="EO10" s="254"/>
      <c r="EP10" s="254"/>
      <c r="EQ10" s="254"/>
      <c r="ER10" s="254"/>
      <c r="ES10" s="254"/>
      <c r="ET10" s="254"/>
      <c r="EU10" s="254"/>
      <c r="EV10" s="254"/>
      <c r="EW10" s="254"/>
      <c r="EX10" s="254"/>
      <c r="EY10" s="254"/>
    </row>
    <row r="11" spans="1:155" s="255" customFormat="1" ht="33" x14ac:dyDescent="0.2">
      <c r="A11" s="267">
        <v>1604</v>
      </c>
      <c r="B11" s="268"/>
      <c r="C11" s="268"/>
      <c r="D11" s="268"/>
      <c r="E11" s="268"/>
      <c r="F11" s="268"/>
      <c r="G11" s="269" t="s">
        <v>28</v>
      </c>
      <c r="H11" s="270">
        <f t="shared" ref="H11:I11" si="2">H12</f>
        <v>0</v>
      </c>
      <c r="I11" s="270">
        <f t="shared" si="2"/>
        <v>0</v>
      </c>
      <c r="J11" s="260">
        <f t="shared" ref="J11:J53" si="3">H11-I11</f>
        <v>0</v>
      </c>
      <c r="K11" s="261" t="e">
        <f t="shared" si="1"/>
        <v>#DIV/0!</v>
      </c>
      <c r="L11" s="271">
        <f t="shared" ref="L11:O11" si="4">L12</f>
        <v>0</v>
      </c>
      <c r="M11" s="272">
        <f t="shared" si="4"/>
        <v>0</v>
      </c>
      <c r="N11" s="272">
        <f t="shared" si="4"/>
        <v>0</v>
      </c>
      <c r="O11" s="273">
        <f t="shared" si="4"/>
        <v>0</v>
      </c>
      <c r="P11" s="274">
        <f>P12</f>
        <v>0</v>
      </c>
      <c r="Q11" s="275"/>
      <c r="R11" s="249"/>
      <c r="S11" s="250"/>
      <c r="T11" s="251"/>
      <c r="U11" s="251"/>
      <c r="V11" s="251"/>
      <c r="W11" s="251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  <c r="BW11" s="253"/>
      <c r="BX11" s="253"/>
      <c r="BY11" s="253"/>
      <c r="BZ11" s="253"/>
      <c r="CA11" s="253"/>
      <c r="CB11" s="253"/>
      <c r="CC11" s="253"/>
      <c r="CD11" s="253"/>
      <c r="CE11" s="253"/>
      <c r="CF11" s="253"/>
      <c r="CG11" s="253"/>
      <c r="CH11" s="253"/>
      <c r="CI11" s="253"/>
      <c r="CJ11" s="253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4"/>
      <c r="DE11" s="254"/>
      <c r="DF11" s="254"/>
      <c r="DG11" s="254"/>
      <c r="DH11" s="254"/>
      <c r="DI11" s="254"/>
      <c r="DJ11" s="254"/>
      <c r="DK11" s="254"/>
      <c r="DL11" s="254"/>
      <c r="DM11" s="254"/>
      <c r="DN11" s="254"/>
      <c r="DO11" s="254"/>
      <c r="DP11" s="254"/>
      <c r="DQ11" s="254"/>
      <c r="DR11" s="254"/>
      <c r="DS11" s="254"/>
      <c r="DT11" s="254"/>
      <c r="DU11" s="254"/>
      <c r="DV11" s="254"/>
      <c r="DW11" s="254"/>
      <c r="DX11" s="254"/>
      <c r="DY11" s="254"/>
      <c r="DZ11" s="254"/>
      <c r="EA11" s="254"/>
      <c r="EB11" s="254"/>
      <c r="EC11" s="254"/>
      <c r="ED11" s="254"/>
      <c r="EE11" s="254"/>
      <c r="EF11" s="254"/>
      <c r="EG11" s="254"/>
      <c r="EH11" s="254"/>
      <c r="EI11" s="254"/>
      <c r="EJ11" s="254"/>
      <c r="EK11" s="254"/>
      <c r="EL11" s="254"/>
      <c r="EM11" s="254"/>
      <c r="EN11" s="254"/>
      <c r="EO11" s="254"/>
      <c r="EP11" s="254"/>
      <c r="EQ11" s="254"/>
      <c r="ER11" s="254"/>
      <c r="ES11" s="254"/>
      <c r="ET11" s="254"/>
      <c r="EU11" s="254"/>
      <c r="EV11" s="254"/>
      <c r="EW11" s="254"/>
      <c r="EX11" s="254"/>
      <c r="EY11" s="254"/>
    </row>
    <row r="12" spans="1:155" s="255" customFormat="1" ht="18" x14ac:dyDescent="0.2">
      <c r="A12" s="267"/>
      <c r="B12" s="276" t="s">
        <v>29</v>
      </c>
      <c r="C12" s="268"/>
      <c r="D12" s="268"/>
      <c r="E12" s="268"/>
      <c r="F12" s="268"/>
      <c r="G12" s="277" t="s">
        <v>30</v>
      </c>
      <c r="H12" s="270">
        <v>0</v>
      </c>
      <c r="I12" s="278">
        <v>0</v>
      </c>
      <c r="J12" s="260">
        <f t="shared" si="3"/>
        <v>0</v>
      </c>
      <c r="K12" s="261" t="e">
        <f t="shared" si="1"/>
        <v>#DIV/0!</v>
      </c>
      <c r="L12" s="279">
        <v>0</v>
      </c>
      <c r="M12" s="280">
        <v>0</v>
      </c>
      <c r="N12" s="280">
        <v>0</v>
      </c>
      <c r="O12" s="281">
        <f>+M12+N12</f>
        <v>0</v>
      </c>
      <c r="P12" s="282">
        <f>L12-O12</f>
        <v>0</v>
      </c>
      <c r="Q12" s="283"/>
      <c r="R12" s="249"/>
      <c r="S12" s="250"/>
      <c r="T12" s="251"/>
      <c r="U12" s="251"/>
      <c r="V12" s="251"/>
      <c r="W12" s="251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53"/>
      <c r="CH12" s="253"/>
      <c r="CI12" s="253"/>
      <c r="CJ12" s="253"/>
      <c r="CK12" s="253"/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3"/>
      <c r="DD12" s="254"/>
      <c r="DE12" s="254"/>
      <c r="DF12" s="254"/>
      <c r="DG12" s="254"/>
      <c r="DH12" s="254"/>
      <c r="DI12" s="254"/>
      <c r="DJ12" s="254"/>
      <c r="DK12" s="254"/>
      <c r="DL12" s="254"/>
      <c r="DM12" s="254"/>
      <c r="DN12" s="254"/>
      <c r="DO12" s="254"/>
      <c r="DP12" s="254"/>
      <c r="DQ12" s="254"/>
      <c r="DR12" s="254"/>
      <c r="DS12" s="254"/>
      <c r="DT12" s="254"/>
      <c r="DU12" s="254"/>
      <c r="DV12" s="254"/>
      <c r="DW12" s="254"/>
      <c r="DX12" s="254"/>
      <c r="DY12" s="254"/>
      <c r="DZ12" s="254"/>
      <c r="EA12" s="254"/>
      <c r="EB12" s="254"/>
      <c r="EC12" s="254"/>
      <c r="ED12" s="254"/>
      <c r="EE12" s="254"/>
      <c r="EF12" s="254"/>
      <c r="EG12" s="254"/>
      <c r="EH12" s="254"/>
      <c r="EI12" s="254"/>
      <c r="EJ12" s="254"/>
      <c r="EK12" s="254"/>
      <c r="EL12" s="254"/>
      <c r="EM12" s="254"/>
      <c r="EN12" s="254"/>
      <c r="EO12" s="254"/>
      <c r="EP12" s="254"/>
      <c r="EQ12" s="254"/>
      <c r="ER12" s="254"/>
      <c r="ES12" s="254"/>
      <c r="ET12" s="254"/>
      <c r="EU12" s="254"/>
      <c r="EV12" s="254"/>
      <c r="EW12" s="254"/>
      <c r="EX12" s="254"/>
      <c r="EY12" s="254"/>
    </row>
    <row r="13" spans="1:155" s="255" customFormat="1" ht="18" x14ac:dyDescent="0.2">
      <c r="A13" s="267" t="s">
        <v>31</v>
      </c>
      <c r="B13" s="268"/>
      <c r="C13" s="268"/>
      <c r="D13" s="268"/>
      <c r="E13" s="268"/>
      <c r="F13" s="268"/>
      <c r="G13" s="284" t="s">
        <v>32</v>
      </c>
      <c r="H13" s="270">
        <f>+H14+H20</f>
        <v>29748000</v>
      </c>
      <c r="I13" s="270">
        <f>+I14+I20</f>
        <v>24943000</v>
      </c>
      <c r="J13" s="260">
        <f t="shared" si="3"/>
        <v>4805000</v>
      </c>
      <c r="K13" s="261">
        <f t="shared" si="1"/>
        <v>83.85</v>
      </c>
      <c r="L13" s="271">
        <f>+L14+L20</f>
        <v>24943000</v>
      </c>
      <c r="M13" s="272">
        <f>+M14+M20</f>
        <v>5931971</v>
      </c>
      <c r="N13" s="272">
        <f>+N14+N20</f>
        <v>1490376.32</v>
      </c>
      <c r="O13" s="273">
        <f>+O14+O20</f>
        <v>7422347.3200000003</v>
      </c>
      <c r="P13" s="274">
        <f>+P14+P20</f>
        <v>17520652.68</v>
      </c>
      <c r="Q13" s="275">
        <f t="shared" ref="Q13:Q19" si="5">ROUND(O13/L13*100,2)</f>
        <v>29.76</v>
      </c>
      <c r="R13" s="249"/>
      <c r="S13" s="250"/>
      <c r="T13" s="251"/>
      <c r="U13" s="251"/>
      <c r="V13" s="251"/>
      <c r="W13" s="251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53"/>
      <c r="CH13" s="253"/>
      <c r="CI13" s="253"/>
      <c r="CJ13" s="253"/>
      <c r="CK13" s="253"/>
      <c r="CL13" s="253"/>
      <c r="CM13" s="253"/>
      <c r="CN13" s="253"/>
      <c r="CO13" s="253"/>
      <c r="CP13" s="253"/>
      <c r="CQ13" s="253"/>
      <c r="CR13" s="253"/>
      <c r="CS13" s="253"/>
      <c r="CT13" s="253"/>
      <c r="CU13" s="253"/>
      <c r="CV13" s="253"/>
      <c r="CW13" s="253"/>
      <c r="CX13" s="253"/>
      <c r="CY13" s="253"/>
      <c r="CZ13" s="253"/>
      <c r="DA13" s="253"/>
      <c r="DB13" s="253"/>
      <c r="DC13" s="253"/>
      <c r="DD13" s="254"/>
      <c r="DE13" s="254"/>
      <c r="DF13" s="254"/>
      <c r="DG13" s="254"/>
      <c r="DH13" s="254"/>
      <c r="DI13" s="254"/>
      <c r="DJ13" s="254"/>
      <c r="DK13" s="254"/>
      <c r="DL13" s="254"/>
      <c r="DM13" s="254"/>
      <c r="DN13" s="254"/>
      <c r="DO13" s="254"/>
      <c r="DP13" s="254"/>
      <c r="DQ13" s="254"/>
      <c r="DR13" s="254"/>
      <c r="DS13" s="254"/>
      <c r="DT13" s="254"/>
      <c r="DU13" s="254"/>
      <c r="DV13" s="254"/>
      <c r="DW13" s="254"/>
      <c r="DX13" s="254"/>
      <c r="DY13" s="254"/>
      <c r="DZ13" s="254"/>
      <c r="EA13" s="254"/>
      <c r="EB13" s="254"/>
      <c r="EC13" s="254"/>
      <c r="ED13" s="254"/>
      <c r="EE13" s="254"/>
      <c r="EF13" s="254"/>
      <c r="EG13" s="254"/>
      <c r="EH13" s="254"/>
      <c r="EI13" s="254"/>
      <c r="EJ13" s="254"/>
      <c r="EK13" s="254"/>
      <c r="EL13" s="254"/>
      <c r="EM13" s="254"/>
      <c r="EN13" s="254"/>
      <c r="EO13" s="254"/>
      <c r="EP13" s="254"/>
      <c r="EQ13" s="254"/>
      <c r="ER13" s="254"/>
      <c r="ES13" s="254"/>
      <c r="ET13" s="254"/>
      <c r="EU13" s="254"/>
      <c r="EV13" s="254"/>
      <c r="EW13" s="254"/>
      <c r="EX13" s="254"/>
      <c r="EY13" s="254"/>
    </row>
    <row r="14" spans="1:155" s="255" customFormat="1" ht="18" x14ac:dyDescent="0.2">
      <c r="A14" s="267" t="s">
        <v>33</v>
      </c>
      <c r="B14" s="268"/>
      <c r="C14" s="268"/>
      <c r="D14" s="268"/>
      <c r="E14" s="268"/>
      <c r="F14" s="268"/>
      <c r="G14" s="284" t="s">
        <v>34</v>
      </c>
      <c r="H14" s="270">
        <f>+H15+H17+H18+H19</f>
        <v>29748000</v>
      </c>
      <c r="I14" s="270">
        <f>+I15+I17+I18+I19</f>
        <v>24943000</v>
      </c>
      <c r="J14" s="260">
        <f t="shared" si="3"/>
        <v>4805000</v>
      </c>
      <c r="K14" s="261">
        <f t="shared" si="1"/>
        <v>83.85</v>
      </c>
      <c r="L14" s="271">
        <f>+L15+L17+L18+L19</f>
        <v>24943000</v>
      </c>
      <c r="M14" s="272">
        <f>+M15+M17+M18+M19</f>
        <v>5910729</v>
      </c>
      <c r="N14" s="272">
        <f>+N15+N17+N18+N19</f>
        <v>1489792.32</v>
      </c>
      <c r="O14" s="273">
        <f>+O15+O17+O18+O19</f>
        <v>7400521.3200000003</v>
      </c>
      <c r="P14" s="274">
        <f>+P15+P17+P18+P19</f>
        <v>17542478.68</v>
      </c>
      <c r="Q14" s="275">
        <f t="shared" si="5"/>
        <v>29.67</v>
      </c>
      <c r="R14" s="249"/>
      <c r="S14" s="250"/>
      <c r="T14" s="251"/>
      <c r="U14" s="251"/>
      <c r="V14" s="251"/>
      <c r="W14" s="251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3"/>
      <c r="CG14" s="253"/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3"/>
      <c r="CY14" s="253"/>
      <c r="CZ14" s="253"/>
      <c r="DA14" s="253"/>
      <c r="DB14" s="253"/>
      <c r="DC14" s="253"/>
      <c r="DD14" s="254"/>
      <c r="DE14" s="254"/>
      <c r="DF14" s="254"/>
      <c r="DG14" s="254"/>
      <c r="DH14" s="254"/>
      <c r="DI14" s="254"/>
      <c r="DJ14" s="254"/>
      <c r="DK14" s="254"/>
      <c r="DL14" s="254"/>
      <c r="DM14" s="254"/>
      <c r="DN14" s="254"/>
      <c r="DO14" s="254"/>
      <c r="DP14" s="254"/>
      <c r="DQ14" s="254"/>
      <c r="DR14" s="254"/>
      <c r="DS14" s="254"/>
      <c r="DT14" s="254"/>
      <c r="DU14" s="254"/>
      <c r="DV14" s="254"/>
      <c r="DW14" s="254"/>
      <c r="DX14" s="254"/>
      <c r="DY14" s="254"/>
      <c r="DZ14" s="254"/>
      <c r="EA14" s="254"/>
      <c r="EB14" s="254"/>
      <c r="EC14" s="254"/>
      <c r="ED14" s="254"/>
      <c r="EE14" s="254"/>
      <c r="EF14" s="254"/>
      <c r="EG14" s="254"/>
      <c r="EH14" s="254"/>
      <c r="EI14" s="254"/>
      <c r="EJ14" s="254"/>
      <c r="EK14" s="254"/>
      <c r="EL14" s="254"/>
      <c r="EM14" s="254"/>
      <c r="EN14" s="254"/>
      <c r="EO14" s="254"/>
      <c r="EP14" s="254"/>
      <c r="EQ14" s="254"/>
      <c r="ER14" s="254"/>
      <c r="ES14" s="254"/>
      <c r="ET14" s="254"/>
      <c r="EU14" s="254"/>
      <c r="EV14" s="254"/>
      <c r="EW14" s="254"/>
      <c r="EX14" s="254"/>
      <c r="EY14" s="254"/>
    </row>
    <row r="15" spans="1:155" s="291" customFormat="1" ht="18" x14ac:dyDescent="0.25">
      <c r="A15" s="267"/>
      <c r="B15" s="268" t="s">
        <v>35</v>
      </c>
      <c r="C15" s="268"/>
      <c r="D15" s="268"/>
      <c r="E15" s="268"/>
      <c r="F15" s="268"/>
      <c r="G15" s="269" t="s">
        <v>36</v>
      </c>
      <c r="H15" s="270">
        <f t="shared" ref="H15:I15" si="6">+H16</f>
        <v>0</v>
      </c>
      <c r="I15" s="270">
        <f t="shared" si="6"/>
        <v>0</v>
      </c>
      <c r="J15" s="260">
        <f t="shared" si="3"/>
        <v>0</v>
      </c>
      <c r="K15" s="261" t="e">
        <f t="shared" si="1"/>
        <v>#DIV/0!</v>
      </c>
      <c r="L15" s="271">
        <f t="shared" ref="L15:O15" si="7">+L16</f>
        <v>0</v>
      </c>
      <c r="M15" s="272">
        <f t="shared" si="7"/>
        <v>24338</v>
      </c>
      <c r="N15" s="272">
        <f t="shared" si="7"/>
        <v>452</v>
      </c>
      <c r="O15" s="273">
        <f t="shared" si="7"/>
        <v>24790</v>
      </c>
      <c r="P15" s="274">
        <f>+P16</f>
        <v>-24790</v>
      </c>
      <c r="Q15" s="275" t="e">
        <f t="shared" si="5"/>
        <v>#DIV/0!</v>
      </c>
      <c r="R15" s="285"/>
      <c r="S15" s="286"/>
      <c r="T15" s="287"/>
      <c r="U15" s="287"/>
      <c r="V15" s="287"/>
      <c r="W15" s="287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9"/>
      <c r="AU15" s="289"/>
      <c r="AV15" s="289"/>
      <c r="AW15" s="289"/>
      <c r="AX15" s="289"/>
      <c r="AY15" s="289"/>
      <c r="AZ15" s="289"/>
      <c r="BA15" s="289"/>
      <c r="BB15" s="289"/>
      <c r="BC15" s="289"/>
      <c r="BD15" s="289"/>
      <c r="BE15" s="289"/>
      <c r="BF15" s="289"/>
      <c r="BG15" s="289"/>
      <c r="BH15" s="289"/>
      <c r="BI15" s="289"/>
      <c r="BJ15" s="289"/>
      <c r="BK15" s="289"/>
      <c r="BL15" s="289"/>
      <c r="BM15" s="289"/>
      <c r="BN15" s="289"/>
      <c r="BO15" s="289"/>
      <c r="BP15" s="289"/>
      <c r="BQ15" s="289"/>
      <c r="BR15" s="289"/>
      <c r="BS15" s="289"/>
      <c r="BT15" s="289"/>
      <c r="BU15" s="289"/>
      <c r="BV15" s="289"/>
      <c r="BW15" s="289"/>
      <c r="BX15" s="289"/>
      <c r="BY15" s="289"/>
      <c r="BZ15" s="289"/>
      <c r="CA15" s="289"/>
      <c r="CB15" s="289"/>
      <c r="CC15" s="289"/>
      <c r="CD15" s="289"/>
      <c r="CE15" s="289"/>
      <c r="CF15" s="289"/>
      <c r="CG15" s="289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  <c r="CR15" s="289"/>
      <c r="CS15" s="289"/>
      <c r="CT15" s="289"/>
      <c r="CU15" s="289"/>
      <c r="CV15" s="289"/>
      <c r="CW15" s="289"/>
      <c r="CX15" s="289"/>
      <c r="CY15" s="289"/>
      <c r="CZ15" s="289"/>
      <c r="DA15" s="289"/>
      <c r="DB15" s="289"/>
      <c r="DC15" s="289"/>
      <c r="DD15" s="290"/>
      <c r="DE15" s="290"/>
      <c r="DF15" s="290"/>
      <c r="DG15" s="290"/>
      <c r="DH15" s="290"/>
      <c r="DI15" s="290"/>
      <c r="DJ15" s="290"/>
      <c r="DK15" s="290"/>
      <c r="DL15" s="290"/>
      <c r="DM15" s="290"/>
      <c r="DN15" s="290"/>
      <c r="DO15" s="290"/>
      <c r="DP15" s="290"/>
      <c r="DQ15" s="290"/>
      <c r="DR15" s="290"/>
      <c r="DS15" s="290"/>
      <c r="DT15" s="290"/>
      <c r="DU15" s="290"/>
      <c r="DV15" s="290"/>
      <c r="DW15" s="290"/>
      <c r="DX15" s="290"/>
      <c r="DY15" s="290"/>
      <c r="DZ15" s="290"/>
      <c r="EA15" s="290"/>
      <c r="EB15" s="290"/>
      <c r="EC15" s="290"/>
      <c r="ED15" s="290"/>
      <c r="EE15" s="290"/>
      <c r="EF15" s="290"/>
      <c r="EG15" s="290"/>
      <c r="EH15" s="290"/>
      <c r="EI15" s="290"/>
      <c r="EJ15" s="290"/>
      <c r="EK15" s="290"/>
      <c r="EL15" s="290"/>
      <c r="EM15" s="290"/>
      <c r="EN15" s="290"/>
      <c r="EO15" s="290"/>
      <c r="EP15" s="290"/>
      <c r="EQ15" s="290"/>
      <c r="ER15" s="290"/>
      <c r="ES15" s="290"/>
      <c r="ET15" s="290"/>
      <c r="EU15" s="290"/>
      <c r="EV15" s="290"/>
      <c r="EW15" s="290"/>
      <c r="EX15" s="290"/>
      <c r="EY15" s="290"/>
    </row>
    <row r="16" spans="1:155" s="255" customFormat="1" ht="18" x14ac:dyDescent="0.2">
      <c r="A16" s="204"/>
      <c r="B16" s="183"/>
      <c r="C16" s="183" t="s">
        <v>37</v>
      </c>
      <c r="D16" s="183"/>
      <c r="E16" s="183"/>
      <c r="F16" s="183"/>
      <c r="G16" s="277" t="s">
        <v>38</v>
      </c>
      <c r="H16" s="270">
        <v>0</v>
      </c>
      <c r="I16" s="278">
        <v>0</v>
      </c>
      <c r="J16" s="260">
        <f t="shared" si="3"/>
        <v>0</v>
      </c>
      <c r="K16" s="261" t="e">
        <f t="shared" si="1"/>
        <v>#DIV/0!</v>
      </c>
      <c r="L16" s="292">
        <v>0</v>
      </c>
      <c r="M16" s="293">
        <v>24338</v>
      </c>
      <c r="N16" s="293">
        <v>452</v>
      </c>
      <c r="O16" s="281">
        <f>+M16+N16</f>
        <v>24790</v>
      </c>
      <c r="P16" s="282">
        <f>L16-O16</f>
        <v>-24790</v>
      </c>
      <c r="Q16" s="283" t="e">
        <f t="shared" si="5"/>
        <v>#DIV/0!</v>
      </c>
      <c r="R16" s="249"/>
      <c r="S16" s="250"/>
      <c r="T16" s="251"/>
      <c r="U16" s="251"/>
      <c r="V16" s="251"/>
      <c r="W16" s="251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3"/>
      <c r="BP16" s="253"/>
      <c r="BQ16" s="253"/>
      <c r="BR16" s="253"/>
      <c r="BS16" s="253"/>
      <c r="BT16" s="253"/>
      <c r="BU16" s="253"/>
      <c r="BV16" s="253"/>
      <c r="BW16" s="253"/>
      <c r="BX16" s="253"/>
      <c r="BY16" s="253"/>
      <c r="BZ16" s="253"/>
      <c r="CA16" s="253"/>
      <c r="CB16" s="253"/>
      <c r="CC16" s="253"/>
      <c r="CD16" s="253"/>
      <c r="CE16" s="253"/>
      <c r="CF16" s="253"/>
      <c r="CG16" s="253"/>
      <c r="CH16" s="253"/>
      <c r="CI16" s="253"/>
      <c r="CJ16" s="253"/>
      <c r="CK16" s="253"/>
      <c r="CL16" s="253"/>
      <c r="CM16" s="253"/>
      <c r="CN16" s="253"/>
      <c r="CO16" s="253"/>
      <c r="CP16" s="253"/>
      <c r="CQ16" s="253"/>
      <c r="CR16" s="253"/>
      <c r="CS16" s="253"/>
      <c r="CT16" s="253"/>
      <c r="CU16" s="253"/>
      <c r="CV16" s="253"/>
      <c r="CW16" s="253"/>
      <c r="CX16" s="253"/>
      <c r="CY16" s="253"/>
      <c r="CZ16" s="253"/>
      <c r="DA16" s="253"/>
      <c r="DB16" s="253"/>
      <c r="DC16" s="253"/>
      <c r="DD16" s="254"/>
      <c r="DE16" s="254"/>
      <c r="DF16" s="254"/>
      <c r="DG16" s="254"/>
      <c r="DH16" s="254"/>
      <c r="DI16" s="254"/>
      <c r="DJ16" s="254"/>
      <c r="DK16" s="254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254"/>
      <c r="DX16" s="254"/>
      <c r="DY16" s="254"/>
      <c r="DZ16" s="254"/>
      <c r="EA16" s="254"/>
      <c r="EB16" s="254"/>
      <c r="EC16" s="254"/>
      <c r="ED16" s="254"/>
      <c r="EE16" s="254"/>
      <c r="EF16" s="254"/>
      <c r="EG16" s="254"/>
      <c r="EH16" s="254"/>
      <c r="EI16" s="254"/>
      <c r="EJ16" s="254"/>
      <c r="EK16" s="254"/>
      <c r="EL16" s="254"/>
      <c r="EM16" s="254"/>
      <c r="EN16" s="254"/>
      <c r="EO16" s="254"/>
      <c r="EP16" s="254"/>
      <c r="EQ16" s="254"/>
      <c r="ER16" s="254"/>
      <c r="ES16" s="254"/>
      <c r="ET16" s="254"/>
      <c r="EU16" s="254"/>
      <c r="EV16" s="254"/>
      <c r="EW16" s="254"/>
      <c r="EX16" s="254"/>
      <c r="EY16" s="254"/>
    </row>
    <row r="17" spans="1:155" s="255" customFormat="1" ht="18" x14ac:dyDescent="0.2">
      <c r="A17" s="204"/>
      <c r="B17" s="183" t="s">
        <v>39</v>
      </c>
      <c r="C17" s="183"/>
      <c r="D17" s="183"/>
      <c r="E17" s="183"/>
      <c r="F17" s="183"/>
      <c r="G17" s="277" t="s">
        <v>40</v>
      </c>
      <c r="H17" s="270">
        <v>0</v>
      </c>
      <c r="I17" s="278">
        <v>0</v>
      </c>
      <c r="J17" s="260">
        <f t="shared" si="3"/>
        <v>0</v>
      </c>
      <c r="K17" s="261" t="e">
        <f t="shared" si="1"/>
        <v>#DIV/0!</v>
      </c>
      <c r="L17" s="292">
        <v>0</v>
      </c>
      <c r="M17" s="293">
        <v>370</v>
      </c>
      <c r="N17" s="293">
        <v>239</v>
      </c>
      <c r="O17" s="281">
        <f>+M17+N17</f>
        <v>609</v>
      </c>
      <c r="P17" s="282">
        <f>L17-O17</f>
        <v>-609</v>
      </c>
      <c r="Q17" s="283" t="e">
        <f t="shared" si="5"/>
        <v>#DIV/0!</v>
      </c>
      <c r="R17" s="249"/>
      <c r="S17" s="250"/>
      <c r="T17" s="251"/>
      <c r="U17" s="251"/>
      <c r="V17" s="251"/>
      <c r="W17" s="251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  <c r="BG17" s="253"/>
      <c r="BH17" s="253"/>
      <c r="BI17" s="253"/>
      <c r="BJ17" s="253"/>
      <c r="BK17" s="253"/>
      <c r="BL17" s="253"/>
      <c r="BM17" s="253"/>
      <c r="BN17" s="253"/>
      <c r="BO17" s="253"/>
      <c r="BP17" s="253"/>
      <c r="BQ17" s="253"/>
      <c r="BR17" s="253"/>
      <c r="BS17" s="253"/>
      <c r="BT17" s="253"/>
      <c r="BU17" s="253"/>
      <c r="BV17" s="253"/>
      <c r="BW17" s="253"/>
      <c r="BX17" s="253"/>
      <c r="BY17" s="253"/>
      <c r="BZ17" s="253"/>
      <c r="CA17" s="253"/>
      <c r="CB17" s="253"/>
      <c r="CC17" s="253"/>
      <c r="CD17" s="253"/>
      <c r="CE17" s="253"/>
      <c r="CF17" s="253"/>
      <c r="CG17" s="253"/>
      <c r="CH17" s="253"/>
      <c r="CI17" s="253"/>
      <c r="CJ17" s="253"/>
      <c r="CK17" s="253"/>
      <c r="CL17" s="253"/>
      <c r="CM17" s="253"/>
      <c r="CN17" s="253"/>
      <c r="CO17" s="253"/>
      <c r="CP17" s="253"/>
      <c r="CQ17" s="253"/>
      <c r="CR17" s="253"/>
      <c r="CS17" s="253"/>
      <c r="CT17" s="253"/>
      <c r="CU17" s="253"/>
      <c r="CV17" s="253"/>
      <c r="CW17" s="253"/>
      <c r="CX17" s="253"/>
      <c r="CY17" s="253"/>
      <c r="CZ17" s="253"/>
      <c r="DA17" s="253"/>
      <c r="DB17" s="253"/>
      <c r="DC17" s="253"/>
      <c r="DD17" s="254"/>
      <c r="DE17" s="254"/>
      <c r="DF17" s="254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254"/>
      <c r="DZ17" s="254"/>
      <c r="EA17" s="254"/>
      <c r="EB17" s="254"/>
      <c r="EC17" s="254"/>
      <c r="ED17" s="254"/>
      <c r="EE17" s="254"/>
      <c r="EF17" s="254"/>
      <c r="EG17" s="254"/>
      <c r="EH17" s="254"/>
      <c r="EI17" s="254"/>
      <c r="EJ17" s="254"/>
      <c r="EK17" s="254"/>
      <c r="EL17" s="254"/>
      <c r="EM17" s="254"/>
      <c r="EN17" s="254"/>
      <c r="EO17" s="254"/>
      <c r="EP17" s="254"/>
      <c r="EQ17" s="254"/>
      <c r="ER17" s="254"/>
      <c r="ES17" s="254"/>
      <c r="ET17" s="254"/>
      <c r="EU17" s="254"/>
      <c r="EV17" s="254"/>
      <c r="EW17" s="254"/>
      <c r="EX17" s="254"/>
      <c r="EY17" s="254"/>
    </row>
    <row r="18" spans="1:155" s="255" customFormat="1" ht="18" x14ac:dyDescent="0.2">
      <c r="A18" s="204"/>
      <c r="B18" s="183">
        <v>10</v>
      </c>
      <c r="C18" s="183"/>
      <c r="D18" s="183"/>
      <c r="E18" s="183"/>
      <c r="F18" s="183"/>
      <c r="G18" s="277" t="s">
        <v>420</v>
      </c>
      <c r="H18" s="270">
        <v>27048000</v>
      </c>
      <c r="I18" s="278">
        <v>23613000</v>
      </c>
      <c r="J18" s="260">
        <f t="shared" si="3"/>
        <v>3435000</v>
      </c>
      <c r="K18" s="261">
        <f t="shared" si="1"/>
        <v>87.3</v>
      </c>
      <c r="L18" s="292">
        <v>23613000</v>
      </c>
      <c r="M18" s="293">
        <v>5549054</v>
      </c>
      <c r="N18" s="293">
        <v>1406856.08</v>
      </c>
      <c r="O18" s="281">
        <f>+M18+N18</f>
        <v>6955910.0800000001</v>
      </c>
      <c r="P18" s="282">
        <f>L18-O18</f>
        <v>16657089.92</v>
      </c>
      <c r="Q18" s="283">
        <f t="shared" si="5"/>
        <v>29.46</v>
      </c>
      <c r="R18" s="249"/>
      <c r="S18" s="250"/>
      <c r="T18" s="251"/>
      <c r="U18" s="251"/>
      <c r="V18" s="251"/>
      <c r="W18" s="251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53"/>
      <c r="BE18" s="253"/>
      <c r="BF18" s="253"/>
      <c r="BG18" s="253"/>
      <c r="BH18" s="253"/>
      <c r="BI18" s="253"/>
      <c r="BJ18" s="253"/>
      <c r="BK18" s="253"/>
      <c r="BL18" s="253"/>
      <c r="BM18" s="253"/>
      <c r="BN18" s="253"/>
      <c r="BO18" s="253"/>
      <c r="BP18" s="253"/>
      <c r="BQ18" s="253"/>
      <c r="BR18" s="253"/>
      <c r="BS18" s="253"/>
      <c r="BT18" s="253"/>
      <c r="BU18" s="253"/>
      <c r="BV18" s="253"/>
      <c r="BW18" s="253"/>
      <c r="BX18" s="253"/>
      <c r="BY18" s="253"/>
      <c r="BZ18" s="253"/>
      <c r="CA18" s="253"/>
      <c r="CB18" s="253"/>
      <c r="CC18" s="253"/>
      <c r="CD18" s="253"/>
      <c r="CE18" s="253"/>
      <c r="CF18" s="253"/>
      <c r="CG18" s="253"/>
      <c r="CH18" s="253"/>
      <c r="CI18" s="253"/>
      <c r="CJ18" s="253"/>
      <c r="CK18" s="253"/>
      <c r="CL18" s="253"/>
      <c r="CM18" s="253"/>
      <c r="CN18" s="253"/>
      <c r="CO18" s="253"/>
      <c r="CP18" s="253"/>
      <c r="CQ18" s="253"/>
      <c r="CR18" s="253"/>
      <c r="CS18" s="253"/>
      <c r="CT18" s="253"/>
      <c r="CU18" s="253"/>
      <c r="CV18" s="253"/>
      <c r="CW18" s="253"/>
      <c r="CX18" s="253"/>
      <c r="CY18" s="253"/>
      <c r="CZ18" s="253"/>
      <c r="DA18" s="253"/>
      <c r="DB18" s="253"/>
      <c r="DC18" s="253"/>
      <c r="DD18" s="254"/>
      <c r="DE18" s="254"/>
      <c r="DF18" s="254"/>
      <c r="DG18" s="254"/>
      <c r="DH18" s="254"/>
      <c r="DI18" s="254"/>
      <c r="DJ18" s="254"/>
      <c r="DK18" s="254"/>
      <c r="DL18" s="254"/>
      <c r="DM18" s="254"/>
      <c r="DN18" s="254"/>
      <c r="DO18" s="254"/>
      <c r="DP18" s="254"/>
      <c r="DQ18" s="254"/>
      <c r="DR18" s="254"/>
      <c r="DS18" s="254"/>
      <c r="DT18" s="254"/>
      <c r="DU18" s="254"/>
      <c r="DV18" s="254"/>
      <c r="DW18" s="254"/>
      <c r="DX18" s="254"/>
      <c r="DY18" s="254"/>
      <c r="DZ18" s="254"/>
      <c r="EA18" s="254"/>
      <c r="EB18" s="254"/>
      <c r="EC18" s="254"/>
      <c r="ED18" s="254"/>
      <c r="EE18" s="254"/>
      <c r="EF18" s="254"/>
      <c r="EG18" s="254"/>
      <c r="EH18" s="254"/>
      <c r="EI18" s="254"/>
      <c r="EJ18" s="254"/>
      <c r="EK18" s="254"/>
      <c r="EL18" s="254"/>
      <c r="EM18" s="254"/>
      <c r="EN18" s="254"/>
      <c r="EO18" s="254"/>
      <c r="EP18" s="254"/>
      <c r="EQ18" s="254"/>
      <c r="ER18" s="254"/>
      <c r="ES18" s="254"/>
      <c r="ET18" s="254"/>
      <c r="EU18" s="254"/>
      <c r="EV18" s="254"/>
      <c r="EW18" s="254"/>
      <c r="EX18" s="254"/>
      <c r="EY18" s="254"/>
    </row>
    <row r="19" spans="1:155" s="255" customFormat="1" ht="33" x14ac:dyDescent="0.2">
      <c r="A19" s="204"/>
      <c r="B19" s="183">
        <v>11</v>
      </c>
      <c r="C19" s="183"/>
      <c r="D19" s="183"/>
      <c r="E19" s="183"/>
      <c r="F19" s="183"/>
      <c r="G19" s="277" t="s">
        <v>41</v>
      </c>
      <c r="H19" s="270">
        <v>2700000</v>
      </c>
      <c r="I19" s="278">
        <v>1330000</v>
      </c>
      <c r="J19" s="260">
        <f t="shared" si="3"/>
        <v>1370000</v>
      </c>
      <c r="K19" s="261">
        <f t="shared" si="1"/>
        <v>49.26</v>
      </c>
      <c r="L19" s="292">
        <v>1330000</v>
      </c>
      <c r="M19" s="293">
        <v>336967</v>
      </c>
      <c r="N19" s="293">
        <v>82245.240000000005</v>
      </c>
      <c r="O19" s="281">
        <f>+M19+N19</f>
        <v>419212.24</v>
      </c>
      <c r="P19" s="282">
        <f>L19-O19</f>
        <v>910787.76</v>
      </c>
      <c r="Q19" s="283">
        <f t="shared" si="5"/>
        <v>31.52</v>
      </c>
      <c r="R19" s="249"/>
      <c r="S19" s="250"/>
      <c r="T19" s="251"/>
      <c r="U19" s="251"/>
      <c r="V19" s="251"/>
      <c r="W19" s="251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  <c r="BG19" s="253"/>
      <c r="BH19" s="253"/>
      <c r="BI19" s="253"/>
      <c r="BJ19" s="253"/>
      <c r="BK19" s="253"/>
      <c r="BL19" s="253"/>
      <c r="BM19" s="253"/>
      <c r="BN19" s="253"/>
      <c r="BO19" s="253"/>
      <c r="BP19" s="253"/>
      <c r="BQ19" s="253"/>
      <c r="BR19" s="253"/>
      <c r="BS19" s="253"/>
      <c r="BT19" s="253"/>
      <c r="BU19" s="253"/>
      <c r="BV19" s="253"/>
      <c r="BW19" s="253"/>
      <c r="BX19" s="253"/>
      <c r="BY19" s="253"/>
      <c r="BZ19" s="253"/>
      <c r="CA19" s="253"/>
      <c r="CB19" s="253"/>
      <c r="CC19" s="253"/>
      <c r="CD19" s="253"/>
      <c r="CE19" s="253"/>
      <c r="CF19" s="253"/>
      <c r="CG19" s="253"/>
      <c r="CH19" s="253"/>
      <c r="CI19" s="253"/>
      <c r="CJ19" s="253"/>
      <c r="CK19" s="253"/>
      <c r="CL19" s="253"/>
      <c r="CM19" s="253"/>
      <c r="CN19" s="253"/>
      <c r="CO19" s="253"/>
      <c r="CP19" s="253"/>
      <c r="CQ19" s="253"/>
      <c r="CR19" s="253"/>
      <c r="CS19" s="253"/>
      <c r="CT19" s="253"/>
      <c r="CU19" s="253"/>
      <c r="CV19" s="253"/>
      <c r="CW19" s="253"/>
      <c r="CX19" s="253"/>
      <c r="CY19" s="253"/>
      <c r="CZ19" s="253"/>
      <c r="DA19" s="253"/>
      <c r="DB19" s="253"/>
      <c r="DC19" s="253"/>
      <c r="DD19" s="254"/>
      <c r="DE19" s="254"/>
      <c r="DF19" s="254"/>
      <c r="DG19" s="254"/>
      <c r="DH19" s="254"/>
      <c r="DI19" s="254"/>
      <c r="DJ19" s="254"/>
      <c r="DK19" s="254"/>
      <c r="DL19" s="254"/>
      <c r="DM19" s="254"/>
      <c r="DN19" s="254"/>
      <c r="DO19" s="254"/>
      <c r="DP19" s="254"/>
      <c r="DQ19" s="254"/>
      <c r="DR19" s="254"/>
      <c r="DS19" s="254"/>
      <c r="DT19" s="254"/>
      <c r="DU19" s="254"/>
      <c r="DV19" s="254"/>
      <c r="DW19" s="254"/>
      <c r="DX19" s="254"/>
      <c r="DY19" s="254"/>
      <c r="DZ19" s="254"/>
      <c r="EA19" s="254"/>
      <c r="EB19" s="254"/>
      <c r="EC19" s="254"/>
      <c r="ED19" s="254"/>
      <c r="EE19" s="254"/>
      <c r="EF19" s="254"/>
      <c r="EG19" s="254"/>
      <c r="EH19" s="254"/>
      <c r="EI19" s="254"/>
      <c r="EJ19" s="254"/>
      <c r="EK19" s="254"/>
      <c r="EL19" s="254"/>
      <c r="EM19" s="254"/>
      <c r="EN19" s="254"/>
      <c r="EO19" s="254"/>
      <c r="EP19" s="254"/>
      <c r="EQ19" s="254"/>
      <c r="ER19" s="254"/>
      <c r="ES19" s="254"/>
      <c r="ET19" s="254"/>
      <c r="EU19" s="254"/>
      <c r="EV19" s="254"/>
      <c r="EW19" s="254"/>
      <c r="EX19" s="254"/>
      <c r="EY19" s="254"/>
    </row>
    <row r="20" spans="1:155" s="255" customFormat="1" ht="18" x14ac:dyDescent="0.2">
      <c r="A20" s="267" t="s">
        <v>42</v>
      </c>
      <c r="B20" s="268"/>
      <c r="C20" s="268"/>
      <c r="D20" s="268"/>
      <c r="E20" s="268"/>
      <c r="F20" s="268"/>
      <c r="G20" s="294" t="s">
        <v>43</v>
      </c>
      <c r="H20" s="270">
        <f t="shared" ref="H20:I20" si="8">+H21</f>
        <v>0</v>
      </c>
      <c r="I20" s="270">
        <f t="shared" si="8"/>
        <v>0</v>
      </c>
      <c r="J20" s="260">
        <f t="shared" si="3"/>
        <v>0</v>
      </c>
      <c r="K20" s="261" t="e">
        <f t="shared" si="1"/>
        <v>#DIV/0!</v>
      </c>
      <c r="L20" s="271">
        <f t="shared" ref="L20:P20" si="9">+L21</f>
        <v>0</v>
      </c>
      <c r="M20" s="272">
        <f t="shared" si="9"/>
        <v>21242</v>
      </c>
      <c r="N20" s="272">
        <f t="shared" si="9"/>
        <v>584</v>
      </c>
      <c r="O20" s="273">
        <f t="shared" si="9"/>
        <v>21826</v>
      </c>
      <c r="P20" s="274">
        <f t="shared" si="9"/>
        <v>-21826</v>
      </c>
      <c r="Q20" s="275" t="e">
        <f>ROUND(O20/L20*100,2)</f>
        <v>#DIV/0!</v>
      </c>
      <c r="R20" s="249"/>
      <c r="S20" s="250"/>
      <c r="T20" s="251"/>
      <c r="U20" s="251"/>
      <c r="V20" s="251"/>
      <c r="W20" s="251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253"/>
      <c r="BF20" s="253"/>
      <c r="BG20" s="253"/>
      <c r="BH20" s="253"/>
      <c r="BI20" s="253"/>
      <c r="BJ20" s="253"/>
      <c r="BK20" s="253"/>
      <c r="BL20" s="253"/>
      <c r="BM20" s="253"/>
      <c r="BN20" s="253"/>
      <c r="BO20" s="253"/>
      <c r="BP20" s="253"/>
      <c r="BQ20" s="253"/>
      <c r="BR20" s="253"/>
      <c r="BS20" s="253"/>
      <c r="BT20" s="253"/>
      <c r="BU20" s="253"/>
      <c r="BV20" s="253"/>
      <c r="BW20" s="253"/>
      <c r="BX20" s="253"/>
      <c r="BY20" s="253"/>
      <c r="BZ20" s="253"/>
      <c r="CA20" s="253"/>
      <c r="CB20" s="253"/>
      <c r="CC20" s="253"/>
      <c r="CD20" s="253"/>
      <c r="CE20" s="253"/>
      <c r="CF20" s="253"/>
      <c r="CG20" s="253"/>
      <c r="CH20" s="253"/>
      <c r="CI20" s="253"/>
      <c r="CJ20" s="253"/>
      <c r="CK20" s="253"/>
      <c r="CL20" s="253"/>
      <c r="CM20" s="253"/>
      <c r="CN20" s="253"/>
      <c r="CO20" s="253"/>
      <c r="CP20" s="253"/>
      <c r="CQ20" s="253"/>
      <c r="CR20" s="253"/>
      <c r="CS20" s="253"/>
      <c r="CT20" s="253"/>
      <c r="CU20" s="253"/>
      <c r="CV20" s="253"/>
      <c r="CW20" s="253"/>
      <c r="CX20" s="253"/>
      <c r="CY20" s="253"/>
      <c r="CZ20" s="253"/>
      <c r="DA20" s="253"/>
      <c r="DB20" s="253"/>
      <c r="DC20" s="253"/>
      <c r="DD20" s="254"/>
      <c r="DE20" s="254"/>
      <c r="DF20" s="254"/>
      <c r="DG20" s="254"/>
      <c r="DH20" s="254"/>
      <c r="DI20" s="254"/>
      <c r="DJ20" s="254"/>
      <c r="DK20" s="254"/>
      <c r="DL20" s="254"/>
      <c r="DM20" s="254"/>
      <c r="DN20" s="254"/>
      <c r="DO20" s="254"/>
      <c r="DP20" s="254"/>
      <c r="DQ20" s="254"/>
      <c r="DR20" s="254"/>
      <c r="DS20" s="254"/>
      <c r="DT20" s="254"/>
      <c r="DU20" s="254"/>
      <c r="DV20" s="254"/>
      <c r="DW20" s="254"/>
      <c r="DX20" s="254"/>
      <c r="DY20" s="254"/>
      <c r="DZ20" s="254"/>
      <c r="EA20" s="254"/>
      <c r="EB20" s="254"/>
      <c r="EC20" s="254"/>
      <c r="ED20" s="254"/>
      <c r="EE20" s="254"/>
      <c r="EF20" s="254"/>
      <c r="EG20" s="254"/>
      <c r="EH20" s="254"/>
      <c r="EI20" s="254"/>
      <c r="EJ20" s="254"/>
      <c r="EK20" s="254"/>
      <c r="EL20" s="254"/>
      <c r="EM20" s="254"/>
      <c r="EN20" s="254"/>
      <c r="EO20" s="254"/>
      <c r="EP20" s="254"/>
      <c r="EQ20" s="254"/>
      <c r="ER20" s="254"/>
      <c r="ES20" s="254"/>
      <c r="ET20" s="254"/>
      <c r="EU20" s="254"/>
      <c r="EV20" s="254"/>
      <c r="EW20" s="254"/>
      <c r="EX20" s="254"/>
      <c r="EY20" s="254"/>
    </row>
    <row r="21" spans="1:155" s="291" customFormat="1" ht="18" x14ac:dyDescent="0.25">
      <c r="A21" s="267"/>
      <c r="B21" s="268" t="s">
        <v>35</v>
      </c>
      <c r="C21" s="268"/>
      <c r="D21" s="268"/>
      <c r="E21" s="268"/>
      <c r="F21" s="268"/>
      <c r="G21" s="284" t="s">
        <v>421</v>
      </c>
      <c r="H21" s="270">
        <f t="shared" ref="H21:I21" si="10">+H22+H23+H24+H25</f>
        <v>0</v>
      </c>
      <c r="I21" s="270">
        <f t="shared" si="10"/>
        <v>0</v>
      </c>
      <c r="J21" s="260">
        <f t="shared" si="3"/>
        <v>0</v>
      </c>
      <c r="K21" s="261" t="e">
        <f t="shared" si="1"/>
        <v>#DIV/0!</v>
      </c>
      <c r="L21" s="271">
        <f t="shared" ref="L21:P21" si="11">+L22+L23+L24+L25</f>
        <v>0</v>
      </c>
      <c r="M21" s="272">
        <f t="shared" si="11"/>
        <v>21242</v>
      </c>
      <c r="N21" s="272">
        <f t="shared" si="11"/>
        <v>584</v>
      </c>
      <c r="O21" s="273">
        <f t="shared" si="11"/>
        <v>21826</v>
      </c>
      <c r="P21" s="274">
        <f t="shared" si="11"/>
        <v>-21826</v>
      </c>
      <c r="Q21" s="275" t="e">
        <f>ROUND(O21/L21*100,2)</f>
        <v>#DIV/0!</v>
      </c>
      <c r="R21" s="285"/>
      <c r="S21" s="286"/>
      <c r="T21" s="287"/>
      <c r="U21" s="287"/>
      <c r="V21" s="287"/>
      <c r="W21" s="287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  <c r="BF21" s="289"/>
      <c r="BG21" s="289"/>
      <c r="BH21" s="289"/>
      <c r="BI21" s="289"/>
      <c r="BJ21" s="289"/>
      <c r="BK21" s="289"/>
      <c r="BL21" s="289"/>
      <c r="BM21" s="289"/>
      <c r="BN21" s="289"/>
      <c r="BO21" s="289"/>
      <c r="BP21" s="289"/>
      <c r="BQ21" s="289"/>
      <c r="BR21" s="289"/>
      <c r="BS21" s="289"/>
      <c r="BT21" s="289"/>
      <c r="BU21" s="289"/>
      <c r="BV21" s="289"/>
      <c r="BW21" s="289"/>
      <c r="BX21" s="289"/>
      <c r="BY21" s="289"/>
      <c r="BZ21" s="289"/>
      <c r="CA21" s="289"/>
      <c r="CB21" s="289"/>
      <c r="CC21" s="289"/>
      <c r="CD21" s="289"/>
      <c r="CE21" s="289"/>
      <c r="CF21" s="289"/>
      <c r="CG21" s="289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  <c r="CR21" s="289"/>
      <c r="CS21" s="289"/>
      <c r="CT21" s="289"/>
      <c r="CU21" s="289"/>
      <c r="CV21" s="289"/>
      <c r="CW21" s="289"/>
      <c r="CX21" s="289"/>
      <c r="CY21" s="289"/>
      <c r="CZ21" s="289"/>
      <c r="DA21" s="289"/>
      <c r="DB21" s="289"/>
      <c r="DC21" s="289"/>
      <c r="DD21" s="290"/>
      <c r="DE21" s="290"/>
      <c r="DF21" s="290"/>
      <c r="DG21" s="290"/>
      <c r="DH21" s="290"/>
      <c r="DI21" s="290"/>
      <c r="DJ21" s="290"/>
      <c r="DK21" s="290"/>
      <c r="DL21" s="290"/>
      <c r="DM21" s="290"/>
      <c r="DN21" s="290"/>
      <c r="DO21" s="290"/>
      <c r="DP21" s="290"/>
      <c r="DQ21" s="290"/>
      <c r="DR21" s="290"/>
      <c r="DS21" s="290"/>
      <c r="DT21" s="290"/>
      <c r="DU21" s="290"/>
      <c r="DV21" s="290"/>
      <c r="DW21" s="290"/>
      <c r="DX21" s="290"/>
      <c r="DY21" s="290"/>
      <c r="DZ21" s="290"/>
      <c r="EA21" s="290"/>
      <c r="EB21" s="290"/>
      <c r="EC21" s="290"/>
      <c r="ED21" s="290"/>
      <c r="EE21" s="290"/>
      <c r="EF21" s="290"/>
      <c r="EG21" s="290"/>
      <c r="EH21" s="290"/>
      <c r="EI21" s="290"/>
      <c r="EJ21" s="290"/>
      <c r="EK21" s="290"/>
      <c r="EL21" s="290"/>
      <c r="EM21" s="290"/>
      <c r="EN21" s="290"/>
      <c r="EO21" s="290"/>
      <c r="EP21" s="290"/>
      <c r="EQ21" s="290"/>
      <c r="ER21" s="290"/>
      <c r="ES21" s="290"/>
      <c r="ET21" s="290"/>
      <c r="EU21" s="290"/>
      <c r="EV21" s="290"/>
      <c r="EW21" s="290"/>
      <c r="EX21" s="290"/>
      <c r="EY21" s="290"/>
    </row>
    <row r="22" spans="1:155" s="255" customFormat="1" ht="18" x14ac:dyDescent="0.2">
      <c r="A22" s="204"/>
      <c r="B22" s="183"/>
      <c r="C22" s="183" t="s">
        <v>37</v>
      </c>
      <c r="D22" s="183"/>
      <c r="E22" s="183"/>
      <c r="F22" s="183"/>
      <c r="G22" s="295" t="s">
        <v>44</v>
      </c>
      <c r="H22" s="270">
        <v>0</v>
      </c>
      <c r="I22" s="278">
        <v>0</v>
      </c>
      <c r="J22" s="260">
        <f t="shared" si="3"/>
        <v>0</v>
      </c>
      <c r="K22" s="261" t="e">
        <f t="shared" si="1"/>
        <v>#DIV/0!</v>
      </c>
      <c r="L22" s="279">
        <v>0</v>
      </c>
      <c r="M22" s="280">
        <v>21242</v>
      </c>
      <c r="N22" s="280">
        <v>584</v>
      </c>
      <c r="O22" s="281">
        <f>+M22+N22</f>
        <v>21826</v>
      </c>
      <c r="P22" s="282">
        <f>L22-O22</f>
        <v>-21826</v>
      </c>
      <c r="Q22" s="283" t="e">
        <f>ROUND(O22/L22*100,2)</f>
        <v>#DIV/0!</v>
      </c>
      <c r="R22" s="249"/>
      <c r="S22" s="250"/>
      <c r="T22" s="251"/>
      <c r="U22" s="251"/>
      <c r="V22" s="251"/>
      <c r="W22" s="251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3"/>
      <c r="AU22" s="253"/>
      <c r="AV22" s="253"/>
      <c r="AW22" s="253"/>
      <c r="AX22" s="253"/>
      <c r="AY22" s="253"/>
      <c r="AZ22" s="253"/>
      <c r="BA22" s="253"/>
      <c r="BB22" s="253"/>
      <c r="BC22" s="253"/>
      <c r="BD22" s="253"/>
      <c r="BE22" s="253"/>
      <c r="BF22" s="253"/>
      <c r="BG22" s="253"/>
      <c r="BH22" s="253"/>
      <c r="BI22" s="253"/>
      <c r="BJ22" s="253"/>
      <c r="BK22" s="253"/>
      <c r="BL22" s="253"/>
      <c r="BM22" s="253"/>
      <c r="BN22" s="253"/>
      <c r="BO22" s="253"/>
      <c r="BP22" s="253"/>
      <c r="BQ22" s="253"/>
      <c r="BR22" s="253"/>
      <c r="BS22" s="253"/>
      <c r="BT22" s="253"/>
      <c r="BU22" s="253"/>
      <c r="BV22" s="253"/>
      <c r="BW22" s="253"/>
      <c r="BX22" s="253"/>
      <c r="BY22" s="253"/>
      <c r="BZ22" s="253"/>
      <c r="CA22" s="253"/>
      <c r="CB22" s="253"/>
      <c r="CC22" s="253"/>
      <c r="CD22" s="253"/>
      <c r="CE22" s="253"/>
      <c r="CF22" s="253"/>
      <c r="CG22" s="253"/>
      <c r="CH22" s="253"/>
      <c r="CI22" s="253"/>
      <c r="CJ22" s="253"/>
      <c r="CK22" s="253"/>
      <c r="CL22" s="253"/>
      <c r="CM22" s="253"/>
      <c r="CN22" s="253"/>
      <c r="CO22" s="253"/>
      <c r="CP22" s="253"/>
      <c r="CQ22" s="253"/>
      <c r="CR22" s="253"/>
      <c r="CS22" s="253"/>
      <c r="CT22" s="253"/>
      <c r="CU22" s="253"/>
      <c r="CV22" s="253"/>
      <c r="CW22" s="253"/>
      <c r="CX22" s="253"/>
      <c r="CY22" s="253"/>
      <c r="CZ22" s="253"/>
      <c r="DA22" s="253"/>
      <c r="DB22" s="253"/>
      <c r="DC22" s="253"/>
      <c r="DD22" s="254"/>
      <c r="DE22" s="254"/>
      <c r="DF22" s="254"/>
      <c r="DG22" s="254"/>
      <c r="DH22" s="254"/>
      <c r="DI22" s="254"/>
      <c r="DJ22" s="254"/>
      <c r="DK22" s="254"/>
      <c r="DL22" s="254"/>
      <c r="DM22" s="254"/>
      <c r="DN22" s="254"/>
      <c r="DO22" s="254"/>
      <c r="DP22" s="254"/>
      <c r="DQ22" s="254"/>
      <c r="DR22" s="254"/>
      <c r="DS22" s="254"/>
      <c r="DT22" s="254"/>
      <c r="DU22" s="254"/>
      <c r="DV22" s="254"/>
      <c r="DW22" s="254"/>
      <c r="DX22" s="254"/>
      <c r="DY22" s="254"/>
      <c r="DZ22" s="254"/>
      <c r="EA22" s="254"/>
      <c r="EB22" s="254"/>
      <c r="EC22" s="254"/>
      <c r="ED22" s="254"/>
      <c r="EE22" s="254"/>
      <c r="EF22" s="254"/>
      <c r="EG22" s="254"/>
      <c r="EH22" s="254"/>
      <c r="EI22" s="254"/>
      <c r="EJ22" s="254"/>
      <c r="EK22" s="254"/>
      <c r="EL22" s="254"/>
      <c r="EM22" s="254"/>
      <c r="EN22" s="254"/>
      <c r="EO22" s="254"/>
      <c r="EP22" s="254"/>
      <c r="EQ22" s="254"/>
      <c r="ER22" s="254"/>
      <c r="ES22" s="254"/>
      <c r="ET22" s="254"/>
      <c r="EU22" s="254"/>
      <c r="EV22" s="254"/>
      <c r="EW22" s="254"/>
      <c r="EX22" s="254"/>
      <c r="EY22" s="254"/>
    </row>
    <row r="23" spans="1:155" s="255" customFormat="1" ht="18" x14ac:dyDescent="0.2">
      <c r="A23" s="204"/>
      <c r="B23" s="183"/>
      <c r="C23" s="183" t="s">
        <v>35</v>
      </c>
      <c r="D23" s="183"/>
      <c r="E23" s="183"/>
      <c r="F23" s="183"/>
      <c r="G23" s="295" t="s">
        <v>45</v>
      </c>
      <c r="H23" s="270"/>
      <c r="I23" s="278"/>
      <c r="J23" s="260">
        <f t="shared" si="3"/>
        <v>0</v>
      </c>
      <c r="K23" s="261" t="e">
        <f t="shared" si="1"/>
        <v>#DIV/0!</v>
      </c>
      <c r="L23" s="279"/>
      <c r="M23" s="280">
        <v>0</v>
      </c>
      <c r="N23" s="280">
        <v>0</v>
      </c>
      <c r="O23" s="281">
        <f>+M23+N23</f>
        <v>0</v>
      </c>
      <c r="P23" s="282">
        <f>L23-O23</f>
        <v>0</v>
      </c>
      <c r="Q23" s="275"/>
      <c r="R23" s="249"/>
      <c r="S23" s="250"/>
      <c r="T23" s="251"/>
      <c r="U23" s="251"/>
      <c r="V23" s="251"/>
      <c r="W23" s="251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3"/>
      <c r="BG23" s="253"/>
      <c r="BH23" s="253"/>
      <c r="BI23" s="253"/>
      <c r="BJ23" s="253"/>
      <c r="BK23" s="253"/>
      <c r="BL23" s="253"/>
      <c r="BM23" s="253"/>
      <c r="BN23" s="253"/>
      <c r="BO23" s="253"/>
      <c r="BP23" s="253"/>
      <c r="BQ23" s="253"/>
      <c r="BR23" s="253"/>
      <c r="BS23" s="253"/>
      <c r="BT23" s="253"/>
      <c r="BU23" s="253"/>
      <c r="BV23" s="253"/>
      <c r="BW23" s="253"/>
      <c r="BX23" s="253"/>
      <c r="BY23" s="253"/>
      <c r="BZ23" s="253"/>
      <c r="CA23" s="253"/>
      <c r="CB23" s="253"/>
      <c r="CC23" s="253"/>
      <c r="CD23" s="253"/>
      <c r="CE23" s="253"/>
      <c r="CF23" s="253"/>
      <c r="CG23" s="253"/>
      <c r="CH23" s="253"/>
      <c r="CI23" s="253"/>
      <c r="CJ23" s="253"/>
      <c r="CK23" s="253"/>
      <c r="CL23" s="253"/>
      <c r="CM23" s="253"/>
      <c r="CN23" s="253"/>
      <c r="CO23" s="253"/>
      <c r="CP23" s="253"/>
      <c r="CQ23" s="253"/>
      <c r="CR23" s="253"/>
      <c r="CS23" s="253"/>
      <c r="CT23" s="253"/>
      <c r="CU23" s="253"/>
      <c r="CV23" s="253"/>
      <c r="CW23" s="253"/>
      <c r="CX23" s="253"/>
      <c r="CY23" s="253"/>
      <c r="CZ23" s="253"/>
      <c r="DA23" s="253"/>
      <c r="DB23" s="253"/>
      <c r="DC23" s="253"/>
      <c r="DD23" s="254"/>
      <c r="DE23" s="254"/>
      <c r="DF23" s="254"/>
      <c r="DG23" s="254"/>
      <c r="DH23" s="254"/>
      <c r="DI23" s="254"/>
      <c r="DJ23" s="254"/>
      <c r="DK23" s="254"/>
      <c r="DL23" s="254"/>
      <c r="DM23" s="254"/>
      <c r="DN23" s="254"/>
      <c r="DO23" s="254"/>
      <c r="DP23" s="254"/>
      <c r="DQ23" s="254"/>
      <c r="DR23" s="254"/>
      <c r="DS23" s="254"/>
      <c r="DT23" s="254"/>
      <c r="DU23" s="254"/>
      <c r="DV23" s="254"/>
      <c r="DW23" s="254"/>
      <c r="DX23" s="254"/>
      <c r="DY23" s="254"/>
      <c r="DZ23" s="254"/>
      <c r="EA23" s="254"/>
      <c r="EB23" s="254"/>
      <c r="EC23" s="254"/>
      <c r="ED23" s="254"/>
      <c r="EE23" s="254"/>
      <c r="EF23" s="254"/>
      <c r="EG23" s="254"/>
      <c r="EH23" s="254"/>
      <c r="EI23" s="254"/>
      <c r="EJ23" s="254"/>
      <c r="EK23" s="254"/>
      <c r="EL23" s="254"/>
      <c r="EM23" s="254"/>
      <c r="EN23" s="254"/>
      <c r="EO23" s="254"/>
      <c r="EP23" s="254"/>
      <c r="EQ23" s="254"/>
      <c r="ER23" s="254"/>
      <c r="ES23" s="254"/>
      <c r="ET23" s="254"/>
      <c r="EU23" s="254"/>
      <c r="EV23" s="254"/>
      <c r="EW23" s="254"/>
      <c r="EX23" s="254"/>
      <c r="EY23" s="254"/>
    </row>
    <row r="24" spans="1:155" s="255" customFormat="1" ht="33" x14ac:dyDescent="0.2">
      <c r="A24" s="204"/>
      <c r="B24" s="183"/>
      <c r="C24" s="268" t="s">
        <v>46</v>
      </c>
      <c r="D24" s="183"/>
      <c r="E24" s="183"/>
      <c r="F24" s="183"/>
      <c r="G24" s="277" t="s">
        <v>47</v>
      </c>
      <c r="H24" s="270">
        <v>0</v>
      </c>
      <c r="I24" s="278"/>
      <c r="J24" s="260">
        <f t="shared" si="3"/>
        <v>0</v>
      </c>
      <c r="K24" s="261" t="e">
        <f t="shared" si="1"/>
        <v>#DIV/0!</v>
      </c>
      <c r="L24" s="279">
        <v>0</v>
      </c>
      <c r="M24" s="280">
        <v>0</v>
      </c>
      <c r="N24" s="280">
        <v>0</v>
      </c>
      <c r="O24" s="281">
        <f>+M24+N24</f>
        <v>0</v>
      </c>
      <c r="P24" s="282">
        <f>L24-O24</f>
        <v>0</v>
      </c>
      <c r="Q24" s="283"/>
      <c r="R24" s="249"/>
      <c r="S24" s="250"/>
      <c r="T24" s="251"/>
      <c r="U24" s="251"/>
      <c r="V24" s="251"/>
      <c r="W24" s="251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3"/>
      <c r="AU24" s="253"/>
      <c r="AV24" s="253"/>
      <c r="AW24" s="253"/>
      <c r="AX24" s="253"/>
      <c r="AY24" s="253"/>
      <c r="AZ24" s="253"/>
      <c r="BA24" s="253"/>
      <c r="BB24" s="253"/>
      <c r="BC24" s="253"/>
      <c r="BD24" s="253"/>
      <c r="BE24" s="253"/>
      <c r="BF24" s="253"/>
      <c r="BG24" s="253"/>
      <c r="BH24" s="253"/>
      <c r="BI24" s="253"/>
      <c r="BJ24" s="253"/>
      <c r="BK24" s="253"/>
      <c r="BL24" s="253"/>
      <c r="BM24" s="253"/>
      <c r="BN24" s="253"/>
      <c r="BO24" s="253"/>
      <c r="BP24" s="253"/>
      <c r="BQ24" s="253"/>
      <c r="BR24" s="253"/>
      <c r="BS24" s="253"/>
      <c r="BT24" s="253"/>
      <c r="BU24" s="253"/>
      <c r="BV24" s="253"/>
      <c r="BW24" s="253"/>
      <c r="BX24" s="253"/>
      <c r="BY24" s="253"/>
      <c r="BZ24" s="253"/>
      <c r="CA24" s="253"/>
      <c r="CB24" s="253"/>
      <c r="CC24" s="253"/>
      <c r="CD24" s="253"/>
      <c r="CE24" s="253"/>
      <c r="CF24" s="253"/>
      <c r="CG24" s="253"/>
      <c r="CH24" s="253"/>
      <c r="CI24" s="253"/>
      <c r="CJ24" s="253"/>
      <c r="CK24" s="253"/>
      <c r="CL24" s="253"/>
      <c r="CM24" s="253"/>
      <c r="CN24" s="253"/>
      <c r="CO24" s="253"/>
      <c r="CP24" s="253"/>
      <c r="CQ24" s="253"/>
      <c r="CR24" s="253"/>
      <c r="CS24" s="253"/>
      <c r="CT24" s="253"/>
      <c r="CU24" s="253"/>
      <c r="CV24" s="253"/>
      <c r="CW24" s="253"/>
      <c r="CX24" s="253"/>
      <c r="CY24" s="253"/>
      <c r="CZ24" s="253"/>
      <c r="DA24" s="253"/>
      <c r="DB24" s="253"/>
      <c r="DC24" s="253"/>
      <c r="DD24" s="254"/>
      <c r="DE24" s="254"/>
      <c r="DF24" s="254"/>
      <c r="DG24" s="254"/>
      <c r="DH24" s="254"/>
      <c r="DI24" s="254"/>
      <c r="DJ24" s="254"/>
      <c r="DK24" s="254"/>
      <c r="DL24" s="254"/>
      <c r="DM24" s="254"/>
      <c r="DN24" s="254"/>
      <c r="DO24" s="254"/>
      <c r="DP24" s="254"/>
      <c r="DQ24" s="254"/>
      <c r="DR24" s="254"/>
      <c r="DS24" s="254"/>
      <c r="DT24" s="254"/>
      <c r="DU24" s="254"/>
      <c r="DV24" s="254"/>
      <c r="DW24" s="254"/>
      <c r="DX24" s="254"/>
      <c r="DY24" s="254"/>
      <c r="DZ24" s="254"/>
      <c r="EA24" s="254"/>
      <c r="EB24" s="254"/>
      <c r="EC24" s="254"/>
      <c r="ED24" s="254"/>
      <c r="EE24" s="254"/>
      <c r="EF24" s="254"/>
      <c r="EG24" s="254"/>
      <c r="EH24" s="254"/>
      <c r="EI24" s="254"/>
      <c r="EJ24" s="254"/>
      <c r="EK24" s="254"/>
      <c r="EL24" s="254"/>
      <c r="EM24" s="254"/>
      <c r="EN24" s="254"/>
      <c r="EO24" s="254"/>
      <c r="EP24" s="254"/>
      <c r="EQ24" s="254"/>
      <c r="ER24" s="254"/>
      <c r="ES24" s="254"/>
      <c r="ET24" s="254"/>
      <c r="EU24" s="254"/>
      <c r="EV24" s="254"/>
      <c r="EW24" s="254"/>
      <c r="EX24" s="254"/>
      <c r="EY24" s="254"/>
    </row>
    <row r="25" spans="1:155" s="255" customFormat="1" ht="49.5" x14ac:dyDescent="0.2">
      <c r="A25" s="204"/>
      <c r="B25" s="183"/>
      <c r="C25" s="268">
        <v>10</v>
      </c>
      <c r="D25" s="183"/>
      <c r="E25" s="183"/>
      <c r="F25" s="183"/>
      <c r="G25" s="277" t="s">
        <v>48</v>
      </c>
      <c r="H25" s="270">
        <v>0</v>
      </c>
      <c r="I25" s="278"/>
      <c r="J25" s="260">
        <f t="shared" si="3"/>
        <v>0</v>
      </c>
      <c r="K25" s="261" t="e">
        <f t="shared" si="1"/>
        <v>#DIV/0!</v>
      </c>
      <c r="L25" s="279">
        <v>0</v>
      </c>
      <c r="M25" s="280">
        <v>0</v>
      </c>
      <c r="N25" s="280">
        <v>0</v>
      </c>
      <c r="O25" s="281">
        <f>+M25+N25</f>
        <v>0</v>
      </c>
      <c r="P25" s="282">
        <f>L25-O25</f>
        <v>0</v>
      </c>
      <c r="Q25" s="283"/>
      <c r="R25" s="249"/>
      <c r="S25" s="250"/>
      <c r="T25" s="251"/>
      <c r="U25" s="251"/>
      <c r="V25" s="251"/>
      <c r="W25" s="251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3"/>
      <c r="AU25" s="253"/>
      <c r="AV25" s="253"/>
      <c r="AW25" s="253"/>
      <c r="AX25" s="253"/>
      <c r="AY25" s="253"/>
      <c r="AZ25" s="253"/>
      <c r="BA25" s="253"/>
      <c r="BB25" s="253"/>
      <c r="BC25" s="253"/>
      <c r="BD25" s="253"/>
      <c r="BE25" s="253"/>
      <c r="BF25" s="253"/>
      <c r="BG25" s="253"/>
      <c r="BH25" s="253"/>
      <c r="BI25" s="253"/>
      <c r="BJ25" s="253"/>
      <c r="BK25" s="253"/>
      <c r="BL25" s="253"/>
      <c r="BM25" s="253"/>
      <c r="BN25" s="253"/>
      <c r="BO25" s="253"/>
      <c r="BP25" s="253"/>
      <c r="BQ25" s="253"/>
      <c r="BR25" s="253"/>
      <c r="BS25" s="253"/>
      <c r="BT25" s="253"/>
      <c r="BU25" s="253"/>
      <c r="BV25" s="253"/>
      <c r="BW25" s="253"/>
      <c r="BX25" s="253"/>
      <c r="BY25" s="253"/>
      <c r="BZ25" s="253"/>
      <c r="CA25" s="253"/>
      <c r="CB25" s="253"/>
      <c r="CC25" s="253"/>
      <c r="CD25" s="253"/>
      <c r="CE25" s="253"/>
      <c r="CF25" s="253"/>
      <c r="CG25" s="253"/>
      <c r="CH25" s="253"/>
      <c r="CI25" s="253"/>
      <c r="CJ25" s="253"/>
      <c r="CK25" s="253"/>
      <c r="CL25" s="253"/>
      <c r="CM25" s="253"/>
      <c r="CN25" s="253"/>
      <c r="CO25" s="253"/>
      <c r="CP25" s="253"/>
      <c r="CQ25" s="253"/>
      <c r="CR25" s="253"/>
      <c r="CS25" s="253"/>
      <c r="CT25" s="253"/>
      <c r="CU25" s="253"/>
      <c r="CV25" s="253"/>
      <c r="CW25" s="253"/>
      <c r="CX25" s="253"/>
      <c r="CY25" s="253"/>
      <c r="CZ25" s="253"/>
      <c r="DA25" s="253"/>
      <c r="DB25" s="253"/>
      <c r="DC25" s="253"/>
      <c r="DD25" s="254"/>
      <c r="DE25" s="254"/>
      <c r="DF25" s="254"/>
      <c r="DG25" s="254"/>
      <c r="DH25" s="254"/>
      <c r="DI25" s="254"/>
      <c r="DJ25" s="254"/>
      <c r="DK25" s="254"/>
      <c r="DL25" s="254"/>
      <c r="DM25" s="254"/>
      <c r="DN25" s="254"/>
      <c r="DO25" s="254"/>
      <c r="DP25" s="254"/>
      <c r="DQ25" s="254"/>
      <c r="DR25" s="254"/>
      <c r="DS25" s="254"/>
      <c r="DT25" s="254"/>
      <c r="DU25" s="254"/>
      <c r="DV25" s="254"/>
      <c r="DW25" s="254"/>
      <c r="DX25" s="254"/>
      <c r="DY25" s="254"/>
      <c r="DZ25" s="254"/>
      <c r="EA25" s="254"/>
      <c r="EB25" s="254"/>
      <c r="EC25" s="254"/>
      <c r="ED25" s="254"/>
      <c r="EE25" s="254"/>
      <c r="EF25" s="254"/>
      <c r="EG25" s="254"/>
      <c r="EH25" s="254"/>
      <c r="EI25" s="254"/>
      <c r="EJ25" s="254"/>
      <c r="EK25" s="254"/>
      <c r="EL25" s="254"/>
      <c r="EM25" s="254"/>
      <c r="EN25" s="254"/>
      <c r="EO25" s="254"/>
      <c r="EP25" s="254"/>
      <c r="EQ25" s="254"/>
      <c r="ER25" s="254"/>
      <c r="ES25" s="254"/>
      <c r="ET25" s="254"/>
      <c r="EU25" s="254"/>
      <c r="EV25" s="254"/>
      <c r="EW25" s="254"/>
      <c r="EX25" s="254"/>
      <c r="EY25" s="254"/>
    </row>
    <row r="26" spans="1:155" s="255" customFormat="1" ht="18" x14ac:dyDescent="0.2">
      <c r="A26" s="267" t="s">
        <v>49</v>
      </c>
      <c r="B26" s="268" t="s">
        <v>24</v>
      </c>
      <c r="C26" s="268"/>
      <c r="D26" s="268"/>
      <c r="E26" s="268"/>
      <c r="F26" s="268"/>
      <c r="G26" s="284" t="s">
        <v>50</v>
      </c>
      <c r="H26" s="270">
        <f>+H27+H31</f>
        <v>30000</v>
      </c>
      <c r="I26" s="270">
        <f>+I27+I31</f>
        <v>14000</v>
      </c>
      <c r="J26" s="260">
        <f t="shared" si="3"/>
        <v>16000</v>
      </c>
      <c r="K26" s="261">
        <f t="shared" si="1"/>
        <v>46.67</v>
      </c>
      <c r="L26" s="271">
        <f>+L27+L31</f>
        <v>14000</v>
      </c>
      <c r="M26" s="272">
        <f>+M27+M31</f>
        <v>7036</v>
      </c>
      <c r="N26" s="272">
        <f>+N27+N31</f>
        <v>12.23</v>
      </c>
      <c r="O26" s="273">
        <f t="shared" ref="O26:P26" si="12">+O27+O31</f>
        <v>7048.23</v>
      </c>
      <c r="P26" s="274">
        <f t="shared" si="12"/>
        <v>6951.77</v>
      </c>
      <c r="Q26" s="275">
        <f>ROUND(O26/L26*100,2)</f>
        <v>50.34</v>
      </c>
      <c r="R26" s="249"/>
      <c r="S26" s="250"/>
      <c r="T26" s="251"/>
      <c r="U26" s="251"/>
      <c r="V26" s="251"/>
      <c r="W26" s="251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3"/>
      <c r="AU26" s="253"/>
      <c r="AV26" s="253"/>
      <c r="AW26" s="253"/>
      <c r="AX26" s="253"/>
      <c r="AY26" s="253"/>
      <c r="AZ26" s="253"/>
      <c r="BA26" s="253"/>
      <c r="BB26" s="253"/>
      <c r="BC26" s="253"/>
      <c r="BD26" s="253"/>
      <c r="BE26" s="253"/>
      <c r="BF26" s="253"/>
      <c r="BG26" s="253"/>
      <c r="BH26" s="253"/>
      <c r="BI26" s="253"/>
      <c r="BJ26" s="253"/>
      <c r="BK26" s="253"/>
      <c r="BL26" s="253"/>
      <c r="BM26" s="253"/>
      <c r="BN26" s="253"/>
      <c r="BO26" s="253"/>
      <c r="BP26" s="253"/>
      <c r="BQ26" s="253"/>
      <c r="BR26" s="253"/>
      <c r="BS26" s="253"/>
      <c r="BT26" s="253"/>
      <c r="BU26" s="253"/>
      <c r="BV26" s="253"/>
      <c r="BW26" s="253"/>
      <c r="BX26" s="253"/>
      <c r="BY26" s="253"/>
      <c r="BZ26" s="253"/>
      <c r="CA26" s="253"/>
      <c r="CB26" s="253"/>
      <c r="CC26" s="253"/>
      <c r="CD26" s="253"/>
      <c r="CE26" s="253"/>
      <c r="CF26" s="253"/>
      <c r="CG26" s="253"/>
      <c r="CH26" s="253"/>
      <c r="CI26" s="253"/>
      <c r="CJ26" s="253"/>
      <c r="CK26" s="253"/>
      <c r="CL26" s="253"/>
      <c r="CM26" s="253"/>
      <c r="CN26" s="253"/>
      <c r="CO26" s="253"/>
      <c r="CP26" s="253"/>
      <c r="CQ26" s="253"/>
      <c r="CR26" s="253"/>
      <c r="CS26" s="253"/>
      <c r="CT26" s="253"/>
      <c r="CU26" s="253"/>
      <c r="CV26" s="253"/>
      <c r="CW26" s="253"/>
      <c r="CX26" s="253"/>
      <c r="CY26" s="253"/>
      <c r="CZ26" s="253"/>
      <c r="DA26" s="253"/>
      <c r="DB26" s="253"/>
      <c r="DC26" s="253"/>
      <c r="DD26" s="254"/>
      <c r="DE26" s="254"/>
      <c r="DF26" s="254"/>
      <c r="DG26" s="254"/>
      <c r="DH26" s="254"/>
      <c r="DI26" s="254"/>
      <c r="DJ26" s="254"/>
      <c r="DK26" s="254"/>
      <c r="DL26" s="254"/>
      <c r="DM26" s="254"/>
      <c r="DN26" s="254"/>
      <c r="DO26" s="254"/>
      <c r="DP26" s="254"/>
      <c r="DQ26" s="254"/>
      <c r="DR26" s="254"/>
      <c r="DS26" s="254"/>
      <c r="DT26" s="254"/>
      <c r="DU26" s="254"/>
      <c r="DV26" s="254"/>
      <c r="DW26" s="254"/>
      <c r="DX26" s="254"/>
      <c r="DY26" s="254"/>
      <c r="DZ26" s="254"/>
      <c r="EA26" s="254"/>
      <c r="EB26" s="254"/>
      <c r="EC26" s="254"/>
      <c r="ED26" s="254"/>
      <c r="EE26" s="254"/>
      <c r="EF26" s="254"/>
      <c r="EG26" s="254"/>
      <c r="EH26" s="254"/>
      <c r="EI26" s="254"/>
      <c r="EJ26" s="254"/>
      <c r="EK26" s="254"/>
      <c r="EL26" s="254"/>
      <c r="EM26" s="254"/>
      <c r="EN26" s="254"/>
      <c r="EO26" s="254"/>
      <c r="EP26" s="254"/>
      <c r="EQ26" s="254"/>
      <c r="ER26" s="254"/>
      <c r="ES26" s="254"/>
      <c r="ET26" s="254"/>
      <c r="EU26" s="254"/>
      <c r="EV26" s="254"/>
      <c r="EW26" s="254"/>
      <c r="EX26" s="254"/>
      <c r="EY26" s="254"/>
    </row>
    <row r="27" spans="1:155" s="255" customFormat="1" ht="18" x14ac:dyDescent="0.2">
      <c r="A27" s="267" t="s">
        <v>51</v>
      </c>
      <c r="B27" s="268"/>
      <c r="C27" s="268"/>
      <c r="D27" s="268"/>
      <c r="E27" s="268"/>
      <c r="F27" s="268"/>
      <c r="G27" s="284" t="s">
        <v>52</v>
      </c>
      <c r="H27" s="270">
        <f t="shared" ref="H27:I27" si="13">+H28</f>
        <v>0</v>
      </c>
      <c r="I27" s="270">
        <f t="shared" si="13"/>
        <v>0</v>
      </c>
      <c r="J27" s="260">
        <f t="shared" si="3"/>
        <v>0</v>
      </c>
      <c r="K27" s="261" t="e">
        <f t="shared" si="1"/>
        <v>#DIV/0!</v>
      </c>
      <c r="L27" s="271">
        <f t="shared" ref="L27:P27" si="14">+L28</f>
        <v>0</v>
      </c>
      <c r="M27" s="272">
        <f t="shared" si="14"/>
        <v>0</v>
      </c>
      <c r="N27" s="272">
        <f t="shared" si="14"/>
        <v>0</v>
      </c>
      <c r="O27" s="273">
        <f t="shared" si="14"/>
        <v>0</v>
      </c>
      <c r="P27" s="274">
        <f t="shared" si="14"/>
        <v>0</v>
      </c>
      <c r="Q27" s="275"/>
      <c r="R27" s="249"/>
      <c r="S27" s="250"/>
      <c r="T27" s="251"/>
      <c r="U27" s="251"/>
      <c r="V27" s="251"/>
      <c r="W27" s="251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3"/>
      <c r="AU27" s="253"/>
      <c r="AV27" s="253"/>
      <c r="AW27" s="253"/>
      <c r="AX27" s="253"/>
      <c r="AY27" s="253"/>
      <c r="AZ27" s="253"/>
      <c r="BA27" s="253"/>
      <c r="BB27" s="253"/>
      <c r="BC27" s="253"/>
      <c r="BD27" s="253"/>
      <c r="BE27" s="253"/>
      <c r="BF27" s="253"/>
      <c r="BG27" s="253"/>
      <c r="BH27" s="253"/>
      <c r="BI27" s="253"/>
      <c r="BJ27" s="253"/>
      <c r="BK27" s="253"/>
      <c r="BL27" s="253"/>
      <c r="BM27" s="253"/>
      <c r="BN27" s="253"/>
      <c r="BO27" s="253"/>
      <c r="BP27" s="253"/>
      <c r="BQ27" s="253"/>
      <c r="BR27" s="253"/>
      <c r="BS27" s="253"/>
      <c r="BT27" s="253"/>
      <c r="BU27" s="253"/>
      <c r="BV27" s="253"/>
      <c r="BW27" s="253"/>
      <c r="BX27" s="253"/>
      <c r="BY27" s="253"/>
      <c r="BZ27" s="253"/>
      <c r="CA27" s="253"/>
      <c r="CB27" s="253"/>
      <c r="CC27" s="253"/>
      <c r="CD27" s="253"/>
      <c r="CE27" s="253"/>
      <c r="CF27" s="253"/>
      <c r="CG27" s="253"/>
      <c r="CH27" s="253"/>
      <c r="CI27" s="253"/>
      <c r="CJ27" s="253"/>
      <c r="CK27" s="253"/>
      <c r="CL27" s="253"/>
      <c r="CM27" s="253"/>
      <c r="CN27" s="253"/>
      <c r="CO27" s="253"/>
      <c r="CP27" s="253"/>
      <c r="CQ27" s="253"/>
      <c r="CR27" s="253"/>
      <c r="CS27" s="253"/>
      <c r="CT27" s="253"/>
      <c r="CU27" s="253"/>
      <c r="CV27" s="253"/>
      <c r="CW27" s="253"/>
      <c r="CX27" s="253"/>
      <c r="CY27" s="253"/>
      <c r="CZ27" s="253"/>
      <c r="DA27" s="253"/>
      <c r="DB27" s="253"/>
      <c r="DC27" s="253"/>
      <c r="DD27" s="254"/>
      <c r="DE27" s="254"/>
      <c r="DF27" s="254"/>
      <c r="DG27" s="254"/>
      <c r="DH27" s="254"/>
      <c r="DI27" s="254"/>
      <c r="DJ27" s="254"/>
      <c r="DK27" s="254"/>
      <c r="DL27" s="254"/>
      <c r="DM27" s="254"/>
      <c r="DN27" s="254"/>
      <c r="DO27" s="254"/>
      <c r="DP27" s="254"/>
      <c r="DQ27" s="254"/>
      <c r="DR27" s="254"/>
      <c r="DS27" s="254"/>
      <c r="DT27" s="254"/>
      <c r="DU27" s="254"/>
      <c r="DV27" s="254"/>
      <c r="DW27" s="254"/>
      <c r="DX27" s="254"/>
      <c r="DY27" s="254"/>
      <c r="DZ27" s="254"/>
      <c r="EA27" s="254"/>
      <c r="EB27" s="254"/>
      <c r="EC27" s="254"/>
      <c r="ED27" s="254"/>
      <c r="EE27" s="254"/>
      <c r="EF27" s="254"/>
      <c r="EG27" s="254"/>
      <c r="EH27" s="254"/>
      <c r="EI27" s="254"/>
      <c r="EJ27" s="254"/>
      <c r="EK27" s="254"/>
      <c r="EL27" s="254"/>
      <c r="EM27" s="254"/>
      <c r="EN27" s="254"/>
      <c r="EO27" s="254"/>
      <c r="EP27" s="254"/>
      <c r="EQ27" s="254"/>
      <c r="ER27" s="254"/>
      <c r="ES27" s="254"/>
      <c r="ET27" s="254"/>
      <c r="EU27" s="254"/>
      <c r="EV27" s="254"/>
      <c r="EW27" s="254"/>
      <c r="EX27" s="254"/>
      <c r="EY27" s="254"/>
    </row>
    <row r="28" spans="1:155" s="255" customFormat="1" ht="18" x14ac:dyDescent="0.2">
      <c r="A28" s="267" t="s">
        <v>53</v>
      </c>
      <c r="B28" s="268"/>
      <c r="C28" s="268"/>
      <c r="D28" s="268"/>
      <c r="E28" s="268"/>
      <c r="F28" s="268"/>
      <c r="G28" s="284" t="s">
        <v>54</v>
      </c>
      <c r="H28" s="270">
        <f>+H29+H30</f>
        <v>0</v>
      </c>
      <c r="I28" s="270">
        <f>+I29+I30</f>
        <v>0</v>
      </c>
      <c r="J28" s="260">
        <f t="shared" si="3"/>
        <v>0</v>
      </c>
      <c r="K28" s="261" t="e">
        <f t="shared" si="1"/>
        <v>#DIV/0!</v>
      </c>
      <c r="L28" s="271">
        <f>+L29+L30</f>
        <v>0</v>
      </c>
      <c r="M28" s="272">
        <f>+M29+M30</f>
        <v>0</v>
      </c>
      <c r="N28" s="272">
        <f>+N29+N30</f>
        <v>0</v>
      </c>
      <c r="O28" s="273">
        <f t="shared" ref="O28:P28" si="15">+O29+O30</f>
        <v>0</v>
      </c>
      <c r="P28" s="274">
        <f t="shared" si="15"/>
        <v>0</v>
      </c>
      <c r="Q28" s="275"/>
      <c r="R28" s="249"/>
      <c r="S28" s="250"/>
      <c r="T28" s="251"/>
      <c r="U28" s="251"/>
      <c r="V28" s="251"/>
      <c r="W28" s="251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  <c r="BG28" s="253"/>
      <c r="BH28" s="253"/>
      <c r="BI28" s="253"/>
      <c r="BJ28" s="253"/>
      <c r="BK28" s="253"/>
      <c r="BL28" s="253"/>
      <c r="BM28" s="253"/>
      <c r="BN28" s="253"/>
      <c r="BO28" s="253"/>
      <c r="BP28" s="253"/>
      <c r="BQ28" s="253"/>
      <c r="BR28" s="253"/>
      <c r="BS28" s="253"/>
      <c r="BT28" s="253"/>
      <c r="BU28" s="253"/>
      <c r="BV28" s="253"/>
      <c r="BW28" s="253"/>
      <c r="BX28" s="253"/>
      <c r="BY28" s="253"/>
      <c r="BZ28" s="253"/>
      <c r="CA28" s="253"/>
      <c r="CB28" s="253"/>
      <c r="CC28" s="253"/>
      <c r="CD28" s="253"/>
      <c r="CE28" s="253"/>
      <c r="CF28" s="253"/>
      <c r="CG28" s="253"/>
      <c r="CH28" s="253"/>
      <c r="CI28" s="253"/>
      <c r="CJ28" s="253"/>
      <c r="CK28" s="253"/>
      <c r="CL28" s="253"/>
      <c r="CM28" s="253"/>
      <c r="CN28" s="253"/>
      <c r="CO28" s="253"/>
      <c r="CP28" s="253"/>
      <c r="CQ28" s="253"/>
      <c r="CR28" s="253"/>
      <c r="CS28" s="253"/>
      <c r="CT28" s="253"/>
      <c r="CU28" s="253"/>
      <c r="CV28" s="253"/>
      <c r="CW28" s="253"/>
      <c r="CX28" s="253"/>
      <c r="CY28" s="253"/>
      <c r="CZ28" s="253"/>
      <c r="DA28" s="253"/>
      <c r="DB28" s="253"/>
      <c r="DC28" s="253"/>
      <c r="DD28" s="254"/>
      <c r="DE28" s="254"/>
      <c r="DF28" s="254"/>
      <c r="DG28" s="254"/>
      <c r="DH28" s="254"/>
      <c r="DI28" s="254"/>
      <c r="DJ28" s="254"/>
      <c r="DK28" s="254"/>
      <c r="DL28" s="254"/>
      <c r="DM28" s="254"/>
      <c r="DN28" s="254"/>
      <c r="DO28" s="254"/>
      <c r="DP28" s="254"/>
      <c r="DQ28" s="254"/>
      <c r="DR28" s="254"/>
      <c r="DS28" s="254"/>
      <c r="DT28" s="254"/>
      <c r="DU28" s="254"/>
      <c r="DV28" s="254"/>
      <c r="DW28" s="254"/>
      <c r="DX28" s="254"/>
      <c r="DY28" s="254"/>
      <c r="DZ28" s="254"/>
      <c r="EA28" s="254"/>
      <c r="EB28" s="254"/>
      <c r="EC28" s="254"/>
      <c r="ED28" s="254"/>
      <c r="EE28" s="254"/>
      <c r="EF28" s="254"/>
      <c r="EG28" s="254"/>
      <c r="EH28" s="254"/>
      <c r="EI28" s="254"/>
      <c r="EJ28" s="254"/>
      <c r="EK28" s="254"/>
      <c r="EL28" s="254"/>
      <c r="EM28" s="254"/>
      <c r="EN28" s="254"/>
      <c r="EO28" s="254"/>
      <c r="EP28" s="254"/>
      <c r="EQ28" s="254"/>
      <c r="ER28" s="254"/>
      <c r="ES28" s="254"/>
      <c r="ET28" s="254"/>
      <c r="EU28" s="254"/>
      <c r="EV28" s="254"/>
      <c r="EW28" s="254"/>
      <c r="EX28" s="254"/>
      <c r="EY28" s="254"/>
    </row>
    <row r="29" spans="1:155" s="255" customFormat="1" ht="18" x14ac:dyDescent="0.2">
      <c r="A29" s="204"/>
      <c r="B29" s="183" t="s">
        <v>55</v>
      </c>
      <c r="C29" s="183"/>
      <c r="D29" s="183"/>
      <c r="E29" s="183"/>
      <c r="F29" s="183"/>
      <c r="G29" s="277" t="s">
        <v>56</v>
      </c>
      <c r="H29" s="270">
        <v>0</v>
      </c>
      <c r="I29" s="278"/>
      <c r="J29" s="260">
        <f t="shared" si="3"/>
        <v>0</v>
      </c>
      <c r="K29" s="261" t="e">
        <f t="shared" si="1"/>
        <v>#DIV/0!</v>
      </c>
      <c r="L29" s="292">
        <v>0</v>
      </c>
      <c r="M29" s="293">
        <v>0</v>
      </c>
      <c r="N29" s="293">
        <v>0</v>
      </c>
      <c r="O29" s="281">
        <f>+M29+N29</f>
        <v>0</v>
      </c>
      <c r="P29" s="282">
        <f>L29-O29</f>
        <v>0</v>
      </c>
      <c r="Q29" s="283"/>
      <c r="R29" s="249"/>
      <c r="S29" s="250"/>
      <c r="T29" s="251"/>
      <c r="U29" s="251"/>
      <c r="V29" s="251"/>
      <c r="W29" s="251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3"/>
      <c r="AU29" s="253"/>
      <c r="AV29" s="253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  <c r="BG29" s="253"/>
      <c r="BH29" s="253"/>
      <c r="BI29" s="253"/>
      <c r="BJ29" s="253"/>
      <c r="BK29" s="253"/>
      <c r="BL29" s="253"/>
      <c r="BM29" s="253"/>
      <c r="BN29" s="253"/>
      <c r="BO29" s="253"/>
      <c r="BP29" s="253"/>
      <c r="BQ29" s="253"/>
      <c r="BR29" s="253"/>
      <c r="BS29" s="253"/>
      <c r="BT29" s="253"/>
      <c r="BU29" s="253"/>
      <c r="BV29" s="253"/>
      <c r="BW29" s="253"/>
      <c r="BX29" s="253"/>
      <c r="BY29" s="253"/>
      <c r="BZ29" s="253"/>
      <c r="CA29" s="253"/>
      <c r="CB29" s="253"/>
      <c r="CC29" s="253"/>
      <c r="CD29" s="253"/>
      <c r="CE29" s="253"/>
      <c r="CF29" s="253"/>
      <c r="CG29" s="253"/>
      <c r="CH29" s="253"/>
      <c r="CI29" s="253"/>
      <c r="CJ29" s="253"/>
      <c r="CK29" s="253"/>
      <c r="CL29" s="253"/>
      <c r="CM29" s="253"/>
      <c r="CN29" s="253"/>
      <c r="CO29" s="253"/>
      <c r="CP29" s="253"/>
      <c r="CQ29" s="253"/>
      <c r="CR29" s="253"/>
      <c r="CS29" s="253"/>
      <c r="CT29" s="253"/>
      <c r="CU29" s="253"/>
      <c r="CV29" s="253"/>
      <c r="CW29" s="253"/>
      <c r="CX29" s="253"/>
      <c r="CY29" s="253"/>
      <c r="CZ29" s="253"/>
      <c r="DA29" s="253"/>
      <c r="DB29" s="253"/>
      <c r="DC29" s="253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254"/>
      <c r="DZ29" s="254"/>
      <c r="EA29" s="254"/>
      <c r="EB29" s="254"/>
      <c r="EC29" s="254"/>
      <c r="ED29" s="254"/>
      <c r="EE29" s="254"/>
      <c r="EF29" s="254"/>
      <c r="EG29" s="254"/>
      <c r="EH29" s="254"/>
      <c r="EI29" s="254"/>
      <c r="EJ29" s="254"/>
      <c r="EK29" s="254"/>
      <c r="EL29" s="254"/>
      <c r="EM29" s="254"/>
      <c r="EN29" s="254"/>
      <c r="EO29" s="254"/>
      <c r="EP29" s="254"/>
      <c r="EQ29" s="254"/>
      <c r="ER29" s="254"/>
      <c r="ES29" s="254"/>
      <c r="ET29" s="254"/>
      <c r="EU29" s="254"/>
      <c r="EV29" s="254"/>
      <c r="EW29" s="254"/>
      <c r="EX29" s="254"/>
      <c r="EY29" s="254"/>
    </row>
    <row r="30" spans="1:155" s="255" customFormat="1" ht="18" x14ac:dyDescent="0.2">
      <c r="A30" s="204"/>
      <c r="B30" s="183" t="s">
        <v>24</v>
      </c>
      <c r="C30" s="183"/>
      <c r="D30" s="183"/>
      <c r="E30" s="183"/>
      <c r="F30" s="183"/>
      <c r="G30" s="277" t="s">
        <v>57</v>
      </c>
      <c r="H30" s="270">
        <v>0</v>
      </c>
      <c r="I30" s="278"/>
      <c r="J30" s="260">
        <f t="shared" si="3"/>
        <v>0</v>
      </c>
      <c r="K30" s="261" t="e">
        <f t="shared" si="1"/>
        <v>#DIV/0!</v>
      </c>
      <c r="L30" s="292">
        <v>0</v>
      </c>
      <c r="M30" s="293">
        <v>0</v>
      </c>
      <c r="N30" s="293">
        <v>0</v>
      </c>
      <c r="O30" s="281">
        <f>+M30+N30</f>
        <v>0</v>
      </c>
      <c r="P30" s="282">
        <f>L30-O30</f>
        <v>0</v>
      </c>
      <c r="Q30" s="283"/>
      <c r="R30" s="249"/>
      <c r="S30" s="250"/>
      <c r="T30" s="251"/>
      <c r="U30" s="251"/>
      <c r="V30" s="251"/>
      <c r="W30" s="251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3"/>
      <c r="BH30" s="253"/>
      <c r="BI30" s="253"/>
      <c r="BJ30" s="253"/>
      <c r="BK30" s="253"/>
      <c r="BL30" s="253"/>
      <c r="BM30" s="253"/>
      <c r="BN30" s="253"/>
      <c r="BO30" s="253"/>
      <c r="BP30" s="253"/>
      <c r="BQ30" s="253"/>
      <c r="BR30" s="253"/>
      <c r="BS30" s="253"/>
      <c r="BT30" s="253"/>
      <c r="BU30" s="253"/>
      <c r="BV30" s="253"/>
      <c r="BW30" s="253"/>
      <c r="BX30" s="253"/>
      <c r="BY30" s="253"/>
      <c r="BZ30" s="253"/>
      <c r="CA30" s="253"/>
      <c r="CB30" s="253"/>
      <c r="CC30" s="253"/>
      <c r="CD30" s="253"/>
      <c r="CE30" s="253"/>
      <c r="CF30" s="253"/>
      <c r="CG30" s="253"/>
      <c r="CH30" s="253"/>
      <c r="CI30" s="253"/>
      <c r="CJ30" s="253"/>
      <c r="CK30" s="253"/>
      <c r="CL30" s="253"/>
      <c r="CM30" s="253"/>
      <c r="CN30" s="253"/>
      <c r="CO30" s="253"/>
      <c r="CP30" s="253"/>
      <c r="CQ30" s="253"/>
      <c r="CR30" s="253"/>
      <c r="CS30" s="253"/>
      <c r="CT30" s="253"/>
      <c r="CU30" s="253"/>
      <c r="CV30" s="253"/>
      <c r="CW30" s="253"/>
      <c r="CX30" s="253"/>
      <c r="CY30" s="253"/>
      <c r="CZ30" s="253"/>
      <c r="DA30" s="253"/>
      <c r="DB30" s="253"/>
      <c r="DC30" s="253"/>
      <c r="DD30" s="254"/>
      <c r="DE30" s="254"/>
      <c r="DF30" s="254"/>
      <c r="DG30" s="254"/>
      <c r="DH30" s="254"/>
      <c r="DI30" s="254"/>
      <c r="DJ30" s="254"/>
      <c r="DK30" s="254"/>
      <c r="DL30" s="254"/>
      <c r="DM30" s="254"/>
      <c r="DN30" s="254"/>
      <c r="DO30" s="254"/>
      <c r="DP30" s="254"/>
      <c r="DQ30" s="254"/>
      <c r="DR30" s="254"/>
      <c r="DS30" s="254"/>
      <c r="DT30" s="254"/>
      <c r="DU30" s="254"/>
      <c r="DV30" s="254"/>
      <c r="DW30" s="254"/>
      <c r="DX30" s="254"/>
      <c r="DY30" s="254"/>
      <c r="DZ30" s="254"/>
      <c r="EA30" s="254"/>
      <c r="EB30" s="254"/>
      <c r="EC30" s="254"/>
      <c r="ED30" s="254"/>
      <c r="EE30" s="254"/>
      <c r="EF30" s="254"/>
      <c r="EG30" s="254"/>
      <c r="EH30" s="254"/>
      <c r="EI30" s="254"/>
      <c r="EJ30" s="254"/>
      <c r="EK30" s="254"/>
      <c r="EL30" s="254"/>
      <c r="EM30" s="254"/>
      <c r="EN30" s="254"/>
      <c r="EO30" s="254"/>
      <c r="EP30" s="254"/>
      <c r="EQ30" s="254"/>
      <c r="ER30" s="254"/>
      <c r="ES30" s="254"/>
      <c r="ET30" s="254"/>
      <c r="EU30" s="254"/>
      <c r="EV30" s="254"/>
      <c r="EW30" s="254"/>
      <c r="EX30" s="254"/>
      <c r="EY30" s="254"/>
    </row>
    <row r="31" spans="1:155" s="255" customFormat="1" ht="18" x14ac:dyDescent="0.2">
      <c r="A31" s="267" t="s">
        <v>58</v>
      </c>
      <c r="B31" s="268"/>
      <c r="C31" s="268"/>
      <c r="D31" s="268"/>
      <c r="E31" s="268"/>
      <c r="F31" s="268"/>
      <c r="G31" s="294" t="s">
        <v>59</v>
      </c>
      <c r="H31" s="270">
        <f t="shared" ref="H31:I31" si="16">+H32</f>
        <v>30000</v>
      </c>
      <c r="I31" s="270">
        <f t="shared" si="16"/>
        <v>14000</v>
      </c>
      <c r="J31" s="260">
        <f t="shared" si="3"/>
        <v>16000</v>
      </c>
      <c r="K31" s="261">
        <f t="shared" si="1"/>
        <v>46.67</v>
      </c>
      <c r="L31" s="271">
        <f t="shared" ref="L31:P31" si="17">+L32</f>
        <v>14000</v>
      </c>
      <c r="M31" s="272">
        <f t="shared" si="17"/>
        <v>7036</v>
      </c>
      <c r="N31" s="272">
        <f t="shared" si="17"/>
        <v>12.23</v>
      </c>
      <c r="O31" s="273">
        <f t="shared" si="17"/>
        <v>7048.23</v>
      </c>
      <c r="P31" s="274">
        <f t="shared" si="17"/>
        <v>6951.77</v>
      </c>
      <c r="Q31" s="275">
        <f>ROUND(O31/L31*100,2)</f>
        <v>50.34</v>
      </c>
      <c r="R31" s="249"/>
      <c r="S31" s="250"/>
      <c r="T31" s="251"/>
      <c r="U31" s="251"/>
      <c r="V31" s="251"/>
      <c r="W31" s="251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  <c r="BL31" s="253"/>
      <c r="BM31" s="253"/>
      <c r="BN31" s="253"/>
      <c r="BO31" s="253"/>
      <c r="BP31" s="253"/>
      <c r="BQ31" s="253"/>
      <c r="BR31" s="253"/>
      <c r="BS31" s="253"/>
      <c r="BT31" s="253"/>
      <c r="BU31" s="253"/>
      <c r="BV31" s="253"/>
      <c r="BW31" s="253"/>
      <c r="BX31" s="253"/>
      <c r="BY31" s="253"/>
      <c r="BZ31" s="253"/>
      <c r="CA31" s="253"/>
      <c r="CB31" s="253"/>
      <c r="CC31" s="253"/>
      <c r="CD31" s="253"/>
      <c r="CE31" s="253"/>
      <c r="CF31" s="253"/>
      <c r="CG31" s="253"/>
      <c r="CH31" s="253"/>
      <c r="CI31" s="253"/>
      <c r="CJ31" s="253"/>
      <c r="CK31" s="253"/>
      <c r="CL31" s="253"/>
      <c r="CM31" s="253"/>
      <c r="CN31" s="253"/>
      <c r="CO31" s="253"/>
      <c r="CP31" s="253"/>
      <c r="CQ31" s="253"/>
      <c r="CR31" s="253"/>
      <c r="CS31" s="253"/>
      <c r="CT31" s="253"/>
      <c r="CU31" s="253"/>
      <c r="CV31" s="253"/>
      <c r="CW31" s="253"/>
      <c r="CX31" s="253"/>
      <c r="CY31" s="253"/>
      <c r="CZ31" s="253"/>
      <c r="DA31" s="253"/>
      <c r="DB31" s="253"/>
      <c r="DC31" s="253"/>
      <c r="DD31" s="254"/>
      <c r="DE31" s="254"/>
      <c r="DF31" s="254"/>
      <c r="DG31" s="254"/>
      <c r="DH31" s="254"/>
      <c r="DI31" s="254"/>
      <c r="DJ31" s="254"/>
      <c r="DK31" s="254"/>
      <c r="DL31" s="254"/>
      <c r="DM31" s="254"/>
      <c r="DN31" s="254"/>
      <c r="DO31" s="254"/>
      <c r="DP31" s="254"/>
      <c r="DQ31" s="254"/>
      <c r="DR31" s="254"/>
      <c r="DS31" s="254"/>
      <c r="DT31" s="254"/>
      <c r="DU31" s="254"/>
      <c r="DV31" s="254"/>
      <c r="DW31" s="254"/>
      <c r="DX31" s="254"/>
      <c r="DY31" s="254"/>
      <c r="DZ31" s="254"/>
      <c r="EA31" s="254"/>
      <c r="EB31" s="254"/>
      <c r="EC31" s="254"/>
      <c r="ED31" s="254"/>
      <c r="EE31" s="254"/>
      <c r="EF31" s="254"/>
      <c r="EG31" s="254"/>
      <c r="EH31" s="254"/>
      <c r="EI31" s="254"/>
      <c r="EJ31" s="254"/>
      <c r="EK31" s="254"/>
      <c r="EL31" s="254"/>
      <c r="EM31" s="254"/>
      <c r="EN31" s="254"/>
      <c r="EO31" s="254"/>
      <c r="EP31" s="254"/>
      <c r="EQ31" s="254"/>
      <c r="ER31" s="254"/>
      <c r="ES31" s="254"/>
      <c r="ET31" s="254"/>
      <c r="EU31" s="254"/>
      <c r="EV31" s="254"/>
      <c r="EW31" s="254"/>
      <c r="EX31" s="254"/>
      <c r="EY31" s="254"/>
    </row>
    <row r="32" spans="1:155" s="255" customFormat="1" ht="18" x14ac:dyDescent="0.2">
      <c r="A32" s="267" t="s">
        <v>60</v>
      </c>
      <c r="B32" s="268"/>
      <c r="C32" s="268"/>
      <c r="D32" s="268"/>
      <c r="E32" s="268"/>
      <c r="F32" s="268"/>
      <c r="G32" s="294" t="s">
        <v>61</v>
      </c>
      <c r="H32" s="270">
        <f>+H33+H36+H34+H35+H37</f>
        <v>30000</v>
      </c>
      <c r="I32" s="270">
        <f>+I33+I36+I34+I35+I37</f>
        <v>14000</v>
      </c>
      <c r="J32" s="260">
        <f t="shared" si="3"/>
        <v>16000</v>
      </c>
      <c r="K32" s="261">
        <f t="shared" si="1"/>
        <v>46.67</v>
      </c>
      <c r="L32" s="271">
        <f>+L33+L36+L34+L35+L37</f>
        <v>14000</v>
      </c>
      <c r="M32" s="272">
        <f>+M33+M36+M34+M35+M37</f>
        <v>7036</v>
      </c>
      <c r="N32" s="272">
        <f>+N33+N36+N34+N35+N37</f>
        <v>12.23</v>
      </c>
      <c r="O32" s="273">
        <f>+O33+O36+O34+O35+O37</f>
        <v>7048.23</v>
      </c>
      <c r="P32" s="274">
        <f>+P33+P36+P34+P35</f>
        <v>6951.77</v>
      </c>
      <c r="Q32" s="275">
        <f>ROUND(O32/L32*100,2)</f>
        <v>50.34</v>
      </c>
      <c r="R32" s="249"/>
      <c r="S32" s="250"/>
      <c r="T32" s="251"/>
      <c r="U32" s="251"/>
      <c r="V32" s="251"/>
      <c r="W32" s="251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3"/>
      <c r="BG32" s="253"/>
      <c r="BH32" s="253"/>
      <c r="BI32" s="253"/>
      <c r="BJ32" s="253"/>
      <c r="BK32" s="253"/>
      <c r="BL32" s="253"/>
      <c r="BM32" s="253"/>
      <c r="BN32" s="253"/>
      <c r="BO32" s="253"/>
      <c r="BP32" s="253"/>
      <c r="BQ32" s="253"/>
      <c r="BR32" s="253"/>
      <c r="BS32" s="253"/>
      <c r="BT32" s="253"/>
      <c r="BU32" s="253"/>
      <c r="BV32" s="253"/>
      <c r="BW32" s="253"/>
      <c r="BX32" s="253"/>
      <c r="BY32" s="253"/>
      <c r="BZ32" s="253"/>
      <c r="CA32" s="253"/>
      <c r="CB32" s="253"/>
      <c r="CC32" s="253"/>
      <c r="CD32" s="253"/>
      <c r="CE32" s="253"/>
      <c r="CF32" s="253"/>
      <c r="CG32" s="253"/>
      <c r="CH32" s="253"/>
      <c r="CI32" s="253"/>
      <c r="CJ32" s="253"/>
      <c r="CK32" s="253"/>
      <c r="CL32" s="253"/>
      <c r="CM32" s="253"/>
      <c r="CN32" s="253"/>
      <c r="CO32" s="253"/>
      <c r="CP32" s="253"/>
      <c r="CQ32" s="253"/>
      <c r="CR32" s="253"/>
      <c r="CS32" s="253"/>
      <c r="CT32" s="253"/>
      <c r="CU32" s="253"/>
      <c r="CV32" s="253"/>
      <c r="CW32" s="253"/>
      <c r="CX32" s="253"/>
      <c r="CY32" s="253"/>
      <c r="CZ32" s="253"/>
      <c r="DA32" s="253"/>
      <c r="DB32" s="253"/>
      <c r="DC32" s="253"/>
      <c r="DD32" s="254"/>
      <c r="DE32" s="254"/>
      <c r="DF32" s="254"/>
      <c r="DG32" s="254"/>
      <c r="DH32" s="254"/>
      <c r="DI32" s="254"/>
      <c r="DJ32" s="254"/>
      <c r="DK32" s="254"/>
      <c r="DL32" s="254"/>
      <c r="DM32" s="254"/>
      <c r="DN32" s="254"/>
      <c r="DO32" s="254"/>
      <c r="DP32" s="254"/>
      <c r="DQ32" s="254"/>
      <c r="DR32" s="254"/>
      <c r="DS32" s="254"/>
      <c r="DT32" s="254"/>
      <c r="DU32" s="254"/>
      <c r="DV32" s="254"/>
      <c r="DW32" s="254"/>
      <c r="DX32" s="254"/>
      <c r="DY32" s="254"/>
      <c r="DZ32" s="254"/>
      <c r="EA32" s="254"/>
      <c r="EB32" s="254"/>
      <c r="EC32" s="254"/>
      <c r="ED32" s="254"/>
      <c r="EE32" s="254"/>
      <c r="EF32" s="254"/>
      <c r="EG32" s="254"/>
      <c r="EH32" s="254"/>
      <c r="EI32" s="254"/>
      <c r="EJ32" s="254"/>
      <c r="EK32" s="254"/>
      <c r="EL32" s="254"/>
      <c r="EM32" s="254"/>
      <c r="EN32" s="254"/>
      <c r="EO32" s="254"/>
      <c r="EP32" s="254"/>
      <c r="EQ32" s="254"/>
      <c r="ER32" s="254"/>
      <c r="ES32" s="254"/>
      <c r="ET32" s="254"/>
      <c r="EU32" s="254"/>
      <c r="EV32" s="254"/>
      <c r="EW32" s="254"/>
      <c r="EX32" s="254"/>
      <c r="EY32" s="254"/>
    </row>
    <row r="33" spans="1:155" s="255" customFormat="1" ht="18" x14ac:dyDescent="0.2">
      <c r="A33" s="204"/>
      <c r="B33" s="183">
        <v>12</v>
      </c>
      <c r="C33" s="183"/>
      <c r="D33" s="183"/>
      <c r="E33" s="183"/>
      <c r="F33" s="183"/>
      <c r="G33" s="186" t="s">
        <v>62</v>
      </c>
      <c r="H33" s="270">
        <v>0</v>
      </c>
      <c r="I33" s="278"/>
      <c r="J33" s="260">
        <f t="shared" si="3"/>
        <v>0</v>
      </c>
      <c r="K33" s="261" t="e">
        <f t="shared" si="1"/>
        <v>#DIV/0!</v>
      </c>
      <c r="L33" s="292">
        <v>0</v>
      </c>
      <c r="M33" s="293">
        <v>0</v>
      </c>
      <c r="N33" s="293">
        <v>0</v>
      </c>
      <c r="O33" s="281">
        <f>+M33+N33</f>
        <v>0</v>
      </c>
      <c r="P33" s="282">
        <f>L33-O33</f>
        <v>0</v>
      </c>
      <c r="Q33" s="283"/>
      <c r="R33" s="249"/>
      <c r="S33" s="250"/>
      <c r="T33" s="251"/>
      <c r="U33" s="251"/>
      <c r="V33" s="251"/>
      <c r="W33" s="251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3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3"/>
      <c r="BF33" s="253"/>
      <c r="BG33" s="253"/>
      <c r="BH33" s="253"/>
      <c r="BI33" s="253"/>
      <c r="BJ33" s="253"/>
      <c r="BK33" s="253"/>
      <c r="BL33" s="253"/>
      <c r="BM33" s="253"/>
      <c r="BN33" s="253"/>
      <c r="BO33" s="253"/>
      <c r="BP33" s="253"/>
      <c r="BQ33" s="253"/>
      <c r="BR33" s="253"/>
      <c r="BS33" s="253"/>
      <c r="BT33" s="253"/>
      <c r="BU33" s="253"/>
      <c r="BV33" s="253"/>
      <c r="BW33" s="253"/>
      <c r="BX33" s="253"/>
      <c r="BY33" s="253"/>
      <c r="BZ33" s="253"/>
      <c r="CA33" s="253"/>
      <c r="CB33" s="253"/>
      <c r="CC33" s="253"/>
      <c r="CD33" s="253"/>
      <c r="CE33" s="253"/>
      <c r="CF33" s="253"/>
      <c r="CG33" s="253"/>
      <c r="CH33" s="253"/>
      <c r="CI33" s="253"/>
      <c r="CJ33" s="253"/>
      <c r="CK33" s="253"/>
      <c r="CL33" s="253"/>
      <c r="CM33" s="253"/>
      <c r="CN33" s="253"/>
      <c r="CO33" s="253"/>
      <c r="CP33" s="253"/>
      <c r="CQ33" s="253"/>
      <c r="CR33" s="253"/>
      <c r="CS33" s="253"/>
      <c r="CT33" s="253"/>
      <c r="CU33" s="253"/>
      <c r="CV33" s="253"/>
      <c r="CW33" s="253"/>
      <c r="CX33" s="253"/>
      <c r="CY33" s="253"/>
      <c r="CZ33" s="253"/>
      <c r="DA33" s="253"/>
      <c r="DB33" s="253"/>
      <c r="DC33" s="253"/>
      <c r="DD33" s="254"/>
      <c r="DE33" s="254"/>
      <c r="DF33" s="254"/>
      <c r="DG33" s="254"/>
      <c r="DH33" s="254"/>
      <c r="DI33" s="254"/>
      <c r="DJ33" s="254"/>
      <c r="DK33" s="254"/>
      <c r="DL33" s="254"/>
      <c r="DM33" s="254"/>
      <c r="DN33" s="254"/>
      <c r="DO33" s="254"/>
      <c r="DP33" s="254"/>
      <c r="DQ33" s="254"/>
      <c r="DR33" s="254"/>
      <c r="DS33" s="254"/>
      <c r="DT33" s="254"/>
      <c r="DU33" s="254"/>
      <c r="DV33" s="254"/>
      <c r="DW33" s="254"/>
      <c r="DX33" s="254"/>
      <c r="DY33" s="254"/>
      <c r="DZ33" s="254"/>
      <c r="EA33" s="254"/>
      <c r="EB33" s="254"/>
      <c r="EC33" s="254"/>
      <c r="ED33" s="254"/>
      <c r="EE33" s="254"/>
      <c r="EF33" s="254"/>
      <c r="EG33" s="254"/>
      <c r="EH33" s="254"/>
      <c r="EI33" s="254"/>
      <c r="EJ33" s="254"/>
      <c r="EK33" s="254"/>
      <c r="EL33" s="254"/>
      <c r="EM33" s="254"/>
      <c r="EN33" s="254"/>
      <c r="EO33" s="254"/>
      <c r="EP33" s="254"/>
      <c r="EQ33" s="254"/>
      <c r="ER33" s="254"/>
      <c r="ES33" s="254"/>
      <c r="ET33" s="254"/>
      <c r="EU33" s="254"/>
      <c r="EV33" s="254"/>
      <c r="EW33" s="254"/>
      <c r="EX33" s="254"/>
      <c r="EY33" s="254"/>
    </row>
    <row r="34" spans="1:155" s="255" customFormat="1" ht="18" x14ac:dyDescent="0.2">
      <c r="A34" s="204"/>
      <c r="B34" s="183">
        <v>24</v>
      </c>
      <c r="C34" s="183"/>
      <c r="D34" s="183"/>
      <c r="E34" s="183"/>
      <c r="F34" s="183"/>
      <c r="G34" s="186" t="s">
        <v>63</v>
      </c>
      <c r="H34" s="270">
        <v>0</v>
      </c>
      <c r="I34" s="278"/>
      <c r="J34" s="260">
        <f t="shared" si="3"/>
        <v>0</v>
      </c>
      <c r="K34" s="261" t="e">
        <f t="shared" si="1"/>
        <v>#DIV/0!</v>
      </c>
      <c r="L34" s="292">
        <v>0</v>
      </c>
      <c r="M34" s="293">
        <v>0</v>
      </c>
      <c r="N34" s="293">
        <v>0</v>
      </c>
      <c r="O34" s="281">
        <f>+M34+N34</f>
        <v>0</v>
      </c>
      <c r="P34" s="282">
        <f>L34-O34</f>
        <v>0</v>
      </c>
      <c r="Q34" s="283"/>
      <c r="R34" s="249"/>
      <c r="S34" s="250"/>
      <c r="T34" s="251"/>
      <c r="U34" s="251"/>
      <c r="V34" s="251"/>
      <c r="W34" s="251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3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3"/>
      <c r="BF34" s="253"/>
      <c r="BG34" s="253"/>
      <c r="BH34" s="253"/>
      <c r="BI34" s="253"/>
      <c r="BJ34" s="253"/>
      <c r="BK34" s="253"/>
      <c r="BL34" s="253"/>
      <c r="BM34" s="253"/>
      <c r="BN34" s="253"/>
      <c r="BO34" s="253"/>
      <c r="BP34" s="253"/>
      <c r="BQ34" s="253"/>
      <c r="BR34" s="253"/>
      <c r="BS34" s="253"/>
      <c r="BT34" s="253"/>
      <c r="BU34" s="253"/>
      <c r="BV34" s="253"/>
      <c r="BW34" s="253"/>
      <c r="BX34" s="253"/>
      <c r="BY34" s="253"/>
      <c r="BZ34" s="253"/>
      <c r="CA34" s="253"/>
      <c r="CB34" s="253"/>
      <c r="CC34" s="253"/>
      <c r="CD34" s="253"/>
      <c r="CE34" s="253"/>
      <c r="CF34" s="253"/>
      <c r="CG34" s="253"/>
      <c r="CH34" s="253"/>
      <c r="CI34" s="253"/>
      <c r="CJ34" s="253"/>
      <c r="CK34" s="253"/>
      <c r="CL34" s="253"/>
      <c r="CM34" s="253"/>
      <c r="CN34" s="253"/>
      <c r="CO34" s="253"/>
      <c r="CP34" s="253"/>
      <c r="CQ34" s="253"/>
      <c r="CR34" s="253"/>
      <c r="CS34" s="253"/>
      <c r="CT34" s="253"/>
      <c r="CU34" s="253"/>
      <c r="CV34" s="253"/>
      <c r="CW34" s="253"/>
      <c r="CX34" s="253"/>
      <c r="CY34" s="253"/>
      <c r="CZ34" s="253"/>
      <c r="DA34" s="253"/>
      <c r="DB34" s="253"/>
      <c r="DC34" s="253"/>
      <c r="DD34" s="254"/>
      <c r="DE34" s="254"/>
      <c r="DF34" s="254"/>
      <c r="DG34" s="254"/>
      <c r="DH34" s="254"/>
      <c r="DI34" s="254"/>
      <c r="DJ34" s="254"/>
      <c r="DK34" s="254"/>
      <c r="DL34" s="254"/>
      <c r="DM34" s="254"/>
      <c r="DN34" s="254"/>
      <c r="DO34" s="254"/>
      <c r="DP34" s="254"/>
      <c r="DQ34" s="254"/>
      <c r="DR34" s="254"/>
      <c r="DS34" s="254"/>
      <c r="DT34" s="254"/>
      <c r="DU34" s="254"/>
      <c r="DV34" s="254"/>
      <c r="DW34" s="254"/>
      <c r="DX34" s="254"/>
      <c r="DY34" s="254"/>
      <c r="DZ34" s="254"/>
      <c r="EA34" s="254"/>
      <c r="EB34" s="254"/>
      <c r="EC34" s="254"/>
      <c r="ED34" s="254"/>
      <c r="EE34" s="254"/>
      <c r="EF34" s="254"/>
      <c r="EG34" s="254"/>
      <c r="EH34" s="254"/>
      <c r="EI34" s="254"/>
      <c r="EJ34" s="254"/>
      <c r="EK34" s="254"/>
      <c r="EL34" s="254"/>
      <c r="EM34" s="254"/>
      <c r="EN34" s="254"/>
      <c r="EO34" s="254"/>
      <c r="EP34" s="254"/>
      <c r="EQ34" s="254"/>
      <c r="ER34" s="254"/>
      <c r="ES34" s="254"/>
      <c r="ET34" s="254"/>
      <c r="EU34" s="254"/>
      <c r="EV34" s="254"/>
      <c r="EW34" s="254"/>
      <c r="EX34" s="254"/>
      <c r="EY34" s="254"/>
    </row>
    <row r="35" spans="1:155" s="255" customFormat="1" ht="18" x14ac:dyDescent="0.2">
      <c r="A35" s="204"/>
      <c r="B35" s="183">
        <v>32</v>
      </c>
      <c r="C35" s="183"/>
      <c r="D35" s="183"/>
      <c r="E35" s="183"/>
      <c r="F35" s="183"/>
      <c r="G35" s="186" t="s">
        <v>64</v>
      </c>
      <c r="H35" s="270">
        <v>0</v>
      </c>
      <c r="I35" s="278"/>
      <c r="J35" s="260">
        <f t="shared" si="3"/>
        <v>0</v>
      </c>
      <c r="K35" s="261" t="e">
        <f t="shared" si="1"/>
        <v>#DIV/0!</v>
      </c>
      <c r="L35" s="292">
        <v>0</v>
      </c>
      <c r="M35" s="293">
        <v>0</v>
      </c>
      <c r="N35" s="293">
        <v>0</v>
      </c>
      <c r="O35" s="281">
        <f>+M35+N35</f>
        <v>0</v>
      </c>
      <c r="P35" s="282">
        <f>L35-O35</f>
        <v>0</v>
      </c>
      <c r="Q35" s="283"/>
      <c r="R35" s="249"/>
      <c r="S35" s="250"/>
      <c r="T35" s="251"/>
      <c r="U35" s="251"/>
      <c r="V35" s="251"/>
      <c r="W35" s="251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253"/>
      <c r="BJ35" s="253"/>
      <c r="BK35" s="253"/>
      <c r="BL35" s="253"/>
      <c r="BM35" s="253"/>
      <c r="BN35" s="253"/>
      <c r="BO35" s="253"/>
      <c r="BP35" s="253"/>
      <c r="BQ35" s="253"/>
      <c r="BR35" s="253"/>
      <c r="BS35" s="253"/>
      <c r="BT35" s="253"/>
      <c r="BU35" s="253"/>
      <c r="BV35" s="253"/>
      <c r="BW35" s="253"/>
      <c r="BX35" s="253"/>
      <c r="BY35" s="253"/>
      <c r="BZ35" s="253"/>
      <c r="CA35" s="253"/>
      <c r="CB35" s="253"/>
      <c r="CC35" s="253"/>
      <c r="CD35" s="253"/>
      <c r="CE35" s="253"/>
      <c r="CF35" s="253"/>
      <c r="CG35" s="253"/>
      <c r="CH35" s="253"/>
      <c r="CI35" s="253"/>
      <c r="CJ35" s="253"/>
      <c r="CK35" s="253"/>
      <c r="CL35" s="253"/>
      <c r="CM35" s="253"/>
      <c r="CN35" s="253"/>
      <c r="CO35" s="253"/>
      <c r="CP35" s="253"/>
      <c r="CQ35" s="253"/>
      <c r="CR35" s="253"/>
      <c r="CS35" s="253"/>
      <c r="CT35" s="253"/>
      <c r="CU35" s="253"/>
      <c r="CV35" s="253"/>
      <c r="CW35" s="253"/>
      <c r="CX35" s="253"/>
      <c r="CY35" s="253"/>
      <c r="CZ35" s="253"/>
      <c r="DA35" s="253"/>
      <c r="DB35" s="253"/>
      <c r="DC35" s="253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254"/>
      <c r="DO35" s="254"/>
      <c r="DP35" s="254"/>
      <c r="DQ35" s="254"/>
      <c r="DR35" s="254"/>
      <c r="DS35" s="254"/>
      <c r="DT35" s="254"/>
      <c r="DU35" s="254"/>
      <c r="DV35" s="254"/>
      <c r="DW35" s="254"/>
      <c r="DX35" s="254"/>
      <c r="DY35" s="254"/>
      <c r="DZ35" s="254"/>
      <c r="EA35" s="254"/>
      <c r="EB35" s="254"/>
      <c r="EC35" s="254"/>
      <c r="ED35" s="254"/>
      <c r="EE35" s="254"/>
      <c r="EF35" s="254"/>
      <c r="EG35" s="254"/>
      <c r="EH35" s="254"/>
      <c r="EI35" s="254"/>
      <c r="EJ35" s="254"/>
      <c r="EK35" s="254"/>
      <c r="EL35" s="254"/>
      <c r="EM35" s="254"/>
      <c r="EN35" s="254"/>
      <c r="EO35" s="254"/>
      <c r="EP35" s="254"/>
      <c r="EQ35" s="254"/>
      <c r="ER35" s="254"/>
      <c r="ES35" s="254"/>
      <c r="ET35" s="254"/>
      <c r="EU35" s="254"/>
      <c r="EV35" s="254"/>
      <c r="EW35" s="254"/>
      <c r="EX35" s="254"/>
      <c r="EY35" s="254"/>
    </row>
    <row r="36" spans="1:155" s="255" customFormat="1" ht="18" x14ac:dyDescent="0.2">
      <c r="A36" s="204"/>
      <c r="B36" s="183" t="s">
        <v>65</v>
      </c>
      <c r="C36" s="183"/>
      <c r="D36" s="183"/>
      <c r="E36" s="183"/>
      <c r="F36" s="183"/>
      <c r="G36" s="186" t="s">
        <v>66</v>
      </c>
      <c r="H36" s="270">
        <v>30000</v>
      </c>
      <c r="I36" s="278">
        <v>14000</v>
      </c>
      <c r="J36" s="260">
        <f t="shared" si="3"/>
        <v>16000</v>
      </c>
      <c r="K36" s="261">
        <f t="shared" si="1"/>
        <v>46.67</v>
      </c>
      <c r="L36" s="292">
        <v>14000</v>
      </c>
      <c r="M36" s="293">
        <v>7036</v>
      </c>
      <c r="N36" s="293">
        <v>12.23</v>
      </c>
      <c r="O36" s="281">
        <f>+M36+N36</f>
        <v>7048.23</v>
      </c>
      <c r="P36" s="282">
        <f>L36-O36</f>
        <v>6951.77</v>
      </c>
      <c r="Q36" s="283">
        <f>ROUND(O36/L36*100,2)</f>
        <v>50.34</v>
      </c>
      <c r="R36" s="249"/>
      <c r="S36" s="250"/>
      <c r="T36" s="251"/>
      <c r="U36" s="251"/>
      <c r="V36" s="251"/>
      <c r="W36" s="251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3"/>
      <c r="CH36" s="253"/>
      <c r="CI36" s="253"/>
      <c r="CJ36" s="253"/>
      <c r="CK36" s="253"/>
      <c r="CL36" s="253"/>
      <c r="CM36" s="253"/>
      <c r="CN36" s="253"/>
      <c r="CO36" s="253"/>
      <c r="CP36" s="253"/>
      <c r="CQ36" s="253"/>
      <c r="CR36" s="253"/>
      <c r="CS36" s="253"/>
      <c r="CT36" s="253"/>
      <c r="CU36" s="253"/>
      <c r="CV36" s="253"/>
      <c r="CW36" s="253"/>
      <c r="CX36" s="253"/>
      <c r="CY36" s="253"/>
      <c r="CZ36" s="253"/>
      <c r="DA36" s="253"/>
      <c r="DB36" s="253"/>
      <c r="DC36" s="253"/>
      <c r="DD36" s="254"/>
      <c r="DE36" s="254"/>
      <c r="DF36" s="254"/>
      <c r="DG36" s="254"/>
      <c r="DH36" s="254"/>
      <c r="DI36" s="254"/>
      <c r="DJ36" s="254"/>
      <c r="DK36" s="254"/>
      <c r="DL36" s="254"/>
      <c r="DM36" s="254"/>
      <c r="DN36" s="254"/>
      <c r="DO36" s="254"/>
      <c r="DP36" s="254"/>
      <c r="DQ36" s="254"/>
      <c r="DR36" s="254"/>
      <c r="DS36" s="254"/>
      <c r="DT36" s="254"/>
      <c r="DU36" s="254"/>
      <c r="DV36" s="254"/>
      <c r="DW36" s="254"/>
      <c r="DX36" s="254"/>
      <c r="DY36" s="254"/>
      <c r="DZ36" s="254"/>
      <c r="EA36" s="254"/>
      <c r="EB36" s="254"/>
      <c r="EC36" s="254"/>
      <c r="ED36" s="254"/>
      <c r="EE36" s="254"/>
      <c r="EF36" s="254"/>
      <c r="EG36" s="254"/>
      <c r="EH36" s="254"/>
      <c r="EI36" s="254"/>
      <c r="EJ36" s="254"/>
      <c r="EK36" s="254"/>
      <c r="EL36" s="254"/>
      <c r="EM36" s="254"/>
      <c r="EN36" s="254"/>
      <c r="EO36" s="254"/>
      <c r="EP36" s="254"/>
      <c r="EQ36" s="254"/>
      <c r="ER36" s="254"/>
      <c r="ES36" s="254"/>
      <c r="ET36" s="254"/>
      <c r="EU36" s="254"/>
      <c r="EV36" s="254"/>
      <c r="EW36" s="254"/>
      <c r="EX36" s="254"/>
      <c r="EY36" s="254"/>
    </row>
    <row r="37" spans="1:155" s="255" customFormat="1" ht="18" x14ac:dyDescent="0.2">
      <c r="A37" s="267" t="s">
        <v>67</v>
      </c>
      <c r="B37" s="268"/>
      <c r="C37" s="268"/>
      <c r="D37" s="268"/>
      <c r="E37" s="268"/>
      <c r="F37" s="268"/>
      <c r="G37" s="294" t="s">
        <v>68</v>
      </c>
      <c r="H37" s="270">
        <f t="shared" ref="H37:I37" si="18">+H38</f>
        <v>0</v>
      </c>
      <c r="I37" s="270">
        <f t="shared" si="18"/>
        <v>0</v>
      </c>
      <c r="J37" s="260">
        <f t="shared" si="3"/>
        <v>0</v>
      </c>
      <c r="K37" s="261" t="e">
        <f t="shared" si="1"/>
        <v>#DIV/0!</v>
      </c>
      <c r="L37" s="271">
        <f t="shared" ref="L37:P37" si="19">+L38</f>
        <v>0</v>
      </c>
      <c r="M37" s="272">
        <f t="shared" si="19"/>
        <v>0</v>
      </c>
      <c r="N37" s="272">
        <f t="shared" si="19"/>
        <v>0</v>
      </c>
      <c r="O37" s="273">
        <f t="shared" si="19"/>
        <v>0</v>
      </c>
      <c r="P37" s="274">
        <f t="shared" si="19"/>
        <v>0</v>
      </c>
      <c r="Q37" s="275"/>
      <c r="R37" s="249"/>
      <c r="S37" s="250"/>
      <c r="T37" s="251"/>
      <c r="U37" s="251"/>
      <c r="V37" s="251"/>
      <c r="W37" s="251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3"/>
      <c r="CN37" s="253"/>
      <c r="CO37" s="253"/>
      <c r="CP37" s="253"/>
      <c r="CQ37" s="253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4"/>
      <c r="DO37" s="254"/>
      <c r="DP37" s="254"/>
      <c r="DQ37" s="254"/>
      <c r="DR37" s="254"/>
      <c r="DS37" s="254"/>
      <c r="DT37" s="254"/>
      <c r="DU37" s="254"/>
      <c r="DV37" s="254"/>
      <c r="DW37" s="254"/>
      <c r="DX37" s="254"/>
      <c r="DY37" s="254"/>
      <c r="DZ37" s="254"/>
      <c r="EA37" s="254"/>
      <c r="EB37" s="254"/>
      <c r="EC37" s="254"/>
      <c r="ED37" s="254"/>
      <c r="EE37" s="254"/>
      <c r="EF37" s="254"/>
      <c r="EG37" s="254"/>
      <c r="EH37" s="254"/>
      <c r="EI37" s="254"/>
      <c r="EJ37" s="254"/>
      <c r="EK37" s="254"/>
      <c r="EL37" s="254"/>
      <c r="EM37" s="254"/>
      <c r="EN37" s="254"/>
      <c r="EO37" s="254"/>
      <c r="EP37" s="254"/>
      <c r="EQ37" s="254"/>
      <c r="ER37" s="254"/>
      <c r="ES37" s="254"/>
      <c r="ET37" s="254"/>
      <c r="EU37" s="254"/>
      <c r="EV37" s="254"/>
      <c r="EW37" s="254"/>
      <c r="EX37" s="254"/>
      <c r="EY37" s="254"/>
    </row>
    <row r="38" spans="1:155" s="255" customFormat="1" ht="18" x14ac:dyDescent="0.2">
      <c r="A38" s="204"/>
      <c r="B38" s="183" t="s">
        <v>55</v>
      </c>
      <c r="C38" s="183"/>
      <c r="D38" s="183"/>
      <c r="E38" s="183"/>
      <c r="F38" s="183"/>
      <c r="G38" s="186" t="s">
        <v>69</v>
      </c>
      <c r="H38" s="270">
        <v>0</v>
      </c>
      <c r="I38" s="278"/>
      <c r="J38" s="260">
        <f t="shared" si="3"/>
        <v>0</v>
      </c>
      <c r="K38" s="261" t="e">
        <f t="shared" si="1"/>
        <v>#DIV/0!</v>
      </c>
      <c r="L38" s="292">
        <v>0</v>
      </c>
      <c r="M38" s="293">
        <v>0</v>
      </c>
      <c r="N38" s="293">
        <v>0</v>
      </c>
      <c r="O38" s="281">
        <f t="shared" ref="O38:O43" si="20">+M38+N38</f>
        <v>0</v>
      </c>
      <c r="P38" s="282">
        <f t="shared" ref="P38:P43" si="21">L38-O38</f>
        <v>0</v>
      </c>
      <c r="Q38" s="283"/>
      <c r="R38" s="249"/>
      <c r="S38" s="250"/>
      <c r="T38" s="251"/>
      <c r="U38" s="251"/>
      <c r="V38" s="251"/>
      <c r="W38" s="251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4"/>
      <c r="DE38" s="254"/>
      <c r="DF38" s="254"/>
      <c r="DG38" s="254"/>
      <c r="DH38" s="254"/>
      <c r="DI38" s="254"/>
      <c r="DJ38" s="254"/>
      <c r="DK38" s="254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254"/>
      <c r="DZ38" s="254"/>
      <c r="EA38" s="254"/>
      <c r="EB38" s="254"/>
      <c r="EC38" s="254"/>
      <c r="ED38" s="254"/>
      <c r="EE38" s="254"/>
      <c r="EF38" s="254"/>
      <c r="EG38" s="254"/>
      <c r="EH38" s="254"/>
      <c r="EI38" s="254"/>
      <c r="EJ38" s="254"/>
      <c r="EK38" s="254"/>
      <c r="EL38" s="254"/>
      <c r="EM38" s="254"/>
      <c r="EN38" s="254"/>
      <c r="EO38" s="254"/>
      <c r="EP38" s="254"/>
      <c r="EQ38" s="254"/>
      <c r="ER38" s="254"/>
      <c r="ES38" s="254"/>
      <c r="ET38" s="254"/>
      <c r="EU38" s="254"/>
      <c r="EV38" s="254"/>
      <c r="EW38" s="254"/>
      <c r="EX38" s="254"/>
      <c r="EY38" s="254"/>
    </row>
    <row r="39" spans="1:155" s="255" customFormat="1" ht="18" x14ac:dyDescent="0.2">
      <c r="A39" s="204">
        <v>4100</v>
      </c>
      <c r="B39" s="183"/>
      <c r="C39" s="183"/>
      <c r="D39" s="183"/>
      <c r="E39" s="183"/>
      <c r="F39" s="183"/>
      <c r="G39" s="186" t="s">
        <v>70</v>
      </c>
      <c r="H39" s="270">
        <f t="shared" ref="H39:I41" si="22">H40</f>
        <v>0</v>
      </c>
      <c r="I39" s="270">
        <f t="shared" si="22"/>
        <v>0</v>
      </c>
      <c r="J39" s="260">
        <f t="shared" si="3"/>
        <v>0</v>
      </c>
      <c r="K39" s="261" t="e">
        <f t="shared" si="1"/>
        <v>#DIV/0!</v>
      </c>
      <c r="L39" s="292">
        <f t="shared" ref="L39:N41" si="23">L40</f>
        <v>0</v>
      </c>
      <c r="M39" s="293">
        <f t="shared" si="23"/>
        <v>0</v>
      </c>
      <c r="N39" s="293">
        <f t="shared" si="23"/>
        <v>0</v>
      </c>
      <c r="O39" s="281">
        <f t="shared" si="20"/>
        <v>0</v>
      </c>
      <c r="P39" s="282">
        <f t="shared" si="21"/>
        <v>0</v>
      </c>
      <c r="Q39" s="283"/>
      <c r="R39" s="249"/>
      <c r="S39" s="250"/>
      <c r="T39" s="251"/>
      <c r="U39" s="251"/>
      <c r="V39" s="251"/>
      <c r="W39" s="251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3"/>
      <c r="BQ39" s="253"/>
      <c r="BR39" s="253"/>
      <c r="BS39" s="253"/>
      <c r="BT39" s="253"/>
      <c r="BU39" s="253"/>
      <c r="BV39" s="253"/>
      <c r="BW39" s="253"/>
      <c r="BX39" s="253"/>
      <c r="BY39" s="253"/>
      <c r="BZ39" s="253"/>
      <c r="CA39" s="253"/>
      <c r="CB39" s="253"/>
      <c r="CC39" s="253"/>
      <c r="CD39" s="253"/>
      <c r="CE39" s="253"/>
      <c r="CF39" s="253"/>
      <c r="CG39" s="253"/>
      <c r="CH39" s="253"/>
      <c r="CI39" s="253"/>
      <c r="CJ39" s="253"/>
      <c r="CK39" s="253"/>
      <c r="CL39" s="253"/>
      <c r="CM39" s="253"/>
      <c r="CN39" s="253"/>
      <c r="CO39" s="253"/>
      <c r="CP39" s="253"/>
      <c r="CQ39" s="253"/>
      <c r="CR39" s="253"/>
      <c r="CS39" s="253"/>
      <c r="CT39" s="253"/>
      <c r="CU39" s="253"/>
      <c r="CV39" s="253"/>
      <c r="CW39" s="253"/>
      <c r="CX39" s="253"/>
      <c r="CY39" s="253"/>
      <c r="CZ39" s="253"/>
      <c r="DA39" s="253"/>
      <c r="DB39" s="253"/>
      <c r="DC39" s="253"/>
      <c r="DD39" s="254"/>
      <c r="DE39" s="254"/>
      <c r="DF39" s="254"/>
      <c r="DG39" s="254"/>
      <c r="DH39" s="254"/>
      <c r="DI39" s="254"/>
      <c r="DJ39" s="254"/>
      <c r="DK39" s="254"/>
      <c r="DL39" s="254"/>
      <c r="DM39" s="254"/>
      <c r="DN39" s="254"/>
      <c r="DO39" s="254"/>
      <c r="DP39" s="254"/>
      <c r="DQ39" s="254"/>
      <c r="DR39" s="254"/>
      <c r="DS39" s="254"/>
      <c r="DT39" s="254"/>
      <c r="DU39" s="254"/>
      <c r="DV39" s="254"/>
      <c r="DW39" s="254"/>
      <c r="DX39" s="254"/>
      <c r="DY39" s="254"/>
      <c r="DZ39" s="254"/>
      <c r="EA39" s="254"/>
      <c r="EB39" s="254"/>
      <c r="EC39" s="254"/>
      <c r="ED39" s="254"/>
      <c r="EE39" s="254"/>
      <c r="EF39" s="254"/>
      <c r="EG39" s="254"/>
      <c r="EH39" s="254"/>
      <c r="EI39" s="254"/>
      <c r="EJ39" s="254"/>
      <c r="EK39" s="254"/>
      <c r="EL39" s="254"/>
      <c r="EM39" s="254"/>
      <c r="EN39" s="254"/>
      <c r="EO39" s="254"/>
      <c r="EP39" s="254"/>
      <c r="EQ39" s="254"/>
      <c r="ER39" s="254"/>
      <c r="ES39" s="254"/>
      <c r="ET39" s="254"/>
      <c r="EU39" s="254"/>
      <c r="EV39" s="254"/>
      <c r="EW39" s="254"/>
      <c r="EX39" s="254"/>
      <c r="EY39" s="254"/>
    </row>
    <row r="40" spans="1:155" s="255" customFormat="1" ht="18" x14ac:dyDescent="0.2">
      <c r="A40" s="204">
        <v>4200</v>
      </c>
      <c r="B40" s="183">
        <v>4</v>
      </c>
      <c r="C40" s="183"/>
      <c r="D40" s="183"/>
      <c r="E40" s="183"/>
      <c r="F40" s="183"/>
      <c r="G40" s="186" t="s">
        <v>422</v>
      </c>
      <c r="H40" s="270">
        <f t="shared" si="22"/>
        <v>0</v>
      </c>
      <c r="I40" s="270">
        <f t="shared" si="22"/>
        <v>0</v>
      </c>
      <c r="J40" s="260">
        <f t="shared" si="3"/>
        <v>0</v>
      </c>
      <c r="K40" s="261" t="e">
        <f t="shared" si="1"/>
        <v>#DIV/0!</v>
      </c>
      <c r="L40" s="292">
        <f t="shared" si="23"/>
        <v>0</v>
      </c>
      <c r="M40" s="293">
        <f t="shared" si="23"/>
        <v>0</v>
      </c>
      <c r="N40" s="293">
        <f t="shared" si="23"/>
        <v>0</v>
      </c>
      <c r="O40" s="281">
        <f t="shared" si="20"/>
        <v>0</v>
      </c>
      <c r="P40" s="282">
        <f t="shared" si="21"/>
        <v>0</v>
      </c>
      <c r="Q40" s="283"/>
      <c r="R40" s="249"/>
      <c r="S40" s="250"/>
      <c r="T40" s="251"/>
      <c r="U40" s="251"/>
      <c r="V40" s="251"/>
      <c r="W40" s="251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254"/>
      <c r="DZ40" s="254"/>
      <c r="EA40" s="254"/>
      <c r="EB40" s="254"/>
      <c r="EC40" s="254"/>
      <c r="ED40" s="254"/>
      <c r="EE40" s="254"/>
      <c r="EF40" s="254"/>
      <c r="EG40" s="254"/>
      <c r="EH40" s="254"/>
      <c r="EI40" s="254"/>
      <c r="EJ40" s="254"/>
      <c r="EK40" s="254"/>
      <c r="EL40" s="254"/>
      <c r="EM40" s="254"/>
      <c r="EN40" s="254"/>
      <c r="EO40" s="254"/>
      <c r="EP40" s="254"/>
      <c r="EQ40" s="254"/>
      <c r="ER40" s="254"/>
      <c r="ES40" s="254"/>
      <c r="ET40" s="254"/>
      <c r="EU40" s="254"/>
      <c r="EV40" s="254"/>
      <c r="EW40" s="254"/>
      <c r="EX40" s="254"/>
      <c r="EY40" s="254"/>
    </row>
    <row r="41" spans="1:155" s="255" customFormat="1" ht="18" x14ac:dyDescent="0.2">
      <c r="A41" s="204">
        <v>4204</v>
      </c>
      <c r="B41" s="183"/>
      <c r="C41" s="183"/>
      <c r="D41" s="183"/>
      <c r="E41" s="183"/>
      <c r="F41" s="183"/>
      <c r="G41" s="186" t="s">
        <v>71</v>
      </c>
      <c r="H41" s="270">
        <f t="shared" si="22"/>
        <v>0</v>
      </c>
      <c r="I41" s="270">
        <f t="shared" si="22"/>
        <v>0</v>
      </c>
      <c r="J41" s="260">
        <f t="shared" si="3"/>
        <v>0</v>
      </c>
      <c r="K41" s="261" t="e">
        <f t="shared" si="1"/>
        <v>#DIV/0!</v>
      </c>
      <c r="L41" s="292">
        <f t="shared" si="23"/>
        <v>0</v>
      </c>
      <c r="M41" s="293">
        <f t="shared" si="23"/>
        <v>0</v>
      </c>
      <c r="N41" s="293">
        <f t="shared" si="23"/>
        <v>0</v>
      </c>
      <c r="O41" s="281">
        <f t="shared" si="20"/>
        <v>0</v>
      </c>
      <c r="P41" s="282">
        <f t="shared" si="21"/>
        <v>0</v>
      </c>
      <c r="Q41" s="283"/>
      <c r="R41" s="249"/>
      <c r="S41" s="250"/>
      <c r="T41" s="251"/>
      <c r="U41" s="251"/>
      <c r="V41" s="251"/>
      <c r="W41" s="251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254"/>
      <c r="DZ41" s="254"/>
      <c r="EA41" s="254"/>
      <c r="EB41" s="254"/>
      <c r="EC41" s="254"/>
      <c r="ED41" s="254"/>
      <c r="EE41" s="254"/>
      <c r="EF41" s="254"/>
      <c r="EG41" s="254"/>
      <c r="EH41" s="254"/>
      <c r="EI41" s="254"/>
      <c r="EJ41" s="254"/>
      <c r="EK41" s="254"/>
      <c r="EL41" s="254"/>
      <c r="EM41" s="254"/>
      <c r="EN41" s="254"/>
      <c r="EO41" s="254"/>
      <c r="EP41" s="254"/>
      <c r="EQ41" s="254"/>
      <c r="ER41" s="254"/>
      <c r="ES41" s="254"/>
      <c r="ET41" s="254"/>
      <c r="EU41" s="254"/>
      <c r="EV41" s="254"/>
      <c r="EW41" s="254"/>
      <c r="EX41" s="254"/>
      <c r="EY41" s="254"/>
    </row>
    <row r="42" spans="1:155" s="255" customFormat="1" ht="18" x14ac:dyDescent="0.2">
      <c r="A42" s="204"/>
      <c r="B42" s="183">
        <v>25</v>
      </c>
      <c r="C42" s="183"/>
      <c r="D42" s="183"/>
      <c r="E42" s="183"/>
      <c r="F42" s="183"/>
      <c r="G42" s="186" t="s">
        <v>423</v>
      </c>
      <c r="H42" s="270">
        <v>0</v>
      </c>
      <c r="I42" s="278"/>
      <c r="J42" s="260">
        <f t="shared" si="3"/>
        <v>0</v>
      </c>
      <c r="K42" s="261" t="e">
        <f t="shared" si="1"/>
        <v>#DIV/0!</v>
      </c>
      <c r="L42" s="292">
        <v>0</v>
      </c>
      <c r="M42" s="293">
        <v>0</v>
      </c>
      <c r="N42" s="293">
        <v>0</v>
      </c>
      <c r="O42" s="281">
        <f t="shared" si="20"/>
        <v>0</v>
      </c>
      <c r="P42" s="282">
        <f t="shared" si="21"/>
        <v>0</v>
      </c>
      <c r="Q42" s="283"/>
      <c r="R42" s="249"/>
      <c r="S42" s="250"/>
      <c r="T42" s="251"/>
      <c r="U42" s="251"/>
      <c r="V42" s="251"/>
      <c r="W42" s="251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3"/>
      <c r="CC42" s="253"/>
      <c r="CD42" s="253"/>
      <c r="CE42" s="253"/>
      <c r="CF42" s="253"/>
      <c r="CG42" s="253"/>
      <c r="CH42" s="253"/>
      <c r="CI42" s="253"/>
      <c r="CJ42" s="253"/>
      <c r="CK42" s="253"/>
      <c r="CL42" s="253"/>
      <c r="CM42" s="253"/>
      <c r="CN42" s="253"/>
      <c r="CO42" s="253"/>
      <c r="CP42" s="253"/>
      <c r="CQ42" s="253"/>
      <c r="CR42" s="253"/>
      <c r="CS42" s="253"/>
      <c r="CT42" s="253"/>
      <c r="CU42" s="253"/>
      <c r="CV42" s="253"/>
      <c r="CW42" s="253"/>
      <c r="CX42" s="253"/>
      <c r="CY42" s="253"/>
      <c r="CZ42" s="253"/>
      <c r="DA42" s="253"/>
      <c r="DB42" s="253"/>
      <c r="DC42" s="253"/>
      <c r="DD42" s="254"/>
      <c r="DE42" s="254"/>
      <c r="DF42" s="254"/>
      <c r="DG42" s="254"/>
      <c r="DH42" s="254"/>
      <c r="DI42" s="254"/>
      <c r="DJ42" s="254"/>
      <c r="DK42" s="254"/>
      <c r="DL42" s="254"/>
      <c r="DM42" s="254"/>
      <c r="DN42" s="254"/>
      <c r="DO42" s="254"/>
      <c r="DP42" s="254"/>
      <c r="DQ42" s="254"/>
      <c r="DR42" s="254"/>
      <c r="DS42" s="254"/>
      <c r="DT42" s="254"/>
      <c r="DU42" s="254"/>
      <c r="DV42" s="254"/>
      <c r="DW42" s="254"/>
      <c r="DX42" s="254"/>
      <c r="DY42" s="254"/>
      <c r="DZ42" s="254"/>
      <c r="EA42" s="254"/>
      <c r="EB42" s="254"/>
      <c r="EC42" s="254"/>
      <c r="ED42" s="254"/>
      <c r="EE42" s="254"/>
      <c r="EF42" s="254"/>
      <c r="EG42" s="254"/>
      <c r="EH42" s="254"/>
      <c r="EI42" s="254"/>
      <c r="EJ42" s="254"/>
      <c r="EK42" s="254"/>
      <c r="EL42" s="254"/>
      <c r="EM42" s="254"/>
      <c r="EN42" s="254"/>
      <c r="EO42" s="254"/>
      <c r="EP42" s="254"/>
      <c r="EQ42" s="254"/>
      <c r="ER42" s="254"/>
      <c r="ES42" s="254"/>
      <c r="ET42" s="254"/>
      <c r="EU42" s="254"/>
      <c r="EV42" s="254"/>
      <c r="EW42" s="254"/>
      <c r="EX42" s="254"/>
      <c r="EY42" s="254"/>
    </row>
    <row r="43" spans="1:155" s="255" customFormat="1" ht="33" x14ac:dyDescent="0.2">
      <c r="A43" s="204"/>
      <c r="B43" s="183">
        <v>83</v>
      </c>
      <c r="C43" s="183"/>
      <c r="D43" s="183"/>
      <c r="E43" s="183"/>
      <c r="F43" s="183"/>
      <c r="G43" s="186" t="s">
        <v>424</v>
      </c>
      <c r="H43" s="270">
        <v>0</v>
      </c>
      <c r="I43" s="278"/>
      <c r="J43" s="260">
        <f t="shared" si="3"/>
        <v>0</v>
      </c>
      <c r="K43" s="261" t="e">
        <f t="shared" si="1"/>
        <v>#DIV/0!</v>
      </c>
      <c r="L43" s="292">
        <v>0</v>
      </c>
      <c r="M43" s="293">
        <v>0</v>
      </c>
      <c r="N43" s="293">
        <v>0</v>
      </c>
      <c r="O43" s="281">
        <f t="shared" si="20"/>
        <v>0</v>
      </c>
      <c r="P43" s="282">
        <f t="shared" si="21"/>
        <v>0</v>
      </c>
      <c r="Q43" s="283"/>
      <c r="R43" s="249"/>
      <c r="S43" s="250"/>
      <c r="T43" s="251"/>
      <c r="U43" s="251"/>
      <c r="V43" s="251"/>
      <c r="W43" s="251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3"/>
      <c r="AU43" s="253"/>
      <c r="AV43" s="253"/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3"/>
      <c r="CC43" s="253"/>
      <c r="CD43" s="253"/>
      <c r="CE43" s="253"/>
      <c r="CF43" s="253"/>
      <c r="CG43" s="253"/>
      <c r="CH43" s="253"/>
      <c r="CI43" s="253"/>
      <c r="CJ43" s="253"/>
      <c r="CK43" s="253"/>
      <c r="CL43" s="253"/>
      <c r="CM43" s="253"/>
      <c r="CN43" s="253"/>
      <c r="CO43" s="253"/>
      <c r="CP43" s="253"/>
      <c r="CQ43" s="253"/>
      <c r="CR43" s="253"/>
      <c r="CS43" s="253"/>
      <c r="CT43" s="253"/>
      <c r="CU43" s="253"/>
      <c r="CV43" s="253"/>
      <c r="CW43" s="253"/>
      <c r="CX43" s="253"/>
      <c r="CY43" s="253"/>
      <c r="CZ43" s="253"/>
      <c r="DA43" s="253"/>
      <c r="DB43" s="253"/>
      <c r="DC43" s="253"/>
      <c r="DD43" s="254"/>
      <c r="DE43" s="254"/>
      <c r="DF43" s="254"/>
      <c r="DG43" s="254"/>
      <c r="DH43" s="254"/>
      <c r="DI43" s="254"/>
      <c r="DJ43" s="254"/>
      <c r="DK43" s="254"/>
      <c r="DL43" s="254"/>
      <c r="DM43" s="254"/>
      <c r="DN43" s="254"/>
      <c r="DO43" s="254"/>
      <c r="DP43" s="254"/>
      <c r="DQ43" s="254"/>
      <c r="DR43" s="254"/>
      <c r="DS43" s="254"/>
      <c r="DT43" s="254"/>
      <c r="DU43" s="254"/>
      <c r="DV43" s="254"/>
      <c r="DW43" s="254"/>
      <c r="DX43" s="254"/>
      <c r="DY43" s="254"/>
      <c r="DZ43" s="254"/>
      <c r="EA43" s="254"/>
      <c r="EB43" s="254"/>
      <c r="EC43" s="254"/>
      <c r="ED43" s="254"/>
      <c r="EE43" s="254"/>
      <c r="EF43" s="254"/>
      <c r="EG43" s="254"/>
      <c r="EH43" s="254"/>
      <c r="EI43" s="254"/>
      <c r="EJ43" s="254"/>
      <c r="EK43" s="254"/>
      <c r="EL43" s="254"/>
      <c r="EM43" s="254"/>
      <c r="EN43" s="254"/>
      <c r="EO43" s="254"/>
      <c r="EP43" s="254"/>
      <c r="EQ43" s="254"/>
      <c r="ER43" s="254"/>
      <c r="ES43" s="254"/>
      <c r="ET43" s="254"/>
      <c r="EU43" s="254"/>
      <c r="EV43" s="254"/>
      <c r="EW43" s="254"/>
      <c r="EX43" s="254"/>
      <c r="EY43" s="254"/>
    </row>
    <row r="44" spans="1:155" s="291" customFormat="1" ht="33" x14ac:dyDescent="0.25">
      <c r="A44" s="267">
        <v>4804</v>
      </c>
      <c r="B44" s="268"/>
      <c r="C44" s="268"/>
      <c r="D44" s="268"/>
      <c r="E44" s="268"/>
      <c r="F44" s="268"/>
      <c r="G44" s="294" t="s">
        <v>425</v>
      </c>
      <c r="H44" s="270">
        <f>+H45+H46</f>
        <v>0</v>
      </c>
      <c r="I44" s="270">
        <f>+I45+I46</f>
        <v>0</v>
      </c>
      <c r="J44" s="260">
        <f t="shared" si="3"/>
        <v>0</v>
      </c>
      <c r="K44" s="261" t="e">
        <f t="shared" si="1"/>
        <v>#DIV/0!</v>
      </c>
      <c r="L44" s="271">
        <f>+L45+L46</f>
        <v>0</v>
      </c>
      <c r="M44" s="272">
        <f>+M45+M46</f>
        <v>0</v>
      </c>
      <c r="N44" s="272">
        <f>+N45+N46</f>
        <v>0</v>
      </c>
      <c r="O44" s="273">
        <f>O45+O46</f>
        <v>0</v>
      </c>
      <c r="P44" s="274">
        <f>+P45+P46</f>
        <v>0</v>
      </c>
      <c r="Q44" s="275"/>
      <c r="R44" s="285"/>
      <c r="S44" s="286"/>
      <c r="T44" s="287"/>
      <c r="U44" s="287"/>
      <c r="V44" s="287"/>
      <c r="W44" s="287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288"/>
      <c r="AL44" s="288"/>
      <c r="AM44" s="288"/>
      <c r="AN44" s="288"/>
      <c r="AO44" s="288"/>
      <c r="AP44" s="288"/>
      <c r="AQ44" s="288"/>
      <c r="AR44" s="288"/>
      <c r="AS44" s="288"/>
      <c r="AT44" s="289"/>
      <c r="AU44" s="289"/>
      <c r="AV44" s="289"/>
      <c r="AW44" s="289"/>
      <c r="AX44" s="289"/>
      <c r="AY44" s="289"/>
      <c r="AZ44" s="289"/>
      <c r="BA44" s="289"/>
      <c r="BB44" s="289"/>
      <c r="BC44" s="289"/>
      <c r="BD44" s="289"/>
      <c r="BE44" s="289"/>
      <c r="BF44" s="289"/>
      <c r="BG44" s="289"/>
      <c r="BH44" s="289"/>
      <c r="BI44" s="289"/>
      <c r="BJ44" s="289"/>
      <c r="BK44" s="289"/>
      <c r="BL44" s="289"/>
      <c r="BM44" s="289"/>
      <c r="BN44" s="289"/>
      <c r="BO44" s="289"/>
      <c r="BP44" s="289"/>
      <c r="BQ44" s="289"/>
      <c r="BR44" s="289"/>
      <c r="BS44" s="289"/>
      <c r="BT44" s="289"/>
      <c r="BU44" s="289"/>
      <c r="BV44" s="289"/>
      <c r="BW44" s="289"/>
      <c r="BX44" s="289"/>
      <c r="BY44" s="289"/>
      <c r="BZ44" s="289"/>
      <c r="CA44" s="289"/>
      <c r="CB44" s="289"/>
      <c r="CC44" s="289"/>
      <c r="CD44" s="289"/>
      <c r="CE44" s="289"/>
      <c r="CF44" s="289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  <c r="CR44" s="289"/>
      <c r="CS44" s="289"/>
      <c r="CT44" s="289"/>
      <c r="CU44" s="289"/>
      <c r="CV44" s="289"/>
      <c r="CW44" s="289"/>
      <c r="CX44" s="289"/>
      <c r="CY44" s="289"/>
      <c r="CZ44" s="289"/>
      <c r="DA44" s="289"/>
      <c r="DB44" s="289"/>
      <c r="DC44" s="289"/>
      <c r="DD44" s="290"/>
      <c r="DE44" s="290"/>
      <c r="DF44" s="290"/>
      <c r="DG44" s="290"/>
      <c r="DH44" s="290"/>
      <c r="DI44" s="290"/>
      <c r="DJ44" s="290"/>
      <c r="DK44" s="290"/>
      <c r="DL44" s="290"/>
      <c r="DM44" s="290"/>
      <c r="DN44" s="290"/>
      <c r="DO44" s="290"/>
      <c r="DP44" s="290"/>
      <c r="DQ44" s="290"/>
      <c r="DR44" s="290"/>
      <c r="DS44" s="290"/>
      <c r="DT44" s="290"/>
      <c r="DU44" s="290"/>
      <c r="DV44" s="290"/>
      <c r="DW44" s="290"/>
      <c r="DX44" s="290"/>
      <c r="DY44" s="290"/>
      <c r="DZ44" s="290"/>
      <c r="EA44" s="290"/>
      <c r="EB44" s="290"/>
      <c r="EC44" s="290"/>
      <c r="ED44" s="290"/>
      <c r="EE44" s="290"/>
      <c r="EF44" s="290"/>
      <c r="EG44" s="290"/>
      <c r="EH44" s="290"/>
      <c r="EI44" s="290"/>
      <c r="EJ44" s="290"/>
      <c r="EK44" s="290"/>
      <c r="EL44" s="290"/>
      <c r="EM44" s="290"/>
      <c r="EN44" s="290"/>
      <c r="EO44" s="290"/>
      <c r="EP44" s="290"/>
      <c r="EQ44" s="290"/>
      <c r="ER44" s="290"/>
      <c r="ES44" s="290"/>
      <c r="ET44" s="290"/>
      <c r="EU44" s="290"/>
      <c r="EV44" s="290"/>
      <c r="EW44" s="290"/>
      <c r="EX44" s="290"/>
      <c r="EY44" s="290"/>
    </row>
    <row r="45" spans="1:155" s="255" customFormat="1" ht="18" x14ac:dyDescent="0.2">
      <c r="A45" s="204"/>
      <c r="B45" s="182" t="s">
        <v>72</v>
      </c>
      <c r="C45" s="183"/>
      <c r="D45" s="183"/>
      <c r="E45" s="183"/>
      <c r="F45" s="183"/>
      <c r="G45" s="186" t="s">
        <v>73</v>
      </c>
      <c r="H45" s="270">
        <v>0</v>
      </c>
      <c r="I45" s="278"/>
      <c r="J45" s="260">
        <f t="shared" si="3"/>
        <v>0</v>
      </c>
      <c r="K45" s="261" t="e">
        <f t="shared" si="1"/>
        <v>#DIV/0!</v>
      </c>
      <c r="L45" s="292">
        <v>0</v>
      </c>
      <c r="M45" s="293">
        <v>0</v>
      </c>
      <c r="N45" s="293">
        <v>0</v>
      </c>
      <c r="O45" s="281">
        <f>+M45+N45</f>
        <v>0</v>
      </c>
      <c r="P45" s="282">
        <f>L45-O45</f>
        <v>0</v>
      </c>
      <c r="Q45" s="283"/>
      <c r="R45" s="249"/>
      <c r="S45" s="250"/>
      <c r="T45" s="251"/>
      <c r="U45" s="251"/>
      <c r="V45" s="251"/>
      <c r="W45" s="251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3"/>
      <c r="AU45" s="253"/>
      <c r="AV45" s="253"/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3"/>
      <c r="BQ45" s="253"/>
      <c r="BR45" s="253"/>
      <c r="BS45" s="253"/>
      <c r="BT45" s="253"/>
      <c r="BU45" s="253"/>
      <c r="BV45" s="253"/>
      <c r="BW45" s="253"/>
      <c r="BX45" s="253"/>
      <c r="BY45" s="253"/>
      <c r="BZ45" s="253"/>
      <c r="CA45" s="253"/>
      <c r="CB45" s="253"/>
      <c r="CC45" s="253"/>
      <c r="CD45" s="253"/>
      <c r="CE45" s="253"/>
      <c r="CF45" s="253"/>
      <c r="CG45" s="253"/>
      <c r="CH45" s="253"/>
      <c r="CI45" s="253"/>
      <c r="CJ45" s="253"/>
      <c r="CK45" s="253"/>
      <c r="CL45" s="253"/>
      <c r="CM45" s="253"/>
      <c r="CN45" s="253"/>
      <c r="CO45" s="253"/>
      <c r="CP45" s="253"/>
      <c r="CQ45" s="253"/>
      <c r="CR45" s="253"/>
      <c r="CS45" s="253"/>
      <c r="CT45" s="253"/>
      <c r="CU45" s="253"/>
      <c r="CV45" s="253"/>
      <c r="CW45" s="253"/>
      <c r="CX45" s="253"/>
      <c r="CY45" s="253"/>
      <c r="CZ45" s="253"/>
      <c r="DA45" s="253"/>
      <c r="DB45" s="253"/>
      <c r="DC45" s="253"/>
      <c r="DD45" s="254"/>
      <c r="DE45" s="254"/>
      <c r="DF45" s="254"/>
      <c r="DG45" s="254"/>
      <c r="DH45" s="254"/>
      <c r="DI45" s="254"/>
      <c r="DJ45" s="254"/>
      <c r="DK45" s="254"/>
      <c r="DL45" s="254"/>
      <c r="DM45" s="254"/>
      <c r="DN45" s="254"/>
      <c r="DO45" s="254"/>
      <c r="DP45" s="254"/>
      <c r="DQ45" s="254"/>
      <c r="DR45" s="254"/>
      <c r="DS45" s="254"/>
      <c r="DT45" s="254"/>
      <c r="DU45" s="254"/>
      <c r="DV45" s="254"/>
      <c r="DW45" s="254"/>
      <c r="DX45" s="254"/>
      <c r="DY45" s="254"/>
      <c r="DZ45" s="254"/>
      <c r="EA45" s="254"/>
      <c r="EB45" s="254"/>
      <c r="EC45" s="254"/>
      <c r="ED45" s="254"/>
      <c r="EE45" s="254"/>
      <c r="EF45" s="254"/>
      <c r="EG45" s="254"/>
      <c r="EH45" s="254"/>
      <c r="EI45" s="254"/>
      <c r="EJ45" s="254"/>
      <c r="EK45" s="254"/>
      <c r="EL45" s="254"/>
      <c r="EM45" s="254"/>
      <c r="EN45" s="254"/>
      <c r="EO45" s="254"/>
      <c r="EP45" s="254"/>
      <c r="EQ45" s="254"/>
      <c r="ER45" s="254"/>
      <c r="ES45" s="254"/>
      <c r="ET45" s="254"/>
      <c r="EU45" s="254"/>
      <c r="EV45" s="254"/>
      <c r="EW45" s="254"/>
      <c r="EX45" s="254"/>
      <c r="EY45" s="254"/>
    </row>
    <row r="46" spans="1:155" s="255" customFormat="1" ht="18" x14ac:dyDescent="0.2">
      <c r="A46" s="204"/>
      <c r="B46" s="182" t="s">
        <v>74</v>
      </c>
      <c r="C46" s="183"/>
      <c r="D46" s="183"/>
      <c r="E46" s="183"/>
      <c r="F46" s="183"/>
      <c r="G46" s="186" t="s">
        <v>426</v>
      </c>
      <c r="H46" s="296">
        <f>H47+H48</f>
        <v>0</v>
      </c>
      <c r="I46" s="296">
        <f>I47+I48</f>
        <v>0</v>
      </c>
      <c r="J46" s="260">
        <f t="shared" si="3"/>
        <v>0</v>
      </c>
      <c r="K46" s="261" t="e">
        <f t="shared" si="1"/>
        <v>#DIV/0!</v>
      </c>
      <c r="L46" s="292">
        <f>L47+L48</f>
        <v>0</v>
      </c>
      <c r="M46" s="293">
        <f>M47+M48</f>
        <v>0</v>
      </c>
      <c r="N46" s="293">
        <f>N47+N48</f>
        <v>0</v>
      </c>
      <c r="O46" s="281">
        <f>+M46+N46</f>
        <v>0</v>
      </c>
      <c r="P46" s="282">
        <f>L46-O46</f>
        <v>0</v>
      </c>
      <c r="Q46" s="283"/>
      <c r="R46" s="249"/>
      <c r="S46" s="250"/>
      <c r="T46" s="251"/>
      <c r="U46" s="251"/>
      <c r="V46" s="251"/>
      <c r="W46" s="251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3"/>
      <c r="AU46" s="253"/>
      <c r="AV46" s="253"/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3"/>
      <c r="BQ46" s="253"/>
      <c r="BR46" s="253"/>
      <c r="BS46" s="253"/>
      <c r="BT46" s="253"/>
      <c r="BU46" s="253"/>
      <c r="BV46" s="253"/>
      <c r="BW46" s="253"/>
      <c r="BX46" s="253"/>
      <c r="BY46" s="253"/>
      <c r="BZ46" s="253"/>
      <c r="CA46" s="253"/>
      <c r="CB46" s="253"/>
      <c r="CC46" s="253"/>
      <c r="CD46" s="253"/>
      <c r="CE46" s="253"/>
      <c r="CF46" s="253"/>
      <c r="CG46" s="253"/>
      <c r="CH46" s="253"/>
      <c r="CI46" s="253"/>
      <c r="CJ46" s="253"/>
      <c r="CK46" s="253"/>
      <c r="CL46" s="253"/>
      <c r="CM46" s="253"/>
      <c r="CN46" s="253"/>
      <c r="CO46" s="253"/>
      <c r="CP46" s="253"/>
      <c r="CQ46" s="253"/>
      <c r="CR46" s="253"/>
      <c r="CS46" s="253"/>
      <c r="CT46" s="253"/>
      <c r="CU46" s="253"/>
      <c r="CV46" s="253"/>
      <c r="CW46" s="253"/>
      <c r="CX46" s="253"/>
      <c r="CY46" s="253"/>
      <c r="CZ46" s="253"/>
      <c r="DA46" s="253"/>
      <c r="DB46" s="253"/>
      <c r="DC46" s="253"/>
      <c r="DD46" s="254"/>
      <c r="DE46" s="254"/>
      <c r="DF46" s="254"/>
      <c r="DG46" s="254"/>
      <c r="DH46" s="254"/>
      <c r="DI46" s="254"/>
      <c r="DJ46" s="254"/>
      <c r="DK46" s="254"/>
      <c r="DL46" s="254"/>
      <c r="DM46" s="254"/>
      <c r="DN46" s="254"/>
      <c r="DO46" s="254"/>
      <c r="DP46" s="254"/>
      <c r="DQ46" s="254"/>
      <c r="DR46" s="254"/>
      <c r="DS46" s="254"/>
      <c r="DT46" s="254"/>
      <c r="DU46" s="254"/>
      <c r="DV46" s="254"/>
      <c r="DW46" s="254"/>
      <c r="DX46" s="254"/>
      <c r="DY46" s="254"/>
      <c r="DZ46" s="254"/>
      <c r="EA46" s="254"/>
      <c r="EB46" s="254"/>
      <c r="EC46" s="254"/>
      <c r="ED46" s="254"/>
      <c r="EE46" s="254"/>
      <c r="EF46" s="254"/>
      <c r="EG46" s="254"/>
      <c r="EH46" s="254"/>
      <c r="EI46" s="254"/>
      <c r="EJ46" s="254"/>
      <c r="EK46" s="254"/>
      <c r="EL46" s="254"/>
      <c r="EM46" s="254"/>
      <c r="EN46" s="254"/>
      <c r="EO46" s="254"/>
      <c r="EP46" s="254"/>
      <c r="EQ46" s="254"/>
      <c r="ER46" s="254"/>
      <c r="ES46" s="254"/>
      <c r="ET46" s="254"/>
      <c r="EU46" s="254"/>
      <c r="EV46" s="254"/>
      <c r="EW46" s="254"/>
      <c r="EX46" s="254"/>
      <c r="EY46" s="254"/>
    </row>
    <row r="47" spans="1:155" s="255" customFormat="1" ht="18" x14ac:dyDescent="0.2">
      <c r="A47" s="204"/>
      <c r="B47" s="182"/>
      <c r="C47" s="183"/>
      <c r="D47" s="183"/>
      <c r="E47" s="183"/>
      <c r="F47" s="183"/>
      <c r="G47" s="186" t="s">
        <v>427</v>
      </c>
      <c r="H47" s="270"/>
      <c r="I47" s="278"/>
      <c r="J47" s="260"/>
      <c r="K47" s="261" t="e">
        <f t="shared" si="1"/>
        <v>#DIV/0!</v>
      </c>
      <c r="L47" s="292"/>
      <c r="M47" s="293"/>
      <c r="N47" s="293"/>
      <c r="O47" s="281">
        <f t="shared" ref="O47:O48" si="24">+M47+N47</f>
        <v>0</v>
      </c>
      <c r="P47" s="282"/>
      <c r="Q47" s="283"/>
      <c r="R47" s="249"/>
      <c r="S47" s="250"/>
      <c r="T47" s="251"/>
      <c r="U47" s="251"/>
      <c r="V47" s="251"/>
      <c r="W47" s="251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3"/>
      <c r="AU47" s="253"/>
      <c r="AV47" s="253"/>
      <c r="AW47" s="253"/>
      <c r="AX47" s="253"/>
      <c r="AY47" s="253"/>
      <c r="AZ47" s="253"/>
      <c r="BA47" s="253"/>
      <c r="BB47" s="253"/>
      <c r="BC47" s="253"/>
      <c r="BD47" s="253"/>
      <c r="BE47" s="253"/>
      <c r="BF47" s="253"/>
      <c r="BG47" s="253"/>
      <c r="BH47" s="253"/>
      <c r="BI47" s="253"/>
      <c r="BJ47" s="253"/>
      <c r="BK47" s="253"/>
      <c r="BL47" s="253"/>
      <c r="BM47" s="253"/>
      <c r="BN47" s="253"/>
      <c r="BO47" s="253"/>
      <c r="BP47" s="253"/>
      <c r="BQ47" s="253"/>
      <c r="BR47" s="253"/>
      <c r="BS47" s="253"/>
      <c r="BT47" s="253"/>
      <c r="BU47" s="253"/>
      <c r="BV47" s="253"/>
      <c r="BW47" s="253"/>
      <c r="BX47" s="253"/>
      <c r="BY47" s="253"/>
      <c r="BZ47" s="253"/>
      <c r="CA47" s="253"/>
      <c r="CB47" s="253"/>
      <c r="CC47" s="253"/>
      <c r="CD47" s="253"/>
      <c r="CE47" s="253"/>
      <c r="CF47" s="253"/>
      <c r="CG47" s="253"/>
      <c r="CH47" s="253"/>
      <c r="CI47" s="253"/>
      <c r="CJ47" s="253"/>
      <c r="CK47" s="253"/>
      <c r="CL47" s="253"/>
      <c r="CM47" s="253"/>
      <c r="CN47" s="253"/>
      <c r="CO47" s="253"/>
      <c r="CP47" s="253"/>
      <c r="CQ47" s="253"/>
      <c r="CR47" s="253"/>
      <c r="CS47" s="253"/>
      <c r="CT47" s="253"/>
      <c r="CU47" s="253"/>
      <c r="CV47" s="253"/>
      <c r="CW47" s="253"/>
      <c r="CX47" s="253"/>
      <c r="CY47" s="253"/>
      <c r="CZ47" s="253"/>
      <c r="DA47" s="253"/>
      <c r="DB47" s="253"/>
      <c r="DC47" s="253"/>
      <c r="DD47" s="254"/>
      <c r="DE47" s="254"/>
      <c r="DF47" s="254"/>
      <c r="DG47" s="254"/>
      <c r="DH47" s="254"/>
      <c r="DI47" s="254"/>
      <c r="DJ47" s="254"/>
      <c r="DK47" s="254"/>
      <c r="DL47" s="254"/>
      <c r="DM47" s="254"/>
      <c r="DN47" s="254"/>
      <c r="DO47" s="254"/>
      <c r="DP47" s="254"/>
      <c r="DQ47" s="254"/>
      <c r="DR47" s="254"/>
      <c r="DS47" s="254"/>
      <c r="DT47" s="254"/>
      <c r="DU47" s="254"/>
      <c r="DV47" s="254"/>
      <c r="DW47" s="254"/>
      <c r="DX47" s="254"/>
      <c r="DY47" s="254"/>
      <c r="DZ47" s="254"/>
      <c r="EA47" s="254"/>
      <c r="EB47" s="254"/>
      <c r="EC47" s="254"/>
      <c r="ED47" s="254"/>
      <c r="EE47" s="254"/>
      <c r="EF47" s="254"/>
      <c r="EG47" s="254"/>
      <c r="EH47" s="254"/>
      <c r="EI47" s="254"/>
      <c r="EJ47" s="254"/>
      <c r="EK47" s="254"/>
      <c r="EL47" s="254"/>
      <c r="EM47" s="254"/>
      <c r="EN47" s="254"/>
      <c r="EO47" s="254"/>
      <c r="EP47" s="254"/>
      <c r="EQ47" s="254"/>
      <c r="ER47" s="254"/>
      <c r="ES47" s="254"/>
      <c r="ET47" s="254"/>
      <c r="EU47" s="254"/>
      <c r="EV47" s="254"/>
      <c r="EW47" s="254"/>
      <c r="EX47" s="254"/>
      <c r="EY47" s="254"/>
    </row>
    <row r="48" spans="1:155" s="255" customFormat="1" ht="18" x14ac:dyDescent="0.2">
      <c r="A48" s="204"/>
      <c r="B48" s="182"/>
      <c r="C48" s="183"/>
      <c r="D48" s="183"/>
      <c r="E48" s="183"/>
      <c r="F48" s="183"/>
      <c r="G48" s="186" t="s">
        <v>428</v>
      </c>
      <c r="H48" s="270">
        <v>0</v>
      </c>
      <c r="I48" s="278"/>
      <c r="J48" s="260"/>
      <c r="K48" s="261" t="e">
        <f t="shared" si="1"/>
        <v>#DIV/0!</v>
      </c>
      <c r="L48" s="292">
        <v>0</v>
      </c>
      <c r="M48" s="293">
        <v>0</v>
      </c>
      <c r="N48" s="293">
        <v>0</v>
      </c>
      <c r="O48" s="281">
        <f t="shared" si="24"/>
        <v>0</v>
      </c>
      <c r="P48" s="282"/>
      <c r="Q48" s="283"/>
      <c r="R48" s="249"/>
      <c r="S48" s="250"/>
      <c r="T48" s="251"/>
      <c r="U48" s="251"/>
      <c r="V48" s="251"/>
      <c r="W48" s="251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3"/>
      <c r="AU48" s="253"/>
      <c r="AV48" s="253"/>
      <c r="AW48" s="253"/>
      <c r="AX48" s="253"/>
      <c r="AY48" s="253"/>
      <c r="AZ48" s="253"/>
      <c r="BA48" s="253"/>
      <c r="BB48" s="253"/>
      <c r="BC48" s="253"/>
      <c r="BD48" s="253"/>
      <c r="BE48" s="253"/>
      <c r="BF48" s="253"/>
      <c r="BG48" s="253"/>
      <c r="BH48" s="253"/>
      <c r="BI48" s="253"/>
      <c r="BJ48" s="253"/>
      <c r="BK48" s="253"/>
      <c r="BL48" s="253"/>
      <c r="BM48" s="253"/>
      <c r="BN48" s="253"/>
      <c r="BO48" s="253"/>
      <c r="BP48" s="253"/>
      <c r="BQ48" s="253"/>
      <c r="BR48" s="253"/>
      <c r="BS48" s="253"/>
      <c r="BT48" s="253"/>
      <c r="BU48" s="253"/>
      <c r="BV48" s="253"/>
      <c r="BW48" s="253"/>
      <c r="BX48" s="253"/>
      <c r="BY48" s="253"/>
      <c r="BZ48" s="253"/>
      <c r="CA48" s="253"/>
      <c r="CB48" s="253"/>
      <c r="CC48" s="253"/>
      <c r="CD48" s="253"/>
      <c r="CE48" s="253"/>
      <c r="CF48" s="253"/>
      <c r="CG48" s="253"/>
      <c r="CH48" s="253"/>
      <c r="CI48" s="253"/>
      <c r="CJ48" s="253"/>
      <c r="CK48" s="253"/>
      <c r="CL48" s="253"/>
      <c r="CM48" s="253"/>
      <c r="CN48" s="253"/>
      <c r="CO48" s="253"/>
      <c r="CP48" s="253"/>
      <c r="CQ48" s="253"/>
      <c r="CR48" s="253"/>
      <c r="CS48" s="253"/>
      <c r="CT48" s="253"/>
      <c r="CU48" s="253"/>
      <c r="CV48" s="253"/>
      <c r="CW48" s="253"/>
      <c r="CX48" s="253"/>
      <c r="CY48" s="253"/>
      <c r="CZ48" s="253"/>
      <c r="DA48" s="253"/>
      <c r="DB48" s="253"/>
      <c r="DC48" s="253"/>
      <c r="DD48" s="254"/>
      <c r="DE48" s="254"/>
      <c r="DF48" s="254"/>
      <c r="DG48" s="254"/>
      <c r="DH48" s="254"/>
      <c r="DI48" s="254"/>
      <c r="DJ48" s="254"/>
      <c r="DK48" s="254"/>
      <c r="DL48" s="254"/>
      <c r="DM48" s="254"/>
      <c r="DN48" s="254"/>
      <c r="DO48" s="254"/>
      <c r="DP48" s="254"/>
      <c r="DQ48" s="254"/>
      <c r="DR48" s="254"/>
      <c r="DS48" s="254"/>
      <c r="DT48" s="254"/>
      <c r="DU48" s="254"/>
      <c r="DV48" s="254"/>
      <c r="DW48" s="254"/>
      <c r="DX48" s="254"/>
      <c r="DY48" s="254"/>
      <c r="DZ48" s="254"/>
      <c r="EA48" s="254"/>
      <c r="EB48" s="254"/>
      <c r="EC48" s="254"/>
      <c r="ED48" s="254"/>
      <c r="EE48" s="254"/>
      <c r="EF48" s="254"/>
      <c r="EG48" s="254"/>
      <c r="EH48" s="254"/>
      <c r="EI48" s="254"/>
      <c r="EJ48" s="254"/>
      <c r="EK48" s="254"/>
      <c r="EL48" s="254"/>
      <c r="EM48" s="254"/>
      <c r="EN48" s="254"/>
      <c r="EO48" s="254"/>
      <c r="EP48" s="254"/>
      <c r="EQ48" s="254"/>
      <c r="ER48" s="254"/>
      <c r="ES48" s="254"/>
      <c r="ET48" s="254"/>
      <c r="EU48" s="254"/>
      <c r="EV48" s="254"/>
      <c r="EW48" s="254"/>
      <c r="EX48" s="254"/>
      <c r="EY48" s="254"/>
    </row>
    <row r="49" spans="1:155" s="255" customFormat="1" ht="18" x14ac:dyDescent="0.2">
      <c r="A49" s="297" t="s">
        <v>75</v>
      </c>
      <c r="B49" s="298" t="s">
        <v>37</v>
      </c>
      <c r="C49" s="298"/>
      <c r="D49" s="298"/>
      <c r="E49" s="298"/>
      <c r="F49" s="298"/>
      <c r="G49" s="299" t="s">
        <v>76</v>
      </c>
      <c r="H49" s="300">
        <f>H15+H18+H21+H29+H34+H36+H44+H52</f>
        <v>27078000</v>
      </c>
      <c r="I49" s="300">
        <f>I15+I18+I21+I29+I34+I36+I44+I52</f>
        <v>23627000</v>
      </c>
      <c r="J49" s="301">
        <f t="shared" si="3"/>
        <v>3451000</v>
      </c>
      <c r="K49" s="302">
        <f t="shared" si="1"/>
        <v>87.26</v>
      </c>
      <c r="L49" s="303">
        <f>L15+L18+L21+L29+L34+L36+L44+L52</f>
        <v>23627000</v>
      </c>
      <c r="M49" s="304">
        <f>M15+M18+M21+M29+M34+M36+M44+M52</f>
        <v>5601670</v>
      </c>
      <c r="N49" s="304">
        <f>N15+N18+N21+N29+N34+N36+N44+N52</f>
        <v>1407904.31</v>
      </c>
      <c r="O49" s="305">
        <f>+M49+N49</f>
        <v>7009574.3100000005</v>
      </c>
      <c r="P49" s="306">
        <f>+P16+P20+P29+P36+P38</f>
        <v>-39664.229999999996</v>
      </c>
      <c r="Q49" s="307">
        <f>ROUND(O49/L49*100,2)</f>
        <v>29.67</v>
      </c>
      <c r="R49" s="249"/>
      <c r="S49" s="250"/>
      <c r="T49" s="251"/>
      <c r="U49" s="251"/>
      <c r="V49" s="251"/>
      <c r="W49" s="251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3"/>
      <c r="BQ49" s="253"/>
      <c r="BR49" s="253"/>
      <c r="BS49" s="253"/>
      <c r="BT49" s="253"/>
      <c r="BU49" s="253"/>
      <c r="BV49" s="253"/>
      <c r="BW49" s="253"/>
      <c r="BX49" s="253"/>
      <c r="BY49" s="253"/>
      <c r="BZ49" s="253"/>
      <c r="CA49" s="253"/>
      <c r="CB49" s="253"/>
      <c r="CC49" s="253"/>
      <c r="CD49" s="253"/>
      <c r="CE49" s="253"/>
      <c r="CF49" s="253"/>
      <c r="CG49" s="253"/>
      <c r="CH49" s="253"/>
      <c r="CI49" s="253"/>
      <c r="CJ49" s="253"/>
      <c r="CK49" s="253"/>
      <c r="CL49" s="253"/>
      <c r="CM49" s="253"/>
      <c r="CN49" s="253"/>
      <c r="CO49" s="253"/>
      <c r="CP49" s="253"/>
      <c r="CQ49" s="253"/>
      <c r="CR49" s="253"/>
      <c r="CS49" s="253"/>
      <c r="CT49" s="253"/>
      <c r="CU49" s="253"/>
      <c r="CV49" s="253"/>
      <c r="CW49" s="253"/>
      <c r="CX49" s="253"/>
      <c r="CY49" s="253"/>
      <c r="CZ49" s="253"/>
      <c r="DA49" s="253"/>
      <c r="DB49" s="253"/>
      <c r="DC49" s="253"/>
      <c r="DD49" s="254"/>
      <c r="DE49" s="254"/>
      <c r="DF49" s="254"/>
      <c r="DG49" s="254"/>
      <c r="DH49" s="254"/>
      <c r="DI49" s="254"/>
      <c r="DJ49" s="254"/>
      <c r="DK49" s="254"/>
      <c r="DL49" s="254"/>
      <c r="DM49" s="254"/>
      <c r="DN49" s="254"/>
      <c r="DO49" s="254"/>
      <c r="DP49" s="254"/>
      <c r="DQ49" s="254"/>
      <c r="DR49" s="254"/>
      <c r="DS49" s="254"/>
      <c r="DT49" s="254"/>
      <c r="DU49" s="254"/>
      <c r="DV49" s="254"/>
      <c r="DW49" s="254"/>
      <c r="DX49" s="254"/>
      <c r="DY49" s="254"/>
      <c r="DZ49" s="254"/>
      <c r="EA49" s="254"/>
      <c r="EB49" s="254"/>
      <c r="EC49" s="254"/>
      <c r="ED49" s="254"/>
      <c r="EE49" s="254"/>
      <c r="EF49" s="254"/>
      <c r="EG49" s="254"/>
      <c r="EH49" s="254"/>
      <c r="EI49" s="254"/>
      <c r="EJ49" s="254"/>
      <c r="EK49" s="254"/>
      <c r="EL49" s="254"/>
      <c r="EM49" s="254"/>
      <c r="EN49" s="254"/>
      <c r="EO49" s="254"/>
      <c r="EP49" s="254"/>
      <c r="EQ49" s="254"/>
      <c r="ER49" s="254"/>
      <c r="ES49" s="254"/>
      <c r="ET49" s="254"/>
      <c r="EU49" s="254"/>
      <c r="EV49" s="254"/>
      <c r="EW49" s="254"/>
      <c r="EX49" s="254"/>
      <c r="EY49" s="254"/>
    </row>
    <row r="50" spans="1:155" s="255" customFormat="1" ht="18" x14ac:dyDescent="0.2">
      <c r="A50" s="297"/>
      <c r="B50" s="298" t="s">
        <v>35</v>
      </c>
      <c r="C50" s="298"/>
      <c r="D50" s="298"/>
      <c r="E50" s="298"/>
      <c r="F50" s="298"/>
      <c r="G50" s="299" t="s">
        <v>77</v>
      </c>
      <c r="H50" s="300">
        <f>+H17+H30+H19</f>
        <v>2700000</v>
      </c>
      <c r="I50" s="300">
        <f>+I17+I30+I19</f>
        <v>1330000</v>
      </c>
      <c r="J50" s="301">
        <f t="shared" si="3"/>
        <v>1370000</v>
      </c>
      <c r="K50" s="302">
        <f t="shared" si="1"/>
        <v>49.26</v>
      </c>
      <c r="L50" s="303">
        <f>+L17+L30+L19</f>
        <v>1330000</v>
      </c>
      <c r="M50" s="304">
        <f>+M17+M30+M19</f>
        <v>337337</v>
      </c>
      <c r="N50" s="304">
        <f>+N17+N30+N19</f>
        <v>82484.240000000005</v>
      </c>
      <c r="O50" s="305">
        <f>+M50+N50</f>
        <v>419821.24</v>
      </c>
      <c r="P50" s="306">
        <f>+P17+P30+P33</f>
        <v>-609</v>
      </c>
      <c r="Q50" s="307">
        <f>ROUND(O50/L50*100,2)</f>
        <v>31.57</v>
      </c>
      <c r="R50" s="249"/>
      <c r="S50" s="250"/>
      <c r="T50" s="251"/>
      <c r="U50" s="251"/>
      <c r="V50" s="251"/>
      <c r="W50" s="251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3"/>
      <c r="BO50" s="253"/>
      <c r="BP50" s="253"/>
      <c r="BQ50" s="253"/>
      <c r="BR50" s="253"/>
      <c r="BS50" s="253"/>
      <c r="BT50" s="253"/>
      <c r="BU50" s="253"/>
      <c r="BV50" s="253"/>
      <c r="BW50" s="253"/>
      <c r="BX50" s="253"/>
      <c r="BY50" s="253"/>
      <c r="BZ50" s="253"/>
      <c r="CA50" s="253"/>
      <c r="CB50" s="253"/>
      <c r="CC50" s="253"/>
      <c r="CD50" s="253"/>
      <c r="CE50" s="253"/>
      <c r="CF50" s="253"/>
      <c r="CG50" s="253"/>
      <c r="CH50" s="253"/>
      <c r="CI50" s="253"/>
      <c r="CJ50" s="253"/>
      <c r="CK50" s="253"/>
      <c r="CL50" s="253"/>
      <c r="CM50" s="253"/>
      <c r="CN50" s="253"/>
      <c r="CO50" s="253"/>
      <c r="CP50" s="253"/>
      <c r="CQ50" s="253"/>
      <c r="CR50" s="253"/>
      <c r="CS50" s="253"/>
      <c r="CT50" s="253"/>
      <c r="CU50" s="253"/>
      <c r="CV50" s="253"/>
      <c r="CW50" s="253"/>
      <c r="CX50" s="253"/>
      <c r="CY50" s="253"/>
      <c r="CZ50" s="253"/>
      <c r="DA50" s="253"/>
      <c r="DB50" s="253"/>
      <c r="DC50" s="253"/>
      <c r="DD50" s="254"/>
      <c r="DE50" s="254"/>
      <c r="DF50" s="254"/>
      <c r="DG50" s="254"/>
      <c r="DH50" s="254"/>
      <c r="DI50" s="254"/>
      <c r="DJ50" s="254"/>
      <c r="DK50" s="254"/>
      <c r="DL50" s="254"/>
      <c r="DM50" s="254"/>
      <c r="DN50" s="254"/>
      <c r="DO50" s="254"/>
      <c r="DP50" s="254"/>
      <c r="DQ50" s="254"/>
      <c r="DR50" s="254"/>
      <c r="DS50" s="254"/>
      <c r="DT50" s="254"/>
      <c r="DU50" s="254"/>
      <c r="DV50" s="254"/>
      <c r="DW50" s="254"/>
      <c r="DX50" s="254"/>
      <c r="DY50" s="254"/>
      <c r="DZ50" s="254"/>
      <c r="EA50" s="254"/>
      <c r="EB50" s="254"/>
      <c r="EC50" s="254"/>
      <c r="ED50" s="254"/>
      <c r="EE50" s="254"/>
      <c r="EF50" s="254"/>
      <c r="EG50" s="254"/>
      <c r="EH50" s="254"/>
      <c r="EI50" s="254"/>
      <c r="EJ50" s="254"/>
      <c r="EK50" s="254"/>
      <c r="EL50" s="254"/>
      <c r="EM50" s="254"/>
      <c r="EN50" s="254"/>
      <c r="EO50" s="254"/>
      <c r="EP50" s="254"/>
      <c r="EQ50" s="254"/>
      <c r="ER50" s="254"/>
      <c r="ES50" s="254"/>
      <c r="ET50" s="254"/>
      <c r="EU50" s="254"/>
      <c r="EV50" s="254"/>
      <c r="EW50" s="254"/>
      <c r="EX50" s="254"/>
      <c r="EY50" s="254"/>
    </row>
    <row r="51" spans="1:155" s="255" customFormat="1" ht="18" x14ac:dyDescent="0.2">
      <c r="A51" s="204"/>
      <c r="B51" s="276" t="s">
        <v>78</v>
      </c>
      <c r="C51" s="268"/>
      <c r="D51" s="268"/>
      <c r="E51" s="268"/>
      <c r="F51" s="268"/>
      <c r="G51" s="308" t="s">
        <v>79</v>
      </c>
      <c r="H51" s="270">
        <v>0</v>
      </c>
      <c r="I51" s="278"/>
      <c r="J51" s="260">
        <f t="shared" si="3"/>
        <v>0</v>
      </c>
      <c r="K51" s="261" t="e">
        <f t="shared" si="1"/>
        <v>#DIV/0!</v>
      </c>
      <c r="L51" s="279">
        <v>0</v>
      </c>
      <c r="M51" s="280">
        <v>0</v>
      </c>
      <c r="N51" s="280">
        <v>0</v>
      </c>
      <c r="O51" s="281"/>
      <c r="P51" s="282"/>
      <c r="Q51" s="283"/>
      <c r="R51" s="249"/>
      <c r="S51" s="250"/>
      <c r="T51" s="251"/>
      <c r="U51" s="251"/>
      <c r="V51" s="251"/>
      <c r="W51" s="251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3"/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3"/>
      <c r="BF51" s="253"/>
      <c r="BG51" s="253"/>
      <c r="BH51" s="253"/>
      <c r="BI51" s="253"/>
      <c r="BJ51" s="253"/>
      <c r="BK51" s="253"/>
      <c r="BL51" s="253"/>
      <c r="BM51" s="253"/>
      <c r="BN51" s="253"/>
      <c r="BO51" s="253"/>
      <c r="BP51" s="253"/>
      <c r="BQ51" s="253"/>
      <c r="BR51" s="253"/>
      <c r="BS51" s="253"/>
      <c r="BT51" s="253"/>
      <c r="BU51" s="253"/>
      <c r="BV51" s="253"/>
      <c r="BW51" s="253"/>
      <c r="BX51" s="253"/>
      <c r="BY51" s="253"/>
      <c r="BZ51" s="253"/>
      <c r="CA51" s="253"/>
      <c r="CB51" s="253"/>
      <c r="CC51" s="253"/>
      <c r="CD51" s="253"/>
      <c r="CE51" s="253"/>
      <c r="CF51" s="253"/>
      <c r="CG51" s="253"/>
      <c r="CH51" s="253"/>
      <c r="CI51" s="253"/>
      <c r="CJ51" s="253"/>
      <c r="CK51" s="253"/>
      <c r="CL51" s="253"/>
      <c r="CM51" s="253"/>
      <c r="CN51" s="253"/>
      <c r="CO51" s="253"/>
      <c r="CP51" s="253"/>
      <c r="CQ51" s="253"/>
      <c r="CR51" s="253"/>
      <c r="CS51" s="253"/>
      <c r="CT51" s="253"/>
      <c r="CU51" s="253"/>
      <c r="CV51" s="253"/>
      <c r="CW51" s="253"/>
      <c r="CX51" s="253"/>
      <c r="CY51" s="253"/>
      <c r="CZ51" s="253"/>
      <c r="DA51" s="253"/>
      <c r="DB51" s="253"/>
      <c r="DC51" s="253"/>
      <c r="DD51" s="254"/>
      <c r="DE51" s="254"/>
      <c r="DF51" s="254"/>
      <c r="DG51" s="254"/>
      <c r="DH51" s="254"/>
      <c r="DI51" s="254"/>
      <c r="DJ51" s="254"/>
      <c r="DK51" s="254"/>
      <c r="DL51" s="254"/>
      <c r="DM51" s="254"/>
      <c r="DN51" s="254"/>
      <c r="DO51" s="254"/>
      <c r="DP51" s="254"/>
      <c r="DQ51" s="254"/>
      <c r="DR51" s="254"/>
      <c r="DS51" s="254"/>
      <c r="DT51" s="254"/>
      <c r="DU51" s="254"/>
      <c r="DV51" s="254"/>
      <c r="DW51" s="254"/>
      <c r="DX51" s="254"/>
      <c r="DY51" s="254"/>
      <c r="DZ51" s="254"/>
      <c r="EA51" s="254"/>
      <c r="EB51" s="254"/>
      <c r="EC51" s="254"/>
      <c r="ED51" s="254"/>
      <c r="EE51" s="254"/>
      <c r="EF51" s="254"/>
      <c r="EG51" s="254"/>
      <c r="EH51" s="254"/>
      <c r="EI51" s="254"/>
      <c r="EJ51" s="254"/>
      <c r="EK51" s="254"/>
      <c r="EL51" s="254"/>
      <c r="EM51" s="254"/>
      <c r="EN51" s="254"/>
      <c r="EO51" s="254"/>
      <c r="EP51" s="254"/>
      <c r="EQ51" s="254"/>
      <c r="ER51" s="254"/>
      <c r="ES51" s="254"/>
      <c r="ET51" s="254"/>
      <c r="EU51" s="254"/>
      <c r="EV51" s="254"/>
      <c r="EW51" s="254"/>
      <c r="EX51" s="254"/>
      <c r="EY51" s="254"/>
    </row>
    <row r="52" spans="1:155" s="255" customFormat="1" ht="33" x14ac:dyDescent="0.2">
      <c r="A52" s="267">
        <v>4808</v>
      </c>
      <c r="B52" s="183"/>
      <c r="C52" s="183"/>
      <c r="D52" s="183"/>
      <c r="E52" s="183"/>
      <c r="F52" s="183"/>
      <c r="G52" s="294" t="s">
        <v>425</v>
      </c>
      <c r="H52" s="270">
        <v>0</v>
      </c>
      <c r="I52" s="278"/>
      <c r="J52" s="260">
        <f t="shared" si="3"/>
        <v>0</v>
      </c>
      <c r="K52" s="261" t="e">
        <f t="shared" si="1"/>
        <v>#DIV/0!</v>
      </c>
      <c r="L52" s="279">
        <v>0</v>
      </c>
      <c r="M52" s="280">
        <v>0</v>
      </c>
      <c r="N52" s="280">
        <v>0</v>
      </c>
      <c r="O52" s="281">
        <f>+M52+N52</f>
        <v>0</v>
      </c>
      <c r="P52" s="282">
        <f>L52-O52</f>
        <v>0</v>
      </c>
      <c r="Q52" s="283"/>
      <c r="R52" s="249"/>
      <c r="S52" s="250"/>
      <c r="T52" s="251"/>
      <c r="U52" s="251"/>
      <c r="V52" s="251"/>
      <c r="W52" s="251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3"/>
      <c r="AU52" s="253"/>
      <c r="AV52" s="253"/>
      <c r="AW52" s="253"/>
      <c r="AX52" s="253"/>
      <c r="AY52" s="253"/>
      <c r="AZ52" s="253"/>
      <c r="BA52" s="253"/>
      <c r="BB52" s="253"/>
      <c r="BC52" s="253"/>
      <c r="BD52" s="253"/>
      <c r="BE52" s="253"/>
      <c r="BF52" s="253"/>
      <c r="BG52" s="253"/>
      <c r="BH52" s="253"/>
      <c r="BI52" s="253"/>
      <c r="BJ52" s="253"/>
      <c r="BK52" s="253"/>
      <c r="BL52" s="253"/>
      <c r="BM52" s="253"/>
      <c r="BN52" s="253"/>
      <c r="BO52" s="253"/>
      <c r="BP52" s="253"/>
      <c r="BQ52" s="253"/>
      <c r="BR52" s="253"/>
      <c r="BS52" s="253"/>
      <c r="BT52" s="253"/>
      <c r="BU52" s="253"/>
      <c r="BV52" s="253"/>
      <c r="BW52" s="253"/>
      <c r="BX52" s="253"/>
      <c r="BY52" s="253"/>
      <c r="BZ52" s="253"/>
      <c r="CA52" s="253"/>
      <c r="CB52" s="253"/>
      <c r="CC52" s="253"/>
      <c r="CD52" s="253"/>
      <c r="CE52" s="253"/>
      <c r="CF52" s="253"/>
      <c r="CG52" s="253"/>
      <c r="CH52" s="253"/>
      <c r="CI52" s="253"/>
      <c r="CJ52" s="253"/>
      <c r="CK52" s="253"/>
      <c r="CL52" s="253"/>
      <c r="CM52" s="253"/>
      <c r="CN52" s="253"/>
      <c r="CO52" s="253"/>
      <c r="CP52" s="253"/>
      <c r="CQ52" s="253"/>
      <c r="CR52" s="253"/>
      <c r="CS52" s="253"/>
      <c r="CT52" s="253"/>
      <c r="CU52" s="253"/>
      <c r="CV52" s="253"/>
      <c r="CW52" s="253"/>
      <c r="CX52" s="253"/>
      <c r="CY52" s="253"/>
      <c r="CZ52" s="253"/>
      <c r="DA52" s="253"/>
      <c r="DB52" s="253"/>
      <c r="DC52" s="253"/>
      <c r="DD52" s="254"/>
      <c r="DE52" s="254"/>
      <c r="DF52" s="254"/>
      <c r="DG52" s="254"/>
      <c r="DH52" s="254"/>
      <c r="DI52" s="254"/>
      <c r="DJ52" s="254"/>
      <c r="DK52" s="254"/>
      <c r="DL52" s="254"/>
      <c r="DM52" s="254"/>
      <c r="DN52" s="254"/>
      <c r="DO52" s="254"/>
      <c r="DP52" s="254"/>
      <c r="DQ52" s="254"/>
      <c r="DR52" s="254"/>
      <c r="DS52" s="254"/>
      <c r="DT52" s="254"/>
      <c r="DU52" s="254"/>
      <c r="DV52" s="254"/>
      <c r="DW52" s="254"/>
      <c r="DX52" s="254"/>
      <c r="DY52" s="254"/>
      <c r="DZ52" s="254"/>
      <c r="EA52" s="254"/>
      <c r="EB52" s="254"/>
      <c r="EC52" s="254"/>
      <c r="ED52" s="254"/>
      <c r="EE52" s="254"/>
      <c r="EF52" s="254"/>
      <c r="EG52" s="254"/>
      <c r="EH52" s="254"/>
      <c r="EI52" s="254"/>
      <c r="EJ52" s="254"/>
      <c r="EK52" s="254"/>
      <c r="EL52" s="254"/>
      <c r="EM52" s="254"/>
      <c r="EN52" s="254"/>
      <c r="EO52" s="254"/>
      <c r="EP52" s="254"/>
      <c r="EQ52" s="254"/>
      <c r="ER52" s="254"/>
      <c r="ES52" s="254"/>
      <c r="ET52" s="254"/>
      <c r="EU52" s="254"/>
      <c r="EV52" s="254"/>
      <c r="EW52" s="254"/>
      <c r="EX52" s="254"/>
      <c r="EY52" s="254"/>
    </row>
    <row r="53" spans="1:155" s="255" customFormat="1" ht="18.75" thickBot="1" x14ac:dyDescent="0.25">
      <c r="A53" s="204"/>
      <c r="B53" s="183">
        <v>15</v>
      </c>
      <c r="C53" s="183"/>
      <c r="D53" s="183"/>
      <c r="E53" s="183"/>
      <c r="F53" s="183"/>
      <c r="G53" s="309" t="s">
        <v>80</v>
      </c>
      <c r="H53" s="270">
        <v>0</v>
      </c>
      <c r="I53" s="278"/>
      <c r="J53" s="260">
        <f t="shared" si="3"/>
        <v>0</v>
      </c>
      <c r="K53" s="261" t="e">
        <f t="shared" si="1"/>
        <v>#DIV/0!</v>
      </c>
      <c r="L53" s="279">
        <v>0</v>
      </c>
      <c r="M53" s="280">
        <v>0</v>
      </c>
      <c r="N53" s="280">
        <v>0</v>
      </c>
      <c r="O53" s="281">
        <f>+M53+N53</f>
        <v>0</v>
      </c>
      <c r="P53" s="282">
        <f>L53-O53</f>
        <v>0</v>
      </c>
      <c r="Q53" s="283"/>
      <c r="R53" s="249"/>
      <c r="S53" s="250"/>
      <c r="T53" s="251"/>
      <c r="U53" s="251"/>
      <c r="V53" s="251"/>
      <c r="W53" s="251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3"/>
      <c r="AU53" s="253"/>
      <c r="AV53" s="253"/>
      <c r="AW53" s="253"/>
      <c r="AX53" s="253"/>
      <c r="AY53" s="253"/>
      <c r="AZ53" s="253"/>
      <c r="BA53" s="253"/>
      <c r="BB53" s="253"/>
      <c r="BC53" s="253"/>
      <c r="BD53" s="253"/>
      <c r="BE53" s="253"/>
      <c r="BF53" s="253"/>
      <c r="BG53" s="253"/>
      <c r="BH53" s="253"/>
      <c r="BI53" s="253"/>
      <c r="BJ53" s="253"/>
      <c r="BK53" s="253"/>
      <c r="BL53" s="253"/>
      <c r="BM53" s="253"/>
      <c r="BN53" s="253"/>
      <c r="BO53" s="253"/>
      <c r="BP53" s="253"/>
      <c r="BQ53" s="253"/>
      <c r="BR53" s="253"/>
      <c r="BS53" s="253"/>
      <c r="BT53" s="253"/>
      <c r="BU53" s="253"/>
      <c r="BV53" s="253"/>
      <c r="BW53" s="253"/>
      <c r="BX53" s="253"/>
      <c r="BY53" s="253"/>
      <c r="BZ53" s="253"/>
      <c r="CA53" s="253"/>
      <c r="CB53" s="253"/>
      <c r="CC53" s="253"/>
      <c r="CD53" s="253"/>
      <c r="CE53" s="253"/>
      <c r="CF53" s="253"/>
      <c r="CG53" s="253"/>
      <c r="CH53" s="253"/>
      <c r="CI53" s="253"/>
      <c r="CJ53" s="253"/>
      <c r="CK53" s="253"/>
      <c r="CL53" s="253"/>
      <c r="CM53" s="253"/>
      <c r="CN53" s="253"/>
      <c r="CO53" s="253"/>
      <c r="CP53" s="253"/>
      <c r="CQ53" s="253"/>
      <c r="CR53" s="253"/>
      <c r="CS53" s="253"/>
      <c r="CT53" s="253"/>
      <c r="CU53" s="253"/>
      <c r="CV53" s="253"/>
      <c r="CW53" s="253"/>
      <c r="CX53" s="253"/>
      <c r="CY53" s="253"/>
      <c r="CZ53" s="253"/>
      <c r="DA53" s="253"/>
      <c r="DB53" s="253"/>
      <c r="DC53" s="253"/>
      <c r="DD53" s="254"/>
      <c r="DE53" s="254"/>
      <c r="DF53" s="254"/>
      <c r="DG53" s="254"/>
      <c r="DH53" s="254"/>
      <c r="DI53" s="254"/>
      <c r="DJ53" s="254"/>
      <c r="DK53" s="254"/>
      <c r="DL53" s="254"/>
      <c r="DM53" s="254"/>
      <c r="DN53" s="254"/>
      <c r="DO53" s="254"/>
      <c r="DP53" s="254"/>
      <c r="DQ53" s="254"/>
      <c r="DR53" s="254"/>
      <c r="DS53" s="254"/>
      <c r="DT53" s="254"/>
      <c r="DU53" s="254"/>
      <c r="DV53" s="254"/>
      <c r="DW53" s="254"/>
      <c r="DX53" s="254"/>
      <c r="DY53" s="254"/>
      <c r="DZ53" s="254"/>
      <c r="EA53" s="254"/>
      <c r="EB53" s="254"/>
      <c r="EC53" s="254"/>
      <c r="ED53" s="254"/>
      <c r="EE53" s="254"/>
      <c r="EF53" s="254"/>
      <c r="EG53" s="254"/>
      <c r="EH53" s="254"/>
      <c r="EI53" s="254"/>
      <c r="EJ53" s="254"/>
      <c r="EK53" s="254"/>
      <c r="EL53" s="254"/>
      <c r="EM53" s="254"/>
      <c r="EN53" s="254"/>
      <c r="EO53" s="254"/>
      <c r="EP53" s="254"/>
      <c r="EQ53" s="254"/>
      <c r="ER53" s="254"/>
      <c r="ES53" s="254"/>
      <c r="ET53" s="254"/>
      <c r="EU53" s="254"/>
      <c r="EV53" s="254"/>
      <c r="EW53" s="254"/>
      <c r="EX53" s="254"/>
      <c r="EY53" s="254"/>
    </row>
    <row r="54" spans="1:155" ht="17.25" hidden="1" thickBot="1" x14ac:dyDescent="0.25">
      <c r="A54" s="58"/>
      <c r="B54" s="59"/>
      <c r="C54" s="59"/>
      <c r="D54" s="59"/>
      <c r="E54" s="59"/>
      <c r="F54" s="59"/>
      <c r="G54" s="60"/>
      <c r="H54" s="139"/>
      <c r="I54" s="140"/>
      <c r="J54" s="141"/>
      <c r="K54" s="142"/>
      <c r="L54" s="143"/>
      <c r="M54" s="143"/>
      <c r="N54" s="141"/>
      <c r="O54" s="144"/>
      <c r="P54" s="145"/>
      <c r="Q54" s="146"/>
      <c r="R54" s="36"/>
      <c r="S54" s="36"/>
      <c r="T54" s="101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</row>
    <row r="55" spans="1:155" x14ac:dyDescent="0.2">
      <c r="A55" s="332" t="s">
        <v>81</v>
      </c>
      <c r="B55" s="333"/>
      <c r="C55" s="333"/>
      <c r="D55" s="333"/>
      <c r="E55" s="333"/>
      <c r="F55" s="333"/>
      <c r="G55" s="61" t="s">
        <v>82</v>
      </c>
      <c r="H55" s="136">
        <f>+H56+H68+H70</f>
        <v>43257000</v>
      </c>
      <c r="I55" s="136">
        <f>+I56+I68+I70</f>
        <v>23207400</v>
      </c>
      <c r="J55" s="136">
        <f>+J56+J68+J70</f>
        <v>20049600</v>
      </c>
      <c r="K55" s="137">
        <f t="shared" ref="K55:K95" si="25">ROUND(I55/H55*100,2)</f>
        <v>53.65</v>
      </c>
      <c r="L55" s="136">
        <f>+L56+L68+L70</f>
        <v>23207400</v>
      </c>
      <c r="M55" s="136">
        <f>+M56+M68+M70</f>
        <v>11332942.4</v>
      </c>
      <c r="N55" s="136">
        <f>+N56+N68+N70</f>
        <v>2979490.65</v>
      </c>
      <c r="O55" s="136">
        <f>+O56+O70+O68</f>
        <v>14312433.049999999</v>
      </c>
      <c r="P55" s="136">
        <f>L55-O55</f>
        <v>8894966.9500000011</v>
      </c>
      <c r="Q55" s="138">
        <f>ROUND(O55/L55*100,2)</f>
        <v>61.67</v>
      </c>
      <c r="R55" s="62"/>
      <c r="S55" s="62"/>
      <c r="T55" s="176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</row>
    <row r="56" spans="1:155" x14ac:dyDescent="0.2">
      <c r="A56" s="38"/>
      <c r="B56" s="39"/>
      <c r="C56" s="39"/>
      <c r="D56" s="42" t="s">
        <v>72</v>
      </c>
      <c r="E56" s="39"/>
      <c r="F56" s="39"/>
      <c r="G56" s="52" t="s">
        <v>83</v>
      </c>
      <c r="H56" s="63">
        <f>+H57+H58+H59+H60+H61+H62+H63+H64+H65+H66</f>
        <v>43257000</v>
      </c>
      <c r="I56" s="63">
        <f>+I57+I58+I59+I60+I61+I62+I63+I64+I65+I66</f>
        <v>23207400</v>
      </c>
      <c r="J56" s="63">
        <f>+J57+J58+J59+J60+J61+J62+J63+J64+J65+J66</f>
        <v>20049600</v>
      </c>
      <c r="K56" s="64">
        <f t="shared" si="25"/>
        <v>53.65</v>
      </c>
      <c r="L56" s="63">
        <f>+L57+L58+L59+L60+L61+L62+L63+L64+L65+L66</f>
        <v>23207400</v>
      </c>
      <c r="M56" s="63">
        <f>+M57+M58+M59+M60+M61+M62+M63+M64+M65+M66</f>
        <v>11512500.4</v>
      </c>
      <c r="N56" s="63">
        <f>+N57+N58+N59+N60+N61+N62+N63+N64+N65+N66</f>
        <v>2979743.54</v>
      </c>
      <c r="O56" s="63">
        <f>+O57+O58+O59+O60+O61+O62+O63+O64+O65+O66</f>
        <v>14492243.939999999</v>
      </c>
      <c r="P56" s="63">
        <f t="shared" ref="P56:P119" si="26">L56-O56</f>
        <v>8715156.0600000005</v>
      </c>
      <c r="Q56" s="65">
        <f t="shared" ref="Q56:Q104" si="27">ROUND(O56/L56*100,2)</f>
        <v>62.45</v>
      </c>
      <c r="R56" s="62"/>
      <c r="S56" s="62"/>
      <c r="T56" s="176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</row>
    <row r="57" spans="1:155" x14ac:dyDescent="0.2">
      <c r="A57" s="38"/>
      <c r="B57" s="39"/>
      <c r="C57" s="39"/>
      <c r="D57" s="42" t="s">
        <v>84</v>
      </c>
      <c r="E57" s="39"/>
      <c r="F57" s="39"/>
      <c r="G57" s="52" t="s">
        <v>85</v>
      </c>
      <c r="H57" s="63">
        <f t="shared" ref="H57:J58" si="28">+H73</f>
        <v>3025000</v>
      </c>
      <c r="I57" s="63">
        <f t="shared" si="28"/>
        <v>1981400</v>
      </c>
      <c r="J57" s="63">
        <f t="shared" si="28"/>
        <v>1043600</v>
      </c>
      <c r="K57" s="64">
        <f t="shared" si="25"/>
        <v>65.5</v>
      </c>
      <c r="L57" s="63">
        <f t="shared" ref="L57:O58" si="29">+L73</f>
        <v>1981400</v>
      </c>
      <c r="M57" s="63">
        <f t="shared" si="29"/>
        <v>1288118</v>
      </c>
      <c r="N57" s="63">
        <f t="shared" si="29"/>
        <v>348797</v>
      </c>
      <c r="O57" s="63">
        <f t="shared" si="29"/>
        <v>1636915</v>
      </c>
      <c r="P57" s="63">
        <f t="shared" si="26"/>
        <v>344485</v>
      </c>
      <c r="Q57" s="65">
        <f t="shared" si="27"/>
        <v>82.61</v>
      </c>
      <c r="R57" s="62"/>
      <c r="S57" s="62"/>
      <c r="T57" s="176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</row>
    <row r="58" spans="1:155" x14ac:dyDescent="0.2">
      <c r="A58" s="38"/>
      <c r="B58" s="39"/>
      <c r="C58" s="39"/>
      <c r="D58" s="42" t="s">
        <v>86</v>
      </c>
      <c r="E58" s="39"/>
      <c r="F58" s="39"/>
      <c r="G58" s="52" t="s">
        <v>87</v>
      </c>
      <c r="H58" s="63">
        <f t="shared" si="28"/>
        <v>367000</v>
      </c>
      <c r="I58" s="63">
        <f t="shared" si="28"/>
        <v>254000</v>
      </c>
      <c r="J58" s="63">
        <f t="shared" si="28"/>
        <v>113000</v>
      </c>
      <c r="K58" s="64">
        <f t="shared" si="25"/>
        <v>69.209999999999994</v>
      </c>
      <c r="L58" s="63">
        <f t="shared" si="29"/>
        <v>254000</v>
      </c>
      <c r="M58" s="63">
        <f>+M74</f>
        <v>144441.40000000002</v>
      </c>
      <c r="N58" s="63">
        <f t="shared" si="29"/>
        <v>29642.539999999997</v>
      </c>
      <c r="O58" s="63">
        <f t="shared" si="29"/>
        <v>174083.94</v>
      </c>
      <c r="P58" s="63">
        <f t="shared" si="26"/>
        <v>79916.06</v>
      </c>
      <c r="Q58" s="65">
        <f t="shared" si="27"/>
        <v>68.540000000000006</v>
      </c>
      <c r="R58" s="62"/>
      <c r="S58" s="62"/>
      <c r="T58" s="176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</row>
    <row r="59" spans="1:155" x14ac:dyDescent="0.2">
      <c r="A59" s="38"/>
      <c r="B59" s="39"/>
      <c r="C59" s="39"/>
      <c r="D59" s="42" t="s">
        <v>88</v>
      </c>
      <c r="E59" s="39"/>
      <c r="F59" s="39"/>
      <c r="G59" s="52" t="s">
        <v>89</v>
      </c>
      <c r="H59" s="63">
        <f t="shared" ref="H59:I59" si="30">+H75</f>
        <v>0</v>
      </c>
      <c r="I59" s="63">
        <f t="shared" si="30"/>
        <v>0</v>
      </c>
      <c r="J59" s="63">
        <f t="shared" ref="J59:J61" si="31">+J75</f>
        <v>0</v>
      </c>
      <c r="K59" s="64"/>
      <c r="L59" s="63">
        <f t="shared" ref="L59:M59" si="32">+L75</f>
        <v>0</v>
      </c>
      <c r="M59" s="63">
        <f t="shared" si="32"/>
        <v>0</v>
      </c>
      <c r="N59" s="63">
        <f t="shared" ref="N59:O61" si="33">+N75</f>
        <v>0</v>
      </c>
      <c r="O59" s="63">
        <f t="shared" si="33"/>
        <v>0</v>
      </c>
      <c r="P59" s="63">
        <f t="shared" si="26"/>
        <v>0</v>
      </c>
      <c r="Q59" s="65"/>
      <c r="R59" s="62"/>
      <c r="S59" s="62"/>
      <c r="T59" s="176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</row>
    <row r="60" spans="1:155" x14ac:dyDescent="0.2">
      <c r="A60" s="38"/>
      <c r="B60" s="39"/>
      <c r="C60" s="39"/>
      <c r="D60" s="42" t="s">
        <v>90</v>
      </c>
      <c r="E60" s="39"/>
      <c r="F60" s="39"/>
      <c r="G60" s="52" t="s">
        <v>91</v>
      </c>
      <c r="H60" s="63">
        <f t="shared" ref="H60:I60" si="34">+H76</f>
        <v>0</v>
      </c>
      <c r="I60" s="63">
        <f t="shared" si="34"/>
        <v>0</v>
      </c>
      <c r="J60" s="63">
        <f t="shared" si="31"/>
        <v>0</v>
      </c>
      <c r="K60" s="64" t="e">
        <f t="shared" si="25"/>
        <v>#DIV/0!</v>
      </c>
      <c r="L60" s="63">
        <f t="shared" ref="L60:M60" si="35">+L76</f>
        <v>0</v>
      </c>
      <c r="M60" s="63">
        <f t="shared" si="35"/>
        <v>0</v>
      </c>
      <c r="N60" s="63">
        <f t="shared" si="33"/>
        <v>0</v>
      </c>
      <c r="O60" s="63">
        <f t="shared" si="33"/>
        <v>0</v>
      </c>
      <c r="P60" s="63">
        <f t="shared" si="26"/>
        <v>0</v>
      </c>
      <c r="Q60" s="65" t="e">
        <f t="shared" si="27"/>
        <v>#DIV/0!</v>
      </c>
      <c r="R60" s="62"/>
      <c r="S60" s="62"/>
      <c r="T60" s="176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</row>
    <row r="61" spans="1:155" x14ac:dyDescent="0.2">
      <c r="A61" s="38"/>
      <c r="B61" s="39"/>
      <c r="C61" s="39"/>
      <c r="D61" s="42" t="s">
        <v>92</v>
      </c>
      <c r="E61" s="39"/>
      <c r="F61" s="39"/>
      <c r="G61" s="52" t="s">
        <v>93</v>
      </c>
      <c r="H61" s="63">
        <f t="shared" ref="H61:I61" si="36">+H77</f>
        <v>1277000</v>
      </c>
      <c r="I61" s="63">
        <f t="shared" si="36"/>
        <v>1277000</v>
      </c>
      <c r="J61" s="63">
        <f t="shared" si="31"/>
        <v>0</v>
      </c>
      <c r="K61" s="64">
        <f t="shared" si="25"/>
        <v>100</v>
      </c>
      <c r="L61" s="63">
        <f t="shared" ref="L61:M61" si="37">+L77</f>
        <v>1277000</v>
      </c>
      <c r="M61" s="63">
        <f t="shared" si="37"/>
        <v>861907</v>
      </c>
      <c r="N61" s="63">
        <f t="shared" si="33"/>
        <v>191051</v>
      </c>
      <c r="O61" s="63">
        <f t="shared" si="33"/>
        <v>1052958</v>
      </c>
      <c r="P61" s="63">
        <f t="shared" si="26"/>
        <v>224042</v>
      </c>
      <c r="Q61" s="65">
        <f t="shared" si="27"/>
        <v>82.46</v>
      </c>
      <c r="R61" s="62"/>
      <c r="S61" s="62"/>
      <c r="T61" s="176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</row>
    <row r="62" spans="1:155" x14ac:dyDescent="0.2">
      <c r="A62" s="38"/>
      <c r="B62" s="39"/>
      <c r="C62" s="39"/>
      <c r="D62" s="42" t="s">
        <v>94</v>
      </c>
      <c r="E62" s="39"/>
      <c r="F62" s="39"/>
      <c r="G62" s="52" t="s">
        <v>95</v>
      </c>
      <c r="H62" s="63">
        <f t="shared" ref="H62:I62" si="38">+H84</f>
        <v>0</v>
      </c>
      <c r="I62" s="63">
        <f t="shared" si="38"/>
        <v>0</v>
      </c>
      <c r="J62" s="63">
        <f t="shared" ref="J62:J64" si="39">+J84</f>
        <v>0</v>
      </c>
      <c r="K62" s="64"/>
      <c r="L62" s="63">
        <f t="shared" ref="L62:M62" si="40">+L84</f>
        <v>0</v>
      </c>
      <c r="M62" s="63">
        <f t="shared" si="40"/>
        <v>0</v>
      </c>
      <c r="N62" s="63">
        <f t="shared" ref="N62:O64" si="41">+N84</f>
        <v>0</v>
      </c>
      <c r="O62" s="63">
        <f t="shared" si="41"/>
        <v>0</v>
      </c>
      <c r="P62" s="63">
        <f t="shared" si="26"/>
        <v>0</v>
      </c>
      <c r="Q62" s="65"/>
      <c r="R62" s="62"/>
      <c r="S62" s="62"/>
      <c r="T62" s="176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</row>
    <row r="63" spans="1:155" ht="33" x14ac:dyDescent="0.2">
      <c r="A63" s="38"/>
      <c r="B63" s="39"/>
      <c r="C63" s="39"/>
      <c r="D63" s="42" t="s">
        <v>96</v>
      </c>
      <c r="E63" s="39"/>
      <c r="F63" s="39"/>
      <c r="G63" s="52" t="s">
        <v>97</v>
      </c>
      <c r="H63" s="63">
        <f t="shared" ref="H63:I63" si="42">+H85</f>
        <v>0</v>
      </c>
      <c r="I63" s="63">
        <f t="shared" si="42"/>
        <v>0</v>
      </c>
      <c r="J63" s="63">
        <f t="shared" si="39"/>
        <v>0</v>
      </c>
      <c r="K63" s="64"/>
      <c r="L63" s="63">
        <f t="shared" ref="L63:M63" si="43">+L85</f>
        <v>0</v>
      </c>
      <c r="M63" s="63">
        <f t="shared" si="43"/>
        <v>0</v>
      </c>
      <c r="N63" s="63">
        <f t="shared" si="41"/>
        <v>0</v>
      </c>
      <c r="O63" s="63">
        <f t="shared" si="41"/>
        <v>0</v>
      </c>
      <c r="P63" s="63">
        <f t="shared" si="26"/>
        <v>0</v>
      </c>
      <c r="Q63" s="65"/>
      <c r="R63" s="62"/>
      <c r="S63" s="62"/>
      <c r="T63" s="176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</row>
    <row r="64" spans="1:155" x14ac:dyDescent="0.2">
      <c r="A64" s="38"/>
      <c r="B64" s="39"/>
      <c r="C64" s="39"/>
      <c r="D64" s="42" t="s">
        <v>98</v>
      </c>
      <c r="E64" s="39"/>
      <c r="F64" s="39"/>
      <c r="G64" s="52" t="s">
        <v>99</v>
      </c>
      <c r="H64" s="63">
        <f>+H86</f>
        <v>38559000</v>
      </c>
      <c r="I64" s="63">
        <f t="shared" ref="I64" si="44">+I86</f>
        <v>19666000</v>
      </c>
      <c r="J64" s="63">
        <f t="shared" si="39"/>
        <v>18893000</v>
      </c>
      <c r="K64" s="64">
        <f t="shared" si="25"/>
        <v>51</v>
      </c>
      <c r="L64" s="63">
        <f t="shared" ref="L64:M64" si="45">+L86</f>
        <v>19666000</v>
      </c>
      <c r="M64" s="63">
        <f t="shared" si="45"/>
        <v>9189823</v>
      </c>
      <c r="N64" s="63">
        <f t="shared" si="41"/>
        <v>2410253</v>
      </c>
      <c r="O64" s="63">
        <f t="shared" si="41"/>
        <v>11600076</v>
      </c>
      <c r="P64" s="63">
        <f t="shared" si="26"/>
        <v>8065924</v>
      </c>
      <c r="Q64" s="65">
        <f t="shared" si="27"/>
        <v>58.99</v>
      </c>
      <c r="R64" s="62"/>
      <c r="S64" s="62"/>
      <c r="T64" s="176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</row>
    <row r="65" spans="1:154" ht="33" x14ac:dyDescent="0.2">
      <c r="A65" s="38"/>
      <c r="B65" s="39"/>
      <c r="C65" s="39"/>
      <c r="D65" s="42" t="s">
        <v>100</v>
      </c>
      <c r="E65" s="39"/>
      <c r="F65" s="39"/>
      <c r="G65" s="52" t="s">
        <v>101</v>
      </c>
      <c r="H65" s="63">
        <f t="shared" ref="H65:I65" si="46">+H94</f>
        <v>0</v>
      </c>
      <c r="I65" s="63">
        <f t="shared" si="46"/>
        <v>0</v>
      </c>
      <c r="J65" s="63">
        <f t="shared" ref="J65:J66" si="47">+J94</f>
        <v>0</v>
      </c>
      <c r="K65" s="64" t="e">
        <f t="shared" si="25"/>
        <v>#DIV/0!</v>
      </c>
      <c r="L65" s="63">
        <f t="shared" ref="L65:M65" si="48">+L94</f>
        <v>0</v>
      </c>
      <c r="M65" s="63">
        <f t="shared" si="48"/>
        <v>0</v>
      </c>
      <c r="N65" s="63">
        <f t="shared" ref="N65:O66" si="49">+N94</f>
        <v>0</v>
      </c>
      <c r="O65" s="63">
        <f t="shared" si="49"/>
        <v>0</v>
      </c>
      <c r="P65" s="63">
        <f t="shared" si="26"/>
        <v>0</v>
      </c>
      <c r="Q65" s="65" t="e">
        <f t="shared" si="27"/>
        <v>#DIV/0!</v>
      </c>
      <c r="R65" s="62"/>
      <c r="S65" s="62"/>
      <c r="T65" s="176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</row>
    <row r="66" spans="1:154" x14ac:dyDescent="0.2">
      <c r="A66" s="38"/>
      <c r="B66" s="39"/>
      <c r="C66" s="39"/>
      <c r="D66" s="42" t="s">
        <v>102</v>
      </c>
      <c r="E66" s="39"/>
      <c r="F66" s="39"/>
      <c r="G66" s="52" t="s">
        <v>103</v>
      </c>
      <c r="H66" s="63">
        <f t="shared" ref="H66:I66" si="50">+H95</f>
        <v>29000</v>
      </c>
      <c r="I66" s="63">
        <f t="shared" si="50"/>
        <v>29000</v>
      </c>
      <c r="J66" s="63">
        <f t="shared" si="47"/>
        <v>0</v>
      </c>
      <c r="K66" s="64">
        <f t="shared" si="25"/>
        <v>100</v>
      </c>
      <c r="L66" s="63">
        <f t="shared" ref="L66:M66" si="51">+L95</f>
        <v>29000</v>
      </c>
      <c r="M66" s="63">
        <f t="shared" si="51"/>
        <v>28211</v>
      </c>
      <c r="N66" s="63">
        <f t="shared" si="49"/>
        <v>0</v>
      </c>
      <c r="O66" s="63">
        <f>+O95</f>
        <v>28211</v>
      </c>
      <c r="P66" s="63">
        <f t="shared" si="26"/>
        <v>789</v>
      </c>
      <c r="Q66" s="65">
        <f t="shared" si="27"/>
        <v>97.28</v>
      </c>
      <c r="R66" s="62"/>
      <c r="S66" s="62"/>
      <c r="T66" s="176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</row>
    <row r="67" spans="1:154" ht="49.5" x14ac:dyDescent="0.2">
      <c r="A67" s="38"/>
      <c r="B67" s="39"/>
      <c r="C67" s="39"/>
      <c r="D67" s="42" t="s">
        <v>104</v>
      </c>
      <c r="E67" s="39"/>
      <c r="F67" s="39"/>
      <c r="G67" s="172" t="s">
        <v>349</v>
      </c>
      <c r="H67" s="63">
        <v>0</v>
      </c>
      <c r="I67" s="63">
        <v>0</v>
      </c>
      <c r="J67" s="63">
        <v>0</v>
      </c>
      <c r="K67" s="64">
        <v>0</v>
      </c>
      <c r="L67" s="63">
        <v>0</v>
      </c>
      <c r="M67" s="63">
        <v>0</v>
      </c>
      <c r="N67" s="63">
        <v>0</v>
      </c>
      <c r="O67" s="63">
        <v>0</v>
      </c>
      <c r="P67" s="63">
        <f t="shared" si="26"/>
        <v>0</v>
      </c>
      <c r="Q67" s="65">
        <v>0</v>
      </c>
      <c r="R67" s="62"/>
      <c r="S67" s="62"/>
      <c r="T67" s="176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</row>
    <row r="68" spans="1:154" x14ac:dyDescent="0.2">
      <c r="A68" s="38"/>
      <c r="B68" s="39"/>
      <c r="C68" s="39"/>
      <c r="D68" s="42" t="s">
        <v>105</v>
      </c>
      <c r="E68" s="39"/>
      <c r="F68" s="39"/>
      <c r="G68" s="52" t="s">
        <v>106</v>
      </c>
      <c r="H68" s="63">
        <f>+H69</f>
        <v>0</v>
      </c>
      <c r="I68" s="63">
        <f>+I69</f>
        <v>0</v>
      </c>
      <c r="J68" s="63">
        <f>+J69</f>
        <v>0</v>
      </c>
      <c r="K68" s="64"/>
      <c r="L68" s="63">
        <f>+L69</f>
        <v>0</v>
      </c>
      <c r="M68" s="63">
        <f>+M69</f>
        <v>0</v>
      </c>
      <c r="N68" s="63">
        <f>+N69</f>
        <v>0</v>
      </c>
      <c r="O68" s="63">
        <f>+O69</f>
        <v>0</v>
      </c>
      <c r="P68" s="63">
        <f t="shared" si="26"/>
        <v>0</v>
      </c>
      <c r="Q68" s="65"/>
      <c r="R68" s="62"/>
      <c r="S68" s="62"/>
      <c r="T68" s="176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</row>
    <row r="69" spans="1:154" x14ac:dyDescent="0.2">
      <c r="A69" s="38"/>
      <c r="B69" s="39"/>
      <c r="C69" s="39"/>
      <c r="D69" s="42" t="s">
        <v>107</v>
      </c>
      <c r="E69" s="39"/>
      <c r="F69" s="39"/>
      <c r="G69" s="52" t="s">
        <v>108</v>
      </c>
      <c r="H69" s="63">
        <f>H173</f>
        <v>0</v>
      </c>
      <c r="I69" s="63">
        <f>I173</f>
        <v>0</v>
      </c>
      <c r="J69" s="63">
        <f>J173</f>
        <v>0</v>
      </c>
      <c r="K69" s="64"/>
      <c r="L69" s="63">
        <f>L173</f>
        <v>0</v>
      </c>
      <c r="M69" s="63">
        <f>M173</f>
        <v>0</v>
      </c>
      <c r="N69" s="63">
        <f>N173</f>
        <v>0</v>
      </c>
      <c r="O69" s="63">
        <f>O173</f>
        <v>0</v>
      </c>
      <c r="P69" s="63">
        <f t="shared" si="26"/>
        <v>0</v>
      </c>
      <c r="Q69" s="65"/>
      <c r="R69" s="62"/>
      <c r="S69" s="62"/>
      <c r="T69" s="176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</row>
    <row r="70" spans="1:154" x14ac:dyDescent="0.2">
      <c r="A70" s="38"/>
      <c r="B70" s="39"/>
      <c r="C70" s="39"/>
      <c r="D70" s="39">
        <v>85</v>
      </c>
      <c r="E70" s="39"/>
      <c r="F70" s="39"/>
      <c r="G70" s="52" t="s">
        <v>109</v>
      </c>
      <c r="H70" s="63">
        <f>+H102</f>
        <v>0</v>
      </c>
      <c r="I70" s="63">
        <f>+I102</f>
        <v>0</v>
      </c>
      <c r="J70" s="63">
        <f>+J102</f>
        <v>0</v>
      </c>
      <c r="K70" s="64"/>
      <c r="L70" s="63">
        <f>+L102</f>
        <v>0</v>
      </c>
      <c r="M70" s="63">
        <f>+M102</f>
        <v>-179558</v>
      </c>
      <c r="N70" s="63">
        <f>+N102</f>
        <v>-252.89</v>
      </c>
      <c r="O70" s="63">
        <f>+O102</f>
        <v>-179810.89</v>
      </c>
      <c r="P70" s="63">
        <f t="shared" si="26"/>
        <v>179810.89</v>
      </c>
      <c r="Q70" s="65"/>
      <c r="R70" s="62"/>
      <c r="S70" s="62"/>
      <c r="T70" s="176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</row>
    <row r="71" spans="1:154" x14ac:dyDescent="0.2">
      <c r="A71" s="334">
        <v>5004</v>
      </c>
      <c r="B71" s="335"/>
      <c r="C71" s="335"/>
      <c r="D71" s="335"/>
      <c r="E71" s="335"/>
      <c r="F71" s="335"/>
      <c r="G71" s="66" t="s">
        <v>110</v>
      </c>
      <c r="H71" s="169">
        <f>+H72+H97+H99+H102</f>
        <v>43257000</v>
      </c>
      <c r="I71" s="169">
        <f>+I72+I97+I99+I102</f>
        <v>23207400</v>
      </c>
      <c r="J71" s="169">
        <f>+J72+J97+J99+J102</f>
        <v>20049600</v>
      </c>
      <c r="K71" s="170">
        <f t="shared" si="25"/>
        <v>53.65</v>
      </c>
      <c r="L71" s="169">
        <f>+L72+L97+L99+L102</f>
        <v>23207400</v>
      </c>
      <c r="M71" s="169">
        <f>+M72+M97+M99+M102</f>
        <v>11332942.4</v>
      </c>
      <c r="N71" s="169">
        <f>+N72+N97+N99+N102</f>
        <v>2979490.65</v>
      </c>
      <c r="O71" s="169">
        <f>+O72+O97+O99+O102</f>
        <v>14312433.049999999</v>
      </c>
      <c r="P71" s="169">
        <f t="shared" si="26"/>
        <v>8894966.9500000011</v>
      </c>
      <c r="Q71" s="171">
        <f t="shared" si="27"/>
        <v>61.67</v>
      </c>
      <c r="R71" s="36"/>
      <c r="S71" s="36"/>
      <c r="T71" s="101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</row>
    <row r="72" spans="1:154" x14ac:dyDescent="0.2">
      <c r="A72" s="55"/>
      <c r="B72" s="56"/>
      <c r="C72" s="56"/>
      <c r="D72" s="56" t="s">
        <v>37</v>
      </c>
      <c r="E72" s="56"/>
      <c r="F72" s="56"/>
      <c r="G72" s="125" t="s">
        <v>83</v>
      </c>
      <c r="H72" s="63">
        <f>H73+H74+H75+H76+H77+H84+H85+H86+H95+H94</f>
        <v>43257000</v>
      </c>
      <c r="I72" s="63">
        <f>I73+I74+I75+I76+I77+I84+I85+I86+I95+I94</f>
        <v>23207400</v>
      </c>
      <c r="J72" s="63">
        <f>J73+J74+J75+J76+J77+J84+J85+J86+J95+J94</f>
        <v>20049600</v>
      </c>
      <c r="K72" s="64">
        <f t="shared" si="25"/>
        <v>53.65</v>
      </c>
      <c r="L72" s="63">
        <f>L73+L74+L75+L76+L77+L84+L85+L86+L95+L94</f>
        <v>23207400</v>
      </c>
      <c r="M72" s="63">
        <f>M73+M74+M75+M76+M77+M84+M85+M86+M95+M94</f>
        <v>11512500.4</v>
      </c>
      <c r="N72" s="63">
        <f>N73+N74+N75+N76+N77+N84+N85+N86+N95+N94</f>
        <v>2979743.54</v>
      </c>
      <c r="O72" s="63">
        <f>O73+O74+O75+O76+O77+O84+O85+O86+O95+O94</f>
        <v>14492243.939999999</v>
      </c>
      <c r="P72" s="63">
        <f t="shared" si="26"/>
        <v>8715156.0600000005</v>
      </c>
      <c r="Q72" s="65">
        <f t="shared" si="27"/>
        <v>62.45</v>
      </c>
      <c r="R72" s="36"/>
      <c r="S72" s="36"/>
      <c r="T72" s="101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</row>
    <row r="73" spans="1:154" x14ac:dyDescent="0.2">
      <c r="A73" s="38"/>
      <c r="B73" s="39"/>
      <c r="C73" s="39"/>
      <c r="D73" s="39" t="s">
        <v>111</v>
      </c>
      <c r="E73" s="39"/>
      <c r="F73" s="39"/>
      <c r="G73" s="52" t="s">
        <v>85</v>
      </c>
      <c r="H73" s="63">
        <f>H105+H180+H269</f>
        <v>3025000</v>
      </c>
      <c r="I73" s="63">
        <f>I105+I180+I269</f>
        <v>1981400</v>
      </c>
      <c r="J73" s="63">
        <f>J105+J180+J269</f>
        <v>1043600</v>
      </c>
      <c r="K73" s="64">
        <f t="shared" si="25"/>
        <v>65.5</v>
      </c>
      <c r="L73" s="63">
        <f>L105+L180+L269</f>
        <v>1981400</v>
      </c>
      <c r="M73" s="63">
        <f>M105+M180+M269</f>
        <v>1288118</v>
      </c>
      <c r="N73" s="63">
        <f>N105+N180+N269</f>
        <v>348797</v>
      </c>
      <c r="O73" s="63">
        <f>O105+O180+O269</f>
        <v>1636915</v>
      </c>
      <c r="P73" s="63">
        <f t="shared" si="26"/>
        <v>344485</v>
      </c>
      <c r="Q73" s="65">
        <f t="shared" si="27"/>
        <v>82.61</v>
      </c>
      <c r="R73" s="36"/>
      <c r="S73" s="36"/>
      <c r="T73" s="101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</row>
    <row r="74" spans="1:154" x14ac:dyDescent="0.2">
      <c r="A74" s="38"/>
      <c r="B74" s="39"/>
      <c r="C74" s="39"/>
      <c r="D74" s="39" t="s">
        <v>112</v>
      </c>
      <c r="E74" s="39"/>
      <c r="F74" s="39"/>
      <c r="G74" s="52" t="s">
        <v>87</v>
      </c>
      <c r="H74" s="63">
        <f>H133+H208+H303+H404</f>
        <v>367000</v>
      </c>
      <c r="I74" s="63">
        <f>I133+I208+I303+I404</f>
        <v>254000</v>
      </c>
      <c r="J74" s="63">
        <f>J133+J208+J303+J404</f>
        <v>113000</v>
      </c>
      <c r="K74" s="64">
        <f t="shared" si="25"/>
        <v>69.209999999999994</v>
      </c>
      <c r="L74" s="63">
        <f>L133+L208+L303+L404</f>
        <v>254000</v>
      </c>
      <c r="M74" s="63">
        <f>M133+M208+M303+M404</f>
        <v>144441.40000000002</v>
      </c>
      <c r="N74" s="63">
        <f>N133+N208+N303+N404</f>
        <v>29642.539999999997</v>
      </c>
      <c r="O74" s="63">
        <f>O133+O208+O303+O404</f>
        <v>174083.94</v>
      </c>
      <c r="P74" s="63">
        <f t="shared" si="26"/>
        <v>79916.06</v>
      </c>
      <c r="Q74" s="65">
        <f t="shared" si="27"/>
        <v>68.540000000000006</v>
      </c>
      <c r="R74" s="36"/>
      <c r="S74" s="36"/>
      <c r="T74" s="101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</row>
    <row r="75" spans="1:154" x14ac:dyDescent="0.2">
      <c r="A75" s="38"/>
      <c r="B75" s="39"/>
      <c r="C75" s="39"/>
      <c r="D75" s="39" t="s">
        <v>113</v>
      </c>
      <c r="E75" s="39"/>
      <c r="F75" s="39"/>
      <c r="G75" s="52" t="s">
        <v>89</v>
      </c>
      <c r="H75" s="63">
        <f>H340</f>
        <v>0</v>
      </c>
      <c r="I75" s="63">
        <f>I340</f>
        <v>0</v>
      </c>
      <c r="J75" s="63">
        <f>J340</f>
        <v>0</v>
      </c>
      <c r="K75" s="64"/>
      <c r="L75" s="63">
        <f>L340</f>
        <v>0</v>
      </c>
      <c r="M75" s="63">
        <f>M340</f>
        <v>0</v>
      </c>
      <c r="N75" s="63">
        <f>N340</f>
        <v>0</v>
      </c>
      <c r="O75" s="63">
        <f>O340</f>
        <v>0</v>
      </c>
      <c r="P75" s="63">
        <f t="shared" si="26"/>
        <v>0</v>
      </c>
      <c r="Q75" s="65"/>
      <c r="R75" s="36"/>
      <c r="S75" s="36"/>
      <c r="T75" s="101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</row>
    <row r="76" spans="1:154" x14ac:dyDescent="0.2">
      <c r="A76" s="38"/>
      <c r="B76" s="39"/>
      <c r="C76" s="39"/>
      <c r="D76" s="39" t="s">
        <v>114</v>
      </c>
      <c r="E76" s="39"/>
      <c r="F76" s="39"/>
      <c r="G76" s="52" t="s">
        <v>91</v>
      </c>
      <c r="H76" s="63">
        <f>H238+H407</f>
        <v>0</v>
      </c>
      <c r="I76" s="63">
        <f>I238+I407</f>
        <v>0</v>
      </c>
      <c r="J76" s="63">
        <f>J238+J407</f>
        <v>0</v>
      </c>
      <c r="K76" s="64" t="e">
        <f t="shared" si="25"/>
        <v>#DIV/0!</v>
      </c>
      <c r="L76" s="63">
        <f>L238+L407</f>
        <v>0</v>
      </c>
      <c r="M76" s="63">
        <f>M238+M407</f>
        <v>0</v>
      </c>
      <c r="N76" s="63">
        <f>N238+N407</f>
        <v>0</v>
      </c>
      <c r="O76" s="63">
        <f>O238+O407</f>
        <v>0</v>
      </c>
      <c r="P76" s="63">
        <f t="shared" si="26"/>
        <v>0</v>
      </c>
      <c r="Q76" s="65" t="e">
        <f t="shared" si="27"/>
        <v>#DIV/0!</v>
      </c>
      <c r="R76" s="36"/>
      <c r="S76" s="36"/>
      <c r="T76" s="101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</row>
    <row r="77" spans="1:154" x14ac:dyDescent="0.2">
      <c r="A77" s="38"/>
      <c r="B77" s="39"/>
      <c r="C77" s="39"/>
      <c r="D77" s="39">
        <v>51</v>
      </c>
      <c r="E77" s="39"/>
      <c r="F77" s="39"/>
      <c r="G77" s="52" t="s">
        <v>93</v>
      </c>
      <c r="H77" s="63">
        <f>H240+H341+H410</f>
        <v>1277000</v>
      </c>
      <c r="I77" s="63">
        <f>I240+I341+I410</f>
        <v>1277000</v>
      </c>
      <c r="J77" s="63">
        <f>J240+J341+J410</f>
        <v>0</v>
      </c>
      <c r="K77" s="64">
        <f t="shared" si="25"/>
        <v>100</v>
      </c>
      <c r="L77" s="63">
        <f>L240+L341+L410</f>
        <v>1277000</v>
      </c>
      <c r="M77" s="63">
        <f>M240+M341+M410</f>
        <v>861907</v>
      </c>
      <c r="N77" s="63">
        <f>N240+N341+N410</f>
        <v>191051</v>
      </c>
      <c r="O77" s="63">
        <f>O240+O341+O410</f>
        <v>1052958</v>
      </c>
      <c r="P77" s="63">
        <f t="shared" si="26"/>
        <v>224042</v>
      </c>
      <c r="Q77" s="65">
        <f t="shared" si="27"/>
        <v>82.46</v>
      </c>
      <c r="R77" s="36"/>
      <c r="S77" s="36"/>
      <c r="T77" s="101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</row>
    <row r="78" spans="1:154" x14ac:dyDescent="0.2">
      <c r="A78" s="38"/>
      <c r="B78" s="39"/>
      <c r="C78" s="39"/>
      <c r="D78" s="39"/>
      <c r="E78" s="39" t="s">
        <v>37</v>
      </c>
      <c r="F78" s="39"/>
      <c r="G78" s="52" t="s">
        <v>115</v>
      </c>
      <c r="H78" s="63">
        <f>H79+H80+H81+H82+H83</f>
        <v>1277000</v>
      </c>
      <c r="I78" s="63">
        <f>I79+I80+I81+I82+I83</f>
        <v>1277000</v>
      </c>
      <c r="J78" s="63">
        <f>J79+J80+J81+J82+J83</f>
        <v>0</v>
      </c>
      <c r="K78" s="64">
        <f t="shared" si="25"/>
        <v>100</v>
      </c>
      <c r="L78" s="63">
        <f>L79+L80+L81+L82+L83</f>
        <v>1277000</v>
      </c>
      <c r="M78" s="63">
        <f>M79+M80+M81+M82+M83</f>
        <v>861907</v>
      </c>
      <c r="N78" s="63">
        <f>N79+N80+N81+N82+N83</f>
        <v>191051</v>
      </c>
      <c r="O78" s="63">
        <f>O79+O80+O81+O82+O83</f>
        <v>1052958</v>
      </c>
      <c r="P78" s="63">
        <f t="shared" si="26"/>
        <v>224042</v>
      </c>
      <c r="Q78" s="65">
        <f t="shared" si="27"/>
        <v>82.46</v>
      </c>
      <c r="R78" s="36"/>
      <c r="S78" s="36"/>
      <c r="T78" s="101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</row>
    <row r="79" spans="1:154" x14ac:dyDescent="0.2">
      <c r="A79" s="38"/>
      <c r="B79" s="39"/>
      <c r="C79" s="39"/>
      <c r="D79" s="39"/>
      <c r="E79" s="39"/>
      <c r="F79" s="39" t="s">
        <v>37</v>
      </c>
      <c r="G79" s="52" t="s">
        <v>116</v>
      </c>
      <c r="H79" s="63">
        <f>H240</f>
        <v>0</v>
      </c>
      <c r="I79" s="63">
        <f>I240</f>
        <v>0</v>
      </c>
      <c r="J79" s="63">
        <f>J240</f>
        <v>0</v>
      </c>
      <c r="K79" s="64"/>
      <c r="L79" s="63">
        <f>L240</f>
        <v>0</v>
      </c>
      <c r="M79" s="63">
        <f>M240</f>
        <v>0</v>
      </c>
      <c r="N79" s="63">
        <f>N240</f>
        <v>0</v>
      </c>
      <c r="O79" s="63">
        <f>O240</f>
        <v>0</v>
      </c>
      <c r="P79" s="63">
        <f t="shared" si="26"/>
        <v>0</v>
      </c>
      <c r="Q79" s="65"/>
      <c r="R79" s="36"/>
      <c r="S79" s="36"/>
      <c r="T79" s="101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</row>
    <row r="80" spans="1:154" ht="33" x14ac:dyDescent="0.2">
      <c r="A80" s="38"/>
      <c r="B80" s="39"/>
      <c r="C80" s="39"/>
      <c r="D80" s="39"/>
      <c r="E80" s="39"/>
      <c r="F80" s="39">
        <v>17</v>
      </c>
      <c r="G80" s="52" t="s">
        <v>117</v>
      </c>
      <c r="H80" s="63">
        <f>H343</f>
        <v>1277000</v>
      </c>
      <c r="I80" s="63">
        <f>I343</f>
        <v>1277000</v>
      </c>
      <c r="J80" s="63">
        <f>J343</f>
        <v>0</v>
      </c>
      <c r="K80" s="64">
        <f t="shared" si="25"/>
        <v>100</v>
      </c>
      <c r="L80" s="63">
        <f>L343</f>
        <v>1277000</v>
      </c>
      <c r="M80" s="63">
        <f>M343</f>
        <v>861907</v>
      </c>
      <c r="N80" s="63">
        <f>N343</f>
        <v>191051</v>
      </c>
      <c r="O80" s="63">
        <f>O343</f>
        <v>1052958</v>
      </c>
      <c r="P80" s="63">
        <f t="shared" si="26"/>
        <v>224042</v>
      </c>
      <c r="Q80" s="65">
        <f t="shared" si="27"/>
        <v>82.46</v>
      </c>
      <c r="R80" s="36"/>
      <c r="S80" s="36"/>
      <c r="T80" s="101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</row>
    <row r="81" spans="1:154" ht="49.5" x14ac:dyDescent="0.2">
      <c r="A81" s="38"/>
      <c r="B81" s="39"/>
      <c r="C81" s="39"/>
      <c r="D81" s="39"/>
      <c r="E81" s="39"/>
      <c r="F81" s="39">
        <v>18</v>
      </c>
      <c r="G81" s="52" t="s">
        <v>118</v>
      </c>
      <c r="H81" s="63">
        <f>H412</f>
        <v>0</v>
      </c>
      <c r="I81" s="63">
        <f>I412</f>
        <v>0</v>
      </c>
      <c r="J81" s="63">
        <f>J412</f>
        <v>0</v>
      </c>
      <c r="K81" s="64"/>
      <c r="L81" s="63">
        <f>L412</f>
        <v>0</v>
      </c>
      <c r="M81" s="63">
        <f>M412</f>
        <v>0</v>
      </c>
      <c r="N81" s="63">
        <f>N412</f>
        <v>0</v>
      </c>
      <c r="O81" s="63">
        <f>O412</f>
        <v>0</v>
      </c>
      <c r="P81" s="63">
        <f t="shared" si="26"/>
        <v>0</v>
      </c>
      <c r="Q81" s="65"/>
      <c r="R81" s="36"/>
      <c r="S81" s="36"/>
      <c r="T81" s="101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</row>
    <row r="82" spans="1:154" ht="33" x14ac:dyDescent="0.2">
      <c r="A82" s="38"/>
      <c r="B82" s="39"/>
      <c r="C82" s="39"/>
      <c r="D82" s="39"/>
      <c r="E82" s="39"/>
      <c r="F82" s="39">
        <v>19</v>
      </c>
      <c r="G82" s="52" t="s">
        <v>119</v>
      </c>
      <c r="H82" s="63">
        <f t="shared" ref="H82:I82" si="52">H344</f>
        <v>0</v>
      </c>
      <c r="I82" s="63">
        <f t="shared" si="52"/>
        <v>0</v>
      </c>
      <c r="J82" s="63">
        <f t="shared" ref="J82:J83" si="53">J344</f>
        <v>0</v>
      </c>
      <c r="K82" s="64"/>
      <c r="L82" s="63">
        <f t="shared" ref="L82:M82" si="54">L344</f>
        <v>0</v>
      </c>
      <c r="M82" s="63">
        <f t="shared" si="54"/>
        <v>0</v>
      </c>
      <c r="N82" s="63">
        <f t="shared" ref="N82:O83" si="55">N344</f>
        <v>0</v>
      </c>
      <c r="O82" s="63">
        <f t="shared" si="55"/>
        <v>0</v>
      </c>
      <c r="P82" s="63">
        <f t="shared" si="26"/>
        <v>0</v>
      </c>
      <c r="Q82" s="65"/>
      <c r="R82" s="36"/>
      <c r="S82" s="36"/>
      <c r="T82" s="101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</row>
    <row r="83" spans="1:154" ht="66" x14ac:dyDescent="0.2">
      <c r="A83" s="38"/>
      <c r="B83" s="39"/>
      <c r="C83" s="39"/>
      <c r="D83" s="39"/>
      <c r="E83" s="39"/>
      <c r="F83" s="39" t="s">
        <v>112</v>
      </c>
      <c r="G83" s="52" t="s">
        <v>120</v>
      </c>
      <c r="H83" s="63">
        <f t="shared" ref="H83:I83" si="56">H345</f>
        <v>0</v>
      </c>
      <c r="I83" s="63">
        <f t="shared" si="56"/>
        <v>0</v>
      </c>
      <c r="J83" s="63">
        <f t="shared" si="53"/>
        <v>0</v>
      </c>
      <c r="K83" s="64"/>
      <c r="L83" s="63">
        <f t="shared" ref="L83:M83" si="57">L345</f>
        <v>0</v>
      </c>
      <c r="M83" s="63">
        <f t="shared" si="57"/>
        <v>0</v>
      </c>
      <c r="N83" s="63">
        <f t="shared" si="55"/>
        <v>0</v>
      </c>
      <c r="O83" s="63">
        <f t="shared" si="55"/>
        <v>0</v>
      </c>
      <c r="P83" s="63">
        <f t="shared" si="26"/>
        <v>0</v>
      </c>
      <c r="Q83" s="65"/>
      <c r="R83" s="36"/>
      <c r="S83" s="36"/>
      <c r="T83" s="101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</row>
    <row r="84" spans="1:154" x14ac:dyDescent="0.2">
      <c r="A84" s="38"/>
      <c r="B84" s="39"/>
      <c r="C84" s="39"/>
      <c r="D84" s="39">
        <v>55</v>
      </c>
      <c r="E84" s="39"/>
      <c r="F84" s="39"/>
      <c r="G84" s="52" t="s">
        <v>95</v>
      </c>
      <c r="H84" s="63">
        <f>H413</f>
        <v>0</v>
      </c>
      <c r="I84" s="63">
        <f>I413</f>
        <v>0</v>
      </c>
      <c r="J84" s="63"/>
      <c r="K84" s="64"/>
      <c r="L84" s="63">
        <f>L413</f>
        <v>0</v>
      </c>
      <c r="M84" s="63">
        <f>M413</f>
        <v>0</v>
      </c>
      <c r="N84" s="63">
        <f>N413</f>
        <v>0</v>
      </c>
      <c r="O84" s="63">
        <f>O413</f>
        <v>0</v>
      </c>
      <c r="P84" s="63">
        <f t="shared" si="26"/>
        <v>0</v>
      </c>
      <c r="Q84" s="65"/>
      <c r="R84" s="36"/>
      <c r="S84" s="36"/>
      <c r="T84" s="101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</row>
    <row r="85" spans="1:154" ht="33" x14ac:dyDescent="0.2">
      <c r="A85" s="38"/>
      <c r="B85" s="39"/>
      <c r="C85" s="39"/>
      <c r="D85" s="39">
        <v>56</v>
      </c>
      <c r="E85" s="39"/>
      <c r="F85" s="39"/>
      <c r="G85" s="52" t="s">
        <v>121</v>
      </c>
      <c r="H85" s="63">
        <f>+H419</f>
        <v>0</v>
      </c>
      <c r="I85" s="63">
        <f>+I419</f>
        <v>0</v>
      </c>
      <c r="J85" s="63">
        <f>+J419</f>
        <v>0</v>
      </c>
      <c r="K85" s="64"/>
      <c r="L85" s="63">
        <f>+L419</f>
        <v>0</v>
      </c>
      <c r="M85" s="63">
        <f>+M419</f>
        <v>0</v>
      </c>
      <c r="N85" s="63">
        <f>+N419</f>
        <v>0</v>
      </c>
      <c r="O85" s="63">
        <f>+O419</f>
        <v>0</v>
      </c>
      <c r="P85" s="63">
        <f t="shared" si="26"/>
        <v>0</v>
      </c>
      <c r="Q85" s="65"/>
      <c r="R85" s="36"/>
      <c r="S85" s="36"/>
      <c r="T85" s="101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</row>
    <row r="86" spans="1:154" x14ac:dyDescent="0.2">
      <c r="A86" s="38"/>
      <c r="B86" s="39"/>
      <c r="C86" s="39"/>
      <c r="D86" s="39">
        <v>57</v>
      </c>
      <c r="E86" s="39"/>
      <c r="F86" s="39"/>
      <c r="G86" s="52" t="s">
        <v>99</v>
      </c>
      <c r="H86" s="63">
        <f>H245+H346+H426</f>
        <v>38559000</v>
      </c>
      <c r="I86" s="63">
        <f>I245+I346+I426</f>
        <v>19666000</v>
      </c>
      <c r="J86" s="63">
        <f>J245+J346+J426</f>
        <v>18893000</v>
      </c>
      <c r="K86" s="64">
        <f t="shared" si="25"/>
        <v>51</v>
      </c>
      <c r="L86" s="63">
        <f>L245+L346+L426</f>
        <v>19666000</v>
      </c>
      <c r="M86" s="63">
        <f>M245+M346+M426</f>
        <v>9189823</v>
      </c>
      <c r="N86" s="63">
        <f>N245+N346+N426</f>
        <v>2410253</v>
      </c>
      <c r="O86" s="63">
        <f>O245+O346+O426</f>
        <v>11600076</v>
      </c>
      <c r="P86" s="63">
        <f t="shared" si="26"/>
        <v>8065924</v>
      </c>
      <c r="Q86" s="65">
        <f t="shared" si="27"/>
        <v>58.99</v>
      </c>
      <c r="R86" s="36"/>
      <c r="S86" s="36"/>
      <c r="T86" s="101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</row>
    <row r="87" spans="1:154" x14ac:dyDescent="0.2">
      <c r="A87" s="38"/>
      <c r="B87" s="39"/>
      <c r="C87" s="39"/>
      <c r="D87" s="39"/>
      <c r="E87" s="39" t="s">
        <v>37</v>
      </c>
      <c r="F87" s="39"/>
      <c r="G87" s="52" t="s">
        <v>122</v>
      </c>
      <c r="H87" s="63">
        <f>H246+H347</f>
        <v>6707000</v>
      </c>
      <c r="I87" s="63">
        <f>I246+I347</f>
        <v>4917000</v>
      </c>
      <c r="J87" s="63">
        <f>J246+J347</f>
        <v>1790000</v>
      </c>
      <c r="K87" s="64">
        <f t="shared" si="25"/>
        <v>73.31</v>
      </c>
      <c r="L87" s="63">
        <f>L246+L347</f>
        <v>4917000</v>
      </c>
      <c r="M87" s="63">
        <f>M246+M347</f>
        <v>3200366</v>
      </c>
      <c r="N87" s="63">
        <f>N246+N347</f>
        <v>865488</v>
      </c>
      <c r="O87" s="63">
        <f>O246+O347</f>
        <v>4065854</v>
      </c>
      <c r="P87" s="63">
        <f t="shared" si="26"/>
        <v>851146</v>
      </c>
      <c r="Q87" s="65">
        <f t="shared" si="27"/>
        <v>82.69</v>
      </c>
      <c r="R87" s="36"/>
      <c r="S87" s="36"/>
      <c r="T87" s="101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</row>
    <row r="88" spans="1:154" x14ac:dyDescent="0.2">
      <c r="A88" s="38"/>
      <c r="B88" s="39"/>
      <c r="C88" s="39"/>
      <c r="D88" s="39"/>
      <c r="E88" s="39" t="s">
        <v>35</v>
      </c>
      <c r="F88" s="39"/>
      <c r="G88" s="52" t="s">
        <v>123</v>
      </c>
      <c r="H88" s="63">
        <f>H89+H90</f>
        <v>31852000</v>
      </c>
      <c r="I88" s="63">
        <f>I89+I90</f>
        <v>14749000</v>
      </c>
      <c r="J88" s="63">
        <f>J89+J90</f>
        <v>17103000</v>
      </c>
      <c r="K88" s="64">
        <f t="shared" si="25"/>
        <v>46.3</v>
      </c>
      <c r="L88" s="63">
        <f>L89+L90</f>
        <v>14749000</v>
      </c>
      <c r="M88" s="63">
        <f>M89+M90</f>
        <v>5989457</v>
      </c>
      <c r="N88" s="63">
        <f>N89+N90</f>
        <v>1544765</v>
      </c>
      <c r="O88" s="63">
        <f>O89+O90</f>
        <v>7534222</v>
      </c>
      <c r="P88" s="63">
        <f t="shared" si="26"/>
        <v>7214778</v>
      </c>
      <c r="Q88" s="65">
        <f t="shared" si="27"/>
        <v>51.08</v>
      </c>
      <c r="R88" s="36"/>
      <c r="S88" s="36"/>
      <c r="T88" s="101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</row>
    <row r="89" spans="1:154" x14ac:dyDescent="0.2">
      <c r="A89" s="38"/>
      <c r="B89" s="39"/>
      <c r="C89" s="39"/>
      <c r="D89" s="39"/>
      <c r="E89" s="39"/>
      <c r="F89" s="39" t="s">
        <v>37</v>
      </c>
      <c r="G89" s="52" t="s">
        <v>124</v>
      </c>
      <c r="H89" s="63">
        <f>H248+H364+H428</f>
        <v>31783000</v>
      </c>
      <c r="I89" s="63">
        <f>I248+I364+I428</f>
        <v>14717000</v>
      </c>
      <c r="J89" s="63">
        <f>J248+J364+J428</f>
        <v>17066000</v>
      </c>
      <c r="K89" s="64">
        <f t="shared" si="25"/>
        <v>46.3</v>
      </c>
      <c r="L89" s="63">
        <f>L248+L364+L428</f>
        <v>14717000</v>
      </c>
      <c r="M89" s="63">
        <f>M248+M364+M428</f>
        <v>5963457</v>
      </c>
      <c r="N89" s="63">
        <f>N248+N364+N428</f>
        <v>1539928</v>
      </c>
      <c r="O89" s="63">
        <f>O248+O364+O428</f>
        <v>7503385</v>
      </c>
      <c r="P89" s="63">
        <f t="shared" si="26"/>
        <v>7213615</v>
      </c>
      <c r="Q89" s="65">
        <f t="shared" si="27"/>
        <v>50.98</v>
      </c>
      <c r="R89" s="36"/>
      <c r="S89" s="36"/>
      <c r="T89" s="101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</row>
    <row r="90" spans="1:154" x14ac:dyDescent="0.2">
      <c r="A90" s="38"/>
      <c r="B90" s="39"/>
      <c r="C90" s="39"/>
      <c r="D90" s="39"/>
      <c r="E90" s="39"/>
      <c r="F90" s="39" t="s">
        <v>35</v>
      </c>
      <c r="G90" s="52" t="s">
        <v>125</v>
      </c>
      <c r="H90" s="63">
        <f>H249</f>
        <v>69000</v>
      </c>
      <c r="I90" s="63">
        <f>I249</f>
        <v>32000</v>
      </c>
      <c r="J90" s="63">
        <f>J249</f>
        <v>37000</v>
      </c>
      <c r="K90" s="64">
        <f t="shared" si="25"/>
        <v>46.38</v>
      </c>
      <c r="L90" s="63">
        <f>L249</f>
        <v>32000</v>
      </c>
      <c r="M90" s="63">
        <f>M249</f>
        <v>26000</v>
      </c>
      <c r="N90" s="63">
        <f>N249</f>
        <v>4837</v>
      </c>
      <c r="O90" s="63">
        <f>O249</f>
        <v>30837</v>
      </c>
      <c r="P90" s="63">
        <f t="shared" si="26"/>
        <v>1163</v>
      </c>
      <c r="Q90" s="65">
        <f t="shared" si="27"/>
        <v>96.37</v>
      </c>
      <c r="R90" s="36"/>
      <c r="S90" s="36"/>
      <c r="T90" s="101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</row>
    <row r="91" spans="1:154" ht="33" x14ac:dyDescent="0.2">
      <c r="A91" s="38"/>
      <c r="B91" s="39"/>
      <c r="C91" s="39"/>
      <c r="D91" s="39"/>
      <c r="E91" s="67" t="s">
        <v>126</v>
      </c>
      <c r="F91" s="67"/>
      <c r="G91" s="52" t="s">
        <v>127</v>
      </c>
      <c r="H91" s="63">
        <f>H369</f>
        <v>0</v>
      </c>
      <c r="I91" s="63">
        <f>I369</f>
        <v>0</v>
      </c>
      <c r="J91" s="63">
        <f>J369</f>
        <v>0</v>
      </c>
      <c r="K91" s="64" t="e">
        <f t="shared" si="25"/>
        <v>#DIV/0!</v>
      </c>
      <c r="L91" s="63">
        <f>L369</f>
        <v>0</v>
      </c>
      <c r="M91" s="63">
        <f>M369</f>
        <v>0</v>
      </c>
      <c r="N91" s="63">
        <f>N369</f>
        <v>0</v>
      </c>
      <c r="O91" s="63">
        <f>O369</f>
        <v>0</v>
      </c>
      <c r="P91" s="63">
        <f t="shared" si="26"/>
        <v>0</v>
      </c>
      <c r="Q91" s="65" t="e">
        <f t="shared" si="27"/>
        <v>#DIV/0!</v>
      </c>
      <c r="R91" s="36"/>
      <c r="S91" s="36"/>
      <c r="T91" s="101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</row>
    <row r="92" spans="1:154" ht="31.5" x14ac:dyDescent="0.2">
      <c r="A92" s="38"/>
      <c r="B92" s="39"/>
      <c r="C92" s="39"/>
      <c r="D92" s="39"/>
      <c r="E92" s="68" t="s">
        <v>128</v>
      </c>
      <c r="F92" s="69"/>
      <c r="G92" s="70" t="s">
        <v>129</v>
      </c>
      <c r="H92" s="63">
        <f>H374</f>
        <v>0</v>
      </c>
      <c r="I92" s="63">
        <f>I374</f>
        <v>0</v>
      </c>
      <c r="J92" s="63"/>
      <c r="K92" s="64"/>
      <c r="L92" s="63">
        <f>L374</f>
        <v>0</v>
      </c>
      <c r="M92" s="63">
        <f>M374</f>
        <v>0</v>
      </c>
      <c r="N92" s="63">
        <f>N374</f>
        <v>0</v>
      </c>
      <c r="O92" s="63">
        <f>O374</f>
        <v>0</v>
      </c>
      <c r="P92" s="63">
        <f t="shared" si="26"/>
        <v>0</v>
      </c>
      <c r="Q92" s="65"/>
      <c r="R92" s="36"/>
      <c r="S92" s="36"/>
      <c r="T92" s="101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</row>
    <row r="93" spans="1:154" x14ac:dyDescent="0.2">
      <c r="A93" s="38"/>
      <c r="B93" s="39"/>
      <c r="C93" s="39"/>
      <c r="D93" s="39"/>
      <c r="E93" s="39" t="s">
        <v>130</v>
      </c>
      <c r="F93" s="67"/>
      <c r="G93" s="52" t="s">
        <v>131</v>
      </c>
      <c r="H93" s="63">
        <f>H454</f>
        <v>0</v>
      </c>
      <c r="I93" s="63">
        <f>I454</f>
        <v>0</v>
      </c>
      <c r="J93" s="63"/>
      <c r="K93" s="64"/>
      <c r="L93" s="63">
        <f>L454</f>
        <v>0</v>
      </c>
      <c r="M93" s="63">
        <f>M454</f>
        <v>0</v>
      </c>
      <c r="N93" s="63">
        <f>N454</f>
        <v>0</v>
      </c>
      <c r="O93" s="63">
        <f>O454</f>
        <v>0</v>
      </c>
      <c r="P93" s="63">
        <f t="shared" si="26"/>
        <v>0</v>
      </c>
      <c r="Q93" s="65" t="e">
        <f t="shared" si="27"/>
        <v>#DIV/0!</v>
      </c>
      <c r="R93" s="36"/>
      <c r="S93" s="36"/>
      <c r="T93" s="101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</row>
    <row r="94" spans="1:154" ht="33" x14ac:dyDescent="0.2">
      <c r="A94" s="38"/>
      <c r="B94" s="39"/>
      <c r="C94" s="39"/>
      <c r="D94" s="39">
        <v>58</v>
      </c>
      <c r="E94" s="39"/>
      <c r="F94" s="39"/>
      <c r="G94" s="52" t="s">
        <v>101</v>
      </c>
      <c r="H94" s="63">
        <f>+H250+H459</f>
        <v>0</v>
      </c>
      <c r="I94" s="63">
        <f>+I250+I459</f>
        <v>0</v>
      </c>
      <c r="J94" s="63">
        <f>+J250+J459</f>
        <v>0</v>
      </c>
      <c r="K94" s="64" t="e">
        <f t="shared" si="25"/>
        <v>#DIV/0!</v>
      </c>
      <c r="L94" s="63">
        <f>+L250+L459</f>
        <v>0</v>
      </c>
      <c r="M94" s="63">
        <f>+M250+M459</f>
        <v>0</v>
      </c>
      <c r="N94" s="63">
        <f>+N250+N459</f>
        <v>0</v>
      </c>
      <c r="O94" s="63">
        <f>+O250+O459</f>
        <v>0</v>
      </c>
      <c r="P94" s="63">
        <f t="shared" si="26"/>
        <v>0</v>
      </c>
      <c r="Q94" s="65" t="e">
        <f t="shared" si="27"/>
        <v>#DIV/0!</v>
      </c>
      <c r="R94" s="36"/>
      <c r="S94" s="36"/>
      <c r="T94" s="101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</row>
    <row r="95" spans="1:154" x14ac:dyDescent="0.2">
      <c r="A95" s="38"/>
      <c r="B95" s="39"/>
      <c r="C95" s="39"/>
      <c r="D95" s="39">
        <v>59</v>
      </c>
      <c r="E95" s="39"/>
      <c r="F95" s="39"/>
      <c r="G95" s="52" t="s">
        <v>103</v>
      </c>
      <c r="H95" s="63">
        <f>H151+H377</f>
        <v>29000</v>
      </c>
      <c r="I95" s="63">
        <f>I151+I377</f>
        <v>29000</v>
      </c>
      <c r="J95" s="63">
        <f>J151+J377</f>
        <v>0</v>
      </c>
      <c r="K95" s="64">
        <f t="shared" si="25"/>
        <v>100</v>
      </c>
      <c r="L95" s="63">
        <f>L151+L377</f>
        <v>29000</v>
      </c>
      <c r="M95" s="63">
        <f>M151+M377</f>
        <v>28211</v>
      </c>
      <c r="N95" s="63">
        <f>N151+N377</f>
        <v>0</v>
      </c>
      <c r="O95" s="63">
        <f>O151+O377</f>
        <v>28211</v>
      </c>
      <c r="P95" s="63">
        <f t="shared" si="26"/>
        <v>789</v>
      </c>
      <c r="Q95" s="65">
        <f t="shared" si="27"/>
        <v>97.28</v>
      </c>
      <c r="R95" s="36"/>
      <c r="S95" s="36"/>
      <c r="T95" s="101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</row>
    <row r="96" spans="1:154" ht="49.5" x14ac:dyDescent="0.2">
      <c r="A96" s="38"/>
      <c r="B96" s="39"/>
      <c r="C96" s="39"/>
      <c r="D96" s="39">
        <v>60</v>
      </c>
      <c r="E96" s="39"/>
      <c r="F96" s="39"/>
      <c r="G96" s="172" t="s">
        <v>349</v>
      </c>
      <c r="H96" s="63">
        <v>0</v>
      </c>
      <c r="I96" s="63">
        <v>0</v>
      </c>
      <c r="J96" s="63">
        <v>0</v>
      </c>
      <c r="K96" s="64"/>
      <c r="L96" s="63">
        <v>0</v>
      </c>
      <c r="M96" s="63">
        <v>0</v>
      </c>
      <c r="N96" s="63">
        <v>0</v>
      </c>
      <c r="O96" s="63">
        <v>0</v>
      </c>
      <c r="P96" s="63">
        <f t="shared" si="26"/>
        <v>0</v>
      </c>
      <c r="Q96" s="65"/>
      <c r="R96" s="36"/>
      <c r="S96" s="36"/>
      <c r="T96" s="101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</row>
    <row r="97" spans="1:154" x14ac:dyDescent="0.2">
      <c r="A97" s="38"/>
      <c r="B97" s="39"/>
      <c r="C97" s="39"/>
      <c r="D97" s="39" t="s">
        <v>132</v>
      </c>
      <c r="E97" s="39"/>
      <c r="F97" s="39"/>
      <c r="G97" s="52" t="s">
        <v>106</v>
      </c>
      <c r="H97" s="63">
        <f>H98</f>
        <v>0</v>
      </c>
      <c r="I97" s="63">
        <f>I98</f>
        <v>0</v>
      </c>
      <c r="J97" s="63">
        <f>J98</f>
        <v>0</v>
      </c>
      <c r="K97" s="64"/>
      <c r="L97" s="63">
        <f>L98</f>
        <v>0</v>
      </c>
      <c r="M97" s="63">
        <f>M98</f>
        <v>0</v>
      </c>
      <c r="N97" s="63">
        <f>N98</f>
        <v>0</v>
      </c>
      <c r="O97" s="63">
        <f>O98</f>
        <v>0</v>
      </c>
      <c r="P97" s="63">
        <f t="shared" si="26"/>
        <v>0</v>
      </c>
      <c r="Q97" s="65"/>
      <c r="R97" s="36"/>
      <c r="S97" s="36"/>
      <c r="T97" s="101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</row>
    <row r="98" spans="1:154" x14ac:dyDescent="0.2">
      <c r="A98" s="38"/>
      <c r="B98" s="39"/>
      <c r="C98" s="39"/>
      <c r="D98" s="39">
        <v>71</v>
      </c>
      <c r="E98" s="39"/>
      <c r="F98" s="39"/>
      <c r="G98" s="52" t="s">
        <v>108</v>
      </c>
      <c r="H98" s="63">
        <f>H255+H381</f>
        <v>0</v>
      </c>
      <c r="I98" s="63">
        <f>I255+I381</f>
        <v>0</v>
      </c>
      <c r="J98" s="63">
        <f>J255+J381</f>
        <v>0</v>
      </c>
      <c r="K98" s="64"/>
      <c r="L98" s="63">
        <f>L255+L381</f>
        <v>0</v>
      </c>
      <c r="M98" s="63">
        <f>M255+M381</f>
        <v>0</v>
      </c>
      <c r="N98" s="63">
        <f>N255+N381</f>
        <v>0</v>
      </c>
      <c r="O98" s="63">
        <f>O255+O381</f>
        <v>0</v>
      </c>
      <c r="P98" s="63">
        <f t="shared" si="26"/>
        <v>0</v>
      </c>
      <c r="Q98" s="65"/>
      <c r="R98" s="36"/>
      <c r="S98" s="36"/>
      <c r="T98" s="101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</row>
    <row r="99" spans="1:154" x14ac:dyDescent="0.2">
      <c r="A99" s="38"/>
      <c r="B99" s="39"/>
      <c r="C99" s="39"/>
      <c r="D99" s="39">
        <v>79</v>
      </c>
      <c r="E99" s="39"/>
      <c r="F99" s="39"/>
      <c r="G99" s="52" t="s">
        <v>133</v>
      </c>
      <c r="H99" s="63">
        <f>H100+H101</f>
        <v>0</v>
      </c>
      <c r="I99" s="63">
        <f>I100+I101</f>
        <v>0</v>
      </c>
      <c r="J99" s="63">
        <f>J100+J101</f>
        <v>0</v>
      </c>
      <c r="K99" s="64"/>
      <c r="L99" s="63">
        <f>L100+L101</f>
        <v>0</v>
      </c>
      <c r="M99" s="63">
        <f>M100+M101</f>
        <v>0</v>
      </c>
      <c r="N99" s="63">
        <f>N100+N101</f>
        <v>0</v>
      </c>
      <c r="O99" s="63">
        <f>O100+O101</f>
        <v>0</v>
      </c>
      <c r="P99" s="63">
        <f t="shared" si="26"/>
        <v>0</v>
      </c>
      <c r="Q99" s="65"/>
      <c r="R99" s="36"/>
      <c r="S99" s="36"/>
      <c r="T99" s="101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</row>
    <row r="100" spans="1:154" x14ac:dyDescent="0.2">
      <c r="A100" s="38"/>
      <c r="B100" s="39"/>
      <c r="C100" s="39"/>
      <c r="D100" s="39" t="s">
        <v>134</v>
      </c>
      <c r="E100" s="39"/>
      <c r="F100" s="39"/>
      <c r="G100" s="52" t="s">
        <v>135</v>
      </c>
      <c r="H100" s="63">
        <f>H476</f>
        <v>0</v>
      </c>
      <c r="I100" s="63">
        <f>I476</f>
        <v>0</v>
      </c>
      <c r="J100" s="63">
        <f>J476</f>
        <v>0</v>
      </c>
      <c r="K100" s="64"/>
      <c r="L100" s="63">
        <f>L476</f>
        <v>0</v>
      </c>
      <c r="M100" s="63">
        <f>M476</f>
        <v>0</v>
      </c>
      <c r="N100" s="63">
        <f>N476</f>
        <v>0</v>
      </c>
      <c r="O100" s="63">
        <f>O476</f>
        <v>0</v>
      </c>
      <c r="P100" s="63">
        <f t="shared" si="26"/>
        <v>0</v>
      </c>
      <c r="Q100" s="65"/>
      <c r="R100" s="36"/>
      <c r="S100" s="36"/>
      <c r="T100" s="101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</row>
    <row r="101" spans="1:154" x14ac:dyDescent="0.2">
      <c r="A101" s="38"/>
      <c r="B101" s="39"/>
      <c r="C101" s="39"/>
      <c r="D101" s="39">
        <v>81</v>
      </c>
      <c r="E101" s="39"/>
      <c r="F101" s="39"/>
      <c r="G101" s="52" t="s">
        <v>136</v>
      </c>
      <c r="H101" s="63">
        <f>H391</f>
        <v>0</v>
      </c>
      <c r="I101" s="63">
        <f>I391</f>
        <v>0</v>
      </c>
      <c r="J101" s="63">
        <f>J391</f>
        <v>0</v>
      </c>
      <c r="K101" s="64"/>
      <c r="L101" s="63">
        <f>L391</f>
        <v>0</v>
      </c>
      <c r="M101" s="63">
        <f>M391</f>
        <v>0</v>
      </c>
      <c r="N101" s="63">
        <f>N391</f>
        <v>0</v>
      </c>
      <c r="O101" s="63">
        <f>O391</f>
        <v>0</v>
      </c>
      <c r="P101" s="63">
        <f t="shared" si="26"/>
        <v>0</v>
      </c>
      <c r="Q101" s="65"/>
      <c r="R101" s="36"/>
      <c r="S101" s="36"/>
      <c r="T101" s="101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</row>
    <row r="102" spans="1:154" ht="17.25" thickBot="1" x14ac:dyDescent="0.25">
      <c r="A102" s="71"/>
      <c r="B102" s="72"/>
      <c r="C102" s="72"/>
      <c r="D102" s="72">
        <v>85</v>
      </c>
      <c r="E102" s="72"/>
      <c r="F102" s="72"/>
      <c r="G102" s="73" t="s">
        <v>109</v>
      </c>
      <c r="H102" s="147">
        <f>+H262+H392+H479+H157</f>
        <v>0</v>
      </c>
      <c r="I102" s="147">
        <f>+I262+I392+I479+I157</f>
        <v>0</v>
      </c>
      <c r="J102" s="147">
        <f>+J262+J392+J479</f>
        <v>0</v>
      </c>
      <c r="K102" s="148"/>
      <c r="L102" s="147">
        <f>+L262+L392+L479+L157</f>
        <v>0</v>
      </c>
      <c r="M102" s="147">
        <f>+M262+M392+M479+M157</f>
        <v>-179558</v>
      </c>
      <c r="N102" s="147">
        <f>+N262+N392+N479+N157</f>
        <v>-252.89</v>
      </c>
      <c r="O102" s="147">
        <f>+O262+O392+O479+O157</f>
        <v>-179810.89</v>
      </c>
      <c r="P102" s="147">
        <f t="shared" si="26"/>
        <v>179810.89</v>
      </c>
      <c r="Q102" s="149"/>
      <c r="R102" s="36"/>
      <c r="S102" s="36"/>
      <c r="T102" s="101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</row>
    <row r="103" spans="1:154" ht="33" x14ac:dyDescent="0.2">
      <c r="A103" s="336" t="s">
        <v>137</v>
      </c>
      <c r="B103" s="337"/>
      <c r="C103" s="337"/>
      <c r="D103" s="337"/>
      <c r="E103" s="337"/>
      <c r="F103" s="337"/>
      <c r="G103" s="57" t="s">
        <v>138</v>
      </c>
      <c r="H103" s="150">
        <f>H104+H157</f>
        <v>29000</v>
      </c>
      <c r="I103" s="150">
        <f>I104+I157</f>
        <v>29000</v>
      </c>
      <c r="J103" s="150">
        <f>J104+J157</f>
        <v>0</v>
      </c>
      <c r="K103" s="151">
        <f>ROUND(I103/H103*100,2)</f>
        <v>100</v>
      </c>
      <c r="L103" s="150">
        <f>L104+L157</f>
        <v>29000</v>
      </c>
      <c r="M103" s="150">
        <f>M104+M157</f>
        <v>28211</v>
      </c>
      <c r="N103" s="150">
        <f>N104+N157</f>
        <v>0</v>
      </c>
      <c r="O103" s="152">
        <f>O104+O157</f>
        <v>28211</v>
      </c>
      <c r="P103" s="152">
        <f t="shared" si="26"/>
        <v>789</v>
      </c>
      <c r="Q103" s="153">
        <f t="shared" si="27"/>
        <v>97.28</v>
      </c>
      <c r="R103" s="36"/>
      <c r="S103" s="36"/>
      <c r="T103" s="101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</row>
    <row r="104" spans="1:154" x14ac:dyDescent="0.2">
      <c r="A104" s="38"/>
      <c r="B104" s="39"/>
      <c r="C104" s="39"/>
      <c r="D104" s="39" t="s">
        <v>37</v>
      </c>
      <c r="E104" s="39"/>
      <c r="F104" s="39"/>
      <c r="G104" s="74" t="s">
        <v>83</v>
      </c>
      <c r="H104" s="75">
        <f>H105+H133+H151</f>
        <v>29000</v>
      </c>
      <c r="I104" s="75">
        <f>I105+I133+I151</f>
        <v>29000</v>
      </c>
      <c r="J104" s="75">
        <f>J105+J133+J151</f>
        <v>0</v>
      </c>
      <c r="K104" s="76">
        <f>ROUND(I104/H104*100,2)</f>
        <v>100</v>
      </c>
      <c r="L104" s="75">
        <f>L105+L133+L151</f>
        <v>29000</v>
      </c>
      <c r="M104" s="75">
        <f>M105+M133+M151</f>
        <v>28211</v>
      </c>
      <c r="N104" s="75">
        <f>N105+N133+N151</f>
        <v>0</v>
      </c>
      <c r="O104" s="77">
        <f>O105+O133+O151</f>
        <v>28211</v>
      </c>
      <c r="P104" s="77">
        <f t="shared" si="26"/>
        <v>789</v>
      </c>
      <c r="Q104" s="41">
        <f t="shared" si="27"/>
        <v>97.28</v>
      </c>
      <c r="R104" s="36"/>
      <c r="S104" s="36"/>
      <c r="T104" s="101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</row>
    <row r="105" spans="1:154" x14ac:dyDescent="0.2">
      <c r="A105" s="38"/>
      <c r="B105" s="39"/>
      <c r="C105" s="39"/>
      <c r="D105" s="39" t="s">
        <v>111</v>
      </c>
      <c r="E105" s="39"/>
      <c r="F105" s="39"/>
      <c r="G105" s="74" t="s">
        <v>85</v>
      </c>
      <c r="H105" s="75">
        <f>H106+H126+H124</f>
        <v>0</v>
      </c>
      <c r="I105" s="75">
        <f>I106+I126+I124</f>
        <v>0</v>
      </c>
      <c r="J105" s="75">
        <f>J106+J126+J124</f>
        <v>0</v>
      </c>
      <c r="K105" s="76"/>
      <c r="L105" s="75">
        <f>L106+L126+L124</f>
        <v>0</v>
      </c>
      <c r="M105" s="75">
        <f>M106+M126+M124</f>
        <v>0</v>
      </c>
      <c r="N105" s="75">
        <f>N106+N126+N124</f>
        <v>0</v>
      </c>
      <c r="O105" s="77">
        <f>O106+O126+O124</f>
        <v>0</v>
      </c>
      <c r="P105" s="77">
        <f t="shared" si="26"/>
        <v>0</v>
      </c>
      <c r="Q105" s="41"/>
      <c r="R105" s="36"/>
      <c r="S105" s="36"/>
      <c r="T105" s="101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</row>
    <row r="106" spans="1:154" x14ac:dyDescent="0.2">
      <c r="A106" s="38"/>
      <c r="B106" s="39"/>
      <c r="C106" s="39"/>
      <c r="D106" s="39"/>
      <c r="E106" s="39" t="s">
        <v>37</v>
      </c>
      <c r="F106" s="39"/>
      <c r="G106" s="52" t="s">
        <v>139</v>
      </c>
      <c r="H106" s="75">
        <f>SUM(H107:H123)</f>
        <v>0</v>
      </c>
      <c r="I106" s="75">
        <f>SUM(I107:I123)</f>
        <v>0</v>
      </c>
      <c r="J106" s="75">
        <f>SUM(J107:J123)</f>
        <v>0</v>
      </c>
      <c r="K106" s="76"/>
      <c r="L106" s="75">
        <f>SUM(L107:L123)</f>
        <v>0</v>
      </c>
      <c r="M106" s="75">
        <f>SUM(M107:M123)</f>
        <v>0</v>
      </c>
      <c r="N106" s="75">
        <f>SUM(N107:N123)</f>
        <v>0</v>
      </c>
      <c r="O106" s="77">
        <f>SUM(O107:O123)</f>
        <v>0</v>
      </c>
      <c r="P106" s="77">
        <f t="shared" si="26"/>
        <v>0</v>
      </c>
      <c r="Q106" s="41"/>
      <c r="R106" s="36"/>
      <c r="S106" s="36"/>
      <c r="T106" s="101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</row>
    <row r="107" spans="1:154" x14ac:dyDescent="0.2">
      <c r="A107" s="48"/>
      <c r="B107" s="49"/>
      <c r="C107" s="49"/>
      <c r="D107" s="49"/>
      <c r="E107" s="49"/>
      <c r="F107" s="49" t="s">
        <v>37</v>
      </c>
      <c r="G107" s="53" t="s">
        <v>140</v>
      </c>
      <c r="H107" s="78"/>
      <c r="I107" s="78"/>
      <c r="J107" s="78">
        <f t="shared" ref="J107:J150" si="58">H107-I107</f>
        <v>0</v>
      </c>
      <c r="K107" s="76"/>
      <c r="L107" s="78"/>
      <c r="M107" s="50"/>
      <c r="N107" s="78"/>
      <c r="O107" s="79">
        <f t="shared" ref="O107:O123" si="59">+M107+N107</f>
        <v>0</v>
      </c>
      <c r="P107" s="79">
        <f t="shared" si="26"/>
        <v>0</v>
      </c>
      <c r="Q107" s="41"/>
      <c r="R107" s="36"/>
      <c r="S107" s="36"/>
      <c r="T107" s="101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</row>
    <row r="108" spans="1:154" s="89" customFormat="1" x14ac:dyDescent="0.2">
      <c r="A108" s="80"/>
      <c r="B108" s="81"/>
      <c r="C108" s="81"/>
      <c r="D108" s="81"/>
      <c r="E108" s="81"/>
      <c r="F108" s="81"/>
      <c r="G108" s="82" t="s">
        <v>141</v>
      </c>
      <c r="H108" s="83"/>
      <c r="I108" s="83"/>
      <c r="J108" s="78">
        <f t="shared" si="58"/>
        <v>0</v>
      </c>
      <c r="K108" s="84"/>
      <c r="L108" s="83"/>
      <c r="M108" s="85"/>
      <c r="N108" s="83"/>
      <c r="O108" s="79">
        <f t="shared" si="59"/>
        <v>0</v>
      </c>
      <c r="P108" s="79">
        <f t="shared" si="26"/>
        <v>0</v>
      </c>
      <c r="Q108" s="41"/>
      <c r="R108" s="86"/>
      <c r="S108" s="86"/>
      <c r="T108" s="177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87"/>
      <c r="BN108" s="87"/>
      <c r="BO108" s="87"/>
      <c r="BP108" s="87"/>
      <c r="BQ108" s="87"/>
      <c r="BR108" s="87"/>
      <c r="BS108" s="87"/>
      <c r="BT108" s="87"/>
      <c r="BU108" s="87"/>
      <c r="BV108" s="87"/>
      <c r="BW108" s="87"/>
      <c r="BX108" s="87"/>
      <c r="BY108" s="87"/>
      <c r="BZ108" s="87"/>
      <c r="CA108" s="87"/>
      <c r="CB108" s="87"/>
      <c r="CC108" s="87"/>
      <c r="CD108" s="87"/>
      <c r="CE108" s="87"/>
      <c r="CF108" s="87"/>
      <c r="CG108" s="87"/>
      <c r="CH108" s="87"/>
      <c r="CI108" s="87"/>
      <c r="CJ108" s="87"/>
      <c r="CK108" s="87"/>
      <c r="CL108" s="87"/>
      <c r="CM108" s="87"/>
      <c r="CN108" s="87"/>
      <c r="CO108" s="87"/>
      <c r="CP108" s="87"/>
      <c r="CQ108" s="87"/>
      <c r="CR108" s="87"/>
      <c r="CS108" s="87"/>
      <c r="CT108" s="87"/>
      <c r="CU108" s="87"/>
      <c r="CV108" s="87"/>
      <c r="CW108" s="87"/>
      <c r="CX108" s="87"/>
      <c r="CY108" s="87"/>
      <c r="CZ108" s="87"/>
      <c r="DA108" s="87"/>
      <c r="DB108" s="87"/>
      <c r="DC108" s="88"/>
      <c r="DD108" s="88"/>
      <c r="DE108" s="88"/>
      <c r="DF108" s="88"/>
      <c r="DG108" s="88"/>
      <c r="DH108" s="88"/>
      <c r="DI108" s="88"/>
      <c r="DJ108" s="88"/>
      <c r="DK108" s="88"/>
      <c r="DL108" s="88"/>
      <c r="DM108" s="88"/>
      <c r="DN108" s="88"/>
      <c r="DO108" s="88"/>
      <c r="DP108" s="88"/>
      <c r="DQ108" s="88"/>
      <c r="DR108" s="88"/>
      <c r="DS108" s="88"/>
      <c r="DT108" s="88"/>
      <c r="DU108" s="88"/>
      <c r="DV108" s="88"/>
      <c r="DW108" s="88"/>
      <c r="DX108" s="88"/>
      <c r="DY108" s="88"/>
      <c r="DZ108" s="88"/>
      <c r="EA108" s="88"/>
      <c r="EB108" s="88"/>
      <c r="EC108" s="88"/>
      <c r="ED108" s="88"/>
      <c r="EE108" s="88"/>
      <c r="EF108" s="88"/>
      <c r="EG108" s="88"/>
      <c r="EH108" s="88"/>
      <c r="EI108" s="88"/>
      <c r="EJ108" s="88"/>
      <c r="EK108" s="88"/>
      <c r="EL108" s="88"/>
      <c r="EM108" s="88"/>
      <c r="EN108" s="88"/>
      <c r="EO108" s="88"/>
      <c r="EP108" s="88"/>
      <c r="EQ108" s="88"/>
      <c r="ER108" s="88"/>
      <c r="ES108" s="88"/>
      <c r="ET108" s="88"/>
      <c r="EU108" s="88"/>
      <c r="EV108" s="88"/>
      <c r="EW108" s="88"/>
      <c r="EX108" s="88"/>
    </row>
    <row r="109" spans="1:154" x14ac:dyDescent="0.2">
      <c r="A109" s="48"/>
      <c r="B109" s="49"/>
      <c r="C109" s="49"/>
      <c r="D109" s="49"/>
      <c r="E109" s="49"/>
      <c r="F109" s="49" t="s">
        <v>35</v>
      </c>
      <c r="G109" s="53" t="s">
        <v>142</v>
      </c>
      <c r="H109" s="78"/>
      <c r="I109" s="78"/>
      <c r="J109" s="78">
        <f t="shared" si="58"/>
        <v>0</v>
      </c>
      <c r="K109" s="76"/>
      <c r="L109" s="78"/>
      <c r="M109" s="50"/>
      <c r="N109" s="78"/>
      <c r="O109" s="79">
        <f t="shared" si="59"/>
        <v>0</v>
      </c>
      <c r="P109" s="79">
        <f t="shared" si="26"/>
        <v>0</v>
      </c>
      <c r="Q109" s="41"/>
      <c r="R109" s="36"/>
      <c r="S109" s="36"/>
      <c r="T109" s="101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</row>
    <row r="110" spans="1:154" x14ac:dyDescent="0.2">
      <c r="A110" s="48"/>
      <c r="B110" s="49"/>
      <c r="C110" s="49"/>
      <c r="D110" s="49"/>
      <c r="E110" s="49"/>
      <c r="F110" s="49" t="s">
        <v>143</v>
      </c>
      <c r="G110" s="53" t="s">
        <v>144</v>
      </c>
      <c r="H110" s="78"/>
      <c r="I110" s="78"/>
      <c r="J110" s="78">
        <f t="shared" si="58"/>
        <v>0</v>
      </c>
      <c r="K110" s="76"/>
      <c r="L110" s="78"/>
      <c r="M110" s="50"/>
      <c r="N110" s="78"/>
      <c r="O110" s="79">
        <f t="shared" si="59"/>
        <v>0</v>
      </c>
      <c r="P110" s="79">
        <f t="shared" si="26"/>
        <v>0</v>
      </c>
      <c r="Q110" s="41"/>
      <c r="R110" s="36"/>
      <c r="S110" s="36"/>
      <c r="T110" s="101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</row>
    <row r="111" spans="1:154" x14ac:dyDescent="0.2">
      <c r="A111" s="48"/>
      <c r="B111" s="49"/>
      <c r="C111" s="49"/>
      <c r="D111" s="49"/>
      <c r="E111" s="49"/>
      <c r="F111" s="49" t="s">
        <v>24</v>
      </c>
      <c r="G111" s="53" t="s">
        <v>145</v>
      </c>
      <c r="H111" s="78"/>
      <c r="I111" s="78"/>
      <c r="J111" s="78">
        <f t="shared" si="58"/>
        <v>0</v>
      </c>
      <c r="K111" s="76"/>
      <c r="L111" s="78"/>
      <c r="M111" s="50"/>
      <c r="N111" s="78"/>
      <c r="O111" s="79">
        <f t="shared" si="59"/>
        <v>0</v>
      </c>
      <c r="P111" s="79">
        <f t="shared" si="26"/>
        <v>0</v>
      </c>
      <c r="Q111" s="41"/>
      <c r="R111" s="36"/>
      <c r="S111" s="36"/>
      <c r="T111" s="101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</row>
    <row r="112" spans="1:154" x14ac:dyDescent="0.2">
      <c r="A112" s="48"/>
      <c r="B112" s="49"/>
      <c r="C112" s="49"/>
      <c r="D112" s="49"/>
      <c r="E112" s="49"/>
      <c r="F112" s="49" t="s">
        <v>39</v>
      </c>
      <c r="G112" s="53" t="s">
        <v>146</v>
      </c>
      <c r="H112" s="78"/>
      <c r="I112" s="78"/>
      <c r="J112" s="78">
        <f t="shared" si="58"/>
        <v>0</v>
      </c>
      <c r="K112" s="76"/>
      <c r="L112" s="78"/>
      <c r="M112" s="50"/>
      <c r="N112" s="78"/>
      <c r="O112" s="79">
        <f t="shared" si="59"/>
        <v>0</v>
      </c>
      <c r="P112" s="79">
        <f t="shared" si="26"/>
        <v>0</v>
      </c>
      <c r="Q112" s="41"/>
      <c r="R112" s="36"/>
      <c r="S112" s="36"/>
      <c r="T112" s="101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</row>
    <row r="113" spans="1:154" x14ac:dyDescent="0.2">
      <c r="A113" s="48"/>
      <c r="B113" s="49"/>
      <c r="C113" s="49"/>
      <c r="D113" s="49"/>
      <c r="E113" s="49"/>
      <c r="F113" s="49"/>
      <c r="G113" s="53" t="s">
        <v>147</v>
      </c>
      <c r="H113" s="78"/>
      <c r="I113" s="78"/>
      <c r="J113" s="78">
        <f t="shared" si="58"/>
        <v>0</v>
      </c>
      <c r="K113" s="76"/>
      <c r="L113" s="78"/>
      <c r="M113" s="50"/>
      <c r="N113" s="78"/>
      <c r="O113" s="79">
        <f t="shared" si="59"/>
        <v>0</v>
      </c>
      <c r="P113" s="79">
        <f t="shared" si="26"/>
        <v>0</v>
      </c>
      <c r="Q113" s="41"/>
      <c r="R113" s="36"/>
      <c r="S113" s="36"/>
      <c r="T113" s="101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</row>
    <row r="114" spans="1:154" x14ac:dyDescent="0.2">
      <c r="A114" s="48"/>
      <c r="B114" s="49"/>
      <c r="C114" s="49"/>
      <c r="D114" s="49"/>
      <c r="E114" s="49"/>
      <c r="F114" s="49" t="s">
        <v>148</v>
      </c>
      <c r="G114" s="53" t="s">
        <v>149</v>
      </c>
      <c r="H114" s="78"/>
      <c r="I114" s="78"/>
      <c r="J114" s="78">
        <f t="shared" si="58"/>
        <v>0</v>
      </c>
      <c r="K114" s="76"/>
      <c r="L114" s="78"/>
      <c r="M114" s="50"/>
      <c r="N114" s="78"/>
      <c r="O114" s="79">
        <f t="shared" si="59"/>
        <v>0</v>
      </c>
      <c r="P114" s="79">
        <f t="shared" si="26"/>
        <v>0</v>
      </c>
      <c r="Q114" s="41"/>
      <c r="R114" s="36"/>
      <c r="S114" s="36"/>
      <c r="T114" s="101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</row>
    <row r="115" spans="1:154" x14ac:dyDescent="0.2">
      <c r="A115" s="48"/>
      <c r="B115" s="49"/>
      <c r="C115" s="49"/>
      <c r="D115" s="49"/>
      <c r="E115" s="49"/>
      <c r="F115" s="49" t="s">
        <v>46</v>
      </c>
      <c r="G115" s="53" t="s">
        <v>150</v>
      </c>
      <c r="H115" s="78"/>
      <c r="I115" s="78"/>
      <c r="J115" s="78">
        <f t="shared" si="58"/>
        <v>0</v>
      </c>
      <c r="K115" s="76"/>
      <c r="L115" s="78"/>
      <c r="M115" s="50"/>
      <c r="N115" s="78"/>
      <c r="O115" s="79">
        <f t="shared" si="59"/>
        <v>0</v>
      </c>
      <c r="P115" s="79">
        <f t="shared" si="26"/>
        <v>0</v>
      </c>
      <c r="Q115" s="41"/>
      <c r="R115" s="36"/>
      <c r="S115" s="36"/>
      <c r="T115" s="101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</row>
    <row r="116" spans="1:154" x14ac:dyDescent="0.2">
      <c r="A116" s="48"/>
      <c r="B116" s="49"/>
      <c r="C116" s="49"/>
      <c r="D116" s="49"/>
      <c r="E116" s="49"/>
      <c r="F116" s="49"/>
      <c r="G116" s="53" t="s">
        <v>151</v>
      </c>
      <c r="H116" s="78"/>
      <c r="I116" s="78"/>
      <c r="J116" s="78">
        <f t="shared" si="58"/>
        <v>0</v>
      </c>
      <c r="K116" s="76"/>
      <c r="L116" s="78"/>
      <c r="M116" s="50"/>
      <c r="N116" s="78"/>
      <c r="O116" s="79">
        <f t="shared" si="59"/>
        <v>0</v>
      </c>
      <c r="P116" s="79">
        <f t="shared" si="26"/>
        <v>0</v>
      </c>
      <c r="Q116" s="41"/>
      <c r="R116" s="36"/>
      <c r="S116" s="36"/>
      <c r="T116" s="101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</row>
    <row r="117" spans="1:154" x14ac:dyDescent="0.2">
      <c r="A117" s="48"/>
      <c r="B117" s="49"/>
      <c r="C117" s="49"/>
      <c r="D117" s="49"/>
      <c r="E117" s="49"/>
      <c r="F117" s="49"/>
      <c r="G117" s="53" t="s">
        <v>152</v>
      </c>
      <c r="H117" s="78"/>
      <c r="I117" s="78"/>
      <c r="J117" s="78">
        <f t="shared" si="58"/>
        <v>0</v>
      </c>
      <c r="K117" s="76"/>
      <c r="L117" s="78"/>
      <c r="M117" s="50"/>
      <c r="N117" s="78"/>
      <c r="O117" s="79">
        <f t="shared" si="59"/>
        <v>0</v>
      </c>
      <c r="P117" s="79">
        <f t="shared" si="26"/>
        <v>0</v>
      </c>
      <c r="Q117" s="41"/>
      <c r="R117" s="36"/>
      <c r="S117" s="36"/>
      <c r="T117" s="101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</row>
    <row r="118" spans="1:154" ht="17.45" customHeight="1" x14ac:dyDescent="0.2">
      <c r="A118" s="48"/>
      <c r="B118" s="49"/>
      <c r="C118" s="49"/>
      <c r="D118" s="49"/>
      <c r="E118" s="49"/>
      <c r="F118" s="49"/>
      <c r="G118" s="53" t="s">
        <v>153</v>
      </c>
      <c r="H118" s="78"/>
      <c r="I118" s="78"/>
      <c r="J118" s="78">
        <f t="shared" si="58"/>
        <v>0</v>
      </c>
      <c r="K118" s="76"/>
      <c r="L118" s="78"/>
      <c r="M118" s="50"/>
      <c r="N118" s="78"/>
      <c r="O118" s="79">
        <f t="shared" si="59"/>
        <v>0</v>
      </c>
      <c r="P118" s="79">
        <f t="shared" si="26"/>
        <v>0</v>
      </c>
      <c r="Q118" s="41"/>
      <c r="R118" s="36"/>
      <c r="S118" s="36"/>
      <c r="T118" s="101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</row>
    <row r="119" spans="1:154" x14ac:dyDescent="0.2">
      <c r="A119" s="48"/>
      <c r="B119" s="49"/>
      <c r="C119" s="49"/>
      <c r="D119" s="49"/>
      <c r="E119" s="49"/>
      <c r="F119" s="49">
        <v>13</v>
      </c>
      <c r="G119" s="53" t="s">
        <v>154</v>
      </c>
      <c r="H119" s="78"/>
      <c r="I119" s="78"/>
      <c r="J119" s="78">
        <f t="shared" si="58"/>
        <v>0</v>
      </c>
      <c r="K119" s="76"/>
      <c r="L119" s="78"/>
      <c r="M119" s="50"/>
      <c r="N119" s="78"/>
      <c r="O119" s="79">
        <f t="shared" si="59"/>
        <v>0</v>
      </c>
      <c r="P119" s="79">
        <f t="shared" si="26"/>
        <v>0</v>
      </c>
      <c r="Q119" s="41"/>
      <c r="R119" s="36"/>
      <c r="S119" s="36"/>
      <c r="T119" s="101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</row>
    <row r="120" spans="1:154" x14ac:dyDescent="0.2">
      <c r="A120" s="48"/>
      <c r="B120" s="49"/>
      <c r="C120" s="49"/>
      <c r="D120" s="49"/>
      <c r="E120" s="49"/>
      <c r="F120" s="49"/>
      <c r="G120" s="53" t="s">
        <v>155</v>
      </c>
      <c r="H120" s="78"/>
      <c r="I120" s="78"/>
      <c r="J120" s="78">
        <f t="shared" si="58"/>
        <v>0</v>
      </c>
      <c r="K120" s="76"/>
      <c r="L120" s="78"/>
      <c r="M120" s="50"/>
      <c r="N120" s="78"/>
      <c r="O120" s="79">
        <f t="shared" si="59"/>
        <v>0</v>
      </c>
      <c r="P120" s="79">
        <f t="shared" ref="P120:P183" si="60">L120-O120</f>
        <v>0</v>
      </c>
      <c r="Q120" s="41"/>
      <c r="R120" s="36"/>
      <c r="S120" s="36"/>
      <c r="T120" s="101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</row>
    <row r="121" spans="1:154" ht="17.45" customHeight="1" x14ac:dyDescent="0.2">
      <c r="A121" s="48"/>
      <c r="B121" s="49"/>
      <c r="C121" s="49"/>
      <c r="D121" s="49"/>
      <c r="E121" s="49"/>
      <c r="F121" s="49"/>
      <c r="G121" s="53" t="s">
        <v>156</v>
      </c>
      <c r="H121" s="78"/>
      <c r="I121" s="78"/>
      <c r="J121" s="78">
        <f t="shared" si="58"/>
        <v>0</v>
      </c>
      <c r="K121" s="76"/>
      <c r="L121" s="78"/>
      <c r="M121" s="50"/>
      <c r="N121" s="78"/>
      <c r="O121" s="79">
        <f t="shared" si="59"/>
        <v>0</v>
      </c>
      <c r="P121" s="79">
        <f t="shared" si="60"/>
        <v>0</v>
      </c>
      <c r="Q121" s="41"/>
      <c r="R121" s="36"/>
      <c r="S121" s="36"/>
      <c r="T121" s="101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</row>
    <row r="122" spans="1:154" x14ac:dyDescent="0.2">
      <c r="A122" s="48"/>
      <c r="B122" s="49"/>
      <c r="C122" s="49"/>
      <c r="D122" s="49"/>
      <c r="E122" s="49"/>
      <c r="F122" s="49">
        <v>17</v>
      </c>
      <c r="G122" s="53" t="s">
        <v>157</v>
      </c>
      <c r="H122" s="78"/>
      <c r="I122" s="78"/>
      <c r="J122" s="78">
        <f t="shared" si="58"/>
        <v>0</v>
      </c>
      <c r="K122" s="76"/>
      <c r="L122" s="78"/>
      <c r="M122" s="50"/>
      <c r="N122" s="78"/>
      <c r="O122" s="79">
        <f t="shared" si="59"/>
        <v>0</v>
      </c>
      <c r="P122" s="79">
        <f t="shared" si="60"/>
        <v>0</v>
      </c>
      <c r="Q122" s="41"/>
      <c r="R122" s="36"/>
      <c r="S122" s="36"/>
      <c r="T122" s="101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</row>
    <row r="123" spans="1:154" x14ac:dyDescent="0.2">
      <c r="A123" s="48"/>
      <c r="B123" s="49"/>
      <c r="C123" s="49"/>
      <c r="D123" s="49"/>
      <c r="E123" s="49"/>
      <c r="F123" s="49" t="s">
        <v>113</v>
      </c>
      <c r="G123" s="53" t="s">
        <v>158</v>
      </c>
      <c r="H123" s="78"/>
      <c r="I123" s="78"/>
      <c r="J123" s="78">
        <f t="shared" si="58"/>
        <v>0</v>
      </c>
      <c r="K123" s="76"/>
      <c r="L123" s="78"/>
      <c r="M123" s="50"/>
      <c r="N123" s="78"/>
      <c r="O123" s="79">
        <f t="shared" si="59"/>
        <v>0</v>
      </c>
      <c r="P123" s="79">
        <f t="shared" si="60"/>
        <v>0</v>
      </c>
      <c r="Q123" s="41"/>
      <c r="R123" s="36"/>
      <c r="S123" s="36"/>
      <c r="T123" s="101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</row>
    <row r="124" spans="1:154" x14ac:dyDescent="0.2">
      <c r="A124" s="48"/>
      <c r="B124" s="49"/>
      <c r="C124" s="49"/>
      <c r="D124" s="49"/>
      <c r="E124" s="67" t="s">
        <v>74</v>
      </c>
      <c r="F124" s="39"/>
      <c r="G124" s="52" t="s">
        <v>159</v>
      </c>
      <c r="H124" s="75">
        <f>H125</f>
        <v>0</v>
      </c>
      <c r="I124" s="75">
        <f>I125</f>
        <v>0</v>
      </c>
      <c r="J124" s="78">
        <f t="shared" si="58"/>
        <v>0</v>
      </c>
      <c r="K124" s="76"/>
      <c r="L124" s="75">
        <f>L125</f>
        <v>0</v>
      </c>
      <c r="M124" s="75">
        <f>M125</f>
        <v>0</v>
      </c>
      <c r="N124" s="75">
        <f>N125</f>
        <v>0</v>
      </c>
      <c r="O124" s="77">
        <f>O125</f>
        <v>0</v>
      </c>
      <c r="P124" s="77">
        <f t="shared" si="60"/>
        <v>0</v>
      </c>
      <c r="Q124" s="41"/>
      <c r="R124" s="36"/>
      <c r="S124" s="36"/>
      <c r="T124" s="101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</row>
    <row r="125" spans="1:154" x14ac:dyDescent="0.2">
      <c r="A125" s="48"/>
      <c r="B125" s="49"/>
      <c r="C125" s="49"/>
      <c r="D125" s="49"/>
      <c r="E125" s="49"/>
      <c r="F125" s="90" t="s">
        <v>128</v>
      </c>
      <c r="G125" s="53" t="s">
        <v>160</v>
      </c>
      <c r="H125" s="78"/>
      <c r="I125" s="78"/>
      <c r="J125" s="78">
        <f t="shared" si="58"/>
        <v>0</v>
      </c>
      <c r="K125" s="76"/>
      <c r="L125" s="78"/>
      <c r="M125" s="50"/>
      <c r="N125" s="78"/>
      <c r="O125" s="79">
        <v>0</v>
      </c>
      <c r="P125" s="79">
        <f t="shared" si="60"/>
        <v>0</v>
      </c>
      <c r="Q125" s="41"/>
      <c r="R125" s="36"/>
      <c r="S125" s="36"/>
      <c r="T125" s="101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</row>
    <row r="126" spans="1:154" x14ac:dyDescent="0.2">
      <c r="A126" s="38"/>
      <c r="B126" s="39"/>
      <c r="C126" s="39"/>
      <c r="D126" s="39"/>
      <c r="E126" s="39" t="s">
        <v>55</v>
      </c>
      <c r="F126" s="39"/>
      <c r="G126" s="52" t="s">
        <v>161</v>
      </c>
      <c r="H126" s="75">
        <f>H127+H128+H129+H130+H131+H132</f>
        <v>0</v>
      </c>
      <c r="I126" s="75">
        <f>I127+I128+I129+I130+I131+I132</f>
        <v>0</v>
      </c>
      <c r="J126" s="78">
        <f t="shared" si="58"/>
        <v>0</v>
      </c>
      <c r="K126" s="76"/>
      <c r="L126" s="75">
        <f>L127+L128+L129+L130+L131+L132</f>
        <v>0</v>
      </c>
      <c r="M126" s="75">
        <f>M127+M128+M129+M130+M131+M132</f>
        <v>0</v>
      </c>
      <c r="N126" s="75">
        <f>N127+N128+N129+N130+N131+N132</f>
        <v>0</v>
      </c>
      <c r="O126" s="77">
        <f>O127+O128+O129+O130+O131+O132</f>
        <v>0</v>
      </c>
      <c r="P126" s="77">
        <f t="shared" si="60"/>
        <v>0</v>
      </c>
      <c r="Q126" s="41"/>
      <c r="R126" s="36"/>
      <c r="S126" s="36"/>
      <c r="T126" s="101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</row>
    <row r="127" spans="1:154" x14ac:dyDescent="0.2">
      <c r="A127" s="48"/>
      <c r="B127" s="49"/>
      <c r="C127" s="49"/>
      <c r="D127" s="49"/>
      <c r="E127" s="49"/>
      <c r="F127" s="49" t="s">
        <v>37</v>
      </c>
      <c r="G127" s="53" t="s">
        <v>162</v>
      </c>
      <c r="H127" s="78"/>
      <c r="I127" s="78"/>
      <c r="J127" s="78">
        <f t="shared" si="58"/>
        <v>0</v>
      </c>
      <c r="K127" s="76"/>
      <c r="L127" s="78"/>
      <c r="M127" s="50"/>
      <c r="N127" s="78"/>
      <c r="O127" s="79">
        <f t="shared" ref="O127:O132" si="61">+M127+N127</f>
        <v>0</v>
      </c>
      <c r="P127" s="79">
        <f t="shared" si="60"/>
        <v>0</v>
      </c>
      <c r="Q127" s="41"/>
      <c r="R127" s="36"/>
      <c r="S127" s="36"/>
      <c r="T127" s="101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</row>
    <row r="128" spans="1:154" x14ac:dyDescent="0.2">
      <c r="A128" s="48"/>
      <c r="B128" s="49"/>
      <c r="C128" s="49"/>
      <c r="D128" s="49"/>
      <c r="E128" s="49"/>
      <c r="F128" s="49" t="s">
        <v>35</v>
      </c>
      <c r="G128" s="53" t="s">
        <v>163</v>
      </c>
      <c r="H128" s="78"/>
      <c r="I128" s="78"/>
      <c r="J128" s="78">
        <f t="shared" si="58"/>
        <v>0</v>
      </c>
      <c r="K128" s="76"/>
      <c r="L128" s="78"/>
      <c r="M128" s="50"/>
      <c r="N128" s="78"/>
      <c r="O128" s="79">
        <f t="shared" si="61"/>
        <v>0</v>
      </c>
      <c r="P128" s="79">
        <f t="shared" si="60"/>
        <v>0</v>
      </c>
      <c r="Q128" s="41"/>
      <c r="R128" s="36"/>
      <c r="S128" s="36"/>
      <c r="T128" s="101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</row>
    <row r="129" spans="1:154" x14ac:dyDescent="0.2">
      <c r="A129" s="48"/>
      <c r="B129" s="49"/>
      <c r="C129" s="49"/>
      <c r="D129" s="49"/>
      <c r="E129" s="49"/>
      <c r="F129" s="49" t="s">
        <v>55</v>
      </c>
      <c r="G129" s="53" t="s">
        <v>164</v>
      </c>
      <c r="H129" s="78"/>
      <c r="I129" s="78"/>
      <c r="J129" s="78">
        <f t="shared" si="58"/>
        <v>0</v>
      </c>
      <c r="K129" s="76"/>
      <c r="L129" s="78"/>
      <c r="M129" s="50"/>
      <c r="N129" s="78"/>
      <c r="O129" s="79">
        <f t="shared" si="61"/>
        <v>0</v>
      </c>
      <c r="P129" s="79">
        <f t="shared" si="60"/>
        <v>0</v>
      </c>
      <c r="Q129" s="41"/>
      <c r="R129" s="36"/>
      <c r="S129" s="36"/>
      <c r="T129" s="101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</row>
    <row r="130" spans="1:154" ht="33" x14ac:dyDescent="0.2">
      <c r="A130" s="48"/>
      <c r="B130" s="49"/>
      <c r="C130" s="49"/>
      <c r="D130" s="49"/>
      <c r="E130" s="49"/>
      <c r="F130" s="49" t="s">
        <v>24</v>
      </c>
      <c r="G130" s="53" t="s">
        <v>165</v>
      </c>
      <c r="H130" s="78"/>
      <c r="I130" s="78"/>
      <c r="J130" s="78">
        <f t="shared" si="58"/>
        <v>0</v>
      </c>
      <c r="K130" s="76"/>
      <c r="L130" s="78"/>
      <c r="M130" s="50"/>
      <c r="N130" s="78"/>
      <c r="O130" s="79">
        <f t="shared" si="61"/>
        <v>0</v>
      </c>
      <c r="P130" s="79">
        <f t="shared" si="60"/>
        <v>0</v>
      </c>
      <c r="Q130" s="41"/>
      <c r="R130" s="36"/>
      <c r="S130" s="36"/>
      <c r="T130" s="101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</row>
    <row r="131" spans="1:154" x14ac:dyDescent="0.2">
      <c r="A131" s="48"/>
      <c r="B131" s="49"/>
      <c r="C131" s="49"/>
      <c r="D131" s="49"/>
      <c r="E131" s="49"/>
      <c r="F131" s="49" t="s">
        <v>39</v>
      </c>
      <c r="G131" s="53" t="s">
        <v>166</v>
      </c>
      <c r="H131" s="78"/>
      <c r="I131" s="78"/>
      <c r="J131" s="78">
        <f t="shared" si="58"/>
        <v>0</v>
      </c>
      <c r="K131" s="76"/>
      <c r="L131" s="78"/>
      <c r="M131" s="50"/>
      <c r="N131" s="78"/>
      <c r="O131" s="79">
        <f t="shared" si="61"/>
        <v>0</v>
      </c>
      <c r="P131" s="79">
        <f t="shared" si="60"/>
        <v>0</v>
      </c>
      <c r="Q131" s="41"/>
      <c r="R131" s="36"/>
      <c r="S131" s="36"/>
      <c r="T131" s="101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</row>
    <row r="132" spans="1:154" x14ac:dyDescent="0.2">
      <c r="A132" s="48"/>
      <c r="B132" s="49"/>
      <c r="C132" s="49"/>
      <c r="D132" s="49"/>
      <c r="E132" s="49"/>
      <c r="F132" s="49" t="s">
        <v>167</v>
      </c>
      <c r="G132" s="53" t="s">
        <v>168</v>
      </c>
      <c r="H132" s="78"/>
      <c r="I132" s="78"/>
      <c r="J132" s="78">
        <f t="shared" si="58"/>
        <v>0</v>
      </c>
      <c r="K132" s="76"/>
      <c r="L132" s="78"/>
      <c r="M132" s="50"/>
      <c r="N132" s="78"/>
      <c r="O132" s="79">
        <f t="shared" si="61"/>
        <v>0</v>
      </c>
      <c r="P132" s="79">
        <f t="shared" si="60"/>
        <v>0</v>
      </c>
      <c r="Q132" s="41"/>
      <c r="R132" s="36"/>
      <c r="S132" s="36"/>
      <c r="T132" s="101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</row>
    <row r="133" spans="1:154" x14ac:dyDescent="0.2">
      <c r="A133" s="38"/>
      <c r="B133" s="39"/>
      <c r="C133" s="39"/>
      <c r="D133" s="39" t="s">
        <v>112</v>
      </c>
      <c r="E133" s="39"/>
      <c r="F133" s="39"/>
      <c r="G133" s="74" t="s">
        <v>169</v>
      </c>
      <c r="H133" s="75">
        <f>H134+H141+H145+H146</f>
        <v>0</v>
      </c>
      <c r="I133" s="75">
        <f>I134+I141+I145+I146</f>
        <v>0</v>
      </c>
      <c r="J133" s="78">
        <f t="shared" si="58"/>
        <v>0</v>
      </c>
      <c r="K133" s="76"/>
      <c r="L133" s="75">
        <f>L134+L141+L145+L146</f>
        <v>0</v>
      </c>
      <c r="M133" s="75">
        <f>M134+M141+M145+M146</f>
        <v>0</v>
      </c>
      <c r="N133" s="75">
        <f>N134+N141+N145+N146</f>
        <v>0</v>
      </c>
      <c r="O133" s="77">
        <f>O134+O141+O145+O146</f>
        <v>0</v>
      </c>
      <c r="P133" s="77">
        <f t="shared" si="60"/>
        <v>0</v>
      </c>
      <c r="Q133" s="41"/>
      <c r="R133" s="36"/>
      <c r="S133" s="36"/>
      <c r="T133" s="101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</row>
    <row r="134" spans="1:154" x14ac:dyDescent="0.2">
      <c r="A134" s="38"/>
      <c r="B134" s="39"/>
      <c r="C134" s="39"/>
      <c r="D134" s="39"/>
      <c r="E134" s="39" t="s">
        <v>37</v>
      </c>
      <c r="F134" s="39"/>
      <c r="G134" s="52" t="s">
        <v>170</v>
      </c>
      <c r="H134" s="75">
        <f>SUM(H135:H140)</f>
        <v>0</v>
      </c>
      <c r="I134" s="75">
        <f>SUM(I135:I140)</f>
        <v>0</v>
      </c>
      <c r="J134" s="78">
        <f t="shared" si="58"/>
        <v>0</v>
      </c>
      <c r="K134" s="76"/>
      <c r="L134" s="75">
        <f>SUM(L135:L140)</f>
        <v>0</v>
      </c>
      <c r="M134" s="75">
        <f>SUM(M135:M140)</f>
        <v>0</v>
      </c>
      <c r="N134" s="75">
        <f>SUM(N135:N140)</f>
        <v>0</v>
      </c>
      <c r="O134" s="77">
        <f>SUM(O135:O140)</f>
        <v>0</v>
      </c>
      <c r="P134" s="77">
        <f t="shared" si="60"/>
        <v>0</v>
      </c>
      <c r="Q134" s="41"/>
      <c r="R134" s="36"/>
      <c r="S134" s="36"/>
      <c r="T134" s="101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</row>
    <row r="135" spans="1:154" x14ac:dyDescent="0.2">
      <c r="A135" s="48"/>
      <c r="B135" s="49"/>
      <c r="C135" s="49"/>
      <c r="D135" s="49"/>
      <c r="E135" s="49"/>
      <c r="F135" s="49" t="s">
        <v>37</v>
      </c>
      <c r="G135" s="53" t="s">
        <v>171</v>
      </c>
      <c r="H135" s="78"/>
      <c r="I135" s="78"/>
      <c r="J135" s="78">
        <f t="shared" si="58"/>
        <v>0</v>
      </c>
      <c r="K135" s="76"/>
      <c r="L135" s="78"/>
      <c r="M135" s="50"/>
      <c r="N135" s="78"/>
      <c r="O135" s="79">
        <f t="shared" ref="O135:O140" si="62">+M135+N135</f>
        <v>0</v>
      </c>
      <c r="P135" s="79">
        <f t="shared" si="60"/>
        <v>0</v>
      </c>
      <c r="Q135" s="41"/>
      <c r="R135" s="36"/>
      <c r="S135" s="36"/>
      <c r="T135" s="101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</row>
    <row r="136" spans="1:154" x14ac:dyDescent="0.2">
      <c r="A136" s="48"/>
      <c r="B136" s="49"/>
      <c r="C136" s="49"/>
      <c r="D136" s="49"/>
      <c r="E136" s="49"/>
      <c r="F136" s="49"/>
      <c r="G136" s="53" t="s">
        <v>172</v>
      </c>
      <c r="H136" s="78"/>
      <c r="I136" s="78"/>
      <c r="J136" s="78">
        <f t="shared" si="58"/>
        <v>0</v>
      </c>
      <c r="K136" s="76"/>
      <c r="L136" s="78"/>
      <c r="M136" s="50"/>
      <c r="N136" s="78"/>
      <c r="O136" s="79">
        <f t="shared" si="62"/>
        <v>0</v>
      </c>
      <c r="P136" s="79">
        <f t="shared" si="60"/>
        <v>0</v>
      </c>
      <c r="Q136" s="41"/>
      <c r="R136" s="36"/>
      <c r="S136" s="36"/>
      <c r="T136" s="101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</row>
    <row r="137" spans="1:154" x14ac:dyDescent="0.2">
      <c r="A137" s="48"/>
      <c r="B137" s="49"/>
      <c r="C137" s="49"/>
      <c r="D137" s="49"/>
      <c r="E137" s="49"/>
      <c r="F137" s="49" t="s">
        <v>55</v>
      </c>
      <c r="G137" s="53" t="s">
        <v>173</v>
      </c>
      <c r="H137" s="78"/>
      <c r="I137" s="78"/>
      <c r="J137" s="78">
        <f t="shared" si="58"/>
        <v>0</v>
      </c>
      <c r="K137" s="76"/>
      <c r="L137" s="78"/>
      <c r="M137" s="50"/>
      <c r="N137" s="78"/>
      <c r="O137" s="79">
        <f t="shared" si="62"/>
        <v>0</v>
      </c>
      <c r="P137" s="79">
        <f t="shared" si="60"/>
        <v>0</v>
      </c>
      <c r="Q137" s="41"/>
      <c r="R137" s="36"/>
      <c r="S137" s="36"/>
      <c r="T137" s="101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</row>
    <row r="138" spans="1:154" x14ac:dyDescent="0.2">
      <c r="A138" s="48"/>
      <c r="B138" s="49"/>
      <c r="C138" s="49"/>
      <c r="D138" s="49"/>
      <c r="E138" s="49"/>
      <c r="F138" s="49" t="s">
        <v>24</v>
      </c>
      <c r="G138" s="53" t="s">
        <v>174</v>
      </c>
      <c r="H138" s="78"/>
      <c r="I138" s="78"/>
      <c r="J138" s="78">
        <f t="shared" si="58"/>
        <v>0</v>
      </c>
      <c r="K138" s="76"/>
      <c r="L138" s="78"/>
      <c r="M138" s="50"/>
      <c r="N138" s="78"/>
      <c r="O138" s="79">
        <f t="shared" si="62"/>
        <v>0</v>
      </c>
      <c r="P138" s="79">
        <f t="shared" si="60"/>
        <v>0</v>
      </c>
      <c r="Q138" s="41"/>
      <c r="R138" s="36"/>
      <c r="S138" s="36"/>
      <c r="T138" s="101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</row>
    <row r="139" spans="1:154" x14ac:dyDescent="0.2">
      <c r="A139" s="48"/>
      <c r="B139" s="49"/>
      <c r="C139" s="49"/>
      <c r="D139" s="49"/>
      <c r="E139" s="49"/>
      <c r="F139" s="49" t="s">
        <v>46</v>
      </c>
      <c r="G139" s="53" t="s">
        <v>175</v>
      </c>
      <c r="H139" s="78"/>
      <c r="I139" s="78"/>
      <c r="J139" s="78">
        <f t="shared" si="58"/>
        <v>0</v>
      </c>
      <c r="K139" s="76"/>
      <c r="L139" s="78"/>
      <c r="M139" s="50"/>
      <c r="N139" s="78"/>
      <c r="O139" s="79">
        <f t="shared" si="62"/>
        <v>0</v>
      </c>
      <c r="P139" s="79">
        <f t="shared" si="60"/>
        <v>0</v>
      </c>
      <c r="Q139" s="41"/>
      <c r="R139" s="36"/>
      <c r="S139" s="36"/>
      <c r="T139" s="101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</row>
    <row r="140" spans="1:154" x14ac:dyDescent="0.2">
      <c r="A140" s="48"/>
      <c r="B140" s="49"/>
      <c r="C140" s="49"/>
      <c r="D140" s="49"/>
      <c r="E140" s="49"/>
      <c r="F140" s="49" t="s">
        <v>113</v>
      </c>
      <c r="G140" s="53" t="s">
        <v>176</v>
      </c>
      <c r="H140" s="78"/>
      <c r="I140" s="78"/>
      <c r="J140" s="78">
        <f t="shared" si="58"/>
        <v>0</v>
      </c>
      <c r="K140" s="76"/>
      <c r="L140" s="78"/>
      <c r="M140" s="50"/>
      <c r="N140" s="78"/>
      <c r="O140" s="79">
        <f t="shared" si="62"/>
        <v>0</v>
      </c>
      <c r="P140" s="79">
        <f t="shared" si="60"/>
        <v>0</v>
      </c>
      <c r="Q140" s="41"/>
      <c r="R140" s="36"/>
      <c r="S140" s="36"/>
      <c r="T140" s="101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</row>
    <row r="141" spans="1:154" x14ac:dyDescent="0.2">
      <c r="A141" s="38"/>
      <c r="B141" s="39"/>
      <c r="C141" s="39"/>
      <c r="D141" s="39"/>
      <c r="E141" s="39" t="s">
        <v>143</v>
      </c>
      <c r="F141" s="39"/>
      <c r="G141" s="74" t="s">
        <v>177</v>
      </c>
      <c r="H141" s="75">
        <f>H142+H143+H144</f>
        <v>0</v>
      </c>
      <c r="I141" s="75">
        <f>I142+I143+I144</f>
        <v>0</v>
      </c>
      <c r="J141" s="78">
        <f t="shared" si="58"/>
        <v>0</v>
      </c>
      <c r="K141" s="76"/>
      <c r="L141" s="75">
        <f>L142+L143+L144</f>
        <v>0</v>
      </c>
      <c r="M141" s="75">
        <f>M142+M143+M144</f>
        <v>0</v>
      </c>
      <c r="N141" s="75">
        <f>N142+N143+N144</f>
        <v>0</v>
      </c>
      <c r="O141" s="77">
        <f>O142+O143+O144</f>
        <v>0</v>
      </c>
      <c r="P141" s="77">
        <f>L141-O141</f>
        <v>0</v>
      </c>
      <c r="Q141" s="41"/>
      <c r="R141" s="36"/>
      <c r="S141" s="36"/>
      <c r="T141" s="101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</row>
    <row r="142" spans="1:154" x14ac:dyDescent="0.2">
      <c r="A142" s="48"/>
      <c r="B142" s="49"/>
      <c r="C142" s="49"/>
      <c r="D142" s="49"/>
      <c r="E142" s="49"/>
      <c r="F142" s="49"/>
      <c r="G142" s="53" t="s">
        <v>178</v>
      </c>
      <c r="H142" s="78"/>
      <c r="I142" s="78"/>
      <c r="J142" s="78">
        <f t="shared" si="58"/>
        <v>0</v>
      </c>
      <c r="K142" s="76"/>
      <c r="L142" s="78"/>
      <c r="M142" s="50"/>
      <c r="N142" s="78"/>
      <c r="O142" s="79">
        <f>+M142+N142</f>
        <v>0</v>
      </c>
      <c r="P142" s="79">
        <f t="shared" si="60"/>
        <v>0</v>
      </c>
      <c r="Q142" s="41"/>
      <c r="R142" s="36"/>
      <c r="S142" s="36"/>
      <c r="T142" s="101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</row>
    <row r="143" spans="1:154" x14ac:dyDescent="0.2">
      <c r="A143" s="48"/>
      <c r="B143" s="49"/>
      <c r="C143" s="49"/>
      <c r="D143" s="49"/>
      <c r="E143" s="49"/>
      <c r="F143" s="49"/>
      <c r="G143" s="53" t="s">
        <v>179</v>
      </c>
      <c r="H143" s="78"/>
      <c r="I143" s="78"/>
      <c r="J143" s="78">
        <f t="shared" si="58"/>
        <v>0</v>
      </c>
      <c r="K143" s="76"/>
      <c r="L143" s="78"/>
      <c r="M143" s="50"/>
      <c r="N143" s="78"/>
      <c r="O143" s="79">
        <f>+M143+N143</f>
        <v>0</v>
      </c>
      <c r="P143" s="79">
        <f t="shared" si="60"/>
        <v>0</v>
      </c>
      <c r="Q143" s="41"/>
      <c r="R143" s="36"/>
      <c r="S143" s="36"/>
      <c r="T143" s="101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</row>
    <row r="144" spans="1:154" x14ac:dyDescent="0.2">
      <c r="A144" s="48"/>
      <c r="B144" s="49"/>
      <c r="C144" s="49"/>
      <c r="D144" s="49"/>
      <c r="E144" s="49"/>
      <c r="F144" s="49" t="s">
        <v>113</v>
      </c>
      <c r="G144" s="53" t="s">
        <v>180</v>
      </c>
      <c r="H144" s="78"/>
      <c r="I144" s="78"/>
      <c r="J144" s="78">
        <f t="shared" si="58"/>
        <v>0</v>
      </c>
      <c r="K144" s="76"/>
      <c r="L144" s="78"/>
      <c r="M144" s="50"/>
      <c r="N144" s="78"/>
      <c r="O144" s="79">
        <f>+M144+N144</f>
        <v>0</v>
      </c>
      <c r="P144" s="79">
        <f t="shared" si="60"/>
        <v>0</v>
      </c>
      <c r="Q144" s="41"/>
      <c r="R144" s="36"/>
      <c r="S144" s="36"/>
      <c r="T144" s="101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</row>
    <row r="145" spans="1:154" x14ac:dyDescent="0.2">
      <c r="A145" s="48"/>
      <c r="B145" s="49"/>
      <c r="C145" s="49"/>
      <c r="D145" s="49"/>
      <c r="E145" s="49">
        <v>13</v>
      </c>
      <c r="F145" s="49"/>
      <c r="G145" s="53" t="s">
        <v>181</v>
      </c>
      <c r="H145" s="78"/>
      <c r="I145" s="78"/>
      <c r="J145" s="78">
        <f t="shared" si="58"/>
        <v>0</v>
      </c>
      <c r="K145" s="76"/>
      <c r="L145" s="78"/>
      <c r="M145" s="50"/>
      <c r="N145" s="78"/>
      <c r="O145" s="79">
        <f>+M145+N145</f>
        <v>0</v>
      </c>
      <c r="P145" s="79">
        <f t="shared" si="60"/>
        <v>0</v>
      </c>
      <c r="Q145" s="41"/>
      <c r="R145" s="36"/>
      <c r="S145" s="36"/>
      <c r="T145" s="101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  <c r="ET145" s="12"/>
      <c r="EU145" s="12"/>
      <c r="EV145" s="12"/>
      <c r="EW145" s="12"/>
      <c r="EX145" s="12"/>
    </row>
    <row r="146" spans="1:154" x14ac:dyDescent="0.2">
      <c r="A146" s="38"/>
      <c r="B146" s="39"/>
      <c r="C146" s="39"/>
      <c r="D146" s="39"/>
      <c r="E146" s="39" t="s">
        <v>113</v>
      </c>
      <c r="F146" s="39"/>
      <c r="G146" s="74" t="s">
        <v>182</v>
      </c>
      <c r="H146" s="75">
        <f>H147+H148+H149+H150</f>
        <v>0</v>
      </c>
      <c r="I146" s="75">
        <f>I147+I148+I149+I150</f>
        <v>0</v>
      </c>
      <c r="J146" s="78">
        <f t="shared" si="58"/>
        <v>0</v>
      </c>
      <c r="K146" s="76"/>
      <c r="L146" s="75">
        <f>L147+L148+L149+L150</f>
        <v>0</v>
      </c>
      <c r="M146" s="75">
        <f>M147+M148+M149+M150</f>
        <v>0</v>
      </c>
      <c r="N146" s="75">
        <f>N147+N148+N149+N150</f>
        <v>0</v>
      </c>
      <c r="O146" s="77">
        <f>O147+O148+O149+O150</f>
        <v>0</v>
      </c>
      <c r="P146" s="77">
        <f t="shared" si="60"/>
        <v>0</v>
      </c>
      <c r="Q146" s="41"/>
      <c r="R146" s="36"/>
      <c r="S146" s="36"/>
      <c r="T146" s="101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</row>
    <row r="147" spans="1:154" x14ac:dyDescent="0.2">
      <c r="A147" s="48"/>
      <c r="B147" s="49"/>
      <c r="C147" s="49"/>
      <c r="D147" s="49"/>
      <c r="E147" s="49"/>
      <c r="F147" s="49"/>
      <c r="G147" s="53" t="s">
        <v>183</v>
      </c>
      <c r="H147" s="78"/>
      <c r="I147" s="78"/>
      <c r="J147" s="78">
        <f t="shared" si="58"/>
        <v>0</v>
      </c>
      <c r="K147" s="76"/>
      <c r="L147" s="78"/>
      <c r="M147" s="50"/>
      <c r="N147" s="78"/>
      <c r="O147" s="79">
        <f>+M147+N147</f>
        <v>0</v>
      </c>
      <c r="P147" s="79">
        <f t="shared" si="60"/>
        <v>0</v>
      </c>
      <c r="Q147" s="41"/>
      <c r="R147" s="36"/>
      <c r="S147" s="36"/>
      <c r="T147" s="101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</row>
    <row r="148" spans="1:154" x14ac:dyDescent="0.2">
      <c r="A148" s="48"/>
      <c r="B148" s="49"/>
      <c r="C148" s="49"/>
      <c r="D148" s="49"/>
      <c r="E148" s="49"/>
      <c r="F148" s="49"/>
      <c r="G148" s="53" t="s">
        <v>184</v>
      </c>
      <c r="H148" s="78"/>
      <c r="I148" s="78"/>
      <c r="J148" s="78">
        <f t="shared" si="58"/>
        <v>0</v>
      </c>
      <c r="K148" s="76"/>
      <c r="L148" s="78"/>
      <c r="M148" s="50"/>
      <c r="N148" s="78"/>
      <c r="O148" s="79">
        <f>+M148+N148</f>
        <v>0</v>
      </c>
      <c r="P148" s="79">
        <f t="shared" si="60"/>
        <v>0</v>
      </c>
      <c r="Q148" s="41"/>
      <c r="R148" s="36"/>
      <c r="S148" s="36"/>
      <c r="T148" s="101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</row>
    <row r="149" spans="1:154" ht="17.45" customHeight="1" x14ac:dyDescent="0.2">
      <c r="A149" s="48"/>
      <c r="B149" s="49"/>
      <c r="C149" s="49"/>
      <c r="D149" s="49"/>
      <c r="E149" s="49"/>
      <c r="F149" s="49" t="s">
        <v>39</v>
      </c>
      <c r="G149" s="53" t="s">
        <v>185</v>
      </c>
      <c r="H149" s="78"/>
      <c r="I149" s="78"/>
      <c r="J149" s="78">
        <f t="shared" si="58"/>
        <v>0</v>
      </c>
      <c r="K149" s="76"/>
      <c r="L149" s="78"/>
      <c r="M149" s="50"/>
      <c r="N149" s="78"/>
      <c r="O149" s="79">
        <f>+M149+N149</f>
        <v>0</v>
      </c>
      <c r="P149" s="79">
        <f t="shared" si="60"/>
        <v>0</v>
      </c>
      <c r="Q149" s="41"/>
      <c r="R149" s="36"/>
      <c r="S149" s="36"/>
      <c r="T149" s="101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2"/>
      <c r="EN149" s="12"/>
      <c r="EO149" s="12"/>
      <c r="EP149" s="12"/>
      <c r="EQ149" s="12"/>
      <c r="ER149" s="12"/>
      <c r="ES149" s="12"/>
      <c r="ET149" s="12"/>
      <c r="EU149" s="12"/>
      <c r="EV149" s="12"/>
      <c r="EW149" s="12"/>
      <c r="EX149" s="12"/>
    </row>
    <row r="150" spans="1:154" x14ac:dyDescent="0.2">
      <c r="A150" s="48"/>
      <c r="B150" s="49"/>
      <c r="C150" s="49"/>
      <c r="D150" s="49"/>
      <c r="E150" s="49"/>
      <c r="F150" s="49" t="s">
        <v>113</v>
      </c>
      <c r="G150" s="53" t="s">
        <v>186</v>
      </c>
      <c r="H150" s="78"/>
      <c r="I150" s="78"/>
      <c r="J150" s="78">
        <f t="shared" si="58"/>
        <v>0</v>
      </c>
      <c r="K150" s="76"/>
      <c r="L150" s="78"/>
      <c r="M150" s="50"/>
      <c r="N150" s="78"/>
      <c r="O150" s="79">
        <f>+M150+N150</f>
        <v>0</v>
      </c>
      <c r="P150" s="79">
        <f t="shared" si="60"/>
        <v>0</v>
      </c>
      <c r="Q150" s="41"/>
      <c r="R150" s="36"/>
      <c r="S150" s="36"/>
      <c r="T150" s="101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</row>
    <row r="151" spans="1:154" x14ac:dyDescent="0.2">
      <c r="A151" s="38"/>
      <c r="B151" s="39"/>
      <c r="C151" s="39"/>
      <c r="D151" s="39">
        <v>59</v>
      </c>
      <c r="E151" s="39"/>
      <c r="F151" s="39"/>
      <c r="G151" s="74" t="s">
        <v>187</v>
      </c>
      <c r="H151" s="75">
        <f>+H152+H153</f>
        <v>29000</v>
      </c>
      <c r="I151" s="75">
        <f>+I152+I153</f>
        <v>29000</v>
      </c>
      <c r="J151" s="75">
        <f>+J152+J153</f>
        <v>0</v>
      </c>
      <c r="K151" s="76">
        <f>ROUND(I151/H151*100,2)</f>
        <v>100</v>
      </c>
      <c r="L151" s="75">
        <f>+L152+L153</f>
        <v>29000</v>
      </c>
      <c r="M151" s="75">
        <f>+M152+M153</f>
        <v>28211</v>
      </c>
      <c r="N151" s="75">
        <f>+N152+N153</f>
        <v>0</v>
      </c>
      <c r="O151" s="77">
        <f>+O152+O153</f>
        <v>28211</v>
      </c>
      <c r="P151" s="77">
        <f>L151-O151</f>
        <v>789</v>
      </c>
      <c r="Q151" s="41">
        <f t="shared" ref="Q151:Q179" si="63">ROUND(O151/L151*100,2)</f>
        <v>97.28</v>
      </c>
      <c r="R151" s="36"/>
      <c r="S151" s="36"/>
      <c r="T151" s="101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</row>
    <row r="152" spans="1:154" x14ac:dyDescent="0.2">
      <c r="A152" s="48"/>
      <c r="B152" s="49"/>
      <c r="C152" s="49"/>
      <c r="D152" s="49"/>
      <c r="E152" s="49">
        <v>25</v>
      </c>
      <c r="F152" s="49"/>
      <c r="G152" s="53" t="s">
        <v>188</v>
      </c>
      <c r="H152" s="78">
        <v>29000</v>
      </c>
      <c r="I152" s="78">
        <v>29000</v>
      </c>
      <c r="J152" s="78">
        <f t="shared" ref="J152:J176" si="64">H152-I152</f>
        <v>0</v>
      </c>
      <c r="K152" s="76">
        <f>ROUND(I152/H152*100,2)</f>
        <v>100</v>
      </c>
      <c r="L152" s="78">
        <v>29000</v>
      </c>
      <c r="M152" s="50">
        <v>28211</v>
      </c>
      <c r="N152" s="78">
        <v>0</v>
      </c>
      <c r="O152" s="79">
        <f>M152+N152</f>
        <v>28211</v>
      </c>
      <c r="P152" s="79">
        <f t="shared" si="60"/>
        <v>789</v>
      </c>
      <c r="Q152" s="41">
        <f t="shared" si="63"/>
        <v>97.28</v>
      </c>
      <c r="R152" s="36"/>
      <c r="S152" s="36"/>
      <c r="T152" s="101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</row>
    <row r="153" spans="1:154" x14ac:dyDescent="0.2">
      <c r="A153" s="48"/>
      <c r="B153" s="49"/>
      <c r="C153" s="49"/>
      <c r="D153" s="49"/>
      <c r="E153" s="49">
        <v>42</v>
      </c>
      <c r="F153" s="49"/>
      <c r="G153" s="53" t="s">
        <v>189</v>
      </c>
      <c r="H153" s="78">
        <f>H154+H155+H156</f>
        <v>0</v>
      </c>
      <c r="I153" s="78">
        <f>I154+I155+I156</f>
        <v>0</v>
      </c>
      <c r="J153" s="78">
        <f t="shared" si="64"/>
        <v>0</v>
      </c>
      <c r="K153" s="76" t="e">
        <f>ROUND(I153/H153*100,2)</f>
        <v>#DIV/0!</v>
      </c>
      <c r="L153" s="78">
        <f>L154+L155+L156</f>
        <v>0</v>
      </c>
      <c r="M153" s="78">
        <f>M154+M155+M156</f>
        <v>0</v>
      </c>
      <c r="N153" s="78">
        <f>N154+N155+N156</f>
        <v>0</v>
      </c>
      <c r="O153" s="50">
        <f>M153+N153</f>
        <v>0</v>
      </c>
      <c r="P153" s="50">
        <f t="shared" si="60"/>
        <v>0</v>
      </c>
      <c r="Q153" s="41" t="e">
        <f t="shared" si="63"/>
        <v>#DIV/0!</v>
      </c>
      <c r="R153" s="36"/>
      <c r="S153" s="36"/>
      <c r="T153" s="101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</row>
    <row r="154" spans="1:154" ht="47.25" x14ac:dyDescent="0.2">
      <c r="A154" s="48"/>
      <c r="B154" s="49"/>
      <c r="C154" s="49"/>
      <c r="D154" s="49"/>
      <c r="E154" s="49"/>
      <c r="F154" s="49"/>
      <c r="G154" s="70" t="s">
        <v>190</v>
      </c>
      <c r="H154" s="78"/>
      <c r="I154" s="78"/>
      <c r="J154" s="78">
        <f t="shared" si="64"/>
        <v>0</v>
      </c>
      <c r="K154" s="76"/>
      <c r="L154" s="78"/>
      <c r="M154" s="50"/>
      <c r="N154" s="78"/>
      <c r="O154" s="79">
        <f>+M154+N154</f>
        <v>0</v>
      </c>
      <c r="P154" s="79">
        <f t="shared" si="60"/>
        <v>0</v>
      </c>
      <c r="Q154" s="41"/>
      <c r="R154" s="36"/>
      <c r="S154" s="36"/>
      <c r="T154" s="101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</row>
    <row r="155" spans="1:154" ht="47.25" x14ac:dyDescent="0.2">
      <c r="A155" s="48"/>
      <c r="B155" s="49"/>
      <c r="C155" s="49"/>
      <c r="D155" s="49"/>
      <c r="E155" s="49"/>
      <c r="F155" s="49"/>
      <c r="G155" s="70" t="s">
        <v>191</v>
      </c>
      <c r="H155" s="78"/>
      <c r="I155" s="78"/>
      <c r="J155" s="78">
        <f t="shared" si="64"/>
        <v>0</v>
      </c>
      <c r="K155" s="76"/>
      <c r="L155" s="78"/>
      <c r="M155" s="51"/>
      <c r="N155" s="78"/>
      <c r="O155" s="79">
        <f>+M155+N155</f>
        <v>0</v>
      </c>
      <c r="P155" s="79">
        <f t="shared" si="60"/>
        <v>0</v>
      </c>
      <c r="Q155" s="41"/>
      <c r="R155" s="36"/>
      <c r="S155" s="36"/>
      <c r="T155" s="101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/>
      <c r="DR155" s="12"/>
      <c r="DS155" s="12"/>
      <c r="DT155" s="12"/>
      <c r="DU155" s="12"/>
      <c r="DV155" s="12"/>
      <c r="DW155" s="12"/>
      <c r="DX155" s="12"/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2"/>
      <c r="EN155" s="12"/>
      <c r="EO155" s="12"/>
      <c r="EP155" s="12"/>
      <c r="EQ155" s="12"/>
      <c r="ER155" s="12"/>
      <c r="ES155" s="12"/>
      <c r="ET155" s="12"/>
      <c r="EU155" s="12"/>
      <c r="EV155" s="12"/>
      <c r="EW155" s="12"/>
      <c r="EX155" s="12"/>
    </row>
    <row r="156" spans="1:154" ht="49.5" x14ac:dyDescent="0.2">
      <c r="A156" s="48"/>
      <c r="B156" s="49"/>
      <c r="C156" s="49"/>
      <c r="D156" s="49"/>
      <c r="E156" s="49"/>
      <c r="F156" s="49"/>
      <c r="G156" s="91" t="s">
        <v>192</v>
      </c>
      <c r="H156" s="78"/>
      <c r="I156" s="78"/>
      <c r="J156" s="78">
        <f t="shared" si="64"/>
        <v>0</v>
      </c>
      <c r="K156" s="76"/>
      <c r="L156" s="78"/>
      <c r="M156" s="51"/>
      <c r="N156" s="78"/>
      <c r="O156" s="79">
        <f>+M156+N156</f>
        <v>0</v>
      </c>
      <c r="P156" s="79">
        <f t="shared" si="60"/>
        <v>0</v>
      </c>
      <c r="Q156" s="41"/>
      <c r="R156" s="36"/>
      <c r="S156" s="36"/>
      <c r="T156" s="101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</row>
    <row r="157" spans="1:154" x14ac:dyDescent="0.2">
      <c r="A157" s="92" t="s">
        <v>193</v>
      </c>
      <c r="B157" s="93"/>
      <c r="C157" s="93"/>
      <c r="D157" s="72">
        <v>85</v>
      </c>
      <c r="E157" s="93"/>
      <c r="F157" s="93"/>
      <c r="G157" s="94" t="s">
        <v>194</v>
      </c>
      <c r="H157" s="154"/>
      <c r="I157" s="154"/>
      <c r="J157" s="154">
        <f t="shared" si="64"/>
        <v>0</v>
      </c>
      <c r="K157" s="155"/>
      <c r="L157" s="154"/>
      <c r="M157" s="156"/>
      <c r="N157" s="154"/>
      <c r="O157" s="157">
        <f>+M157+N157</f>
        <v>0</v>
      </c>
      <c r="P157" s="157">
        <f t="shared" si="60"/>
        <v>0</v>
      </c>
      <c r="Q157" s="158"/>
      <c r="R157" s="36"/>
      <c r="S157" s="36"/>
      <c r="T157" s="101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</row>
    <row r="158" spans="1:154" x14ac:dyDescent="0.2">
      <c r="A158" s="159" t="s">
        <v>137</v>
      </c>
      <c r="B158" s="160" t="s">
        <v>37</v>
      </c>
      <c r="C158" s="160"/>
      <c r="D158" s="160"/>
      <c r="E158" s="160"/>
      <c r="F158" s="160"/>
      <c r="G158" s="125" t="s">
        <v>195</v>
      </c>
      <c r="H158" s="75">
        <f>H151</f>
        <v>29000</v>
      </c>
      <c r="I158" s="75">
        <f>I151</f>
        <v>29000</v>
      </c>
      <c r="J158" s="78">
        <f t="shared" si="64"/>
        <v>0</v>
      </c>
      <c r="K158" s="76">
        <f t="shared" ref="K158:K165" si="65">ROUND(I158/H158*100,2)</f>
        <v>100</v>
      </c>
      <c r="L158" s="75">
        <f>L151</f>
        <v>29000</v>
      </c>
      <c r="M158" s="75">
        <f>M151</f>
        <v>28211</v>
      </c>
      <c r="N158" s="75">
        <f>N151</f>
        <v>0</v>
      </c>
      <c r="O158" s="77">
        <f>O151</f>
        <v>28211</v>
      </c>
      <c r="P158" s="77">
        <f t="shared" si="60"/>
        <v>789</v>
      </c>
      <c r="Q158" s="41">
        <f t="shared" si="63"/>
        <v>97.28</v>
      </c>
      <c r="R158" s="36"/>
      <c r="S158" s="36"/>
      <c r="T158" s="101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2"/>
      <c r="EN158" s="12"/>
      <c r="EO158" s="12"/>
      <c r="EP158" s="12"/>
      <c r="EQ158" s="12"/>
      <c r="ER158" s="12"/>
      <c r="ES158" s="12"/>
      <c r="ET158" s="12"/>
      <c r="EU158" s="12"/>
      <c r="EV158" s="12"/>
      <c r="EW158" s="12"/>
      <c r="EX158" s="12"/>
    </row>
    <row r="159" spans="1:154" ht="33" x14ac:dyDescent="0.2">
      <c r="A159" s="159"/>
      <c r="B159" s="160" t="s">
        <v>35</v>
      </c>
      <c r="C159" s="160"/>
      <c r="D159" s="160"/>
      <c r="E159" s="160"/>
      <c r="F159" s="160"/>
      <c r="G159" s="125" t="s">
        <v>196</v>
      </c>
      <c r="H159" s="75">
        <f>H105+H133</f>
        <v>0</v>
      </c>
      <c r="I159" s="75">
        <f>I105+I133</f>
        <v>0</v>
      </c>
      <c r="J159" s="78">
        <f t="shared" si="64"/>
        <v>0</v>
      </c>
      <c r="K159" s="76"/>
      <c r="L159" s="75">
        <f>L105+L133</f>
        <v>0</v>
      </c>
      <c r="M159" s="75">
        <f>M105+M133</f>
        <v>0</v>
      </c>
      <c r="N159" s="75">
        <f>N105+N133</f>
        <v>0</v>
      </c>
      <c r="O159" s="77">
        <f>O105+O133</f>
        <v>0</v>
      </c>
      <c r="P159" s="77">
        <f t="shared" si="60"/>
        <v>0</v>
      </c>
      <c r="Q159" s="41"/>
      <c r="R159" s="36"/>
      <c r="S159" s="36"/>
      <c r="T159" s="101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2"/>
      <c r="EF159" s="12"/>
      <c r="EG159" s="12"/>
      <c r="EH159" s="12"/>
      <c r="EI159" s="12"/>
      <c r="EJ159" s="12"/>
      <c r="EK159" s="12"/>
      <c r="EL159" s="12"/>
      <c r="EM159" s="12"/>
      <c r="EN159" s="12"/>
      <c r="EO159" s="12"/>
      <c r="EP159" s="12"/>
      <c r="EQ159" s="12"/>
      <c r="ER159" s="12"/>
      <c r="ES159" s="12"/>
      <c r="ET159" s="12"/>
      <c r="EU159" s="12"/>
      <c r="EV159" s="12"/>
      <c r="EW159" s="12"/>
      <c r="EX159" s="12"/>
    </row>
    <row r="160" spans="1:154" x14ac:dyDescent="0.2">
      <c r="A160" s="159"/>
      <c r="B160" s="160"/>
      <c r="C160" s="160" t="s">
        <v>37</v>
      </c>
      <c r="D160" s="160"/>
      <c r="E160" s="160"/>
      <c r="F160" s="160"/>
      <c r="G160" s="125" t="s">
        <v>197</v>
      </c>
      <c r="H160" s="75">
        <f>H149</f>
        <v>0</v>
      </c>
      <c r="I160" s="75">
        <f>I149</f>
        <v>0</v>
      </c>
      <c r="J160" s="78">
        <f t="shared" si="64"/>
        <v>0</v>
      </c>
      <c r="K160" s="76"/>
      <c r="L160" s="75">
        <f>L149</f>
        <v>0</v>
      </c>
      <c r="M160" s="75">
        <f>M149</f>
        <v>0</v>
      </c>
      <c r="N160" s="75">
        <f>N149</f>
        <v>0</v>
      </c>
      <c r="O160" s="77">
        <f>O149</f>
        <v>0</v>
      </c>
      <c r="P160" s="77">
        <f>L160-O160</f>
        <v>0</v>
      </c>
      <c r="Q160" s="41"/>
      <c r="R160" s="36"/>
      <c r="S160" s="36"/>
      <c r="T160" s="101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</row>
    <row r="161" spans="1:154" x14ac:dyDescent="0.2">
      <c r="A161" s="159"/>
      <c r="B161" s="160"/>
      <c r="C161" s="160" t="s">
        <v>35</v>
      </c>
      <c r="D161" s="160"/>
      <c r="E161" s="160"/>
      <c r="F161" s="160"/>
      <c r="G161" s="125" t="s">
        <v>198</v>
      </c>
      <c r="H161" s="75">
        <f>H159-H160</f>
        <v>0</v>
      </c>
      <c r="I161" s="75">
        <f>I159-I160</f>
        <v>0</v>
      </c>
      <c r="J161" s="78">
        <f t="shared" si="64"/>
        <v>0</v>
      </c>
      <c r="K161" s="76"/>
      <c r="L161" s="75">
        <f>L159-L160</f>
        <v>0</v>
      </c>
      <c r="M161" s="75">
        <f>M159-M160</f>
        <v>0</v>
      </c>
      <c r="N161" s="75">
        <f>N159-N160</f>
        <v>0</v>
      </c>
      <c r="O161" s="77">
        <f>O159-O160</f>
        <v>0</v>
      </c>
      <c r="P161" s="77">
        <f t="shared" si="60"/>
        <v>0</v>
      </c>
      <c r="Q161" s="41"/>
      <c r="R161" s="36"/>
      <c r="S161" s="36"/>
      <c r="T161" s="101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2"/>
      <c r="EF161" s="12"/>
      <c r="EG161" s="12"/>
      <c r="EH161" s="12"/>
      <c r="EI161" s="12"/>
      <c r="EJ161" s="12"/>
      <c r="EK161" s="12"/>
      <c r="EL161" s="12"/>
      <c r="EM161" s="12"/>
      <c r="EN161" s="12"/>
      <c r="EO161" s="12"/>
      <c r="EP161" s="12"/>
      <c r="EQ161" s="12"/>
      <c r="ER161" s="12"/>
      <c r="ES161" s="12"/>
      <c r="ET161" s="12"/>
      <c r="EU161" s="12"/>
      <c r="EV161" s="12"/>
      <c r="EW161" s="12"/>
      <c r="EX161" s="12"/>
    </row>
    <row r="162" spans="1:154" x14ac:dyDescent="0.2">
      <c r="A162" s="38" t="s">
        <v>199</v>
      </c>
      <c r="B162" s="39" t="s">
        <v>24</v>
      </c>
      <c r="C162" s="39"/>
      <c r="D162" s="39"/>
      <c r="E162" s="39"/>
      <c r="F162" s="39"/>
      <c r="G162" s="52" t="s">
        <v>200</v>
      </c>
      <c r="H162" s="75">
        <f>+H163+H172+H174+H176</f>
        <v>11647000</v>
      </c>
      <c r="I162" s="75">
        <f>+I163+I172+I174+I176</f>
        <v>8663400</v>
      </c>
      <c r="J162" s="78">
        <f t="shared" si="64"/>
        <v>2983600</v>
      </c>
      <c r="K162" s="76">
        <f t="shared" si="65"/>
        <v>74.38</v>
      </c>
      <c r="L162" s="75">
        <f>+L163+L172+L174+L176</f>
        <v>8663400</v>
      </c>
      <c r="M162" s="75">
        <f>+M163+M172+M174+M176</f>
        <v>5420971.4000000004</v>
      </c>
      <c r="N162" s="75">
        <f>+N163+N172+N174+N176</f>
        <v>1448399.6</v>
      </c>
      <c r="O162" s="77">
        <f>+O163+O172+O174+O176</f>
        <v>6869371</v>
      </c>
      <c r="P162" s="77">
        <f t="shared" si="60"/>
        <v>1794029</v>
      </c>
      <c r="Q162" s="41">
        <f t="shared" si="63"/>
        <v>79.290000000000006</v>
      </c>
      <c r="R162" s="36"/>
      <c r="S162" s="36"/>
      <c r="T162" s="101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  <c r="EU162" s="12"/>
      <c r="EV162" s="12"/>
      <c r="EW162" s="12"/>
      <c r="EX162" s="12"/>
    </row>
    <row r="163" spans="1:154" x14ac:dyDescent="0.2">
      <c r="A163" s="38"/>
      <c r="B163" s="39"/>
      <c r="C163" s="39"/>
      <c r="D163" s="39" t="s">
        <v>37</v>
      </c>
      <c r="E163" s="39"/>
      <c r="F163" s="39"/>
      <c r="G163" s="52" t="s">
        <v>83</v>
      </c>
      <c r="H163" s="75">
        <f>+H164+H165+H166+H167+H168+H170+H171</f>
        <v>11647000</v>
      </c>
      <c r="I163" s="75">
        <f>+I164+I165+I166+I167+I168+I170+I171</f>
        <v>8663400</v>
      </c>
      <c r="J163" s="78">
        <f t="shared" si="64"/>
        <v>2983600</v>
      </c>
      <c r="K163" s="76">
        <f t="shared" si="65"/>
        <v>74.38</v>
      </c>
      <c r="L163" s="75">
        <f>+L164+L165+L166+L167+L168+L170+L171</f>
        <v>8663400</v>
      </c>
      <c r="M163" s="75">
        <f>+M164+M165+M166+M167+M168+M170+M171</f>
        <v>5561286.4000000004</v>
      </c>
      <c r="N163" s="75">
        <f>+N164+N165+N166+N167+N168+N170+N171</f>
        <v>1448426.6</v>
      </c>
      <c r="O163" s="77">
        <f>+O164+O165+O166+O167+O168+O170+O171</f>
        <v>7009713</v>
      </c>
      <c r="P163" s="77">
        <f t="shared" si="60"/>
        <v>1653687</v>
      </c>
      <c r="Q163" s="41">
        <f t="shared" si="63"/>
        <v>80.91</v>
      </c>
      <c r="R163" s="36"/>
      <c r="S163" s="36"/>
      <c r="T163" s="101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/>
      <c r="DO163" s="12"/>
      <c r="DP163" s="12"/>
      <c r="DQ163" s="12"/>
      <c r="DR163" s="12"/>
      <c r="DS163" s="12"/>
      <c r="DT163" s="12"/>
      <c r="DU163" s="12"/>
      <c r="DV163" s="12"/>
      <c r="DW163" s="12"/>
      <c r="DX163" s="12"/>
      <c r="DY163" s="12"/>
      <c r="DZ163" s="12"/>
      <c r="EA163" s="12"/>
      <c r="EB163" s="12"/>
      <c r="EC163" s="12"/>
      <c r="ED163" s="12"/>
      <c r="EE163" s="12"/>
      <c r="EF163" s="12"/>
      <c r="EG163" s="12"/>
      <c r="EH163" s="12"/>
      <c r="EI163" s="12"/>
      <c r="EJ163" s="12"/>
      <c r="EK163" s="12"/>
      <c r="EL163" s="12"/>
      <c r="EM163" s="12"/>
      <c r="EN163" s="12"/>
      <c r="EO163" s="12"/>
      <c r="EP163" s="12"/>
      <c r="EQ163" s="12"/>
      <c r="ER163" s="12"/>
      <c r="ES163" s="12"/>
      <c r="ET163" s="12"/>
      <c r="EU163" s="12"/>
      <c r="EV163" s="12"/>
      <c r="EW163" s="12"/>
      <c r="EX163" s="12"/>
    </row>
    <row r="164" spans="1:154" x14ac:dyDescent="0.2">
      <c r="A164" s="38"/>
      <c r="B164" s="39"/>
      <c r="C164" s="39"/>
      <c r="D164" s="39" t="s">
        <v>111</v>
      </c>
      <c r="E164" s="39"/>
      <c r="F164" s="39"/>
      <c r="G164" s="52" t="s">
        <v>201</v>
      </c>
      <c r="H164" s="75">
        <f>+H180+H269</f>
        <v>3025000</v>
      </c>
      <c r="I164" s="75">
        <f>+I180+I269</f>
        <v>1981400</v>
      </c>
      <c r="J164" s="78">
        <f t="shared" si="64"/>
        <v>1043600</v>
      </c>
      <c r="K164" s="76">
        <f t="shared" si="65"/>
        <v>65.5</v>
      </c>
      <c r="L164" s="75">
        <f>+L180+L269</f>
        <v>1981400</v>
      </c>
      <c r="M164" s="75">
        <f>+M180+M269</f>
        <v>1288118</v>
      </c>
      <c r="N164" s="75">
        <f>+N180+N269</f>
        <v>348797</v>
      </c>
      <c r="O164" s="77">
        <f>+O180+O269</f>
        <v>1636915</v>
      </c>
      <c r="P164" s="77">
        <f t="shared" si="60"/>
        <v>344485</v>
      </c>
      <c r="Q164" s="41">
        <f t="shared" si="63"/>
        <v>82.61</v>
      </c>
      <c r="R164" s="36"/>
      <c r="S164" s="36"/>
      <c r="T164" s="101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2"/>
      <c r="DN164" s="12"/>
      <c r="DO164" s="12"/>
      <c r="DP164" s="12"/>
      <c r="DQ164" s="12"/>
      <c r="DR164" s="12"/>
      <c r="DS164" s="12"/>
      <c r="DT164" s="12"/>
      <c r="DU164" s="12"/>
      <c r="DV164" s="12"/>
      <c r="DW164" s="12"/>
      <c r="DX164" s="12"/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2"/>
      <c r="EN164" s="12"/>
      <c r="EO164" s="12"/>
      <c r="EP164" s="12"/>
      <c r="EQ164" s="12"/>
      <c r="ER164" s="12"/>
      <c r="ES164" s="12"/>
      <c r="ET164" s="12"/>
      <c r="EU164" s="12"/>
      <c r="EV164" s="12"/>
      <c r="EW164" s="12"/>
      <c r="EX164" s="12"/>
    </row>
    <row r="165" spans="1:154" x14ac:dyDescent="0.2">
      <c r="A165" s="38"/>
      <c r="B165" s="39"/>
      <c r="C165" s="39"/>
      <c r="D165" s="39" t="s">
        <v>112</v>
      </c>
      <c r="E165" s="39"/>
      <c r="F165" s="39"/>
      <c r="G165" s="52" t="s">
        <v>202</v>
      </c>
      <c r="H165" s="75">
        <f>+H208+H303</f>
        <v>352000</v>
      </c>
      <c r="I165" s="75">
        <f>+I208+I303</f>
        <v>239000</v>
      </c>
      <c r="J165" s="78">
        <f t="shared" si="64"/>
        <v>113000</v>
      </c>
      <c r="K165" s="76">
        <f t="shared" si="65"/>
        <v>67.900000000000006</v>
      </c>
      <c r="L165" s="75">
        <f>+L208+L303</f>
        <v>239000</v>
      </c>
      <c r="M165" s="75">
        <f>+M208+M303</f>
        <v>136310.40000000002</v>
      </c>
      <c r="N165" s="75">
        <f>+N208+N303</f>
        <v>22777.599999999999</v>
      </c>
      <c r="O165" s="77">
        <f>+O208+O303</f>
        <v>159088</v>
      </c>
      <c r="P165" s="77">
        <f t="shared" si="60"/>
        <v>79912</v>
      </c>
      <c r="Q165" s="41">
        <f t="shared" si="63"/>
        <v>66.56</v>
      </c>
      <c r="R165" s="36"/>
      <c r="S165" s="36"/>
      <c r="T165" s="101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/>
      <c r="DR165" s="12"/>
      <c r="DS165" s="12"/>
      <c r="DT165" s="12"/>
      <c r="DU165" s="12"/>
      <c r="DV165" s="12"/>
      <c r="DW165" s="12"/>
      <c r="DX165" s="12"/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2"/>
      <c r="EN165" s="12"/>
      <c r="EO165" s="12"/>
      <c r="EP165" s="12"/>
      <c r="EQ165" s="12"/>
      <c r="ER165" s="12"/>
      <c r="ES165" s="12"/>
      <c r="ET165" s="12"/>
      <c r="EU165" s="12"/>
      <c r="EV165" s="12"/>
      <c r="EW165" s="12"/>
      <c r="EX165" s="12"/>
    </row>
    <row r="166" spans="1:154" x14ac:dyDescent="0.2">
      <c r="A166" s="38"/>
      <c r="B166" s="39"/>
      <c r="C166" s="39"/>
      <c r="D166" s="39" t="s">
        <v>113</v>
      </c>
      <c r="E166" s="39"/>
      <c r="F166" s="39"/>
      <c r="G166" s="52" t="s">
        <v>203</v>
      </c>
      <c r="H166" s="75">
        <f>+H338</f>
        <v>0</v>
      </c>
      <c r="I166" s="75">
        <f>+I338</f>
        <v>0</v>
      </c>
      <c r="J166" s="78">
        <f t="shared" si="64"/>
        <v>0</v>
      </c>
      <c r="K166" s="76"/>
      <c r="L166" s="75">
        <f>+L338</f>
        <v>0</v>
      </c>
      <c r="M166" s="75">
        <f>+M338</f>
        <v>0</v>
      </c>
      <c r="N166" s="75">
        <f>+N338</f>
        <v>0</v>
      </c>
      <c r="O166" s="77">
        <f>+O338</f>
        <v>0</v>
      </c>
      <c r="P166" s="77">
        <f t="shared" si="60"/>
        <v>0</v>
      </c>
      <c r="Q166" s="41"/>
      <c r="R166" s="36"/>
      <c r="S166" s="36"/>
      <c r="T166" s="101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2"/>
      <c r="EF166" s="12"/>
      <c r="EG166" s="12"/>
      <c r="EH166" s="12"/>
      <c r="EI166" s="12"/>
      <c r="EJ166" s="12"/>
      <c r="EK166" s="12"/>
      <c r="EL166" s="12"/>
      <c r="EM166" s="12"/>
      <c r="EN166" s="12"/>
      <c r="EO166" s="12"/>
      <c r="EP166" s="12"/>
      <c r="EQ166" s="12"/>
      <c r="ER166" s="12"/>
      <c r="ES166" s="12"/>
      <c r="ET166" s="12"/>
      <c r="EU166" s="12"/>
      <c r="EV166" s="12"/>
      <c r="EW166" s="12"/>
      <c r="EX166" s="12"/>
    </row>
    <row r="167" spans="1:154" x14ac:dyDescent="0.2">
      <c r="A167" s="38"/>
      <c r="B167" s="39"/>
      <c r="C167" s="39"/>
      <c r="D167" s="39" t="s">
        <v>114</v>
      </c>
      <c r="E167" s="39"/>
      <c r="F167" s="39"/>
      <c r="G167" s="52" t="s">
        <v>204</v>
      </c>
      <c r="H167" s="75">
        <f>+H238</f>
        <v>0</v>
      </c>
      <c r="I167" s="75">
        <f>+I238</f>
        <v>0</v>
      </c>
      <c r="J167" s="78">
        <f t="shared" si="64"/>
        <v>0</v>
      </c>
      <c r="K167" s="76" t="e">
        <f>ROUND(I167/H167*100,2)</f>
        <v>#DIV/0!</v>
      </c>
      <c r="L167" s="75">
        <f>+L238</f>
        <v>0</v>
      </c>
      <c r="M167" s="75">
        <f>+M238</f>
        <v>0</v>
      </c>
      <c r="N167" s="75">
        <f>+N238</f>
        <v>0</v>
      </c>
      <c r="O167" s="77">
        <f>+O238</f>
        <v>0</v>
      </c>
      <c r="P167" s="77">
        <f t="shared" si="60"/>
        <v>0</v>
      </c>
      <c r="Q167" s="41" t="e">
        <f t="shared" si="63"/>
        <v>#DIV/0!</v>
      </c>
      <c r="R167" s="36"/>
      <c r="S167" s="36"/>
      <c r="T167" s="101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/>
      <c r="DR167" s="12"/>
      <c r="DS167" s="12"/>
      <c r="DT167" s="12"/>
      <c r="DU167" s="12"/>
      <c r="DV167" s="12"/>
      <c r="DW167" s="12"/>
      <c r="DX167" s="12"/>
      <c r="DY167" s="12"/>
      <c r="DZ167" s="12"/>
      <c r="EA167" s="12"/>
      <c r="EB167" s="12"/>
      <c r="EC167" s="12"/>
      <c r="ED167" s="12"/>
      <c r="EE167" s="12"/>
      <c r="EF167" s="12"/>
      <c r="EG167" s="12"/>
      <c r="EH167" s="12"/>
      <c r="EI167" s="12"/>
      <c r="EJ167" s="12"/>
      <c r="EK167" s="12"/>
      <c r="EL167" s="12"/>
      <c r="EM167" s="12"/>
      <c r="EN167" s="12"/>
      <c r="EO167" s="12"/>
      <c r="EP167" s="12"/>
      <c r="EQ167" s="12"/>
      <c r="ER167" s="12"/>
      <c r="ES167" s="12"/>
      <c r="ET167" s="12"/>
      <c r="EU167" s="12"/>
      <c r="EV167" s="12"/>
      <c r="EW167" s="12"/>
      <c r="EX167" s="12"/>
    </row>
    <row r="168" spans="1:154" ht="33" x14ac:dyDescent="0.2">
      <c r="A168" s="38"/>
      <c r="B168" s="39"/>
      <c r="C168" s="39"/>
      <c r="D168" s="39">
        <v>51</v>
      </c>
      <c r="E168" s="39"/>
      <c r="F168" s="39"/>
      <c r="G168" s="52" t="s">
        <v>205</v>
      </c>
      <c r="H168" s="75">
        <f>+H240+H341</f>
        <v>1277000</v>
      </c>
      <c r="I168" s="75">
        <f>+I240+I341</f>
        <v>1277000</v>
      </c>
      <c r="J168" s="78">
        <f t="shared" si="64"/>
        <v>0</v>
      </c>
      <c r="K168" s="76">
        <f>ROUND(I168/H168*100,2)</f>
        <v>100</v>
      </c>
      <c r="L168" s="75">
        <f>+L240+L341</f>
        <v>1277000</v>
      </c>
      <c r="M168" s="75">
        <f>+M240+M341</f>
        <v>861907</v>
      </c>
      <c r="N168" s="75">
        <f>+N240+N341</f>
        <v>191051</v>
      </c>
      <c r="O168" s="77">
        <f>+O240+O341</f>
        <v>1052958</v>
      </c>
      <c r="P168" s="77">
        <f t="shared" si="60"/>
        <v>224042</v>
      </c>
      <c r="Q168" s="41">
        <f t="shared" si="63"/>
        <v>82.46</v>
      </c>
      <c r="R168" s="36"/>
      <c r="S168" s="36"/>
      <c r="T168" s="101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/>
      <c r="DR168" s="12"/>
      <c r="DS168" s="12"/>
      <c r="DT168" s="12"/>
      <c r="DU168" s="12"/>
      <c r="DV168" s="12"/>
      <c r="DW168" s="12"/>
      <c r="DX168" s="12"/>
      <c r="DY168" s="12"/>
      <c r="DZ168" s="12"/>
      <c r="EA168" s="12"/>
      <c r="EB168" s="12"/>
      <c r="EC168" s="12"/>
      <c r="ED168" s="12"/>
      <c r="EE168" s="12"/>
      <c r="EF168" s="12"/>
      <c r="EG168" s="12"/>
      <c r="EH168" s="12"/>
      <c r="EI168" s="12"/>
      <c r="EJ168" s="12"/>
      <c r="EK168" s="12"/>
      <c r="EL168" s="12"/>
      <c r="EM168" s="12"/>
      <c r="EN168" s="12"/>
      <c r="EO168" s="12"/>
      <c r="EP168" s="12"/>
      <c r="EQ168" s="12"/>
      <c r="ER168" s="12"/>
      <c r="ES168" s="12"/>
      <c r="ET168" s="12"/>
      <c r="EU168" s="12"/>
      <c r="EV168" s="12"/>
      <c r="EW168" s="12"/>
      <c r="EX168" s="12"/>
    </row>
    <row r="169" spans="1:154" ht="33" x14ac:dyDescent="0.2">
      <c r="A169" s="38"/>
      <c r="B169" s="39"/>
      <c r="C169" s="39"/>
      <c r="D169" s="39">
        <v>56</v>
      </c>
      <c r="E169" s="39"/>
      <c r="F169" s="39"/>
      <c r="G169" s="52" t="s">
        <v>206</v>
      </c>
      <c r="H169" s="75"/>
      <c r="I169" s="75"/>
      <c r="J169" s="78">
        <f t="shared" si="64"/>
        <v>0</v>
      </c>
      <c r="K169" s="76" t="e">
        <f t="shared" ref="K169:K171" si="66">ROUND(I169/H169*100,2)</f>
        <v>#DIV/0!</v>
      </c>
      <c r="L169" s="75">
        <v>0</v>
      </c>
      <c r="M169" s="63">
        <v>0</v>
      </c>
      <c r="N169" s="75">
        <v>0</v>
      </c>
      <c r="O169" s="77">
        <v>0</v>
      </c>
      <c r="P169" s="77">
        <f t="shared" si="60"/>
        <v>0</v>
      </c>
      <c r="Q169" s="41" t="e">
        <f t="shared" si="63"/>
        <v>#DIV/0!</v>
      </c>
      <c r="R169" s="36"/>
      <c r="S169" s="36"/>
      <c r="T169" s="101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2"/>
      <c r="EL169" s="12"/>
      <c r="EM169" s="12"/>
      <c r="EN169" s="12"/>
      <c r="EO169" s="12"/>
      <c r="EP169" s="12"/>
      <c r="EQ169" s="12"/>
      <c r="ER169" s="12"/>
      <c r="ES169" s="12"/>
      <c r="ET169" s="12"/>
      <c r="EU169" s="12"/>
      <c r="EV169" s="12"/>
      <c r="EW169" s="12"/>
      <c r="EX169" s="12"/>
    </row>
    <row r="170" spans="1:154" x14ac:dyDescent="0.2">
      <c r="A170" s="38"/>
      <c r="B170" s="39"/>
      <c r="C170" s="39"/>
      <c r="D170" s="39">
        <v>57</v>
      </c>
      <c r="E170" s="39"/>
      <c r="F170" s="39"/>
      <c r="G170" s="52" t="s">
        <v>207</v>
      </c>
      <c r="H170" s="75">
        <f>+H245+H346</f>
        <v>6993000</v>
      </c>
      <c r="I170" s="75">
        <f>+I245+I346</f>
        <v>5166000</v>
      </c>
      <c r="J170" s="78">
        <f t="shared" si="64"/>
        <v>1827000</v>
      </c>
      <c r="K170" s="76"/>
      <c r="L170" s="75">
        <f>+L245+L346</f>
        <v>5166000</v>
      </c>
      <c r="M170" s="75">
        <f>+M245+M346</f>
        <v>3274951</v>
      </c>
      <c r="N170" s="75">
        <f>+N245+N346</f>
        <v>885801</v>
      </c>
      <c r="O170" s="77">
        <f>+O245+O346</f>
        <v>4160752</v>
      </c>
      <c r="P170" s="77">
        <f t="shared" si="60"/>
        <v>1005248</v>
      </c>
      <c r="Q170" s="41"/>
      <c r="R170" s="36"/>
      <c r="S170" s="36"/>
      <c r="T170" s="101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  <c r="EU170" s="12"/>
      <c r="EV170" s="12"/>
      <c r="EW170" s="12"/>
      <c r="EX170" s="12"/>
    </row>
    <row r="171" spans="1:154" x14ac:dyDescent="0.2">
      <c r="A171" s="38"/>
      <c r="B171" s="39"/>
      <c r="C171" s="39"/>
      <c r="D171" s="39">
        <v>59</v>
      </c>
      <c r="E171" s="39"/>
      <c r="F171" s="39"/>
      <c r="G171" s="52" t="s">
        <v>103</v>
      </c>
      <c r="H171" s="75">
        <f>+H377</f>
        <v>0</v>
      </c>
      <c r="I171" s="75">
        <f>+I377</f>
        <v>0</v>
      </c>
      <c r="J171" s="78">
        <f t="shared" si="64"/>
        <v>0</v>
      </c>
      <c r="K171" s="76" t="e">
        <f t="shared" si="66"/>
        <v>#DIV/0!</v>
      </c>
      <c r="L171" s="75">
        <f>+L377</f>
        <v>0</v>
      </c>
      <c r="M171" s="75">
        <f>+M377</f>
        <v>0</v>
      </c>
      <c r="N171" s="75">
        <f>+N377</f>
        <v>0</v>
      </c>
      <c r="O171" s="77">
        <f>+O377</f>
        <v>0</v>
      </c>
      <c r="P171" s="77">
        <f t="shared" si="60"/>
        <v>0</v>
      </c>
      <c r="Q171" s="41" t="e">
        <f t="shared" si="63"/>
        <v>#DIV/0!</v>
      </c>
      <c r="R171" s="36"/>
      <c r="S171" s="36"/>
      <c r="T171" s="101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/>
      <c r="DR171" s="12"/>
      <c r="DS171" s="12"/>
      <c r="DT171" s="12"/>
      <c r="DU171" s="12"/>
      <c r="DV171" s="12"/>
      <c r="DW171" s="12"/>
      <c r="DX171" s="12"/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2"/>
      <c r="EN171" s="12"/>
      <c r="EO171" s="12"/>
      <c r="EP171" s="12"/>
      <c r="EQ171" s="12"/>
      <c r="ER171" s="12"/>
      <c r="ES171" s="12"/>
      <c r="ET171" s="12"/>
      <c r="EU171" s="12"/>
      <c r="EV171" s="12"/>
      <c r="EW171" s="12"/>
      <c r="EX171" s="12"/>
    </row>
    <row r="172" spans="1:154" x14ac:dyDescent="0.2">
      <c r="A172" s="38"/>
      <c r="B172" s="39"/>
      <c r="C172" s="39"/>
      <c r="D172" s="39" t="s">
        <v>132</v>
      </c>
      <c r="E172" s="39"/>
      <c r="F172" s="39"/>
      <c r="G172" s="52" t="s">
        <v>106</v>
      </c>
      <c r="H172" s="75">
        <f>+H173</f>
        <v>0</v>
      </c>
      <c r="I172" s="75">
        <f>+I173</f>
        <v>0</v>
      </c>
      <c r="J172" s="78">
        <f t="shared" si="64"/>
        <v>0</v>
      </c>
      <c r="K172" s="76"/>
      <c r="L172" s="75">
        <f>+L173</f>
        <v>0</v>
      </c>
      <c r="M172" s="75">
        <f>+M173</f>
        <v>0</v>
      </c>
      <c r="N172" s="75">
        <f>+N173</f>
        <v>0</v>
      </c>
      <c r="O172" s="77">
        <f>+O173</f>
        <v>0</v>
      </c>
      <c r="P172" s="77">
        <f t="shared" si="60"/>
        <v>0</v>
      </c>
      <c r="Q172" s="41"/>
      <c r="R172" s="36"/>
      <c r="S172" s="36"/>
      <c r="T172" s="101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/>
      <c r="DR172" s="12"/>
      <c r="DS172" s="12"/>
      <c r="DT172" s="12"/>
      <c r="DU172" s="12"/>
      <c r="DV172" s="12"/>
      <c r="DW172" s="12"/>
      <c r="DX172" s="12"/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2"/>
      <c r="EN172" s="12"/>
      <c r="EO172" s="12"/>
      <c r="EP172" s="12"/>
      <c r="EQ172" s="12"/>
      <c r="ER172" s="12"/>
      <c r="ES172" s="12"/>
      <c r="ET172" s="12"/>
      <c r="EU172" s="12"/>
      <c r="EV172" s="12"/>
      <c r="EW172" s="12"/>
      <c r="EX172" s="12"/>
    </row>
    <row r="173" spans="1:154" x14ac:dyDescent="0.2">
      <c r="A173" s="38"/>
      <c r="B173" s="39"/>
      <c r="C173" s="39"/>
      <c r="D173" s="39">
        <v>71</v>
      </c>
      <c r="E173" s="39"/>
      <c r="F173" s="39"/>
      <c r="G173" s="52" t="s">
        <v>208</v>
      </c>
      <c r="H173" s="75">
        <f>+H254+H381</f>
        <v>0</v>
      </c>
      <c r="I173" s="75">
        <f>+I254+I381</f>
        <v>0</v>
      </c>
      <c r="J173" s="78">
        <f t="shared" si="64"/>
        <v>0</v>
      </c>
      <c r="K173" s="76"/>
      <c r="L173" s="75">
        <f>+L254+L381</f>
        <v>0</v>
      </c>
      <c r="M173" s="75">
        <f>+M254+M381</f>
        <v>0</v>
      </c>
      <c r="N173" s="75">
        <f>+N254+N381</f>
        <v>0</v>
      </c>
      <c r="O173" s="77">
        <f>+O254+O381</f>
        <v>0</v>
      </c>
      <c r="P173" s="77">
        <f t="shared" si="60"/>
        <v>0</v>
      </c>
      <c r="Q173" s="41"/>
      <c r="R173" s="36"/>
      <c r="S173" s="36"/>
      <c r="T173" s="101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2"/>
      <c r="DD173" s="12"/>
      <c r="DE173" s="12"/>
      <c r="DF173" s="12"/>
      <c r="DG173" s="12"/>
      <c r="DH173" s="12"/>
      <c r="DI173" s="12"/>
      <c r="DJ173" s="12"/>
      <c r="DK173" s="12"/>
      <c r="DL173" s="12"/>
      <c r="DM173" s="12"/>
      <c r="DN173" s="12"/>
      <c r="DO173" s="12"/>
      <c r="DP173" s="12"/>
      <c r="DQ173" s="12"/>
      <c r="DR173" s="12"/>
      <c r="DS173" s="12"/>
      <c r="DT173" s="12"/>
      <c r="DU173" s="12"/>
      <c r="DV173" s="12"/>
      <c r="DW173" s="12"/>
      <c r="DX173" s="12"/>
      <c r="DY173" s="12"/>
      <c r="DZ173" s="12"/>
      <c r="EA173" s="12"/>
      <c r="EB173" s="12"/>
      <c r="EC173" s="12"/>
      <c r="ED173" s="12"/>
      <c r="EE173" s="12"/>
      <c r="EF173" s="12"/>
      <c r="EG173" s="12"/>
      <c r="EH173" s="12"/>
      <c r="EI173" s="12"/>
      <c r="EJ173" s="12"/>
      <c r="EK173" s="12"/>
      <c r="EL173" s="12"/>
      <c r="EM173" s="12"/>
      <c r="EN173" s="12"/>
      <c r="EO173" s="12"/>
      <c r="EP173" s="12"/>
      <c r="EQ173" s="12"/>
      <c r="ER173" s="12"/>
      <c r="ES173" s="12"/>
      <c r="ET173" s="12"/>
      <c r="EU173" s="12"/>
      <c r="EV173" s="12"/>
      <c r="EW173" s="12"/>
      <c r="EX173" s="12"/>
    </row>
    <row r="174" spans="1:154" x14ac:dyDescent="0.2">
      <c r="A174" s="38"/>
      <c r="B174" s="39"/>
      <c r="C174" s="39"/>
      <c r="D174" s="39">
        <v>79</v>
      </c>
      <c r="E174" s="39"/>
      <c r="F174" s="39"/>
      <c r="G174" s="52" t="s">
        <v>133</v>
      </c>
      <c r="H174" s="75">
        <f>+H175</f>
        <v>0</v>
      </c>
      <c r="I174" s="75">
        <f>+I175</f>
        <v>0</v>
      </c>
      <c r="J174" s="78">
        <f t="shared" si="64"/>
        <v>0</v>
      </c>
      <c r="K174" s="76"/>
      <c r="L174" s="75">
        <f>+L175</f>
        <v>0</v>
      </c>
      <c r="M174" s="75">
        <f>+M175</f>
        <v>0</v>
      </c>
      <c r="N174" s="75">
        <f>+N175</f>
        <v>0</v>
      </c>
      <c r="O174" s="77">
        <f>+O175</f>
        <v>0</v>
      </c>
      <c r="P174" s="77">
        <f t="shared" si="60"/>
        <v>0</v>
      </c>
      <c r="Q174" s="41"/>
      <c r="R174" s="36"/>
      <c r="S174" s="36"/>
      <c r="T174" s="101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/>
      <c r="DO174" s="12"/>
      <c r="DP174" s="12"/>
      <c r="DQ174" s="12"/>
      <c r="DR174" s="12"/>
      <c r="DS174" s="12"/>
      <c r="DT174" s="12"/>
      <c r="DU174" s="12"/>
      <c r="DV174" s="12"/>
      <c r="DW174" s="12"/>
      <c r="DX174" s="12"/>
      <c r="DY174" s="12"/>
      <c r="DZ174" s="12"/>
      <c r="EA174" s="12"/>
      <c r="EB174" s="12"/>
      <c r="EC174" s="12"/>
      <c r="ED174" s="12"/>
      <c r="EE174" s="12"/>
      <c r="EF174" s="12"/>
      <c r="EG174" s="12"/>
      <c r="EH174" s="12"/>
      <c r="EI174" s="12"/>
      <c r="EJ174" s="12"/>
      <c r="EK174" s="12"/>
      <c r="EL174" s="12"/>
      <c r="EM174" s="12"/>
      <c r="EN174" s="12"/>
      <c r="EO174" s="12"/>
      <c r="EP174" s="12"/>
      <c r="EQ174" s="12"/>
      <c r="ER174" s="12"/>
      <c r="ES174" s="12"/>
      <c r="ET174" s="12"/>
      <c r="EU174" s="12"/>
      <c r="EV174" s="12"/>
      <c r="EW174" s="12"/>
      <c r="EX174" s="12"/>
    </row>
    <row r="175" spans="1:154" x14ac:dyDescent="0.2">
      <c r="A175" s="38"/>
      <c r="B175" s="39"/>
      <c r="C175" s="39"/>
      <c r="D175" s="39">
        <v>81</v>
      </c>
      <c r="E175" s="39"/>
      <c r="F175" s="39"/>
      <c r="G175" s="52" t="s">
        <v>209</v>
      </c>
      <c r="H175" s="75">
        <f>+H388</f>
        <v>0</v>
      </c>
      <c r="I175" s="75">
        <f>+I388</f>
        <v>0</v>
      </c>
      <c r="J175" s="78">
        <f t="shared" si="64"/>
        <v>0</v>
      </c>
      <c r="K175" s="76"/>
      <c r="L175" s="75">
        <f>+L388</f>
        <v>0</v>
      </c>
      <c r="M175" s="75">
        <f>+M388</f>
        <v>0</v>
      </c>
      <c r="N175" s="75">
        <f>+N388</f>
        <v>0</v>
      </c>
      <c r="O175" s="77">
        <f>+O388</f>
        <v>0</v>
      </c>
      <c r="P175" s="77">
        <f t="shared" si="60"/>
        <v>0</v>
      </c>
      <c r="Q175" s="41"/>
      <c r="R175" s="36"/>
      <c r="S175" s="36"/>
      <c r="T175" s="101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/>
      <c r="DO175" s="12"/>
      <c r="DP175" s="12"/>
      <c r="DQ175" s="12"/>
      <c r="DR175" s="12"/>
      <c r="DS175" s="12"/>
      <c r="DT175" s="12"/>
      <c r="DU175" s="12"/>
      <c r="DV175" s="12"/>
      <c r="DW175" s="12"/>
      <c r="DX175" s="12"/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2"/>
      <c r="EN175" s="12"/>
      <c r="EO175" s="12"/>
      <c r="EP175" s="12"/>
      <c r="EQ175" s="12"/>
      <c r="ER175" s="12"/>
      <c r="ES175" s="12"/>
      <c r="ET175" s="12"/>
      <c r="EU175" s="12"/>
      <c r="EV175" s="12"/>
      <c r="EW175" s="12"/>
      <c r="EX175" s="12"/>
    </row>
    <row r="176" spans="1:154" ht="33" x14ac:dyDescent="0.2">
      <c r="A176" s="38"/>
      <c r="B176" s="39"/>
      <c r="C176" s="39"/>
      <c r="D176" s="39">
        <v>85</v>
      </c>
      <c r="E176" s="39"/>
      <c r="F176" s="39"/>
      <c r="G176" s="52" t="s">
        <v>210</v>
      </c>
      <c r="H176" s="75">
        <f>H262+H392</f>
        <v>0</v>
      </c>
      <c r="I176" s="75">
        <f>I262+I392</f>
        <v>0</v>
      </c>
      <c r="J176" s="78">
        <f t="shared" si="64"/>
        <v>0</v>
      </c>
      <c r="K176" s="76"/>
      <c r="L176" s="75">
        <f>L262+L392</f>
        <v>0</v>
      </c>
      <c r="M176" s="75">
        <f>M262+M392</f>
        <v>-140315</v>
      </c>
      <c r="N176" s="75">
        <f>N262+N392</f>
        <v>-27</v>
      </c>
      <c r="O176" s="77">
        <f>O262+O392</f>
        <v>-140342</v>
      </c>
      <c r="P176" s="77">
        <f t="shared" si="60"/>
        <v>140342</v>
      </c>
      <c r="Q176" s="41"/>
      <c r="R176" s="36"/>
      <c r="S176" s="36"/>
      <c r="T176" s="101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/>
      <c r="DO176" s="12"/>
      <c r="DP176" s="12"/>
      <c r="DQ176" s="12"/>
      <c r="DR176" s="12"/>
      <c r="DS176" s="12"/>
      <c r="DT176" s="12"/>
      <c r="DU176" s="12"/>
      <c r="DV176" s="12"/>
      <c r="DW176" s="12"/>
      <c r="DX176" s="12"/>
      <c r="DY176" s="12"/>
      <c r="DZ176" s="12"/>
      <c r="EA176" s="12"/>
      <c r="EB176" s="12"/>
      <c r="EC176" s="12"/>
      <c r="ED176" s="12"/>
      <c r="EE176" s="12"/>
      <c r="EF176" s="12"/>
      <c r="EG176" s="12"/>
      <c r="EH176" s="12"/>
      <c r="EI176" s="12"/>
      <c r="EJ176" s="12"/>
      <c r="EK176" s="12"/>
      <c r="EL176" s="12"/>
      <c r="EM176" s="12"/>
      <c r="EN176" s="12"/>
      <c r="EO176" s="12"/>
      <c r="EP176" s="12"/>
      <c r="EQ176" s="12"/>
      <c r="ER176" s="12"/>
      <c r="ES176" s="12"/>
      <c r="ET176" s="12"/>
      <c r="EU176" s="12"/>
      <c r="EV176" s="12"/>
      <c r="EW176" s="12"/>
      <c r="EX176" s="12"/>
    </row>
    <row r="177" spans="1:154" x14ac:dyDescent="0.2">
      <c r="A177" s="38"/>
      <c r="B177" s="39"/>
      <c r="C177" s="39"/>
      <c r="D177" s="39"/>
      <c r="E177" s="39"/>
      <c r="F177" s="39"/>
      <c r="G177" s="52"/>
      <c r="H177" s="75"/>
      <c r="I177" s="75"/>
      <c r="J177" s="75"/>
      <c r="K177" s="76"/>
      <c r="L177" s="75"/>
      <c r="M177" s="63"/>
      <c r="N177" s="75"/>
      <c r="O177" s="77"/>
      <c r="P177" s="77">
        <f t="shared" si="60"/>
        <v>0</v>
      </c>
      <c r="Q177" s="41"/>
      <c r="R177" s="36"/>
      <c r="S177" s="36"/>
      <c r="T177" s="101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/>
      <c r="DO177" s="12"/>
      <c r="DP177" s="12"/>
      <c r="DQ177" s="12"/>
      <c r="DR177" s="12"/>
      <c r="DS177" s="12"/>
      <c r="DT177" s="12"/>
      <c r="DU177" s="12"/>
      <c r="DV177" s="12"/>
      <c r="DW177" s="12"/>
      <c r="DX177" s="12"/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2"/>
      <c r="EL177" s="12"/>
      <c r="EM177" s="12"/>
      <c r="EN177" s="12"/>
      <c r="EO177" s="12"/>
      <c r="EP177" s="12"/>
      <c r="EQ177" s="12"/>
      <c r="ER177" s="12"/>
      <c r="ES177" s="12"/>
      <c r="ET177" s="12"/>
      <c r="EU177" s="12"/>
      <c r="EV177" s="12"/>
      <c r="EW177" s="12"/>
      <c r="EX177" s="12"/>
    </row>
    <row r="178" spans="1:154" s="47" customFormat="1" x14ac:dyDescent="0.25">
      <c r="A178" s="336" t="s">
        <v>211</v>
      </c>
      <c r="B178" s="337"/>
      <c r="C178" s="337"/>
      <c r="D178" s="337"/>
      <c r="E178" s="337"/>
      <c r="F178" s="337"/>
      <c r="G178" s="57" t="s">
        <v>212</v>
      </c>
      <c r="H178" s="161">
        <f>H179+H254+H262</f>
        <v>69000</v>
      </c>
      <c r="I178" s="161">
        <f>I179+I254+I262</f>
        <v>32000</v>
      </c>
      <c r="J178" s="161">
        <f>J179+J254+J262</f>
        <v>37000</v>
      </c>
      <c r="K178" s="162">
        <f>ROUND(I178/H178*100,2)</f>
        <v>46.38</v>
      </c>
      <c r="L178" s="161">
        <f>L179+L254+L262</f>
        <v>32000</v>
      </c>
      <c r="M178" s="161">
        <f>M179+M254+M262</f>
        <v>26000</v>
      </c>
      <c r="N178" s="161">
        <f>N179+N254+N262</f>
        <v>4837</v>
      </c>
      <c r="O178" s="163">
        <f>O179+O254+O262</f>
        <v>30837</v>
      </c>
      <c r="P178" s="163">
        <f t="shared" si="60"/>
        <v>1163</v>
      </c>
      <c r="Q178" s="164">
        <f t="shared" si="63"/>
        <v>96.37</v>
      </c>
      <c r="R178" s="96"/>
      <c r="S178" s="96"/>
      <c r="T178" s="121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96"/>
      <c r="AH178" s="96"/>
      <c r="AI178" s="96"/>
      <c r="AJ178" s="96"/>
      <c r="AK178" s="96"/>
      <c r="AL178" s="96"/>
      <c r="AM178" s="96"/>
      <c r="AN178" s="96"/>
      <c r="AO178" s="96"/>
      <c r="AP178" s="96"/>
      <c r="AQ178" s="96"/>
      <c r="AR178" s="9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  <c r="BX178" s="46"/>
      <c r="BY178" s="46"/>
      <c r="BZ178" s="46"/>
      <c r="CA178" s="46"/>
      <c r="CB178" s="46"/>
      <c r="CC178" s="46"/>
      <c r="CD178" s="46"/>
      <c r="CE178" s="46"/>
      <c r="CF178" s="46"/>
      <c r="CG178" s="46"/>
      <c r="CH178" s="46"/>
      <c r="CI178" s="46"/>
      <c r="CJ178" s="46"/>
      <c r="CK178" s="46"/>
      <c r="CL178" s="46"/>
      <c r="CM178" s="46"/>
      <c r="CN178" s="46"/>
      <c r="CO178" s="46"/>
      <c r="CP178" s="46"/>
      <c r="CQ178" s="46"/>
      <c r="CR178" s="46"/>
      <c r="CS178" s="46"/>
      <c r="CT178" s="46"/>
      <c r="CU178" s="46"/>
      <c r="CV178" s="46"/>
      <c r="CW178" s="46"/>
      <c r="CX178" s="46"/>
      <c r="CY178" s="46"/>
      <c r="CZ178" s="46"/>
      <c r="DA178" s="46"/>
      <c r="DB178" s="46"/>
      <c r="DC178" s="46"/>
      <c r="DD178" s="46"/>
      <c r="DE178" s="46"/>
      <c r="DF178" s="46"/>
      <c r="DG178" s="46"/>
      <c r="DH178" s="46"/>
      <c r="DI178" s="46"/>
      <c r="DJ178" s="46"/>
      <c r="DK178" s="46"/>
      <c r="DL178" s="46"/>
      <c r="DM178" s="46"/>
      <c r="DN178" s="46"/>
      <c r="DO178" s="46"/>
      <c r="DP178" s="46"/>
      <c r="DQ178" s="46"/>
      <c r="DR178" s="46"/>
      <c r="DS178" s="46"/>
      <c r="DT178" s="46"/>
      <c r="DU178" s="46"/>
      <c r="DV178" s="46"/>
      <c r="DW178" s="46"/>
      <c r="DX178" s="46"/>
      <c r="DY178" s="46"/>
      <c r="DZ178" s="46"/>
      <c r="EA178" s="46"/>
      <c r="EB178" s="46"/>
      <c r="EC178" s="46"/>
      <c r="ED178" s="46"/>
      <c r="EE178" s="46"/>
      <c r="EF178" s="46"/>
      <c r="EG178" s="46"/>
      <c r="EH178" s="46"/>
      <c r="EI178" s="46"/>
      <c r="EJ178" s="46"/>
      <c r="EK178" s="46"/>
      <c r="EL178" s="46"/>
      <c r="EM178" s="46"/>
      <c r="EN178" s="46"/>
      <c r="EO178" s="46"/>
      <c r="EP178" s="46"/>
      <c r="EQ178" s="46"/>
      <c r="ER178" s="46"/>
      <c r="ES178" s="46"/>
      <c r="ET178" s="46"/>
      <c r="EU178" s="46"/>
      <c r="EV178" s="46"/>
      <c r="EW178" s="46"/>
      <c r="EX178" s="46"/>
    </row>
    <row r="179" spans="1:154" x14ac:dyDescent="0.2">
      <c r="A179" s="38"/>
      <c r="B179" s="39"/>
      <c r="C179" s="39"/>
      <c r="D179" s="39" t="s">
        <v>37</v>
      </c>
      <c r="E179" s="39"/>
      <c r="F179" s="39"/>
      <c r="G179" s="74" t="s">
        <v>83</v>
      </c>
      <c r="H179" s="75">
        <f>H180+H208+H238+H240+H245+H250</f>
        <v>69000</v>
      </c>
      <c r="I179" s="75">
        <f>I180+I208+I238+I240+I245+I250</f>
        <v>32000</v>
      </c>
      <c r="J179" s="75">
        <f>J180+J208+J238+J240+J245+J250</f>
        <v>37000</v>
      </c>
      <c r="K179" s="76">
        <f>ROUND(I179/H179*100,2)</f>
        <v>46.38</v>
      </c>
      <c r="L179" s="75">
        <f>L180+L208+L238+L240+L245+L250</f>
        <v>32000</v>
      </c>
      <c r="M179" s="75">
        <f>M180+M208+M238+M240+M245+M250</f>
        <v>26000</v>
      </c>
      <c r="N179" s="75">
        <f>N180+N208+N238+N240+N245+N250</f>
        <v>4837</v>
      </c>
      <c r="O179" s="77">
        <f>O180+O208+O238+O240+O245+O250</f>
        <v>30837</v>
      </c>
      <c r="P179" s="77">
        <f t="shared" si="60"/>
        <v>1163</v>
      </c>
      <c r="Q179" s="41">
        <f t="shared" si="63"/>
        <v>96.37</v>
      </c>
      <c r="R179" s="36"/>
      <c r="S179" s="36"/>
      <c r="T179" s="101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/>
      <c r="DR179" s="12"/>
      <c r="DS179" s="12"/>
      <c r="DT179" s="12"/>
      <c r="DU179" s="12"/>
      <c r="DV179" s="12"/>
      <c r="DW179" s="12"/>
      <c r="DX179" s="12"/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2"/>
      <c r="EN179" s="12"/>
      <c r="EO179" s="12"/>
      <c r="EP179" s="12"/>
      <c r="EQ179" s="12"/>
      <c r="ER179" s="12"/>
      <c r="ES179" s="12"/>
      <c r="ET179" s="12"/>
      <c r="EU179" s="12"/>
      <c r="EV179" s="12"/>
      <c r="EW179" s="12"/>
      <c r="EX179" s="12"/>
    </row>
    <row r="180" spans="1:154" x14ac:dyDescent="0.2">
      <c r="A180" s="38"/>
      <c r="B180" s="39"/>
      <c r="C180" s="39"/>
      <c r="D180" s="39" t="s">
        <v>111</v>
      </c>
      <c r="E180" s="39"/>
      <c r="F180" s="39"/>
      <c r="G180" s="74" t="s">
        <v>213</v>
      </c>
      <c r="H180" s="75">
        <f>H181+H201+H199</f>
        <v>0</v>
      </c>
      <c r="I180" s="75">
        <f>I181+I201+I199</f>
        <v>0</v>
      </c>
      <c r="J180" s="75">
        <f>J181+J201+J199</f>
        <v>0</v>
      </c>
      <c r="K180" s="76"/>
      <c r="L180" s="75">
        <f>L181+L201+L199</f>
        <v>0</v>
      </c>
      <c r="M180" s="95"/>
      <c r="N180" s="75">
        <f>N181+N201+N199</f>
        <v>0</v>
      </c>
      <c r="O180" s="95">
        <f>O181+O201+O199</f>
        <v>0</v>
      </c>
      <c r="P180" s="95">
        <f t="shared" si="60"/>
        <v>0</v>
      </c>
      <c r="Q180" s="41"/>
      <c r="R180" s="36"/>
      <c r="S180" s="36"/>
      <c r="T180" s="101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2"/>
      <c r="DS180" s="12"/>
      <c r="DT180" s="12"/>
      <c r="DU180" s="12"/>
      <c r="DV180" s="12"/>
      <c r="DW180" s="12"/>
      <c r="DX180" s="12"/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2"/>
      <c r="EN180" s="12"/>
      <c r="EO180" s="12"/>
      <c r="EP180" s="12"/>
      <c r="EQ180" s="12"/>
      <c r="ER180" s="12"/>
      <c r="ES180" s="12"/>
      <c r="ET180" s="12"/>
      <c r="EU180" s="12"/>
      <c r="EV180" s="12"/>
      <c r="EW180" s="12"/>
      <c r="EX180" s="12"/>
    </row>
    <row r="181" spans="1:154" x14ac:dyDescent="0.2">
      <c r="A181" s="38"/>
      <c r="B181" s="39"/>
      <c r="C181" s="39"/>
      <c r="D181" s="39"/>
      <c r="E181" s="39" t="s">
        <v>37</v>
      </c>
      <c r="F181" s="39"/>
      <c r="G181" s="52" t="s">
        <v>214</v>
      </c>
      <c r="H181" s="75">
        <f>SUM(H182:H198)</f>
        <v>0</v>
      </c>
      <c r="I181" s="75">
        <f>SUM(I182:I198)</f>
        <v>0</v>
      </c>
      <c r="J181" s="75">
        <f>SUM(J182:J198)</f>
        <v>0</v>
      </c>
      <c r="K181" s="76"/>
      <c r="L181" s="75">
        <f>SUM(L182:L198)</f>
        <v>0</v>
      </c>
      <c r="M181" s="63"/>
      <c r="N181" s="75">
        <f>SUM(N182:N198)</f>
        <v>0</v>
      </c>
      <c r="O181" s="77">
        <f>SUM(O182:O198)</f>
        <v>0</v>
      </c>
      <c r="P181" s="77">
        <f t="shared" si="60"/>
        <v>0</v>
      </c>
      <c r="Q181" s="41"/>
      <c r="R181" s="36"/>
      <c r="S181" s="36"/>
      <c r="T181" s="101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</row>
    <row r="182" spans="1:154" x14ac:dyDescent="0.2">
      <c r="A182" s="48"/>
      <c r="B182" s="49"/>
      <c r="C182" s="49"/>
      <c r="D182" s="49"/>
      <c r="E182" s="49"/>
      <c r="F182" s="49" t="s">
        <v>37</v>
      </c>
      <c r="G182" s="53" t="s">
        <v>215</v>
      </c>
      <c r="H182" s="78"/>
      <c r="I182" s="78"/>
      <c r="J182" s="78">
        <f t="shared" ref="J182:J207" si="67">H182-I182</f>
        <v>0</v>
      </c>
      <c r="K182" s="76"/>
      <c r="L182" s="78"/>
      <c r="M182" s="50"/>
      <c r="N182" s="78"/>
      <c r="O182" s="79">
        <f t="shared" ref="O182:O200" si="68">+M182+N182</f>
        <v>0</v>
      </c>
      <c r="P182" s="79">
        <f t="shared" si="60"/>
        <v>0</v>
      </c>
      <c r="Q182" s="41"/>
      <c r="R182" s="36"/>
      <c r="S182" s="36"/>
      <c r="T182" s="101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/>
      <c r="DR182" s="12"/>
      <c r="DS182" s="12"/>
      <c r="DT182" s="12"/>
      <c r="DU182" s="12"/>
      <c r="DV182" s="12"/>
      <c r="DW182" s="12"/>
      <c r="DX182" s="12"/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2"/>
      <c r="EN182" s="12"/>
      <c r="EO182" s="12"/>
      <c r="EP182" s="12"/>
      <c r="EQ182" s="12"/>
      <c r="ER182" s="12"/>
      <c r="ES182" s="12"/>
      <c r="ET182" s="12"/>
      <c r="EU182" s="12"/>
      <c r="EV182" s="12"/>
      <c r="EW182" s="12"/>
      <c r="EX182" s="12"/>
    </row>
    <row r="183" spans="1:154" x14ac:dyDescent="0.2">
      <c r="A183" s="48"/>
      <c r="B183" s="49"/>
      <c r="C183" s="49"/>
      <c r="D183" s="49"/>
      <c r="E183" s="49"/>
      <c r="F183" s="49" t="s">
        <v>143</v>
      </c>
      <c r="G183" s="53" t="s">
        <v>216</v>
      </c>
      <c r="H183" s="78"/>
      <c r="I183" s="78"/>
      <c r="J183" s="78">
        <f t="shared" si="67"/>
        <v>0</v>
      </c>
      <c r="K183" s="76"/>
      <c r="L183" s="78"/>
      <c r="M183" s="50"/>
      <c r="N183" s="78"/>
      <c r="O183" s="79">
        <f t="shared" si="68"/>
        <v>0</v>
      </c>
      <c r="P183" s="79">
        <f t="shared" si="60"/>
        <v>0</v>
      </c>
      <c r="Q183" s="41"/>
      <c r="R183" s="36"/>
      <c r="S183" s="36"/>
      <c r="T183" s="101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/>
      <c r="DR183" s="12"/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2"/>
      <c r="EN183" s="12"/>
      <c r="EO183" s="12"/>
      <c r="EP183" s="12"/>
      <c r="EQ183" s="12"/>
      <c r="ER183" s="12"/>
      <c r="ES183" s="12"/>
      <c r="ET183" s="12"/>
      <c r="EU183" s="12"/>
      <c r="EV183" s="12"/>
      <c r="EW183" s="12"/>
      <c r="EX183" s="12"/>
    </row>
    <row r="184" spans="1:154" x14ac:dyDescent="0.2">
      <c r="A184" s="48"/>
      <c r="B184" s="49"/>
      <c r="C184" s="49"/>
      <c r="D184" s="49"/>
      <c r="E184" s="49"/>
      <c r="F184" s="49" t="s">
        <v>55</v>
      </c>
      <c r="G184" s="53" t="s">
        <v>217</v>
      </c>
      <c r="H184" s="78"/>
      <c r="I184" s="78"/>
      <c r="J184" s="78">
        <f t="shared" si="67"/>
        <v>0</v>
      </c>
      <c r="K184" s="76"/>
      <c r="L184" s="78"/>
      <c r="M184" s="50"/>
      <c r="N184" s="78"/>
      <c r="O184" s="79">
        <f t="shared" si="68"/>
        <v>0</v>
      </c>
      <c r="P184" s="79">
        <f t="shared" ref="P184:P247" si="69">L184-O184</f>
        <v>0</v>
      </c>
      <c r="Q184" s="41"/>
      <c r="R184" s="36"/>
      <c r="S184" s="36"/>
      <c r="T184" s="101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  <c r="EU184" s="12"/>
      <c r="EV184" s="12"/>
      <c r="EW184" s="12"/>
      <c r="EX184" s="12"/>
    </row>
    <row r="185" spans="1:154" x14ac:dyDescent="0.2">
      <c r="A185" s="48"/>
      <c r="B185" s="49"/>
      <c r="C185" s="49"/>
      <c r="D185" s="49"/>
      <c r="E185" s="49"/>
      <c r="F185" s="49" t="s">
        <v>24</v>
      </c>
      <c r="G185" s="53" t="s">
        <v>145</v>
      </c>
      <c r="H185" s="78"/>
      <c r="I185" s="78"/>
      <c r="J185" s="78">
        <f t="shared" si="67"/>
        <v>0</v>
      </c>
      <c r="K185" s="76"/>
      <c r="L185" s="78"/>
      <c r="M185" s="50"/>
      <c r="N185" s="78"/>
      <c r="O185" s="79">
        <f t="shared" si="68"/>
        <v>0</v>
      </c>
      <c r="P185" s="79">
        <f t="shared" si="69"/>
        <v>0</v>
      </c>
      <c r="Q185" s="41"/>
      <c r="R185" s="36"/>
      <c r="S185" s="36"/>
      <c r="T185" s="101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/>
      <c r="DR185" s="12"/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2"/>
      <c r="EN185" s="12"/>
      <c r="EO185" s="12"/>
      <c r="EP185" s="12"/>
      <c r="EQ185" s="12"/>
      <c r="ER185" s="12"/>
      <c r="ES185" s="12"/>
      <c r="ET185" s="12"/>
      <c r="EU185" s="12"/>
      <c r="EV185" s="12"/>
      <c r="EW185" s="12"/>
      <c r="EX185" s="12"/>
    </row>
    <row r="186" spans="1:154" x14ac:dyDescent="0.2">
      <c r="A186" s="48"/>
      <c r="B186" s="49"/>
      <c r="C186" s="49"/>
      <c r="D186" s="49"/>
      <c r="E186" s="49"/>
      <c r="F186" s="49"/>
      <c r="G186" s="97"/>
      <c r="H186" s="78"/>
      <c r="I186" s="78"/>
      <c r="J186" s="78">
        <f t="shared" si="67"/>
        <v>0</v>
      </c>
      <c r="K186" s="76"/>
      <c r="L186" s="78"/>
      <c r="M186" s="50"/>
      <c r="N186" s="78"/>
      <c r="O186" s="79">
        <f t="shared" si="68"/>
        <v>0</v>
      </c>
      <c r="P186" s="79">
        <f t="shared" si="69"/>
        <v>0</v>
      </c>
      <c r="Q186" s="41"/>
      <c r="R186" s="36"/>
      <c r="S186" s="36"/>
      <c r="T186" s="101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/>
      <c r="DO186" s="12"/>
      <c r="DP186" s="12"/>
      <c r="DQ186" s="12"/>
      <c r="DR186" s="12"/>
      <c r="DS186" s="12"/>
      <c r="DT186" s="12"/>
      <c r="DU186" s="12"/>
      <c r="DV186" s="12"/>
      <c r="DW186" s="12"/>
      <c r="DX186" s="12"/>
      <c r="DY186" s="12"/>
      <c r="DZ186" s="12"/>
      <c r="EA186" s="12"/>
      <c r="EB186" s="12"/>
      <c r="EC186" s="12"/>
      <c r="ED186" s="12"/>
      <c r="EE186" s="12"/>
      <c r="EF186" s="12"/>
      <c r="EG186" s="12"/>
      <c r="EH186" s="12"/>
      <c r="EI186" s="12"/>
      <c r="EJ186" s="12"/>
      <c r="EK186" s="12"/>
      <c r="EL186" s="12"/>
      <c r="EM186" s="12"/>
      <c r="EN186" s="12"/>
      <c r="EO186" s="12"/>
      <c r="EP186" s="12"/>
      <c r="EQ186" s="12"/>
      <c r="ER186" s="12"/>
      <c r="ES186" s="12"/>
      <c r="ET186" s="12"/>
      <c r="EU186" s="12"/>
      <c r="EV186" s="12"/>
      <c r="EW186" s="12"/>
      <c r="EX186" s="12"/>
    </row>
    <row r="187" spans="1:154" x14ac:dyDescent="0.2">
      <c r="A187" s="48"/>
      <c r="B187" s="49"/>
      <c r="C187" s="49"/>
      <c r="D187" s="49"/>
      <c r="E187" s="49"/>
      <c r="F187" s="49" t="s">
        <v>39</v>
      </c>
      <c r="G187" s="53" t="s">
        <v>146</v>
      </c>
      <c r="H187" s="78"/>
      <c r="I187" s="78"/>
      <c r="J187" s="78">
        <f t="shared" si="67"/>
        <v>0</v>
      </c>
      <c r="K187" s="76"/>
      <c r="L187" s="78"/>
      <c r="M187" s="50"/>
      <c r="N187" s="78"/>
      <c r="O187" s="79">
        <f t="shared" si="68"/>
        <v>0</v>
      </c>
      <c r="P187" s="79">
        <f t="shared" si="69"/>
        <v>0</v>
      </c>
      <c r="Q187" s="41"/>
      <c r="R187" s="36"/>
      <c r="S187" s="36"/>
      <c r="T187" s="101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</row>
    <row r="188" spans="1:154" x14ac:dyDescent="0.2">
      <c r="A188" s="48"/>
      <c r="B188" s="49"/>
      <c r="C188" s="49"/>
      <c r="D188" s="49"/>
      <c r="E188" s="49"/>
      <c r="F188" s="49" t="s">
        <v>167</v>
      </c>
      <c r="G188" s="53" t="s">
        <v>147</v>
      </c>
      <c r="H188" s="78"/>
      <c r="I188" s="78"/>
      <c r="J188" s="78">
        <f t="shared" si="67"/>
        <v>0</v>
      </c>
      <c r="K188" s="76"/>
      <c r="L188" s="78"/>
      <c r="M188" s="50"/>
      <c r="N188" s="78"/>
      <c r="O188" s="79">
        <f t="shared" si="68"/>
        <v>0</v>
      </c>
      <c r="P188" s="79">
        <f t="shared" si="69"/>
        <v>0</v>
      </c>
      <c r="Q188" s="41"/>
      <c r="R188" s="36"/>
      <c r="S188" s="36"/>
      <c r="T188" s="101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/>
      <c r="DR188" s="12"/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2"/>
      <c r="EN188" s="12"/>
      <c r="EO188" s="12"/>
      <c r="EP188" s="12"/>
      <c r="EQ188" s="12"/>
      <c r="ER188" s="12"/>
      <c r="ES188" s="12"/>
      <c r="ET188" s="12"/>
      <c r="EU188" s="12"/>
      <c r="EV188" s="12"/>
      <c r="EW188" s="12"/>
      <c r="EX188" s="12"/>
    </row>
    <row r="189" spans="1:154" x14ac:dyDescent="0.2">
      <c r="A189" s="48"/>
      <c r="B189" s="49"/>
      <c r="C189" s="49"/>
      <c r="D189" s="49"/>
      <c r="E189" s="49"/>
      <c r="F189" s="49" t="s">
        <v>148</v>
      </c>
      <c r="G189" s="53" t="s">
        <v>149</v>
      </c>
      <c r="H189" s="78"/>
      <c r="I189" s="78"/>
      <c r="J189" s="78">
        <f t="shared" si="67"/>
        <v>0</v>
      </c>
      <c r="K189" s="76"/>
      <c r="L189" s="78"/>
      <c r="M189" s="50"/>
      <c r="N189" s="78"/>
      <c r="O189" s="79">
        <f t="shared" si="68"/>
        <v>0</v>
      </c>
      <c r="P189" s="79">
        <f t="shared" si="69"/>
        <v>0</v>
      </c>
      <c r="Q189" s="41"/>
      <c r="R189" s="36"/>
      <c r="S189" s="36"/>
      <c r="T189" s="101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/>
      <c r="DR189" s="12"/>
      <c r="DS189" s="12"/>
      <c r="DT189" s="12"/>
      <c r="DU189" s="12"/>
      <c r="DV189" s="12"/>
      <c r="DW189" s="12"/>
      <c r="DX189" s="12"/>
      <c r="DY189" s="12"/>
      <c r="DZ189" s="12"/>
      <c r="EA189" s="12"/>
      <c r="EB189" s="12"/>
      <c r="EC189" s="12"/>
      <c r="ED189" s="12"/>
      <c r="EE189" s="12"/>
      <c r="EF189" s="12"/>
      <c r="EG189" s="12"/>
      <c r="EH189" s="12"/>
      <c r="EI189" s="12"/>
      <c r="EJ189" s="12"/>
      <c r="EK189" s="12"/>
      <c r="EL189" s="12"/>
      <c r="EM189" s="12"/>
      <c r="EN189" s="12"/>
      <c r="EO189" s="12"/>
      <c r="EP189" s="12"/>
      <c r="EQ189" s="12"/>
      <c r="ER189" s="12"/>
      <c r="ES189" s="12"/>
      <c r="ET189" s="12"/>
      <c r="EU189" s="12"/>
      <c r="EV189" s="12"/>
      <c r="EW189" s="12"/>
      <c r="EX189" s="12"/>
    </row>
    <row r="190" spans="1:154" x14ac:dyDescent="0.2">
      <c r="A190" s="48"/>
      <c r="B190" s="49"/>
      <c r="C190" s="49"/>
      <c r="D190" s="49"/>
      <c r="E190" s="49"/>
      <c r="F190" s="49" t="s">
        <v>46</v>
      </c>
      <c r="G190" s="53" t="s">
        <v>150</v>
      </c>
      <c r="H190" s="78"/>
      <c r="I190" s="78"/>
      <c r="J190" s="78">
        <f t="shared" si="67"/>
        <v>0</v>
      </c>
      <c r="K190" s="76"/>
      <c r="L190" s="78"/>
      <c r="M190" s="50"/>
      <c r="N190" s="78"/>
      <c r="O190" s="79">
        <f t="shared" si="68"/>
        <v>0</v>
      </c>
      <c r="P190" s="79">
        <f t="shared" si="69"/>
        <v>0</v>
      </c>
      <c r="Q190" s="41"/>
      <c r="R190" s="36"/>
      <c r="S190" s="36"/>
      <c r="T190" s="101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/>
      <c r="DR190" s="12"/>
      <c r="DS190" s="12"/>
      <c r="DT190" s="12"/>
      <c r="DU190" s="12"/>
      <c r="DV190" s="12"/>
      <c r="DW190" s="12"/>
      <c r="DX190" s="12"/>
      <c r="DY190" s="12"/>
      <c r="DZ190" s="12"/>
      <c r="EA190" s="12"/>
      <c r="EB190" s="12"/>
      <c r="EC190" s="12"/>
      <c r="ED190" s="12"/>
      <c r="EE190" s="12"/>
      <c r="EF190" s="12"/>
      <c r="EG190" s="12"/>
      <c r="EH190" s="12"/>
      <c r="EI190" s="12"/>
      <c r="EJ190" s="12"/>
      <c r="EK190" s="12"/>
      <c r="EL190" s="12"/>
      <c r="EM190" s="12"/>
      <c r="EN190" s="12"/>
      <c r="EO190" s="12"/>
      <c r="EP190" s="12"/>
      <c r="EQ190" s="12"/>
      <c r="ER190" s="12"/>
      <c r="ES190" s="12"/>
      <c r="ET190" s="12"/>
      <c r="EU190" s="12"/>
      <c r="EV190" s="12"/>
      <c r="EW190" s="12"/>
      <c r="EX190" s="12"/>
    </row>
    <row r="191" spans="1:154" x14ac:dyDescent="0.2">
      <c r="A191" s="48"/>
      <c r="B191" s="49"/>
      <c r="C191" s="49"/>
      <c r="D191" s="49"/>
      <c r="E191" s="49"/>
      <c r="F191" s="49"/>
      <c r="G191" s="53" t="s">
        <v>151</v>
      </c>
      <c r="H191" s="78"/>
      <c r="I191" s="78"/>
      <c r="J191" s="78">
        <f t="shared" si="67"/>
        <v>0</v>
      </c>
      <c r="K191" s="76"/>
      <c r="L191" s="78"/>
      <c r="M191" s="50"/>
      <c r="N191" s="78"/>
      <c r="O191" s="79">
        <f t="shared" si="68"/>
        <v>0</v>
      </c>
      <c r="P191" s="79">
        <f t="shared" si="69"/>
        <v>0</v>
      </c>
      <c r="Q191" s="41"/>
      <c r="R191" s="36"/>
      <c r="S191" s="36"/>
      <c r="T191" s="101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/>
      <c r="DO191" s="12"/>
      <c r="DP191" s="12"/>
      <c r="DQ191" s="12"/>
      <c r="DR191" s="12"/>
      <c r="DS191" s="12"/>
      <c r="DT191" s="12"/>
      <c r="DU191" s="12"/>
      <c r="DV191" s="12"/>
      <c r="DW191" s="12"/>
      <c r="DX191" s="12"/>
      <c r="DY191" s="12"/>
      <c r="DZ191" s="12"/>
      <c r="EA191" s="12"/>
      <c r="EB191" s="12"/>
      <c r="EC191" s="12"/>
      <c r="ED191" s="12"/>
      <c r="EE191" s="12"/>
      <c r="EF191" s="12"/>
      <c r="EG191" s="12"/>
      <c r="EH191" s="12"/>
      <c r="EI191" s="12"/>
      <c r="EJ191" s="12"/>
      <c r="EK191" s="12"/>
      <c r="EL191" s="12"/>
      <c r="EM191" s="12"/>
      <c r="EN191" s="12"/>
      <c r="EO191" s="12"/>
      <c r="EP191" s="12"/>
      <c r="EQ191" s="12"/>
      <c r="ER191" s="12"/>
      <c r="ES191" s="12"/>
      <c r="ET191" s="12"/>
      <c r="EU191" s="12"/>
      <c r="EV191" s="12"/>
      <c r="EW191" s="12"/>
      <c r="EX191" s="12"/>
    </row>
    <row r="192" spans="1:154" x14ac:dyDescent="0.2">
      <c r="A192" s="48"/>
      <c r="B192" s="49"/>
      <c r="C192" s="49"/>
      <c r="D192" s="49"/>
      <c r="E192" s="49"/>
      <c r="F192" s="49"/>
      <c r="G192" s="53" t="s">
        <v>152</v>
      </c>
      <c r="H192" s="78"/>
      <c r="I192" s="78"/>
      <c r="J192" s="78">
        <f t="shared" si="67"/>
        <v>0</v>
      </c>
      <c r="K192" s="76"/>
      <c r="L192" s="78"/>
      <c r="M192" s="50"/>
      <c r="N192" s="78"/>
      <c r="O192" s="79">
        <f t="shared" si="68"/>
        <v>0</v>
      </c>
      <c r="P192" s="79">
        <f t="shared" si="69"/>
        <v>0</v>
      </c>
      <c r="Q192" s="41"/>
      <c r="R192" s="36"/>
      <c r="S192" s="36"/>
      <c r="T192" s="101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/>
      <c r="DR192" s="12"/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2"/>
      <c r="EN192" s="12"/>
      <c r="EO192" s="12"/>
      <c r="EP192" s="12"/>
      <c r="EQ192" s="12"/>
      <c r="ER192" s="12"/>
      <c r="ES192" s="12"/>
      <c r="ET192" s="12"/>
      <c r="EU192" s="12"/>
      <c r="EV192" s="12"/>
      <c r="EW192" s="12"/>
      <c r="EX192" s="12"/>
    </row>
    <row r="193" spans="1:154" ht="17.45" customHeight="1" x14ac:dyDescent="0.2">
      <c r="A193" s="48"/>
      <c r="B193" s="49"/>
      <c r="C193" s="49"/>
      <c r="D193" s="49"/>
      <c r="E193" s="49"/>
      <c r="F193" s="49">
        <v>12</v>
      </c>
      <c r="G193" s="53" t="s">
        <v>153</v>
      </c>
      <c r="H193" s="78"/>
      <c r="I193" s="78"/>
      <c r="J193" s="78">
        <f t="shared" si="67"/>
        <v>0</v>
      </c>
      <c r="K193" s="76"/>
      <c r="L193" s="78"/>
      <c r="M193" s="50"/>
      <c r="N193" s="78"/>
      <c r="O193" s="79">
        <f t="shared" si="68"/>
        <v>0</v>
      </c>
      <c r="P193" s="79">
        <f t="shared" si="69"/>
        <v>0</v>
      </c>
      <c r="Q193" s="41"/>
      <c r="R193" s="36"/>
      <c r="S193" s="36"/>
      <c r="T193" s="101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/>
      <c r="DO193" s="12"/>
      <c r="DP193" s="12"/>
      <c r="DQ193" s="12"/>
      <c r="DR193" s="12"/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2"/>
      <c r="EN193" s="12"/>
      <c r="EO193" s="12"/>
      <c r="EP193" s="12"/>
      <c r="EQ193" s="12"/>
      <c r="ER193" s="12"/>
      <c r="ES193" s="12"/>
      <c r="ET193" s="12"/>
      <c r="EU193" s="12"/>
      <c r="EV193" s="12"/>
      <c r="EW193" s="12"/>
      <c r="EX193" s="12"/>
    </row>
    <row r="194" spans="1:154" x14ac:dyDescent="0.2">
      <c r="A194" s="48"/>
      <c r="B194" s="49"/>
      <c r="C194" s="49"/>
      <c r="D194" s="49"/>
      <c r="E194" s="49"/>
      <c r="F194" s="49">
        <v>13</v>
      </c>
      <c r="G194" s="53" t="s">
        <v>154</v>
      </c>
      <c r="H194" s="78"/>
      <c r="I194" s="78"/>
      <c r="J194" s="78">
        <f t="shared" si="67"/>
        <v>0</v>
      </c>
      <c r="K194" s="76"/>
      <c r="L194" s="78"/>
      <c r="M194" s="50"/>
      <c r="N194" s="78"/>
      <c r="O194" s="79">
        <f t="shared" si="68"/>
        <v>0</v>
      </c>
      <c r="P194" s="79">
        <f t="shared" si="69"/>
        <v>0</v>
      </c>
      <c r="Q194" s="41"/>
      <c r="R194" s="36"/>
      <c r="S194" s="36"/>
      <c r="T194" s="101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/>
      <c r="DR194" s="12"/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2"/>
      <c r="EN194" s="12"/>
      <c r="EO194" s="12"/>
      <c r="EP194" s="12"/>
      <c r="EQ194" s="12"/>
      <c r="ER194" s="12"/>
      <c r="ES194" s="12"/>
      <c r="ET194" s="12"/>
      <c r="EU194" s="12"/>
      <c r="EV194" s="12"/>
      <c r="EW194" s="12"/>
      <c r="EX194" s="12"/>
    </row>
    <row r="195" spans="1:154" x14ac:dyDescent="0.2">
      <c r="A195" s="48"/>
      <c r="B195" s="49"/>
      <c r="C195" s="49"/>
      <c r="D195" s="49"/>
      <c r="E195" s="49"/>
      <c r="F195" s="49"/>
      <c r="G195" s="53" t="s">
        <v>155</v>
      </c>
      <c r="H195" s="78"/>
      <c r="I195" s="78"/>
      <c r="J195" s="78">
        <f t="shared" si="67"/>
        <v>0</v>
      </c>
      <c r="K195" s="76"/>
      <c r="L195" s="78"/>
      <c r="M195" s="50"/>
      <c r="N195" s="78"/>
      <c r="O195" s="79">
        <f t="shared" si="68"/>
        <v>0</v>
      </c>
      <c r="P195" s="79">
        <f t="shared" si="69"/>
        <v>0</v>
      </c>
      <c r="Q195" s="41"/>
      <c r="R195" s="36"/>
      <c r="S195" s="36"/>
      <c r="T195" s="101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  <c r="EN195" s="12"/>
      <c r="EO195" s="12"/>
      <c r="EP195" s="12"/>
      <c r="EQ195" s="12"/>
      <c r="ER195" s="12"/>
      <c r="ES195" s="12"/>
      <c r="ET195" s="12"/>
      <c r="EU195" s="12"/>
      <c r="EV195" s="12"/>
      <c r="EW195" s="12"/>
      <c r="EX195" s="12"/>
    </row>
    <row r="196" spans="1:154" ht="17.45" customHeight="1" x14ac:dyDescent="0.2">
      <c r="A196" s="48"/>
      <c r="B196" s="49"/>
      <c r="C196" s="49"/>
      <c r="D196" s="49"/>
      <c r="E196" s="49"/>
      <c r="F196" s="49"/>
      <c r="G196" s="53" t="s">
        <v>156</v>
      </c>
      <c r="H196" s="78"/>
      <c r="I196" s="78"/>
      <c r="J196" s="78">
        <f t="shared" si="67"/>
        <v>0</v>
      </c>
      <c r="K196" s="76"/>
      <c r="L196" s="78"/>
      <c r="M196" s="50"/>
      <c r="N196" s="78"/>
      <c r="O196" s="79">
        <f t="shared" si="68"/>
        <v>0</v>
      </c>
      <c r="P196" s="79">
        <f t="shared" si="69"/>
        <v>0</v>
      </c>
      <c r="Q196" s="41"/>
      <c r="R196" s="36"/>
      <c r="S196" s="36"/>
      <c r="T196" s="101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/>
      <c r="DR196" s="12"/>
      <c r="DS196" s="12"/>
      <c r="DT196" s="12"/>
      <c r="DU196" s="12"/>
      <c r="DV196" s="12"/>
      <c r="DW196" s="12"/>
      <c r="DX196" s="12"/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2"/>
      <c r="EN196" s="12"/>
      <c r="EO196" s="12"/>
      <c r="EP196" s="12"/>
      <c r="EQ196" s="12"/>
      <c r="ER196" s="12"/>
      <c r="ES196" s="12"/>
      <c r="ET196" s="12"/>
      <c r="EU196" s="12"/>
      <c r="EV196" s="12"/>
      <c r="EW196" s="12"/>
      <c r="EX196" s="12"/>
    </row>
    <row r="197" spans="1:154" x14ac:dyDescent="0.2">
      <c r="A197" s="48"/>
      <c r="B197" s="49"/>
      <c r="C197" s="49"/>
      <c r="D197" s="49"/>
      <c r="E197" s="49"/>
      <c r="F197" s="49">
        <v>17</v>
      </c>
      <c r="G197" s="53" t="s">
        <v>157</v>
      </c>
      <c r="H197" s="78"/>
      <c r="I197" s="78"/>
      <c r="J197" s="78">
        <f t="shared" si="67"/>
        <v>0</v>
      </c>
      <c r="K197" s="76"/>
      <c r="L197" s="78"/>
      <c r="M197" s="50"/>
      <c r="N197" s="78"/>
      <c r="O197" s="79">
        <f t="shared" si="68"/>
        <v>0</v>
      </c>
      <c r="P197" s="79">
        <f t="shared" si="69"/>
        <v>0</v>
      </c>
      <c r="Q197" s="41"/>
      <c r="R197" s="36"/>
      <c r="S197" s="36"/>
      <c r="T197" s="101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/>
      <c r="DR197" s="12"/>
      <c r="DS197" s="12"/>
      <c r="DT197" s="12"/>
      <c r="DU197" s="12"/>
      <c r="DV197" s="12"/>
      <c r="DW197" s="12"/>
      <c r="DX197" s="12"/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2"/>
      <c r="EN197" s="12"/>
      <c r="EO197" s="12"/>
      <c r="EP197" s="12"/>
      <c r="EQ197" s="12"/>
      <c r="ER197" s="12"/>
      <c r="ES197" s="12"/>
      <c r="ET197" s="12"/>
      <c r="EU197" s="12"/>
      <c r="EV197" s="12"/>
      <c r="EW197" s="12"/>
      <c r="EX197" s="12"/>
    </row>
    <row r="198" spans="1:154" x14ac:dyDescent="0.2">
      <c r="A198" s="48"/>
      <c r="B198" s="49"/>
      <c r="C198" s="49"/>
      <c r="D198" s="49"/>
      <c r="E198" s="49"/>
      <c r="F198" s="49" t="s">
        <v>113</v>
      </c>
      <c r="G198" s="53" t="s">
        <v>158</v>
      </c>
      <c r="H198" s="78"/>
      <c r="I198" s="78"/>
      <c r="J198" s="78">
        <f t="shared" si="67"/>
        <v>0</v>
      </c>
      <c r="K198" s="76"/>
      <c r="L198" s="78"/>
      <c r="M198" s="50"/>
      <c r="N198" s="78"/>
      <c r="O198" s="79">
        <f t="shared" si="68"/>
        <v>0</v>
      </c>
      <c r="P198" s="79">
        <f t="shared" si="69"/>
        <v>0</v>
      </c>
      <c r="Q198" s="41"/>
      <c r="R198" s="36"/>
      <c r="S198" s="36"/>
      <c r="T198" s="101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</row>
    <row r="199" spans="1:154" x14ac:dyDescent="0.2">
      <c r="A199" s="48"/>
      <c r="B199" s="49"/>
      <c r="C199" s="49"/>
      <c r="D199" s="49"/>
      <c r="E199" s="49" t="s">
        <v>35</v>
      </c>
      <c r="F199" s="49"/>
      <c r="G199" s="52" t="s">
        <v>219</v>
      </c>
      <c r="H199" s="78"/>
      <c r="I199" s="78"/>
      <c r="J199" s="78">
        <f t="shared" si="67"/>
        <v>0</v>
      </c>
      <c r="K199" s="76"/>
      <c r="L199" s="78"/>
      <c r="M199" s="50"/>
      <c r="N199" s="78"/>
      <c r="O199" s="79">
        <f t="shared" si="68"/>
        <v>0</v>
      </c>
      <c r="P199" s="79">
        <f t="shared" si="69"/>
        <v>0</v>
      </c>
      <c r="Q199" s="41"/>
      <c r="R199" s="36"/>
      <c r="S199" s="36"/>
      <c r="T199" s="101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</row>
    <row r="200" spans="1:154" x14ac:dyDescent="0.2">
      <c r="A200" s="48"/>
      <c r="B200" s="49"/>
      <c r="C200" s="49"/>
      <c r="D200" s="49"/>
      <c r="E200" s="49"/>
      <c r="F200" s="49" t="s">
        <v>39</v>
      </c>
      <c r="G200" s="53" t="s">
        <v>220</v>
      </c>
      <c r="H200" s="78"/>
      <c r="I200" s="78"/>
      <c r="J200" s="78">
        <f t="shared" si="67"/>
        <v>0</v>
      </c>
      <c r="K200" s="76"/>
      <c r="L200" s="78"/>
      <c r="M200" s="50"/>
      <c r="N200" s="78"/>
      <c r="O200" s="79">
        <f t="shared" si="68"/>
        <v>0</v>
      </c>
      <c r="P200" s="79">
        <f t="shared" si="69"/>
        <v>0</v>
      </c>
      <c r="Q200" s="41"/>
      <c r="R200" s="36"/>
      <c r="S200" s="36"/>
      <c r="T200" s="101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</row>
    <row r="201" spans="1:154" x14ac:dyDescent="0.2">
      <c r="A201" s="38"/>
      <c r="B201" s="39"/>
      <c r="C201" s="39"/>
      <c r="D201" s="39"/>
      <c r="E201" s="39" t="s">
        <v>55</v>
      </c>
      <c r="F201" s="39"/>
      <c r="G201" s="52" t="s">
        <v>221</v>
      </c>
      <c r="H201" s="75">
        <f>H202+H203+H204+H205+H206+H207</f>
        <v>0</v>
      </c>
      <c r="I201" s="75">
        <f>I202+I203+I204+I205+I206+I207</f>
        <v>0</v>
      </c>
      <c r="J201" s="78">
        <f t="shared" si="67"/>
        <v>0</v>
      </c>
      <c r="K201" s="76"/>
      <c r="L201" s="75">
        <f>L202+L203+L204+L205+L206+L207</f>
        <v>0</v>
      </c>
      <c r="M201" s="63"/>
      <c r="N201" s="75">
        <f>N202+N203+N204+N205+N206+N207</f>
        <v>0</v>
      </c>
      <c r="O201" s="77">
        <f>O202+O203+O204+O205+O206+O207</f>
        <v>0</v>
      </c>
      <c r="P201" s="77">
        <f t="shared" si="69"/>
        <v>0</v>
      </c>
      <c r="Q201" s="41"/>
      <c r="R201" s="36"/>
      <c r="S201" s="36"/>
      <c r="T201" s="101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  <c r="EU201" s="12"/>
      <c r="EV201" s="12"/>
      <c r="EW201" s="12"/>
      <c r="EX201" s="12"/>
    </row>
    <row r="202" spans="1:154" x14ac:dyDescent="0.2">
      <c r="A202" s="48"/>
      <c r="B202" s="49"/>
      <c r="C202" s="49"/>
      <c r="D202" s="49"/>
      <c r="E202" s="49"/>
      <c r="F202" s="49" t="s">
        <v>37</v>
      </c>
      <c r="G202" s="53" t="s">
        <v>222</v>
      </c>
      <c r="H202" s="78"/>
      <c r="I202" s="78"/>
      <c r="J202" s="78">
        <f t="shared" si="67"/>
        <v>0</v>
      </c>
      <c r="K202" s="76"/>
      <c r="L202" s="78"/>
      <c r="M202" s="50"/>
      <c r="N202" s="78"/>
      <c r="O202" s="79">
        <f t="shared" ref="O202:O207" si="70">+M202+N202</f>
        <v>0</v>
      </c>
      <c r="P202" s="79">
        <f t="shared" si="69"/>
        <v>0</v>
      </c>
      <c r="Q202" s="41"/>
      <c r="R202" s="36"/>
      <c r="S202" s="36"/>
      <c r="T202" s="101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2"/>
      <c r="EN202" s="12"/>
      <c r="EO202" s="12"/>
      <c r="EP202" s="12"/>
      <c r="EQ202" s="12"/>
      <c r="ER202" s="12"/>
      <c r="ES202" s="12"/>
      <c r="ET202" s="12"/>
      <c r="EU202" s="12"/>
      <c r="EV202" s="12"/>
      <c r="EW202" s="12"/>
      <c r="EX202" s="12"/>
    </row>
    <row r="203" spans="1:154" x14ac:dyDescent="0.2">
      <c r="A203" s="48"/>
      <c r="B203" s="49"/>
      <c r="C203" s="49"/>
      <c r="D203" s="49"/>
      <c r="E203" s="49"/>
      <c r="F203" s="49" t="s">
        <v>35</v>
      </c>
      <c r="G203" s="53" t="s">
        <v>223</v>
      </c>
      <c r="H203" s="78"/>
      <c r="I203" s="78"/>
      <c r="J203" s="78">
        <f t="shared" si="67"/>
        <v>0</v>
      </c>
      <c r="K203" s="76"/>
      <c r="L203" s="78"/>
      <c r="M203" s="50"/>
      <c r="N203" s="78"/>
      <c r="O203" s="79">
        <f t="shared" si="70"/>
        <v>0</v>
      </c>
      <c r="P203" s="79">
        <f t="shared" si="69"/>
        <v>0</v>
      </c>
      <c r="Q203" s="41"/>
      <c r="R203" s="36"/>
      <c r="S203" s="36"/>
      <c r="T203" s="101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  <c r="EU203" s="12"/>
      <c r="EV203" s="12"/>
      <c r="EW203" s="12"/>
      <c r="EX203" s="12"/>
    </row>
    <row r="204" spans="1:154" x14ac:dyDescent="0.2">
      <c r="A204" s="48"/>
      <c r="B204" s="49"/>
      <c r="C204" s="49"/>
      <c r="D204" s="49"/>
      <c r="E204" s="49"/>
      <c r="F204" s="49" t="s">
        <v>55</v>
      </c>
      <c r="G204" s="53" t="s">
        <v>224</v>
      </c>
      <c r="H204" s="78"/>
      <c r="I204" s="78"/>
      <c r="J204" s="78">
        <f t="shared" si="67"/>
        <v>0</v>
      </c>
      <c r="K204" s="76"/>
      <c r="L204" s="78"/>
      <c r="M204" s="50"/>
      <c r="N204" s="78"/>
      <c r="O204" s="79">
        <f t="shared" si="70"/>
        <v>0</v>
      </c>
      <c r="P204" s="79">
        <f t="shared" si="69"/>
        <v>0</v>
      </c>
      <c r="Q204" s="41"/>
      <c r="R204" s="36"/>
      <c r="S204" s="36"/>
      <c r="T204" s="101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2"/>
      <c r="EN204" s="12"/>
      <c r="EO204" s="12"/>
      <c r="EP204" s="12"/>
      <c r="EQ204" s="12"/>
      <c r="ER204" s="12"/>
      <c r="ES204" s="12"/>
      <c r="ET204" s="12"/>
      <c r="EU204" s="12"/>
      <c r="EV204" s="12"/>
      <c r="EW204" s="12"/>
      <c r="EX204" s="12"/>
    </row>
    <row r="205" spans="1:154" ht="33" x14ac:dyDescent="0.2">
      <c r="A205" s="48"/>
      <c r="B205" s="49"/>
      <c r="C205" s="49"/>
      <c r="D205" s="49"/>
      <c r="E205" s="49"/>
      <c r="F205" s="49" t="s">
        <v>24</v>
      </c>
      <c r="G205" s="53" t="s">
        <v>225</v>
      </c>
      <c r="H205" s="78"/>
      <c r="I205" s="78"/>
      <c r="J205" s="78">
        <f t="shared" si="67"/>
        <v>0</v>
      </c>
      <c r="K205" s="76"/>
      <c r="L205" s="78"/>
      <c r="M205" s="50"/>
      <c r="N205" s="78"/>
      <c r="O205" s="79">
        <f t="shared" si="70"/>
        <v>0</v>
      </c>
      <c r="P205" s="79">
        <f t="shared" si="69"/>
        <v>0</v>
      </c>
      <c r="Q205" s="41"/>
      <c r="R205" s="36"/>
      <c r="S205" s="36"/>
      <c r="T205" s="101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/>
      <c r="DO205" s="12"/>
      <c r="DP205" s="12"/>
      <c r="DQ205" s="12"/>
      <c r="DR205" s="12"/>
      <c r="DS205" s="12"/>
      <c r="DT205" s="12"/>
      <c r="DU205" s="12"/>
      <c r="DV205" s="12"/>
      <c r="DW205" s="12"/>
      <c r="DX205" s="12"/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2"/>
      <c r="EN205" s="12"/>
      <c r="EO205" s="12"/>
      <c r="EP205" s="12"/>
      <c r="EQ205" s="12"/>
      <c r="ER205" s="12"/>
      <c r="ES205" s="12"/>
      <c r="ET205" s="12"/>
      <c r="EU205" s="12"/>
      <c r="EV205" s="12"/>
      <c r="EW205" s="12"/>
      <c r="EX205" s="12"/>
    </row>
    <row r="206" spans="1:154" x14ac:dyDescent="0.2">
      <c r="A206" s="48"/>
      <c r="B206" s="49"/>
      <c r="C206" s="49"/>
      <c r="D206" s="49"/>
      <c r="E206" s="49"/>
      <c r="F206" s="49" t="s">
        <v>39</v>
      </c>
      <c r="G206" s="53" t="s">
        <v>226</v>
      </c>
      <c r="H206" s="78"/>
      <c r="I206" s="78"/>
      <c r="J206" s="78">
        <f t="shared" si="67"/>
        <v>0</v>
      </c>
      <c r="K206" s="76"/>
      <c r="L206" s="78"/>
      <c r="M206" s="50"/>
      <c r="N206" s="78"/>
      <c r="O206" s="79">
        <f t="shared" si="70"/>
        <v>0</v>
      </c>
      <c r="P206" s="79">
        <f t="shared" si="69"/>
        <v>0</v>
      </c>
      <c r="Q206" s="41"/>
      <c r="R206" s="36"/>
      <c r="S206" s="36"/>
      <c r="T206" s="101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/>
      <c r="DO206" s="12"/>
      <c r="DP206" s="12"/>
      <c r="DQ206" s="12"/>
      <c r="DR206" s="12"/>
      <c r="DS206" s="12"/>
      <c r="DT206" s="12"/>
      <c r="DU206" s="12"/>
      <c r="DV206" s="12"/>
      <c r="DW206" s="12"/>
      <c r="DX206" s="12"/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2"/>
      <c r="EN206" s="12"/>
      <c r="EO206" s="12"/>
      <c r="EP206" s="12"/>
      <c r="EQ206" s="12"/>
      <c r="ER206" s="12"/>
      <c r="ES206" s="12"/>
      <c r="ET206" s="12"/>
      <c r="EU206" s="12"/>
      <c r="EV206" s="12"/>
      <c r="EW206" s="12"/>
      <c r="EX206" s="12"/>
    </row>
    <row r="207" spans="1:154" x14ac:dyDescent="0.2">
      <c r="A207" s="48"/>
      <c r="B207" s="49"/>
      <c r="C207" s="49"/>
      <c r="D207" s="49"/>
      <c r="E207" s="49"/>
      <c r="F207" s="49" t="s">
        <v>167</v>
      </c>
      <c r="G207" s="53" t="s">
        <v>227</v>
      </c>
      <c r="H207" s="78"/>
      <c r="I207" s="78"/>
      <c r="J207" s="78">
        <f t="shared" si="67"/>
        <v>0</v>
      </c>
      <c r="K207" s="76"/>
      <c r="L207" s="78"/>
      <c r="M207" s="50"/>
      <c r="N207" s="78"/>
      <c r="O207" s="79">
        <f t="shared" si="70"/>
        <v>0</v>
      </c>
      <c r="P207" s="79">
        <f t="shared" si="69"/>
        <v>0</v>
      </c>
      <c r="Q207" s="41"/>
      <c r="R207" s="36"/>
      <c r="S207" s="36"/>
      <c r="T207" s="101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/>
      <c r="DR207" s="12"/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2"/>
      <c r="EN207" s="12"/>
      <c r="EO207" s="12"/>
      <c r="EP207" s="12"/>
      <c r="EQ207" s="12"/>
      <c r="ER207" s="12"/>
      <c r="ES207" s="12"/>
      <c r="ET207" s="12"/>
      <c r="EU207" s="12"/>
      <c r="EV207" s="12"/>
      <c r="EW207" s="12"/>
      <c r="EX207" s="12"/>
    </row>
    <row r="208" spans="1:154" x14ac:dyDescent="0.2">
      <c r="A208" s="38"/>
      <c r="B208" s="39"/>
      <c r="C208" s="39"/>
      <c r="D208" s="39" t="s">
        <v>112</v>
      </c>
      <c r="E208" s="39"/>
      <c r="F208" s="39"/>
      <c r="G208" s="74" t="s">
        <v>87</v>
      </c>
      <c r="H208" s="75">
        <f>H209+H220+H221+H225+H228+H229+H230+H231+H233</f>
        <v>0</v>
      </c>
      <c r="I208" s="75">
        <f>I209+I220+I221+I225+I228+I229+I230+I231+I233</f>
        <v>0</v>
      </c>
      <c r="J208" s="75">
        <f>J209+J220+J221+J225+J228+J229+J230+J231+J233</f>
        <v>0</v>
      </c>
      <c r="K208" s="76" t="e">
        <f>ROUND(I208/H208*100,2)</f>
        <v>#DIV/0!</v>
      </c>
      <c r="L208" s="75">
        <f>L209+L220+L221+L225+L228+L229+L230+L231+L233</f>
        <v>0</v>
      </c>
      <c r="M208" s="63"/>
      <c r="N208" s="75">
        <f>N209+N220+N221+N225+N228+N229+N230+N231+N233</f>
        <v>0</v>
      </c>
      <c r="O208" s="77">
        <f>O209+O220+O221+O225+O228+O229+O230+O231+O233</f>
        <v>0</v>
      </c>
      <c r="P208" s="77">
        <f t="shared" si="69"/>
        <v>0</v>
      </c>
      <c r="Q208" s="41" t="e">
        <f t="shared" ref="Q208:Q247" si="71">ROUND(O208/L208*100,2)</f>
        <v>#DIV/0!</v>
      </c>
      <c r="R208" s="36"/>
      <c r="S208" s="36"/>
      <c r="T208" s="101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/>
      <c r="DR208" s="12"/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2"/>
      <c r="EN208" s="12"/>
      <c r="EO208" s="12"/>
      <c r="EP208" s="12"/>
      <c r="EQ208" s="12"/>
      <c r="ER208" s="12"/>
      <c r="ES208" s="12"/>
      <c r="ET208" s="12"/>
      <c r="EU208" s="12"/>
      <c r="EV208" s="12"/>
      <c r="EW208" s="12"/>
      <c r="EX208" s="12"/>
    </row>
    <row r="209" spans="1:154" x14ac:dyDescent="0.2">
      <c r="A209" s="38"/>
      <c r="B209" s="39"/>
      <c r="C209" s="39"/>
      <c r="D209" s="39"/>
      <c r="E209" s="39" t="s">
        <v>37</v>
      </c>
      <c r="F209" s="39"/>
      <c r="G209" s="52" t="s">
        <v>228</v>
      </c>
      <c r="H209" s="75">
        <f>SUM(H210:H219)</f>
        <v>0</v>
      </c>
      <c r="I209" s="75">
        <f>SUM(I210:I219)</f>
        <v>0</v>
      </c>
      <c r="J209" s="75">
        <f>SUM(J210:J219)</f>
        <v>0</v>
      </c>
      <c r="K209" s="76" t="e">
        <f>ROUND(I209/H209*100,2)</f>
        <v>#DIV/0!</v>
      </c>
      <c r="L209" s="75">
        <f>SUM(L210:L219)</f>
        <v>0</v>
      </c>
      <c r="M209" s="63"/>
      <c r="N209" s="75">
        <f>SUM(N210:N219)</f>
        <v>0</v>
      </c>
      <c r="O209" s="77">
        <f>SUM(O210:O219)</f>
        <v>0</v>
      </c>
      <c r="P209" s="77">
        <f t="shared" si="69"/>
        <v>0</v>
      </c>
      <c r="Q209" s="41" t="e">
        <f t="shared" si="71"/>
        <v>#DIV/0!</v>
      </c>
      <c r="R209" s="36"/>
      <c r="S209" s="36"/>
      <c r="T209" s="101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2"/>
      <c r="EN209" s="12"/>
      <c r="EO209" s="12"/>
      <c r="EP209" s="12"/>
      <c r="EQ209" s="12"/>
      <c r="ER209" s="12"/>
      <c r="ES209" s="12"/>
      <c r="ET209" s="12"/>
      <c r="EU209" s="12"/>
      <c r="EV209" s="12"/>
      <c r="EW209" s="12"/>
      <c r="EX209" s="12"/>
    </row>
    <row r="210" spans="1:154" x14ac:dyDescent="0.2">
      <c r="A210" s="48"/>
      <c r="B210" s="49"/>
      <c r="C210" s="49"/>
      <c r="D210" s="49"/>
      <c r="E210" s="49"/>
      <c r="F210" s="49" t="s">
        <v>37</v>
      </c>
      <c r="G210" s="53" t="s">
        <v>171</v>
      </c>
      <c r="H210" s="78"/>
      <c r="I210" s="78"/>
      <c r="J210" s="78">
        <f t="shared" ref="J210:J265" si="72">H210-I210</f>
        <v>0</v>
      </c>
      <c r="K210" s="76"/>
      <c r="L210" s="78"/>
      <c r="M210" s="50"/>
      <c r="N210" s="78"/>
      <c r="O210" s="79">
        <f t="shared" ref="O210:O220" si="73">+M210+N210</f>
        <v>0</v>
      </c>
      <c r="P210" s="79">
        <f t="shared" si="69"/>
        <v>0</v>
      </c>
      <c r="Q210" s="41"/>
      <c r="R210" s="36"/>
      <c r="S210" s="36"/>
      <c r="T210" s="101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/>
      <c r="DO210" s="12"/>
      <c r="DP210" s="12"/>
      <c r="DQ210" s="12"/>
      <c r="DR210" s="12"/>
      <c r="DS210" s="12"/>
      <c r="DT210" s="12"/>
      <c r="DU210" s="12"/>
      <c r="DV210" s="12"/>
      <c r="DW210" s="12"/>
      <c r="DX210" s="12"/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2"/>
      <c r="EN210" s="12"/>
      <c r="EO210" s="12"/>
      <c r="EP210" s="12"/>
      <c r="EQ210" s="12"/>
      <c r="ER210" s="12"/>
      <c r="ES210" s="12"/>
      <c r="ET210" s="12"/>
      <c r="EU210" s="12"/>
      <c r="EV210" s="12"/>
      <c r="EW210" s="12"/>
      <c r="EX210" s="12"/>
    </row>
    <row r="211" spans="1:154" x14ac:dyDescent="0.2">
      <c r="A211" s="48"/>
      <c r="B211" s="49"/>
      <c r="C211" s="49"/>
      <c r="D211" s="49"/>
      <c r="E211" s="49"/>
      <c r="F211" s="49" t="s">
        <v>35</v>
      </c>
      <c r="G211" s="53" t="s">
        <v>172</v>
      </c>
      <c r="H211" s="78"/>
      <c r="I211" s="78"/>
      <c r="J211" s="78">
        <f t="shared" si="72"/>
        <v>0</v>
      </c>
      <c r="K211" s="76"/>
      <c r="L211" s="78"/>
      <c r="M211" s="50"/>
      <c r="N211" s="78"/>
      <c r="O211" s="79">
        <f t="shared" si="73"/>
        <v>0</v>
      </c>
      <c r="P211" s="79">
        <f t="shared" si="69"/>
        <v>0</v>
      </c>
      <c r="Q211" s="41"/>
      <c r="R211" s="36"/>
      <c r="S211" s="36"/>
      <c r="T211" s="101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/>
      <c r="DR211" s="12"/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2"/>
      <c r="EN211" s="12"/>
      <c r="EO211" s="12"/>
      <c r="EP211" s="12"/>
      <c r="EQ211" s="12"/>
      <c r="ER211" s="12"/>
      <c r="ES211" s="12"/>
      <c r="ET211" s="12"/>
      <c r="EU211" s="12"/>
      <c r="EV211" s="12"/>
      <c r="EW211" s="12"/>
      <c r="EX211" s="12"/>
    </row>
    <row r="212" spans="1:154" x14ac:dyDescent="0.2">
      <c r="A212" s="48"/>
      <c r="B212" s="49"/>
      <c r="C212" s="49"/>
      <c r="D212" s="49"/>
      <c r="E212" s="49"/>
      <c r="F212" s="49" t="s">
        <v>55</v>
      </c>
      <c r="G212" s="53" t="s">
        <v>229</v>
      </c>
      <c r="H212" s="78"/>
      <c r="I212" s="78"/>
      <c r="J212" s="78">
        <f t="shared" si="72"/>
        <v>0</v>
      </c>
      <c r="K212" s="76" t="e">
        <f t="shared" ref="K212:K219" si="74">ROUND(I212/H212*100,2)</f>
        <v>#DIV/0!</v>
      </c>
      <c r="L212" s="78"/>
      <c r="M212" s="50"/>
      <c r="N212" s="78"/>
      <c r="O212" s="79">
        <f t="shared" si="73"/>
        <v>0</v>
      </c>
      <c r="P212" s="79">
        <f t="shared" si="69"/>
        <v>0</v>
      </c>
      <c r="Q212" s="41" t="e">
        <f t="shared" si="71"/>
        <v>#DIV/0!</v>
      </c>
      <c r="R212" s="36"/>
      <c r="S212" s="36"/>
      <c r="T212" s="101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2"/>
      <c r="EN212" s="12"/>
      <c r="EO212" s="12"/>
      <c r="EP212" s="12"/>
      <c r="EQ212" s="12"/>
      <c r="ER212" s="12"/>
      <c r="ES212" s="12"/>
      <c r="ET212" s="12"/>
      <c r="EU212" s="12"/>
      <c r="EV212" s="12"/>
      <c r="EW212" s="12"/>
      <c r="EX212" s="12"/>
    </row>
    <row r="213" spans="1:154" s="104" customFormat="1" x14ac:dyDescent="0.2">
      <c r="A213" s="98"/>
      <c r="B213" s="99"/>
      <c r="C213" s="99"/>
      <c r="D213" s="99"/>
      <c r="E213" s="99"/>
      <c r="F213" s="99" t="s">
        <v>24</v>
      </c>
      <c r="G213" s="100" t="s">
        <v>230</v>
      </c>
      <c r="H213" s="78"/>
      <c r="I213" s="78"/>
      <c r="J213" s="78">
        <f t="shared" si="72"/>
        <v>0</v>
      </c>
      <c r="K213" s="76"/>
      <c r="L213" s="78"/>
      <c r="M213" s="50"/>
      <c r="N213" s="78"/>
      <c r="O213" s="79">
        <f t="shared" si="73"/>
        <v>0</v>
      </c>
      <c r="P213" s="79">
        <f t="shared" si="69"/>
        <v>0</v>
      </c>
      <c r="Q213" s="4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2"/>
      <c r="AT213" s="102"/>
      <c r="AU213" s="102"/>
      <c r="AV213" s="102"/>
      <c r="AW213" s="102"/>
      <c r="AX213" s="102"/>
      <c r="AY213" s="102"/>
      <c r="AZ213" s="102"/>
      <c r="BA213" s="102"/>
      <c r="BB213" s="102"/>
      <c r="BC213" s="102"/>
      <c r="BD213" s="102"/>
      <c r="BE213" s="102"/>
      <c r="BF213" s="102"/>
      <c r="BG213" s="102"/>
      <c r="BH213" s="102"/>
      <c r="BI213" s="102"/>
      <c r="BJ213" s="102"/>
      <c r="BK213" s="102"/>
      <c r="BL213" s="102"/>
      <c r="BM213" s="102"/>
      <c r="BN213" s="102"/>
      <c r="BO213" s="102"/>
      <c r="BP213" s="102"/>
      <c r="BQ213" s="102"/>
      <c r="BR213" s="102"/>
      <c r="BS213" s="102"/>
      <c r="BT213" s="102"/>
      <c r="BU213" s="102"/>
      <c r="BV213" s="102"/>
      <c r="BW213" s="102"/>
      <c r="BX213" s="102"/>
      <c r="BY213" s="102"/>
      <c r="BZ213" s="102"/>
      <c r="CA213" s="102"/>
      <c r="CB213" s="102"/>
      <c r="CC213" s="102"/>
      <c r="CD213" s="102"/>
      <c r="CE213" s="102"/>
      <c r="CF213" s="102"/>
      <c r="CG213" s="102"/>
      <c r="CH213" s="102"/>
      <c r="CI213" s="102"/>
      <c r="CJ213" s="102"/>
      <c r="CK213" s="102"/>
      <c r="CL213" s="102"/>
      <c r="CM213" s="102"/>
      <c r="CN213" s="102"/>
      <c r="CO213" s="102"/>
      <c r="CP213" s="102"/>
      <c r="CQ213" s="102"/>
      <c r="CR213" s="102"/>
      <c r="CS213" s="102"/>
      <c r="CT213" s="102"/>
      <c r="CU213" s="102"/>
      <c r="CV213" s="102"/>
      <c r="CW213" s="102"/>
      <c r="CX213" s="102"/>
      <c r="CY213" s="102"/>
      <c r="CZ213" s="102"/>
      <c r="DA213" s="102"/>
      <c r="DB213" s="102"/>
      <c r="DC213" s="103"/>
      <c r="DD213" s="103"/>
      <c r="DE213" s="103"/>
      <c r="DF213" s="103"/>
      <c r="DG213" s="103"/>
      <c r="DH213" s="103"/>
      <c r="DI213" s="103"/>
      <c r="DJ213" s="103"/>
      <c r="DK213" s="103"/>
      <c r="DL213" s="103"/>
      <c r="DM213" s="103"/>
      <c r="DN213" s="103"/>
      <c r="DO213" s="103"/>
      <c r="DP213" s="103"/>
      <c r="DQ213" s="103"/>
      <c r="DR213" s="103"/>
      <c r="DS213" s="103"/>
      <c r="DT213" s="103"/>
      <c r="DU213" s="103"/>
      <c r="DV213" s="103"/>
      <c r="DW213" s="103"/>
      <c r="DX213" s="103"/>
      <c r="DY213" s="103"/>
      <c r="DZ213" s="103"/>
      <c r="EA213" s="103"/>
      <c r="EB213" s="103"/>
      <c r="EC213" s="103"/>
      <c r="ED213" s="103"/>
      <c r="EE213" s="103"/>
      <c r="EF213" s="103"/>
      <c r="EG213" s="103"/>
      <c r="EH213" s="103"/>
      <c r="EI213" s="103"/>
      <c r="EJ213" s="103"/>
      <c r="EK213" s="103"/>
      <c r="EL213" s="103"/>
      <c r="EM213" s="103"/>
      <c r="EN213" s="103"/>
      <c r="EO213" s="103"/>
      <c r="EP213" s="103"/>
      <c r="EQ213" s="103"/>
      <c r="ER213" s="103"/>
      <c r="ES213" s="103"/>
      <c r="ET213" s="103"/>
      <c r="EU213" s="103"/>
      <c r="EV213" s="103"/>
      <c r="EW213" s="103"/>
      <c r="EX213" s="103"/>
    </row>
    <row r="214" spans="1:154" x14ac:dyDescent="0.2">
      <c r="A214" s="48"/>
      <c r="B214" s="49"/>
      <c r="C214" s="49"/>
      <c r="D214" s="49"/>
      <c r="E214" s="49"/>
      <c r="F214" s="49" t="s">
        <v>143</v>
      </c>
      <c r="G214" s="100" t="s">
        <v>231</v>
      </c>
      <c r="H214" s="78"/>
      <c r="I214" s="78"/>
      <c r="J214" s="78">
        <f t="shared" si="72"/>
        <v>0</v>
      </c>
      <c r="K214" s="76"/>
      <c r="L214" s="78"/>
      <c r="M214" s="50"/>
      <c r="N214" s="78"/>
      <c r="O214" s="79">
        <f t="shared" si="73"/>
        <v>0</v>
      </c>
      <c r="P214" s="79">
        <f t="shared" si="69"/>
        <v>0</v>
      </c>
      <c r="Q214" s="41"/>
      <c r="R214" s="36"/>
      <c r="S214" s="36"/>
      <c r="T214" s="101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2"/>
      <c r="EN214" s="12"/>
      <c r="EO214" s="12"/>
      <c r="EP214" s="12"/>
      <c r="EQ214" s="12"/>
      <c r="ER214" s="12"/>
      <c r="ES214" s="12"/>
      <c r="ET214" s="12"/>
      <c r="EU214" s="12"/>
      <c r="EV214" s="12"/>
      <c r="EW214" s="12"/>
      <c r="EX214" s="12"/>
    </row>
    <row r="215" spans="1:154" x14ac:dyDescent="0.2">
      <c r="A215" s="48"/>
      <c r="B215" s="49"/>
      <c r="C215" s="49"/>
      <c r="D215" s="49"/>
      <c r="E215" s="49"/>
      <c r="F215" s="49" t="s">
        <v>39</v>
      </c>
      <c r="G215" s="53" t="s">
        <v>232</v>
      </c>
      <c r="H215" s="78"/>
      <c r="I215" s="78"/>
      <c r="J215" s="78">
        <f t="shared" si="72"/>
        <v>0</v>
      </c>
      <c r="K215" s="76"/>
      <c r="L215" s="78"/>
      <c r="M215" s="50"/>
      <c r="N215" s="78"/>
      <c r="O215" s="79">
        <f t="shared" si="73"/>
        <v>0</v>
      </c>
      <c r="P215" s="79">
        <f t="shared" si="69"/>
        <v>0</v>
      </c>
      <c r="Q215" s="41"/>
      <c r="R215" s="36"/>
      <c r="S215" s="36"/>
      <c r="T215" s="101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/>
      <c r="DO215" s="12"/>
      <c r="DP215" s="12"/>
      <c r="DQ215" s="12"/>
      <c r="DR215" s="12"/>
      <c r="DS215" s="12"/>
      <c r="DT215" s="12"/>
      <c r="DU215" s="12"/>
      <c r="DV215" s="12"/>
      <c r="DW215" s="12"/>
      <c r="DX215" s="12"/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2"/>
      <c r="EN215" s="12"/>
      <c r="EO215" s="12"/>
      <c r="EP215" s="12"/>
      <c r="EQ215" s="12"/>
      <c r="ER215" s="12"/>
      <c r="ES215" s="12"/>
      <c r="ET215" s="12"/>
      <c r="EU215" s="12"/>
      <c r="EV215" s="12"/>
      <c r="EW215" s="12"/>
      <c r="EX215" s="12"/>
    </row>
    <row r="216" spans="1:154" x14ac:dyDescent="0.2">
      <c r="A216" s="48"/>
      <c r="B216" s="49"/>
      <c r="C216" s="49"/>
      <c r="D216" s="49"/>
      <c r="E216" s="49"/>
      <c r="F216" s="49"/>
      <c r="G216" s="53" t="s">
        <v>233</v>
      </c>
      <c r="H216" s="78"/>
      <c r="I216" s="78"/>
      <c r="J216" s="78">
        <f t="shared" si="72"/>
        <v>0</v>
      </c>
      <c r="K216" s="76"/>
      <c r="L216" s="78"/>
      <c r="M216" s="50"/>
      <c r="N216" s="78"/>
      <c r="O216" s="79">
        <f t="shared" si="73"/>
        <v>0</v>
      </c>
      <c r="P216" s="79">
        <f t="shared" si="69"/>
        <v>0</v>
      </c>
      <c r="Q216" s="41"/>
      <c r="R216" s="36"/>
      <c r="S216" s="36"/>
      <c r="T216" s="101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/>
      <c r="DO216" s="12"/>
      <c r="DP216" s="12"/>
      <c r="DQ216" s="12"/>
      <c r="DR216" s="12"/>
      <c r="DS216" s="12"/>
      <c r="DT216" s="12"/>
      <c r="DU216" s="12"/>
      <c r="DV216" s="12"/>
      <c r="DW216" s="12"/>
      <c r="DX216" s="12"/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2"/>
      <c r="EN216" s="12"/>
      <c r="EO216" s="12"/>
      <c r="EP216" s="12"/>
      <c r="EQ216" s="12"/>
      <c r="ER216" s="12"/>
      <c r="ES216" s="12"/>
      <c r="ET216" s="12"/>
      <c r="EU216" s="12"/>
      <c r="EV216" s="12"/>
      <c r="EW216" s="12"/>
      <c r="EX216" s="12"/>
    </row>
    <row r="217" spans="1:154" x14ac:dyDescent="0.2">
      <c r="A217" s="48"/>
      <c r="B217" s="49"/>
      <c r="C217" s="49"/>
      <c r="D217" s="49"/>
      <c r="E217" s="49"/>
      <c r="F217" s="49" t="s">
        <v>148</v>
      </c>
      <c r="G217" s="53" t="s">
        <v>234</v>
      </c>
      <c r="H217" s="78"/>
      <c r="I217" s="78"/>
      <c r="J217" s="78">
        <f t="shared" si="72"/>
        <v>0</v>
      </c>
      <c r="K217" s="76" t="e">
        <f t="shared" si="74"/>
        <v>#DIV/0!</v>
      </c>
      <c r="L217" s="78"/>
      <c r="M217" s="50"/>
      <c r="N217" s="78"/>
      <c r="O217" s="79">
        <f t="shared" si="73"/>
        <v>0</v>
      </c>
      <c r="P217" s="79">
        <f t="shared" si="69"/>
        <v>0</v>
      </c>
      <c r="Q217" s="41" t="e">
        <f t="shared" si="71"/>
        <v>#DIV/0!</v>
      </c>
      <c r="R217" s="36"/>
      <c r="S217" s="36"/>
      <c r="T217" s="101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/>
      <c r="DR217" s="12"/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2"/>
      <c r="EN217" s="12"/>
      <c r="EO217" s="12"/>
      <c r="EP217" s="12"/>
      <c r="EQ217" s="12"/>
      <c r="ER217" s="12"/>
      <c r="ES217" s="12"/>
      <c r="ET217" s="12"/>
      <c r="EU217" s="12"/>
      <c r="EV217" s="12"/>
      <c r="EW217" s="12"/>
      <c r="EX217" s="12"/>
    </row>
    <row r="218" spans="1:154" x14ac:dyDescent="0.2">
      <c r="A218" s="48"/>
      <c r="B218" s="49"/>
      <c r="C218" s="49"/>
      <c r="D218" s="49"/>
      <c r="E218" s="49"/>
      <c r="F218" s="49" t="s">
        <v>46</v>
      </c>
      <c r="G218" s="53" t="s">
        <v>235</v>
      </c>
      <c r="H218" s="78"/>
      <c r="I218" s="78"/>
      <c r="J218" s="78">
        <f t="shared" si="72"/>
        <v>0</v>
      </c>
      <c r="K218" s="76" t="e">
        <f t="shared" si="74"/>
        <v>#DIV/0!</v>
      </c>
      <c r="L218" s="78"/>
      <c r="M218" s="50"/>
      <c r="N218" s="78"/>
      <c r="O218" s="79">
        <f t="shared" si="73"/>
        <v>0</v>
      </c>
      <c r="P218" s="79">
        <f t="shared" si="69"/>
        <v>0</v>
      </c>
      <c r="Q218" s="41" t="e">
        <f t="shared" si="71"/>
        <v>#DIV/0!</v>
      </c>
      <c r="R218" s="36"/>
      <c r="S218" s="36"/>
      <c r="T218" s="101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/>
      <c r="DO218" s="12"/>
      <c r="DP218" s="12"/>
      <c r="DQ218" s="12"/>
      <c r="DR218" s="12"/>
      <c r="DS218" s="12"/>
      <c r="DT218" s="12"/>
      <c r="DU218" s="12"/>
      <c r="DV218" s="12"/>
      <c r="DW218" s="12"/>
      <c r="DX218" s="12"/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2"/>
      <c r="EN218" s="12"/>
      <c r="EO218" s="12"/>
      <c r="EP218" s="12"/>
      <c r="EQ218" s="12"/>
      <c r="ER218" s="12"/>
      <c r="ES218" s="12"/>
      <c r="ET218" s="12"/>
      <c r="EU218" s="12"/>
      <c r="EV218" s="12"/>
      <c r="EW218" s="12"/>
      <c r="EX218" s="12"/>
    </row>
    <row r="219" spans="1:154" x14ac:dyDescent="0.2">
      <c r="A219" s="48"/>
      <c r="B219" s="49"/>
      <c r="C219" s="49"/>
      <c r="D219" s="49"/>
      <c r="E219" s="49"/>
      <c r="F219" s="49" t="s">
        <v>113</v>
      </c>
      <c r="G219" s="53" t="s">
        <v>236</v>
      </c>
      <c r="H219" s="78"/>
      <c r="I219" s="78"/>
      <c r="J219" s="78">
        <f t="shared" si="72"/>
        <v>0</v>
      </c>
      <c r="K219" s="76" t="e">
        <f t="shared" si="74"/>
        <v>#DIV/0!</v>
      </c>
      <c r="L219" s="78"/>
      <c r="M219" s="50"/>
      <c r="N219" s="78"/>
      <c r="O219" s="79">
        <f t="shared" si="73"/>
        <v>0</v>
      </c>
      <c r="P219" s="79">
        <f t="shared" si="69"/>
        <v>0</v>
      </c>
      <c r="Q219" s="41" t="e">
        <f t="shared" si="71"/>
        <v>#DIV/0!</v>
      </c>
      <c r="R219" s="36"/>
      <c r="S219" s="36"/>
      <c r="T219" s="101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/>
      <c r="DR219" s="12"/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2"/>
      <c r="EN219" s="12"/>
      <c r="EO219" s="12"/>
      <c r="EP219" s="12"/>
      <c r="EQ219" s="12"/>
      <c r="ER219" s="12"/>
      <c r="ES219" s="12"/>
      <c r="ET219" s="12"/>
      <c r="EU219" s="12"/>
      <c r="EV219" s="12"/>
      <c r="EW219" s="12"/>
      <c r="EX219" s="12"/>
    </row>
    <row r="220" spans="1:154" x14ac:dyDescent="0.2">
      <c r="A220" s="48"/>
      <c r="B220" s="49"/>
      <c r="C220" s="49"/>
      <c r="D220" s="49"/>
      <c r="E220" s="49" t="s">
        <v>35</v>
      </c>
      <c r="F220" s="49"/>
      <c r="G220" s="53" t="s">
        <v>237</v>
      </c>
      <c r="H220" s="78"/>
      <c r="I220" s="78"/>
      <c r="J220" s="78">
        <f t="shared" si="72"/>
        <v>0</v>
      </c>
      <c r="K220" s="76"/>
      <c r="L220" s="78"/>
      <c r="M220" s="50"/>
      <c r="N220" s="78"/>
      <c r="O220" s="79">
        <f t="shared" si="73"/>
        <v>0</v>
      </c>
      <c r="P220" s="79">
        <f t="shared" si="69"/>
        <v>0</v>
      </c>
      <c r="Q220" s="41"/>
      <c r="R220" s="36"/>
      <c r="S220" s="36"/>
      <c r="T220" s="101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/>
      <c r="DR220" s="12"/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2"/>
      <c r="EN220" s="12"/>
      <c r="EO220" s="12"/>
      <c r="EP220" s="12"/>
      <c r="EQ220" s="12"/>
      <c r="ER220" s="12"/>
      <c r="ES220" s="12"/>
      <c r="ET220" s="12"/>
      <c r="EU220" s="12"/>
      <c r="EV220" s="12"/>
      <c r="EW220" s="12"/>
      <c r="EX220" s="12"/>
    </row>
    <row r="221" spans="1:154" x14ac:dyDescent="0.2">
      <c r="A221" s="38"/>
      <c r="B221" s="39"/>
      <c r="C221" s="39"/>
      <c r="D221" s="39"/>
      <c r="E221" s="39" t="s">
        <v>143</v>
      </c>
      <c r="F221" s="39"/>
      <c r="G221" s="74" t="s">
        <v>238</v>
      </c>
      <c r="H221" s="75">
        <f>SUM(H222:H224)</f>
        <v>0</v>
      </c>
      <c r="I221" s="75">
        <f>SUM(I222:I224)</f>
        <v>0</v>
      </c>
      <c r="J221" s="78">
        <f t="shared" si="72"/>
        <v>0</v>
      </c>
      <c r="K221" s="76"/>
      <c r="L221" s="75">
        <f>SUM(L222:L224)</f>
        <v>0</v>
      </c>
      <c r="M221" s="63"/>
      <c r="N221" s="75">
        <f>SUM(N222:N224)</f>
        <v>0</v>
      </c>
      <c r="O221" s="77">
        <f>SUM(O222:O224)</f>
        <v>0</v>
      </c>
      <c r="P221" s="77">
        <f t="shared" si="69"/>
        <v>0</v>
      </c>
      <c r="Q221" s="41"/>
      <c r="R221" s="36"/>
      <c r="S221" s="36"/>
      <c r="T221" s="101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/>
      <c r="DR221" s="12"/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  <c r="EF221" s="12"/>
      <c r="EG221" s="12"/>
      <c r="EH221" s="12"/>
      <c r="EI221" s="12"/>
      <c r="EJ221" s="12"/>
      <c r="EK221" s="12"/>
      <c r="EL221" s="12"/>
      <c r="EM221" s="12"/>
      <c r="EN221" s="12"/>
      <c r="EO221" s="12"/>
      <c r="EP221" s="12"/>
      <c r="EQ221" s="12"/>
      <c r="ER221" s="12"/>
      <c r="ES221" s="12"/>
      <c r="ET221" s="12"/>
      <c r="EU221" s="12"/>
      <c r="EV221" s="12"/>
      <c r="EW221" s="12"/>
      <c r="EX221" s="12"/>
    </row>
    <row r="222" spans="1:154" x14ac:dyDescent="0.2">
      <c r="A222" s="48"/>
      <c r="B222" s="49"/>
      <c r="C222" s="49"/>
      <c r="D222" s="49"/>
      <c r="E222" s="49"/>
      <c r="F222" s="49"/>
      <c r="G222" s="53" t="s">
        <v>178</v>
      </c>
      <c r="H222" s="78"/>
      <c r="I222" s="78"/>
      <c r="J222" s="78">
        <f t="shared" si="72"/>
        <v>0</v>
      </c>
      <c r="K222" s="76"/>
      <c r="L222" s="78"/>
      <c r="M222" s="50"/>
      <c r="N222" s="78"/>
      <c r="O222" s="79">
        <f>+M222+N222</f>
        <v>0</v>
      </c>
      <c r="P222" s="79">
        <f t="shared" si="69"/>
        <v>0</v>
      </c>
      <c r="Q222" s="41"/>
      <c r="R222" s="36"/>
      <c r="S222" s="36"/>
      <c r="T222" s="101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/>
      <c r="DR222" s="12"/>
      <c r="DS222" s="12"/>
      <c r="DT222" s="12"/>
      <c r="DU222" s="12"/>
      <c r="DV222" s="12"/>
      <c r="DW222" s="12"/>
      <c r="DX222" s="12"/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2"/>
      <c r="EN222" s="12"/>
      <c r="EO222" s="12"/>
      <c r="EP222" s="12"/>
      <c r="EQ222" s="12"/>
      <c r="ER222" s="12"/>
      <c r="ES222" s="12"/>
      <c r="ET222" s="12"/>
      <c r="EU222" s="12"/>
      <c r="EV222" s="12"/>
      <c r="EW222" s="12"/>
      <c r="EX222" s="12"/>
    </row>
    <row r="223" spans="1:154" x14ac:dyDescent="0.2">
      <c r="A223" s="48"/>
      <c r="B223" s="49"/>
      <c r="C223" s="49"/>
      <c r="D223" s="49"/>
      <c r="E223" s="49"/>
      <c r="F223" s="49"/>
      <c r="G223" s="53" t="s">
        <v>179</v>
      </c>
      <c r="H223" s="78"/>
      <c r="I223" s="78"/>
      <c r="J223" s="78">
        <f t="shared" si="72"/>
        <v>0</v>
      </c>
      <c r="K223" s="76"/>
      <c r="L223" s="78"/>
      <c r="M223" s="50"/>
      <c r="N223" s="78"/>
      <c r="O223" s="79">
        <f>+M223+N223</f>
        <v>0</v>
      </c>
      <c r="P223" s="79">
        <f t="shared" si="69"/>
        <v>0</v>
      </c>
      <c r="Q223" s="41"/>
      <c r="R223" s="36"/>
      <c r="S223" s="36"/>
      <c r="T223" s="101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/>
      <c r="DR223" s="12"/>
      <c r="DS223" s="12"/>
      <c r="DT223" s="12"/>
      <c r="DU223" s="12"/>
      <c r="DV223" s="12"/>
      <c r="DW223" s="12"/>
      <c r="DX223" s="12"/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2"/>
      <c r="EN223" s="12"/>
      <c r="EO223" s="12"/>
      <c r="EP223" s="12"/>
      <c r="EQ223" s="12"/>
      <c r="ER223" s="12"/>
      <c r="ES223" s="12"/>
      <c r="ET223" s="12"/>
      <c r="EU223" s="12"/>
      <c r="EV223" s="12"/>
      <c r="EW223" s="12"/>
      <c r="EX223" s="12"/>
    </row>
    <row r="224" spans="1:154" x14ac:dyDescent="0.2">
      <c r="A224" s="48"/>
      <c r="B224" s="49"/>
      <c r="C224" s="49"/>
      <c r="D224" s="49"/>
      <c r="E224" s="49"/>
      <c r="F224" s="49" t="s">
        <v>113</v>
      </c>
      <c r="G224" s="53" t="s">
        <v>239</v>
      </c>
      <c r="H224" s="78"/>
      <c r="I224" s="78"/>
      <c r="J224" s="78">
        <f t="shared" si="72"/>
        <v>0</v>
      </c>
      <c r="K224" s="76"/>
      <c r="L224" s="78"/>
      <c r="M224" s="50"/>
      <c r="N224" s="78"/>
      <c r="O224" s="79">
        <f>+M224+N224</f>
        <v>0</v>
      </c>
      <c r="P224" s="79">
        <f t="shared" si="69"/>
        <v>0</v>
      </c>
      <c r="Q224" s="41"/>
      <c r="R224" s="36"/>
      <c r="S224" s="36"/>
      <c r="T224" s="101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</row>
    <row r="225" spans="1:154" x14ac:dyDescent="0.2">
      <c r="A225" s="38"/>
      <c r="B225" s="39"/>
      <c r="C225" s="39"/>
      <c r="D225" s="39"/>
      <c r="E225" s="39" t="s">
        <v>39</v>
      </c>
      <c r="F225" s="39"/>
      <c r="G225" s="74" t="s">
        <v>240</v>
      </c>
      <c r="H225" s="75">
        <f>H226+H227</f>
        <v>0</v>
      </c>
      <c r="I225" s="75">
        <f>I226+I227</f>
        <v>0</v>
      </c>
      <c r="J225" s="78">
        <f t="shared" si="72"/>
        <v>0</v>
      </c>
      <c r="K225" s="76"/>
      <c r="L225" s="75">
        <f>L226+L227</f>
        <v>0</v>
      </c>
      <c r="M225" s="63"/>
      <c r="N225" s="75">
        <f>N226+N227</f>
        <v>0</v>
      </c>
      <c r="O225" s="77">
        <f>O226+O227</f>
        <v>0</v>
      </c>
      <c r="P225" s="77">
        <f t="shared" si="69"/>
        <v>0</v>
      </c>
      <c r="Q225" s="41"/>
      <c r="R225" s="36"/>
      <c r="S225" s="36"/>
      <c r="T225" s="101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2"/>
      <c r="DS225" s="12"/>
      <c r="DT225" s="12"/>
      <c r="DU225" s="12"/>
      <c r="DV225" s="12"/>
      <c r="DW225" s="12"/>
      <c r="DX225" s="12"/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2"/>
      <c r="EN225" s="12"/>
      <c r="EO225" s="12"/>
      <c r="EP225" s="12"/>
      <c r="EQ225" s="12"/>
      <c r="ER225" s="12"/>
      <c r="ES225" s="12"/>
      <c r="ET225" s="12"/>
      <c r="EU225" s="12"/>
      <c r="EV225" s="12"/>
      <c r="EW225" s="12"/>
      <c r="EX225" s="12"/>
    </row>
    <row r="226" spans="1:154" x14ac:dyDescent="0.2">
      <c r="A226" s="48"/>
      <c r="B226" s="49"/>
      <c r="C226" s="49"/>
      <c r="D226" s="49"/>
      <c r="E226" s="49"/>
      <c r="F226" s="49" t="s">
        <v>37</v>
      </c>
      <c r="G226" s="53" t="s">
        <v>241</v>
      </c>
      <c r="H226" s="78"/>
      <c r="I226" s="78"/>
      <c r="J226" s="78">
        <f t="shared" si="72"/>
        <v>0</v>
      </c>
      <c r="K226" s="76"/>
      <c r="L226" s="78"/>
      <c r="M226" s="50"/>
      <c r="N226" s="78"/>
      <c r="O226" s="79">
        <f t="shared" ref="O226:O232" si="75">+M226+N226</f>
        <v>0</v>
      </c>
      <c r="P226" s="79">
        <f t="shared" si="69"/>
        <v>0</v>
      </c>
      <c r="Q226" s="41"/>
      <c r="R226" s="36"/>
      <c r="S226" s="36"/>
      <c r="T226" s="101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/>
      <c r="DR226" s="12"/>
      <c r="DS226" s="12"/>
      <c r="DT226" s="12"/>
      <c r="DU226" s="12"/>
      <c r="DV226" s="12"/>
      <c r="DW226" s="12"/>
      <c r="DX226" s="12"/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2"/>
      <c r="EN226" s="12"/>
      <c r="EO226" s="12"/>
      <c r="EP226" s="12"/>
      <c r="EQ226" s="12"/>
      <c r="ER226" s="12"/>
      <c r="ES226" s="12"/>
      <c r="ET226" s="12"/>
      <c r="EU226" s="12"/>
      <c r="EV226" s="12"/>
      <c r="EW226" s="12"/>
      <c r="EX226" s="12"/>
    </row>
    <row r="227" spans="1:154" x14ac:dyDescent="0.2">
      <c r="A227" s="48"/>
      <c r="B227" s="49"/>
      <c r="C227" s="49"/>
      <c r="D227" s="49"/>
      <c r="E227" s="49"/>
      <c r="F227" s="49"/>
      <c r="G227" s="53" t="s">
        <v>242</v>
      </c>
      <c r="H227" s="78"/>
      <c r="I227" s="78"/>
      <c r="J227" s="78">
        <f t="shared" si="72"/>
        <v>0</v>
      </c>
      <c r="K227" s="76"/>
      <c r="L227" s="78"/>
      <c r="M227" s="50"/>
      <c r="N227" s="78"/>
      <c r="O227" s="79">
        <f t="shared" si="75"/>
        <v>0</v>
      </c>
      <c r="P227" s="79">
        <f t="shared" si="69"/>
        <v>0</v>
      </c>
      <c r="Q227" s="41"/>
      <c r="R227" s="36"/>
      <c r="S227" s="36"/>
      <c r="T227" s="101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/>
      <c r="DO227" s="12"/>
      <c r="DP227" s="12"/>
      <c r="DQ227" s="12"/>
      <c r="DR227" s="12"/>
      <c r="DS227" s="12"/>
      <c r="DT227" s="12"/>
      <c r="DU227" s="12"/>
      <c r="DV227" s="12"/>
      <c r="DW227" s="12"/>
      <c r="DX227" s="12"/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2"/>
      <c r="EN227" s="12"/>
      <c r="EO227" s="12"/>
      <c r="EP227" s="12"/>
      <c r="EQ227" s="12"/>
      <c r="ER227" s="12"/>
      <c r="ES227" s="12"/>
      <c r="ET227" s="12"/>
      <c r="EU227" s="12"/>
      <c r="EV227" s="12"/>
      <c r="EW227" s="12"/>
      <c r="EX227" s="12"/>
    </row>
    <row r="228" spans="1:154" x14ac:dyDescent="0.2">
      <c r="A228" s="48"/>
      <c r="B228" s="49"/>
      <c r="C228" s="49"/>
      <c r="D228" s="49"/>
      <c r="E228" s="49">
        <v>11</v>
      </c>
      <c r="F228" s="49"/>
      <c r="G228" s="53" t="s">
        <v>243</v>
      </c>
      <c r="H228" s="78"/>
      <c r="I228" s="78"/>
      <c r="J228" s="78">
        <f t="shared" si="72"/>
        <v>0</v>
      </c>
      <c r="K228" s="76"/>
      <c r="L228" s="78"/>
      <c r="M228" s="50"/>
      <c r="N228" s="78"/>
      <c r="O228" s="79">
        <f t="shared" si="75"/>
        <v>0</v>
      </c>
      <c r="P228" s="79">
        <f t="shared" si="69"/>
        <v>0</v>
      </c>
      <c r="Q228" s="41"/>
      <c r="R228" s="36"/>
      <c r="S228" s="36"/>
      <c r="T228" s="101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/>
      <c r="DO228" s="12"/>
      <c r="DP228" s="12"/>
      <c r="DQ228" s="12"/>
      <c r="DR228" s="12"/>
      <c r="DS228" s="12"/>
      <c r="DT228" s="12"/>
      <c r="DU228" s="12"/>
      <c r="DV228" s="12"/>
      <c r="DW228" s="12"/>
      <c r="DX228" s="12"/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2"/>
      <c r="EN228" s="12"/>
      <c r="EO228" s="12"/>
      <c r="EP228" s="12"/>
      <c r="EQ228" s="12"/>
      <c r="ER228" s="12"/>
      <c r="ES228" s="12"/>
      <c r="ET228" s="12"/>
      <c r="EU228" s="12"/>
      <c r="EV228" s="12"/>
      <c r="EW228" s="12"/>
      <c r="EX228" s="12"/>
    </row>
    <row r="229" spans="1:154" x14ac:dyDescent="0.2">
      <c r="A229" s="48"/>
      <c r="B229" s="49"/>
      <c r="C229" s="49"/>
      <c r="D229" s="49"/>
      <c r="E229" s="49">
        <v>13</v>
      </c>
      <c r="F229" s="49"/>
      <c r="G229" s="53" t="s">
        <v>181</v>
      </c>
      <c r="H229" s="78"/>
      <c r="I229" s="78"/>
      <c r="J229" s="78">
        <f t="shared" si="72"/>
        <v>0</v>
      </c>
      <c r="K229" s="76"/>
      <c r="L229" s="78"/>
      <c r="M229" s="50"/>
      <c r="N229" s="78"/>
      <c r="O229" s="79">
        <f t="shared" si="75"/>
        <v>0</v>
      </c>
      <c r="P229" s="79">
        <f t="shared" si="69"/>
        <v>0</v>
      </c>
      <c r="Q229" s="41"/>
      <c r="R229" s="36"/>
      <c r="S229" s="36"/>
      <c r="T229" s="101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2"/>
      <c r="EN229" s="12"/>
      <c r="EO229" s="12"/>
      <c r="EP229" s="12"/>
      <c r="EQ229" s="12"/>
      <c r="ER229" s="12"/>
      <c r="ES229" s="12"/>
      <c r="ET229" s="12"/>
      <c r="EU229" s="12"/>
      <c r="EV229" s="12"/>
      <c r="EW229" s="12"/>
      <c r="EX229" s="12"/>
    </row>
    <row r="230" spans="1:154" x14ac:dyDescent="0.2">
      <c r="A230" s="48"/>
      <c r="B230" s="49"/>
      <c r="C230" s="49"/>
      <c r="D230" s="49"/>
      <c r="E230" s="49">
        <v>14</v>
      </c>
      <c r="F230" s="49"/>
      <c r="G230" s="53" t="s">
        <v>244</v>
      </c>
      <c r="H230" s="78"/>
      <c r="I230" s="78"/>
      <c r="J230" s="78">
        <f t="shared" si="72"/>
        <v>0</v>
      </c>
      <c r="K230" s="76"/>
      <c r="L230" s="78"/>
      <c r="M230" s="50"/>
      <c r="N230" s="78"/>
      <c r="O230" s="79">
        <f t="shared" si="75"/>
        <v>0</v>
      </c>
      <c r="P230" s="79">
        <f t="shared" si="69"/>
        <v>0</v>
      </c>
      <c r="Q230" s="41"/>
      <c r="R230" s="36"/>
      <c r="S230" s="36"/>
      <c r="T230" s="101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/>
      <c r="DO230" s="12"/>
      <c r="DP230" s="12"/>
      <c r="DQ230" s="12"/>
      <c r="DR230" s="12"/>
      <c r="DS230" s="12"/>
      <c r="DT230" s="12"/>
      <c r="DU230" s="12"/>
      <c r="DV230" s="12"/>
      <c r="DW230" s="12"/>
      <c r="DX230" s="12"/>
      <c r="DY230" s="12"/>
      <c r="DZ230" s="12"/>
      <c r="EA230" s="12"/>
      <c r="EB230" s="12"/>
      <c r="EC230" s="12"/>
      <c r="ED230" s="12"/>
      <c r="EE230" s="12"/>
      <c r="EF230" s="12"/>
      <c r="EG230" s="12"/>
      <c r="EH230" s="12"/>
      <c r="EI230" s="12"/>
      <c r="EJ230" s="12"/>
      <c r="EK230" s="12"/>
      <c r="EL230" s="12"/>
      <c r="EM230" s="12"/>
      <c r="EN230" s="12"/>
      <c r="EO230" s="12"/>
      <c r="EP230" s="12"/>
      <c r="EQ230" s="12"/>
      <c r="ER230" s="12"/>
      <c r="ES230" s="12"/>
      <c r="ET230" s="12"/>
      <c r="EU230" s="12"/>
      <c r="EV230" s="12"/>
      <c r="EW230" s="12"/>
      <c r="EX230" s="12"/>
    </row>
    <row r="231" spans="1:154" x14ac:dyDescent="0.2">
      <c r="A231" s="48"/>
      <c r="B231" s="49"/>
      <c r="C231" s="49"/>
      <c r="D231" s="49"/>
      <c r="E231" s="49"/>
      <c r="F231" s="49"/>
      <c r="G231" s="53" t="s">
        <v>245</v>
      </c>
      <c r="H231" s="78"/>
      <c r="I231" s="78"/>
      <c r="J231" s="78">
        <f t="shared" si="72"/>
        <v>0</v>
      </c>
      <c r="K231" s="76"/>
      <c r="L231" s="78"/>
      <c r="M231" s="50"/>
      <c r="N231" s="78"/>
      <c r="O231" s="79">
        <f t="shared" si="75"/>
        <v>0</v>
      </c>
      <c r="P231" s="79">
        <f t="shared" si="69"/>
        <v>0</v>
      </c>
      <c r="Q231" s="41"/>
      <c r="R231" s="36"/>
      <c r="S231" s="36"/>
      <c r="T231" s="101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/>
      <c r="DO231" s="12"/>
      <c r="DP231" s="12"/>
      <c r="DQ231" s="12"/>
      <c r="DR231" s="12"/>
      <c r="DS231" s="12"/>
      <c r="DT231" s="12"/>
      <c r="DU231" s="12"/>
      <c r="DV231" s="12"/>
      <c r="DW231" s="12"/>
      <c r="DX231" s="12"/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2"/>
      <c r="EN231" s="12"/>
      <c r="EO231" s="12"/>
      <c r="EP231" s="12"/>
      <c r="EQ231" s="12"/>
      <c r="ER231" s="12"/>
      <c r="ES231" s="12"/>
      <c r="ET231" s="12"/>
      <c r="EU231" s="12"/>
      <c r="EV231" s="12"/>
      <c r="EW231" s="12"/>
      <c r="EX231" s="12"/>
    </row>
    <row r="232" spans="1:154" ht="33" x14ac:dyDescent="0.2">
      <c r="A232" s="48"/>
      <c r="B232" s="49"/>
      <c r="C232" s="49"/>
      <c r="D232" s="49"/>
      <c r="E232" s="49"/>
      <c r="F232" s="49"/>
      <c r="G232" s="53" t="s">
        <v>246</v>
      </c>
      <c r="H232" s="78"/>
      <c r="I232" s="78"/>
      <c r="J232" s="78">
        <f t="shared" si="72"/>
        <v>0</v>
      </c>
      <c r="K232" s="76"/>
      <c r="L232" s="78"/>
      <c r="M232" s="50"/>
      <c r="N232" s="78"/>
      <c r="O232" s="79">
        <f t="shared" si="75"/>
        <v>0</v>
      </c>
      <c r="P232" s="79">
        <f t="shared" si="69"/>
        <v>0</v>
      </c>
      <c r="Q232" s="41"/>
      <c r="R232" s="36"/>
      <c r="S232" s="36"/>
      <c r="T232" s="101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  <c r="EU232" s="12"/>
      <c r="EV232" s="12"/>
      <c r="EW232" s="12"/>
      <c r="EX232" s="12"/>
    </row>
    <row r="233" spans="1:154" x14ac:dyDescent="0.2">
      <c r="A233" s="38"/>
      <c r="B233" s="39"/>
      <c r="C233" s="39"/>
      <c r="D233" s="39"/>
      <c r="E233" s="39" t="s">
        <v>113</v>
      </c>
      <c r="F233" s="39"/>
      <c r="G233" s="74" t="s">
        <v>247</v>
      </c>
      <c r="H233" s="75">
        <f>H234+H235+H236+H237</f>
        <v>0</v>
      </c>
      <c r="I233" s="75">
        <f>I234+I235+I236+I237</f>
        <v>0</v>
      </c>
      <c r="J233" s="78">
        <f t="shared" si="72"/>
        <v>0</v>
      </c>
      <c r="K233" s="76"/>
      <c r="L233" s="75">
        <f>L234+L235+L236+L237</f>
        <v>0</v>
      </c>
      <c r="M233" s="63"/>
      <c r="N233" s="75">
        <f>N234+N235+N236+N237</f>
        <v>0</v>
      </c>
      <c r="O233" s="77">
        <f>O234+O235+O236+O237</f>
        <v>0</v>
      </c>
      <c r="P233" s="77">
        <f t="shared" si="69"/>
        <v>0</v>
      </c>
      <c r="Q233" s="41"/>
      <c r="R233" s="36"/>
      <c r="S233" s="36"/>
      <c r="T233" s="101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2"/>
      <c r="EN233" s="12"/>
      <c r="EO233" s="12"/>
      <c r="EP233" s="12"/>
      <c r="EQ233" s="12"/>
      <c r="ER233" s="12"/>
      <c r="ES233" s="12"/>
      <c r="ET233" s="12"/>
      <c r="EU233" s="12"/>
      <c r="EV233" s="12"/>
      <c r="EW233" s="12"/>
      <c r="EX233" s="12"/>
    </row>
    <row r="234" spans="1:154" x14ac:dyDescent="0.2">
      <c r="A234" s="48"/>
      <c r="B234" s="49"/>
      <c r="C234" s="49"/>
      <c r="D234" s="49"/>
      <c r="E234" s="49"/>
      <c r="F234" s="49"/>
      <c r="G234" s="53" t="s">
        <v>183</v>
      </c>
      <c r="H234" s="78"/>
      <c r="I234" s="78"/>
      <c r="J234" s="78">
        <f t="shared" si="72"/>
        <v>0</v>
      </c>
      <c r="K234" s="76"/>
      <c r="L234" s="78"/>
      <c r="M234" s="50"/>
      <c r="N234" s="78"/>
      <c r="O234" s="79">
        <f>+M234+N234</f>
        <v>0</v>
      </c>
      <c r="P234" s="79">
        <f t="shared" si="69"/>
        <v>0</v>
      </c>
      <c r="Q234" s="41"/>
      <c r="R234" s="36"/>
      <c r="S234" s="36"/>
      <c r="T234" s="101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/>
      <c r="DO234" s="12"/>
      <c r="DP234" s="12"/>
      <c r="DQ234" s="12"/>
      <c r="DR234" s="12"/>
      <c r="DS234" s="12"/>
      <c r="DT234" s="12"/>
      <c r="DU234" s="12"/>
      <c r="DV234" s="12"/>
      <c r="DW234" s="12"/>
      <c r="DX234" s="12"/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2"/>
      <c r="EN234" s="12"/>
      <c r="EO234" s="12"/>
      <c r="EP234" s="12"/>
      <c r="EQ234" s="12"/>
      <c r="ER234" s="12"/>
      <c r="ES234" s="12"/>
      <c r="ET234" s="12"/>
      <c r="EU234" s="12"/>
      <c r="EV234" s="12"/>
      <c r="EW234" s="12"/>
      <c r="EX234" s="12"/>
    </row>
    <row r="235" spans="1:154" x14ac:dyDescent="0.2">
      <c r="A235" s="48"/>
      <c r="B235" s="49"/>
      <c r="C235" s="49"/>
      <c r="D235" s="49"/>
      <c r="E235" s="49"/>
      <c r="F235" s="49" t="s">
        <v>24</v>
      </c>
      <c r="G235" s="53" t="s">
        <v>248</v>
      </c>
      <c r="H235" s="78"/>
      <c r="I235" s="78"/>
      <c r="J235" s="78">
        <f t="shared" si="72"/>
        <v>0</v>
      </c>
      <c r="K235" s="76"/>
      <c r="L235" s="78"/>
      <c r="M235" s="50"/>
      <c r="N235" s="78"/>
      <c r="O235" s="79">
        <f>+M235+N235</f>
        <v>0</v>
      </c>
      <c r="P235" s="79">
        <f t="shared" si="69"/>
        <v>0</v>
      </c>
      <c r="Q235" s="41"/>
      <c r="R235" s="36"/>
      <c r="S235" s="36"/>
      <c r="T235" s="101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/>
      <c r="DO235" s="12"/>
      <c r="DP235" s="12"/>
      <c r="DQ235" s="12"/>
      <c r="DR235" s="12"/>
      <c r="DS235" s="12"/>
      <c r="DT235" s="12"/>
      <c r="DU235" s="12"/>
      <c r="DV235" s="12"/>
      <c r="DW235" s="12"/>
      <c r="DX235" s="12"/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2"/>
      <c r="EN235" s="12"/>
      <c r="EO235" s="12"/>
      <c r="EP235" s="12"/>
      <c r="EQ235" s="12"/>
      <c r="ER235" s="12"/>
      <c r="ES235" s="12"/>
      <c r="ET235" s="12"/>
      <c r="EU235" s="12"/>
      <c r="EV235" s="12"/>
      <c r="EW235" s="12"/>
      <c r="EX235" s="12"/>
    </row>
    <row r="236" spans="1:154" ht="17.45" customHeight="1" x14ac:dyDescent="0.2">
      <c r="A236" s="48"/>
      <c r="B236" s="49"/>
      <c r="C236" s="49"/>
      <c r="D236" s="49"/>
      <c r="E236" s="49"/>
      <c r="F236" s="49"/>
      <c r="G236" s="53" t="s">
        <v>185</v>
      </c>
      <c r="H236" s="78"/>
      <c r="I236" s="78"/>
      <c r="J236" s="78">
        <f t="shared" si="72"/>
        <v>0</v>
      </c>
      <c r="K236" s="76"/>
      <c r="L236" s="78"/>
      <c r="M236" s="50"/>
      <c r="N236" s="78"/>
      <c r="O236" s="79">
        <f>+M236+N236</f>
        <v>0</v>
      </c>
      <c r="P236" s="79">
        <f t="shared" si="69"/>
        <v>0</v>
      </c>
      <c r="Q236" s="41"/>
      <c r="R236" s="36"/>
      <c r="S236" s="36"/>
      <c r="T236" s="101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2"/>
      <c r="EN236" s="12"/>
      <c r="EO236" s="12"/>
      <c r="EP236" s="12"/>
      <c r="EQ236" s="12"/>
      <c r="ER236" s="12"/>
      <c r="ES236" s="12"/>
      <c r="ET236" s="12"/>
      <c r="EU236" s="12"/>
      <c r="EV236" s="12"/>
      <c r="EW236" s="12"/>
      <c r="EX236" s="12"/>
    </row>
    <row r="237" spans="1:154" s="104" customFormat="1" x14ac:dyDescent="0.2">
      <c r="A237" s="98"/>
      <c r="B237" s="99"/>
      <c r="C237" s="99"/>
      <c r="D237" s="99"/>
      <c r="E237" s="99"/>
      <c r="F237" s="99" t="s">
        <v>113</v>
      </c>
      <c r="G237" s="100" t="s">
        <v>249</v>
      </c>
      <c r="H237" s="78"/>
      <c r="I237" s="78"/>
      <c r="J237" s="78">
        <f t="shared" si="72"/>
        <v>0</v>
      </c>
      <c r="K237" s="76"/>
      <c r="L237" s="78"/>
      <c r="M237" s="50"/>
      <c r="N237" s="78"/>
      <c r="O237" s="79">
        <f>+M237+N237</f>
        <v>0</v>
      </c>
      <c r="P237" s="79">
        <f t="shared" si="69"/>
        <v>0</v>
      </c>
      <c r="Q237" s="4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2"/>
      <c r="AT237" s="102"/>
      <c r="AU237" s="102"/>
      <c r="AV237" s="102"/>
      <c r="AW237" s="102"/>
      <c r="AX237" s="102"/>
      <c r="AY237" s="102"/>
      <c r="AZ237" s="102"/>
      <c r="BA237" s="102"/>
      <c r="BB237" s="102"/>
      <c r="BC237" s="102"/>
      <c r="BD237" s="102"/>
      <c r="BE237" s="102"/>
      <c r="BF237" s="102"/>
      <c r="BG237" s="102"/>
      <c r="BH237" s="102"/>
      <c r="BI237" s="102"/>
      <c r="BJ237" s="102"/>
      <c r="BK237" s="102"/>
      <c r="BL237" s="102"/>
      <c r="BM237" s="102"/>
      <c r="BN237" s="102"/>
      <c r="BO237" s="102"/>
      <c r="BP237" s="102"/>
      <c r="BQ237" s="102"/>
      <c r="BR237" s="102"/>
      <c r="BS237" s="102"/>
      <c r="BT237" s="102"/>
      <c r="BU237" s="102"/>
      <c r="BV237" s="102"/>
      <c r="BW237" s="102"/>
      <c r="BX237" s="102"/>
      <c r="BY237" s="102"/>
      <c r="BZ237" s="102"/>
      <c r="CA237" s="102"/>
      <c r="CB237" s="102"/>
      <c r="CC237" s="102"/>
      <c r="CD237" s="102"/>
      <c r="CE237" s="102"/>
      <c r="CF237" s="102"/>
      <c r="CG237" s="102"/>
      <c r="CH237" s="102"/>
      <c r="CI237" s="102"/>
      <c r="CJ237" s="102"/>
      <c r="CK237" s="102"/>
      <c r="CL237" s="102"/>
      <c r="CM237" s="102"/>
      <c r="CN237" s="102"/>
      <c r="CO237" s="102"/>
      <c r="CP237" s="102"/>
      <c r="CQ237" s="102"/>
      <c r="CR237" s="102"/>
      <c r="CS237" s="102"/>
      <c r="CT237" s="102"/>
      <c r="CU237" s="102"/>
      <c r="CV237" s="102"/>
      <c r="CW237" s="102"/>
      <c r="CX237" s="102"/>
      <c r="CY237" s="102"/>
      <c r="CZ237" s="102"/>
      <c r="DA237" s="102"/>
      <c r="DB237" s="102"/>
      <c r="DC237" s="103"/>
      <c r="DD237" s="103"/>
      <c r="DE237" s="103"/>
      <c r="DF237" s="103"/>
      <c r="DG237" s="103"/>
      <c r="DH237" s="103"/>
      <c r="DI237" s="103"/>
      <c r="DJ237" s="103"/>
      <c r="DK237" s="103"/>
      <c r="DL237" s="103"/>
      <c r="DM237" s="103"/>
      <c r="DN237" s="103"/>
      <c r="DO237" s="103"/>
      <c r="DP237" s="103"/>
      <c r="DQ237" s="103"/>
      <c r="DR237" s="103"/>
      <c r="DS237" s="103"/>
      <c r="DT237" s="103"/>
      <c r="DU237" s="103"/>
      <c r="DV237" s="103"/>
      <c r="DW237" s="103"/>
      <c r="DX237" s="103"/>
      <c r="DY237" s="103"/>
      <c r="DZ237" s="103"/>
      <c r="EA237" s="103"/>
      <c r="EB237" s="103"/>
      <c r="EC237" s="103"/>
      <c r="ED237" s="103"/>
      <c r="EE237" s="103"/>
      <c r="EF237" s="103"/>
      <c r="EG237" s="103"/>
      <c r="EH237" s="103"/>
      <c r="EI237" s="103"/>
      <c r="EJ237" s="103"/>
      <c r="EK237" s="103"/>
      <c r="EL237" s="103"/>
      <c r="EM237" s="103"/>
      <c r="EN237" s="103"/>
      <c r="EO237" s="103"/>
      <c r="EP237" s="103"/>
      <c r="EQ237" s="103"/>
      <c r="ER237" s="103"/>
      <c r="ES237" s="103"/>
      <c r="ET237" s="103"/>
      <c r="EU237" s="103"/>
      <c r="EV237" s="103"/>
      <c r="EW237" s="103"/>
      <c r="EX237" s="103"/>
    </row>
    <row r="238" spans="1:154" x14ac:dyDescent="0.2">
      <c r="A238" s="38"/>
      <c r="B238" s="39"/>
      <c r="C238" s="39"/>
      <c r="D238" s="39" t="s">
        <v>114</v>
      </c>
      <c r="E238" s="39"/>
      <c r="F238" s="39"/>
      <c r="G238" s="74" t="s">
        <v>250</v>
      </c>
      <c r="H238" s="75">
        <f>H239</f>
        <v>0</v>
      </c>
      <c r="I238" s="75">
        <f>I239</f>
        <v>0</v>
      </c>
      <c r="J238" s="78">
        <f t="shared" si="72"/>
        <v>0</v>
      </c>
      <c r="K238" s="76" t="e">
        <f>ROUND(I238/H238*100,2)</f>
        <v>#DIV/0!</v>
      </c>
      <c r="L238" s="75">
        <f>L239</f>
        <v>0</v>
      </c>
      <c r="M238" s="63"/>
      <c r="N238" s="75">
        <f>N239</f>
        <v>0</v>
      </c>
      <c r="O238" s="77">
        <f>O239</f>
        <v>0</v>
      </c>
      <c r="P238" s="77">
        <f t="shared" si="69"/>
        <v>0</v>
      </c>
      <c r="Q238" s="41" t="e">
        <f t="shared" si="71"/>
        <v>#DIV/0!</v>
      </c>
      <c r="R238" s="36"/>
      <c r="S238" s="36"/>
      <c r="T238" s="101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  <c r="EU238" s="12"/>
      <c r="EV238" s="12"/>
      <c r="EW238" s="12"/>
      <c r="EX238" s="12"/>
    </row>
    <row r="239" spans="1:154" ht="33" x14ac:dyDescent="0.2">
      <c r="A239" s="48"/>
      <c r="B239" s="49"/>
      <c r="C239" s="49"/>
      <c r="D239" s="49"/>
      <c r="E239" s="49" t="s">
        <v>46</v>
      </c>
      <c r="F239" s="49"/>
      <c r="G239" s="53" t="s">
        <v>251</v>
      </c>
      <c r="H239" s="78"/>
      <c r="I239" s="78"/>
      <c r="J239" s="78">
        <f t="shared" si="72"/>
        <v>0</v>
      </c>
      <c r="K239" s="76" t="e">
        <f>ROUND(I239/H239*100,2)</f>
        <v>#DIV/0!</v>
      </c>
      <c r="L239" s="78"/>
      <c r="M239" s="50"/>
      <c r="N239" s="78"/>
      <c r="O239" s="79">
        <f>+M239+N239</f>
        <v>0</v>
      </c>
      <c r="P239" s="79">
        <f t="shared" si="69"/>
        <v>0</v>
      </c>
      <c r="Q239" s="41" t="e">
        <f t="shared" si="71"/>
        <v>#DIV/0!</v>
      </c>
      <c r="R239" s="36"/>
      <c r="S239" s="36"/>
      <c r="T239" s="101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2"/>
      <c r="EN239" s="12"/>
      <c r="EO239" s="12"/>
      <c r="EP239" s="12"/>
      <c r="EQ239" s="12"/>
      <c r="ER239" s="12"/>
      <c r="ES239" s="12"/>
      <c r="ET239" s="12"/>
      <c r="EU239" s="12"/>
      <c r="EV239" s="12"/>
      <c r="EW239" s="12"/>
      <c r="EX239" s="12"/>
    </row>
    <row r="240" spans="1:154" ht="33" x14ac:dyDescent="0.2">
      <c r="A240" s="38"/>
      <c r="B240" s="39"/>
      <c r="C240" s="39"/>
      <c r="D240" s="39">
        <v>51</v>
      </c>
      <c r="E240" s="39"/>
      <c r="F240" s="39"/>
      <c r="G240" s="74" t="s">
        <v>252</v>
      </c>
      <c r="H240" s="75">
        <f>H241</f>
        <v>0</v>
      </c>
      <c r="I240" s="75">
        <f>I241</f>
        <v>0</v>
      </c>
      <c r="J240" s="78">
        <f t="shared" si="72"/>
        <v>0</v>
      </c>
      <c r="K240" s="76"/>
      <c r="L240" s="75">
        <f>L241</f>
        <v>0</v>
      </c>
      <c r="M240" s="63"/>
      <c r="N240" s="75">
        <f>N241</f>
        <v>0</v>
      </c>
      <c r="O240" s="77">
        <f>O241</f>
        <v>0</v>
      </c>
      <c r="P240" s="77">
        <f t="shared" si="69"/>
        <v>0</v>
      </c>
      <c r="Q240" s="41"/>
      <c r="R240" s="36"/>
      <c r="S240" s="36"/>
      <c r="T240" s="101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/>
      <c r="DO240" s="12"/>
      <c r="DP240" s="12"/>
      <c r="DQ240" s="12"/>
      <c r="DR240" s="12"/>
      <c r="DS240" s="12"/>
      <c r="DT240" s="12"/>
      <c r="DU240" s="12"/>
      <c r="DV240" s="12"/>
      <c r="DW240" s="12"/>
      <c r="DX240" s="12"/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2"/>
      <c r="EN240" s="12"/>
      <c r="EO240" s="12"/>
      <c r="EP240" s="12"/>
      <c r="EQ240" s="12"/>
      <c r="ER240" s="12"/>
      <c r="ES240" s="12"/>
      <c r="ET240" s="12"/>
      <c r="EU240" s="12"/>
      <c r="EV240" s="12"/>
      <c r="EW240" s="12"/>
      <c r="EX240" s="12"/>
    </row>
    <row r="241" spans="1:154" x14ac:dyDescent="0.2">
      <c r="A241" s="38"/>
      <c r="B241" s="39"/>
      <c r="C241" s="39"/>
      <c r="D241" s="39"/>
      <c r="E241" s="39" t="s">
        <v>37</v>
      </c>
      <c r="F241" s="39"/>
      <c r="G241" s="52" t="s">
        <v>253</v>
      </c>
      <c r="H241" s="75">
        <f>H242</f>
        <v>0</v>
      </c>
      <c r="I241" s="75">
        <f>I242</f>
        <v>0</v>
      </c>
      <c r="J241" s="78">
        <f t="shared" si="72"/>
        <v>0</v>
      </c>
      <c r="K241" s="76"/>
      <c r="L241" s="75">
        <f>L242</f>
        <v>0</v>
      </c>
      <c r="M241" s="63"/>
      <c r="N241" s="75">
        <f>N242</f>
        <v>0</v>
      </c>
      <c r="O241" s="77">
        <f>O242</f>
        <v>0</v>
      </c>
      <c r="P241" s="77">
        <f t="shared" si="69"/>
        <v>0</v>
      </c>
      <c r="Q241" s="41"/>
      <c r="R241" s="36"/>
      <c r="S241" s="36"/>
      <c r="T241" s="101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2"/>
      <c r="EN241" s="12"/>
      <c r="EO241" s="12"/>
      <c r="EP241" s="12"/>
      <c r="EQ241" s="12"/>
      <c r="ER241" s="12"/>
      <c r="ES241" s="12"/>
      <c r="ET241" s="12"/>
      <c r="EU241" s="12"/>
      <c r="EV241" s="12"/>
      <c r="EW241" s="12"/>
      <c r="EX241" s="12"/>
    </row>
    <row r="242" spans="1:154" x14ac:dyDescent="0.2">
      <c r="A242" s="48"/>
      <c r="B242" s="49"/>
      <c r="C242" s="49"/>
      <c r="D242" s="49"/>
      <c r="E242" s="49"/>
      <c r="F242" s="49" t="s">
        <v>37</v>
      </c>
      <c r="G242" s="53" t="s">
        <v>254</v>
      </c>
      <c r="H242" s="78"/>
      <c r="I242" s="78"/>
      <c r="J242" s="78">
        <f t="shared" si="72"/>
        <v>0</v>
      </c>
      <c r="K242" s="76"/>
      <c r="L242" s="78"/>
      <c r="M242" s="50"/>
      <c r="N242" s="78"/>
      <c r="O242" s="79">
        <f>+M242+N242</f>
        <v>0</v>
      </c>
      <c r="P242" s="79">
        <f t="shared" si="69"/>
        <v>0</v>
      </c>
      <c r="Q242" s="41"/>
      <c r="R242" s="36"/>
      <c r="S242" s="36"/>
      <c r="T242" s="101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  <c r="EP242" s="12"/>
      <c r="EQ242" s="12"/>
      <c r="ER242" s="12"/>
      <c r="ES242" s="12"/>
      <c r="ET242" s="12"/>
      <c r="EU242" s="12"/>
      <c r="EV242" s="12"/>
      <c r="EW242" s="12"/>
      <c r="EX242" s="12"/>
    </row>
    <row r="243" spans="1:154" ht="33" x14ac:dyDescent="0.2">
      <c r="A243" s="48"/>
      <c r="B243" s="49"/>
      <c r="C243" s="49"/>
      <c r="D243" s="39">
        <v>56</v>
      </c>
      <c r="E243" s="49"/>
      <c r="F243" s="49"/>
      <c r="G243" s="52" t="s">
        <v>255</v>
      </c>
      <c r="H243" s="78">
        <f>+H244</f>
        <v>0</v>
      </c>
      <c r="I243" s="78">
        <f>+I244</f>
        <v>0</v>
      </c>
      <c r="J243" s="78">
        <f t="shared" si="72"/>
        <v>0</v>
      </c>
      <c r="K243" s="76"/>
      <c r="L243" s="78">
        <f>+L244</f>
        <v>0</v>
      </c>
      <c r="M243" s="50"/>
      <c r="N243" s="78">
        <f>+N244</f>
        <v>0</v>
      </c>
      <c r="O243" s="105">
        <f>+O244</f>
        <v>0</v>
      </c>
      <c r="P243" s="105">
        <f t="shared" si="69"/>
        <v>0</v>
      </c>
      <c r="Q243" s="41"/>
      <c r="R243" s="36"/>
      <c r="S243" s="36"/>
      <c r="T243" s="101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  <c r="EP243" s="12"/>
      <c r="EQ243" s="12"/>
      <c r="ER243" s="12"/>
      <c r="ES243" s="12"/>
      <c r="ET243" s="12"/>
      <c r="EU243" s="12"/>
      <c r="EV243" s="12"/>
      <c r="EW243" s="12"/>
      <c r="EX243" s="12"/>
    </row>
    <row r="244" spans="1:154" x14ac:dyDescent="0.2">
      <c r="A244" s="48"/>
      <c r="B244" s="49"/>
      <c r="C244" s="49"/>
      <c r="D244" s="49"/>
      <c r="E244" s="54" t="s">
        <v>74</v>
      </c>
      <c r="F244" s="49"/>
      <c r="G244" s="53" t="s">
        <v>256</v>
      </c>
      <c r="H244" s="78"/>
      <c r="I244" s="78"/>
      <c r="J244" s="78">
        <f t="shared" si="72"/>
        <v>0</v>
      </c>
      <c r="K244" s="76"/>
      <c r="L244" s="78"/>
      <c r="M244" s="50"/>
      <c r="N244" s="78"/>
      <c r="O244" s="79">
        <f>+M244+N244</f>
        <v>0</v>
      </c>
      <c r="P244" s="79">
        <f t="shared" si="69"/>
        <v>0</v>
      </c>
      <c r="Q244" s="41"/>
      <c r="R244" s="36"/>
      <c r="S244" s="36"/>
      <c r="T244" s="101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</row>
    <row r="245" spans="1:154" x14ac:dyDescent="0.2">
      <c r="A245" s="38"/>
      <c r="B245" s="39"/>
      <c r="C245" s="39"/>
      <c r="D245" s="39">
        <v>57</v>
      </c>
      <c r="E245" s="39"/>
      <c r="F245" s="39"/>
      <c r="G245" s="74" t="s">
        <v>99</v>
      </c>
      <c r="H245" s="75">
        <f>H247</f>
        <v>69000</v>
      </c>
      <c r="I245" s="75">
        <f>I247</f>
        <v>32000</v>
      </c>
      <c r="J245" s="78">
        <f t="shared" si="72"/>
        <v>37000</v>
      </c>
      <c r="K245" s="76">
        <f>ROUND(I245/H245*100,2)</f>
        <v>46.38</v>
      </c>
      <c r="L245" s="75">
        <f>L247</f>
        <v>32000</v>
      </c>
      <c r="M245" s="75">
        <f>M247</f>
        <v>26000</v>
      </c>
      <c r="N245" s="75">
        <f>N247</f>
        <v>4837</v>
      </c>
      <c r="O245" s="77">
        <f>O247</f>
        <v>30837</v>
      </c>
      <c r="P245" s="77">
        <f t="shared" si="69"/>
        <v>1163</v>
      </c>
      <c r="Q245" s="41">
        <f t="shared" si="71"/>
        <v>96.37</v>
      </c>
      <c r="R245" s="36"/>
      <c r="S245" s="36"/>
      <c r="T245" s="101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/>
      <c r="DR245" s="12"/>
      <c r="DS245" s="12"/>
      <c r="DT245" s="12"/>
      <c r="DU245" s="12"/>
      <c r="DV245" s="12"/>
      <c r="DW245" s="12"/>
      <c r="DX245" s="12"/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2"/>
      <c r="EN245" s="12"/>
      <c r="EO245" s="12"/>
      <c r="EP245" s="12"/>
      <c r="EQ245" s="12"/>
      <c r="ER245" s="12"/>
      <c r="ES245" s="12"/>
      <c r="ET245" s="12"/>
      <c r="EU245" s="12"/>
      <c r="EV245" s="12"/>
      <c r="EW245" s="12"/>
      <c r="EX245" s="12"/>
    </row>
    <row r="246" spans="1:154" x14ac:dyDescent="0.2">
      <c r="A246" s="38"/>
      <c r="B246" s="39"/>
      <c r="C246" s="39"/>
      <c r="D246" s="39"/>
      <c r="E246" s="39"/>
      <c r="F246" s="39"/>
      <c r="G246" s="52" t="s">
        <v>257</v>
      </c>
      <c r="H246" s="106"/>
      <c r="I246" s="106"/>
      <c r="J246" s="78">
        <f t="shared" si="72"/>
        <v>0</v>
      </c>
      <c r="K246" s="76"/>
      <c r="L246" s="106"/>
      <c r="M246" s="40"/>
      <c r="N246" s="106"/>
      <c r="O246" s="79">
        <f>+M246+N246</f>
        <v>0</v>
      </c>
      <c r="P246" s="79">
        <f t="shared" si="69"/>
        <v>0</v>
      </c>
      <c r="Q246" s="41"/>
      <c r="R246" s="36"/>
      <c r="S246" s="36"/>
      <c r="T246" s="101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/>
      <c r="DR246" s="12"/>
      <c r="DS246" s="12"/>
      <c r="DT246" s="12"/>
      <c r="DU246" s="12"/>
      <c r="DV246" s="12"/>
      <c r="DW246" s="12"/>
      <c r="DX246" s="12"/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2"/>
      <c r="EN246" s="12"/>
      <c r="EO246" s="12"/>
      <c r="EP246" s="12"/>
      <c r="EQ246" s="12"/>
      <c r="ER246" s="12"/>
      <c r="ES246" s="12"/>
      <c r="ET246" s="12"/>
      <c r="EU246" s="12"/>
      <c r="EV246" s="12"/>
      <c r="EW246" s="12"/>
      <c r="EX246" s="12"/>
    </row>
    <row r="247" spans="1:154" x14ac:dyDescent="0.2">
      <c r="A247" s="38"/>
      <c r="B247" s="39"/>
      <c r="C247" s="39"/>
      <c r="D247" s="39"/>
      <c r="E247" s="39" t="s">
        <v>35</v>
      </c>
      <c r="F247" s="39"/>
      <c r="G247" s="52" t="s">
        <v>123</v>
      </c>
      <c r="H247" s="75">
        <f>H249+H248</f>
        <v>69000</v>
      </c>
      <c r="I247" s="75">
        <f>I249+I248</f>
        <v>32000</v>
      </c>
      <c r="J247" s="78">
        <f t="shared" si="72"/>
        <v>37000</v>
      </c>
      <c r="K247" s="76">
        <f>ROUND(I247/H247*100,2)</f>
        <v>46.38</v>
      </c>
      <c r="L247" s="75">
        <f>L249+L248</f>
        <v>32000</v>
      </c>
      <c r="M247" s="75">
        <f>M249+M248</f>
        <v>26000</v>
      </c>
      <c r="N247" s="75">
        <f>N249+N248</f>
        <v>4837</v>
      </c>
      <c r="O247" s="77">
        <f>O249+O248</f>
        <v>30837</v>
      </c>
      <c r="P247" s="77">
        <f t="shared" si="69"/>
        <v>1163</v>
      </c>
      <c r="Q247" s="41">
        <f t="shared" si="71"/>
        <v>96.37</v>
      </c>
      <c r="R247" s="36"/>
      <c r="S247" s="36"/>
      <c r="T247" s="101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/>
      <c r="DR247" s="12"/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2"/>
      <c r="EN247" s="12"/>
      <c r="EO247" s="12"/>
      <c r="EP247" s="12"/>
      <c r="EQ247" s="12"/>
      <c r="ER247" s="12"/>
      <c r="ES247" s="12"/>
      <c r="ET247" s="12"/>
      <c r="EU247" s="12"/>
      <c r="EV247" s="12"/>
      <c r="EW247" s="12"/>
      <c r="EX247" s="12"/>
    </row>
    <row r="248" spans="1:154" x14ac:dyDescent="0.2">
      <c r="A248" s="48"/>
      <c r="B248" s="49"/>
      <c r="C248" s="49"/>
      <c r="D248" s="49"/>
      <c r="E248" s="49"/>
      <c r="F248" s="49"/>
      <c r="G248" s="53" t="s">
        <v>258</v>
      </c>
      <c r="H248" s="78"/>
      <c r="I248" s="78"/>
      <c r="J248" s="78">
        <f t="shared" si="72"/>
        <v>0</v>
      </c>
      <c r="K248" s="76"/>
      <c r="L248" s="78"/>
      <c r="M248" s="50"/>
      <c r="N248" s="78"/>
      <c r="O248" s="79">
        <f>+M248+N248</f>
        <v>0</v>
      </c>
      <c r="P248" s="79">
        <f t="shared" ref="P248:P311" si="76">L248-O248</f>
        <v>0</v>
      </c>
      <c r="Q248" s="41"/>
      <c r="R248" s="36"/>
      <c r="S248" s="36"/>
      <c r="T248" s="101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2"/>
      <c r="DD248" s="12"/>
      <c r="DE248" s="12"/>
      <c r="DF248" s="12"/>
      <c r="DG248" s="12"/>
      <c r="DH248" s="12"/>
      <c r="DI248" s="12"/>
      <c r="DJ248" s="12"/>
      <c r="DK248" s="12"/>
      <c r="DL248" s="12"/>
      <c r="DM248" s="12"/>
      <c r="DN248" s="12"/>
      <c r="DO248" s="12"/>
      <c r="DP248" s="12"/>
      <c r="DQ248" s="12"/>
      <c r="DR248" s="12"/>
      <c r="DS248" s="12"/>
      <c r="DT248" s="12"/>
      <c r="DU248" s="12"/>
      <c r="DV248" s="12"/>
      <c r="DW248" s="12"/>
      <c r="DX248" s="12"/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2"/>
      <c r="EN248" s="12"/>
      <c r="EO248" s="12"/>
      <c r="EP248" s="12"/>
      <c r="EQ248" s="12"/>
      <c r="ER248" s="12"/>
      <c r="ES248" s="12"/>
      <c r="ET248" s="12"/>
      <c r="EU248" s="12"/>
      <c r="EV248" s="12"/>
      <c r="EW248" s="12"/>
      <c r="EX248" s="12"/>
    </row>
    <row r="249" spans="1:154" x14ac:dyDescent="0.2">
      <c r="A249" s="48"/>
      <c r="B249" s="49"/>
      <c r="C249" s="49"/>
      <c r="D249" s="49"/>
      <c r="E249" s="49"/>
      <c r="F249" s="49" t="s">
        <v>35</v>
      </c>
      <c r="G249" s="53" t="s">
        <v>125</v>
      </c>
      <c r="H249" s="78">
        <v>69000</v>
      </c>
      <c r="I249" s="78">
        <v>32000</v>
      </c>
      <c r="J249" s="78">
        <f t="shared" si="72"/>
        <v>37000</v>
      </c>
      <c r="K249" s="76">
        <f>ROUND(I249/H249*100,2)</f>
        <v>46.38</v>
      </c>
      <c r="L249" s="78">
        <v>32000</v>
      </c>
      <c r="M249" s="50">
        <v>26000</v>
      </c>
      <c r="N249" s="78">
        <v>4837</v>
      </c>
      <c r="O249" s="79">
        <f>+M249+N249</f>
        <v>30837</v>
      </c>
      <c r="P249" s="79">
        <f t="shared" si="76"/>
        <v>1163</v>
      </c>
      <c r="Q249" s="41">
        <f t="shared" ref="Q249:Q310" si="77">ROUND(O249/L249*100,2)</f>
        <v>96.37</v>
      </c>
      <c r="R249" s="36"/>
      <c r="S249" s="36"/>
      <c r="T249" s="101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  <c r="EP249" s="12"/>
      <c r="EQ249" s="12"/>
      <c r="ER249" s="12"/>
      <c r="ES249" s="12"/>
      <c r="ET249" s="12"/>
      <c r="EU249" s="12"/>
      <c r="EV249" s="12"/>
      <c r="EW249" s="12"/>
      <c r="EX249" s="12"/>
    </row>
    <row r="250" spans="1:154" ht="49.5" x14ac:dyDescent="0.2">
      <c r="A250" s="48"/>
      <c r="B250" s="49"/>
      <c r="C250" s="49"/>
      <c r="D250" s="39">
        <v>58</v>
      </c>
      <c r="E250" s="49"/>
      <c r="F250" s="49"/>
      <c r="G250" s="52" t="s">
        <v>259</v>
      </c>
      <c r="H250" s="75">
        <f>+H251</f>
        <v>0</v>
      </c>
      <c r="I250" s="75">
        <f>+I251</f>
        <v>0</v>
      </c>
      <c r="J250" s="78">
        <f t="shared" si="72"/>
        <v>0</v>
      </c>
      <c r="K250" s="76"/>
      <c r="L250" s="75">
        <f>+L251</f>
        <v>0</v>
      </c>
      <c r="M250" s="63"/>
      <c r="N250" s="75">
        <f>+N251</f>
        <v>0</v>
      </c>
      <c r="O250" s="77">
        <f>+O251</f>
        <v>0</v>
      </c>
      <c r="P250" s="77">
        <f t="shared" si="76"/>
        <v>0</v>
      </c>
      <c r="Q250" s="41"/>
      <c r="R250" s="36"/>
      <c r="S250" s="36"/>
      <c r="T250" s="101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</row>
    <row r="251" spans="1:154" x14ac:dyDescent="0.2">
      <c r="A251" s="48"/>
      <c r="B251" s="49"/>
      <c r="C251" s="49"/>
      <c r="D251" s="49"/>
      <c r="E251" s="54" t="s">
        <v>74</v>
      </c>
      <c r="F251" s="49"/>
      <c r="G251" s="53" t="s">
        <v>256</v>
      </c>
      <c r="H251" s="78"/>
      <c r="I251" s="78"/>
      <c r="J251" s="78">
        <f t="shared" si="72"/>
        <v>0</v>
      </c>
      <c r="K251" s="76"/>
      <c r="L251" s="78"/>
      <c r="M251" s="50"/>
      <c r="N251" s="78"/>
      <c r="O251" s="79">
        <f>+M251+N251</f>
        <v>0</v>
      </c>
      <c r="P251" s="79">
        <f t="shared" si="76"/>
        <v>0</v>
      </c>
      <c r="Q251" s="41"/>
      <c r="R251" s="36"/>
      <c r="S251" s="36"/>
      <c r="T251" s="101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/>
      <c r="DR251" s="12"/>
      <c r="DS251" s="12"/>
      <c r="DT251" s="12"/>
      <c r="DU251" s="12"/>
      <c r="DV251" s="12"/>
      <c r="DW251" s="12"/>
      <c r="DX251" s="12"/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2"/>
      <c r="EN251" s="12"/>
      <c r="EO251" s="12"/>
      <c r="EP251" s="12"/>
      <c r="EQ251" s="12"/>
      <c r="ER251" s="12"/>
      <c r="ES251" s="12"/>
      <c r="ET251" s="12"/>
      <c r="EU251" s="12"/>
      <c r="EV251" s="12"/>
      <c r="EW251" s="12"/>
      <c r="EX251" s="12"/>
    </row>
    <row r="252" spans="1:154" x14ac:dyDescent="0.2">
      <c r="A252" s="48"/>
      <c r="B252" s="49"/>
      <c r="C252" s="49"/>
      <c r="D252" s="49"/>
      <c r="E252" s="54"/>
      <c r="F252" s="54" t="s">
        <v>72</v>
      </c>
      <c r="G252" s="53" t="s">
        <v>260</v>
      </c>
      <c r="H252" s="78"/>
      <c r="I252" s="78"/>
      <c r="J252" s="78">
        <f t="shared" si="72"/>
        <v>0</v>
      </c>
      <c r="K252" s="76"/>
      <c r="L252" s="78"/>
      <c r="M252" s="50"/>
      <c r="N252" s="78"/>
      <c r="O252" s="79"/>
      <c r="P252" s="79">
        <f t="shared" si="76"/>
        <v>0</v>
      </c>
      <c r="Q252" s="41"/>
      <c r="R252" s="36"/>
      <c r="S252" s="36"/>
      <c r="T252" s="101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2"/>
      <c r="EN252" s="12"/>
      <c r="EO252" s="12"/>
      <c r="EP252" s="12"/>
      <c r="EQ252" s="12"/>
      <c r="ER252" s="12"/>
      <c r="ES252" s="12"/>
      <c r="ET252" s="12"/>
      <c r="EU252" s="12"/>
      <c r="EV252" s="12"/>
      <c r="EW252" s="12"/>
      <c r="EX252" s="12"/>
    </row>
    <row r="253" spans="1:154" x14ac:dyDescent="0.2">
      <c r="A253" s="48"/>
      <c r="B253" s="49"/>
      <c r="C253" s="49"/>
      <c r="D253" s="49"/>
      <c r="E253" s="54"/>
      <c r="F253" s="54" t="s">
        <v>74</v>
      </c>
      <c r="G253" s="53" t="s">
        <v>261</v>
      </c>
      <c r="H253" s="78"/>
      <c r="I253" s="78"/>
      <c r="J253" s="78">
        <f t="shared" si="72"/>
        <v>0</v>
      </c>
      <c r="K253" s="76"/>
      <c r="L253" s="78"/>
      <c r="M253" s="50"/>
      <c r="N253" s="78"/>
      <c r="O253" s="79"/>
      <c r="P253" s="79">
        <f t="shared" si="76"/>
        <v>0</v>
      </c>
      <c r="Q253" s="41"/>
      <c r="R253" s="36"/>
      <c r="S253" s="36"/>
      <c r="T253" s="101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2"/>
      <c r="EN253" s="12"/>
      <c r="EO253" s="12"/>
      <c r="EP253" s="12"/>
      <c r="EQ253" s="12"/>
      <c r="ER253" s="12"/>
      <c r="ES253" s="12"/>
      <c r="ET253" s="12"/>
      <c r="EU253" s="12"/>
      <c r="EV253" s="12"/>
      <c r="EW253" s="12"/>
      <c r="EX253" s="12"/>
    </row>
    <row r="254" spans="1:154" x14ac:dyDescent="0.2">
      <c r="A254" s="38"/>
      <c r="B254" s="39"/>
      <c r="C254" s="39"/>
      <c r="D254" s="39" t="s">
        <v>132</v>
      </c>
      <c r="E254" s="39"/>
      <c r="F254" s="39"/>
      <c r="G254" s="74" t="s">
        <v>106</v>
      </c>
      <c r="H254" s="75">
        <f>H255</f>
        <v>0</v>
      </c>
      <c r="I254" s="75">
        <f>I255</f>
        <v>0</v>
      </c>
      <c r="J254" s="78">
        <f t="shared" si="72"/>
        <v>0</v>
      </c>
      <c r="K254" s="76"/>
      <c r="L254" s="75">
        <f>L255</f>
        <v>0</v>
      </c>
      <c r="M254" s="63"/>
      <c r="N254" s="75">
        <f>N255</f>
        <v>0</v>
      </c>
      <c r="O254" s="77">
        <f>M254+N254</f>
        <v>0</v>
      </c>
      <c r="P254" s="77">
        <f t="shared" si="76"/>
        <v>0</v>
      </c>
      <c r="Q254" s="41"/>
      <c r="R254" s="36"/>
      <c r="S254" s="36"/>
      <c r="T254" s="101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/>
      <c r="DR254" s="12"/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2"/>
      <c r="EN254" s="12"/>
      <c r="EO254" s="12"/>
      <c r="EP254" s="12"/>
      <c r="EQ254" s="12"/>
      <c r="ER254" s="12"/>
      <c r="ES254" s="12"/>
      <c r="ET254" s="12"/>
      <c r="EU254" s="12"/>
      <c r="EV254" s="12"/>
      <c r="EW254" s="12"/>
      <c r="EX254" s="12"/>
    </row>
    <row r="255" spans="1:154" x14ac:dyDescent="0.2">
      <c r="A255" s="38"/>
      <c r="B255" s="39"/>
      <c r="C255" s="39"/>
      <c r="D255" s="39">
        <v>71</v>
      </c>
      <c r="E255" s="39"/>
      <c r="F255" s="39"/>
      <c r="G255" s="74" t="s">
        <v>262</v>
      </c>
      <c r="H255" s="75">
        <f>H256+H261</f>
        <v>0</v>
      </c>
      <c r="I255" s="75">
        <f>I256+I261</f>
        <v>0</v>
      </c>
      <c r="J255" s="78">
        <f t="shared" si="72"/>
        <v>0</v>
      </c>
      <c r="K255" s="76"/>
      <c r="L255" s="75">
        <f>L256+L261</f>
        <v>0</v>
      </c>
      <c r="M255" s="63"/>
      <c r="N255" s="75">
        <f>N256+N261</f>
        <v>0</v>
      </c>
      <c r="O255" s="77">
        <f>O256+O261</f>
        <v>0</v>
      </c>
      <c r="P255" s="77">
        <f t="shared" si="76"/>
        <v>0</v>
      </c>
      <c r="Q255" s="41"/>
      <c r="R255" s="36"/>
      <c r="S255" s="36"/>
      <c r="T255" s="101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/>
      <c r="DR255" s="12"/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2"/>
      <c r="EN255" s="12"/>
      <c r="EO255" s="12"/>
      <c r="EP255" s="12"/>
      <c r="EQ255" s="12"/>
      <c r="ER255" s="12"/>
      <c r="ES255" s="12"/>
      <c r="ET255" s="12"/>
      <c r="EU255" s="12"/>
      <c r="EV255" s="12"/>
      <c r="EW255" s="12"/>
      <c r="EX255" s="12"/>
    </row>
    <row r="256" spans="1:154" x14ac:dyDescent="0.2">
      <c r="A256" s="38"/>
      <c r="B256" s="39"/>
      <c r="C256" s="39"/>
      <c r="D256" s="39"/>
      <c r="E256" s="39" t="s">
        <v>37</v>
      </c>
      <c r="F256" s="39"/>
      <c r="G256" s="52" t="s">
        <v>263</v>
      </c>
      <c r="H256" s="75">
        <f>H257+H258+H259+H260</f>
        <v>0</v>
      </c>
      <c r="I256" s="75">
        <f>I257+I258+I259+I260</f>
        <v>0</v>
      </c>
      <c r="J256" s="78">
        <f t="shared" si="72"/>
        <v>0</v>
      </c>
      <c r="K256" s="76"/>
      <c r="L256" s="75">
        <f>L257+L258+L259+L260</f>
        <v>0</v>
      </c>
      <c r="M256" s="63"/>
      <c r="N256" s="75">
        <f>N257+N258+N259+N260</f>
        <v>0</v>
      </c>
      <c r="O256" s="77">
        <f>O257+O258+O259+O260</f>
        <v>0</v>
      </c>
      <c r="P256" s="77">
        <f t="shared" si="76"/>
        <v>0</v>
      </c>
      <c r="Q256" s="41"/>
      <c r="R256" s="36"/>
      <c r="S256" s="36"/>
      <c r="T256" s="101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  <c r="EU256" s="12"/>
      <c r="EV256" s="12"/>
      <c r="EW256" s="12"/>
      <c r="EX256" s="12"/>
    </row>
    <row r="257" spans="1:154" x14ac:dyDescent="0.2">
      <c r="A257" s="48"/>
      <c r="B257" s="49"/>
      <c r="C257" s="49"/>
      <c r="D257" s="49"/>
      <c r="E257" s="49"/>
      <c r="F257" s="49"/>
      <c r="G257" s="53" t="s">
        <v>264</v>
      </c>
      <c r="H257" s="78"/>
      <c r="I257" s="78"/>
      <c r="J257" s="78">
        <f t="shared" si="72"/>
        <v>0</v>
      </c>
      <c r="K257" s="76"/>
      <c r="L257" s="78"/>
      <c r="M257" s="50"/>
      <c r="N257" s="78"/>
      <c r="O257" s="79">
        <f t="shared" ref="O257:O262" si="78">+M257+N257</f>
        <v>0</v>
      </c>
      <c r="P257" s="79">
        <f t="shared" si="76"/>
        <v>0</v>
      </c>
      <c r="Q257" s="41"/>
      <c r="R257" s="36"/>
      <c r="S257" s="36"/>
      <c r="T257" s="101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/>
      <c r="DR257" s="12"/>
      <c r="DS257" s="12"/>
      <c r="DT257" s="12"/>
      <c r="DU257" s="12"/>
      <c r="DV257" s="12"/>
      <c r="DW257" s="12"/>
      <c r="DX257" s="12"/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2"/>
      <c r="EN257" s="12"/>
      <c r="EO257" s="12"/>
      <c r="EP257" s="12"/>
      <c r="EQ257" s="12"/>
      <c r="ER257" s="12"/>
      <c r="ES257" s="12"/>
      <c r="ET257" s="12"/>
      <c r="EU257" s="12"/>
      <c r="EV257" s="12"/>
      <c r="EW257" s="12"/>
      <c r="EX257" s="12"/>
    </row>
    <row r="258" spans="1:154" x14ac:dyDescent="0.2">
      <c r="A258" s="48"/>
      <c r="B258" s="49"/>
      <c r="C258" s="49"/>
      <c r="D258" s="49"/>
      <c r="E258" s="49"/>
      <c r="F258" s="49" t="s">
        <v>35</v>
      </c>
      <c r="G258" s="53" t="s">
        <v>265</v>
      </c>
      <c r="H258" s="78"/>
      <c r="I258" s="78"/>
      <c r="J258" s="78">
        <f t="shared" si="72"/>
        <v>0</v>
      </c>
      <c r="K258" s="76"/>
      <c r="L258" s="78"/>
      <c r="M258" s="50"/>
      <c r="N258" s="78"/>
      <c r="O258" s="79">
        <f t="shared" si="78"/>
        <v>0</v>
      </c>
      <c r="P258" s="79">
        <f t="shared" si="76"/>
        <v>0</v>
      </c>
      <c r="Q258" s="41"/>
      <c r="R258" s="36"/>
      <c r="S258" s="36"/>
      <c r="T258" s="101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/>
      <c r="DR258" s="12"/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2"/>
      <c r="EN258" s="12"/>
      <c r="EO258" s="12"/>
      <c r="EP258" s="12"/>
      <c r="EQ258" s="12"/>
      <c r="ER258" s="12"/>
      <c r="ES258" s="12"/>
      <c r="ET258" s="12"/>
      <c r="EU258" s="12"/>
      <c r="EV258" s="12"/>
      <c r="EW258" s="12"/>
      <c r="EX258" s="12"/>
    </row>
    <row r="259" spans="1:154" x14ac:dyDescent="0.2">
      <c r="A259" s="48"/>
      <c r="B259" s="49"/>
      <c r="C259" s="49"/>
      <c r="D259" s="49"/>
      <c r="E259" s="49"/>
      <c r="F259" s="49" t="s">
        <v>55</v>
      </c>
      <c r="G259" s="53" t="s">
        <v>266</v>
      </c>
      <c r="H259" s="78"/>
      <c r="I259" s="78"/>
      <c r="J259" s="78">
        <f t="shared" si="72"/>
        <v>0</v>
      </c>
      <c r="K259" s="76"/>
      <c r="L259" s="78"/>
      <c r="M259" s="50"/>
      <c r="N259" s="78"/>
      <c r="O259" s="79">
        <f t="shared" si="78"/>
        <v>0</v>
      </c>
      <c r="P259" s="79">
        <f t="shared" si="76"/>
        <v>0</v>
      </c>
      <c r="Q259" s="41"/>
      <c r="R259" s="36"/>
      <c r="S259" s="36"/>
      <c r="T259" s="101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/>
      <c r="DR259" s="12"/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2"/>
      <c r="EN259" s="12"/>
      <c r="EO259" s="12"/>
      <c r="EP259" s="12"/>
      <c r="EQ259" s="12"/>
      <c r="ER259" s="12"/>
      <c r="ES259" s="12"/>
      <c r="ET259" s="12"/>
      <c r="EU259" s="12"/>
      <c r="EV259" s="12"/>
      <c r="EW259" s="12"/>
      <c r="EX259" s="12"/>
    </row>
    <row r="260" spans="1:154" s="113" customFormat="1" x14ac:dyDescent="0.2">
      <c r="A260" s="107"/>
      <c r="B260" s="108"/>
      <c r="C260" s="108"/>
      <c r="D260" s="108"/>
      <c r="E260" s="108"/>
      <c r="F260" s="108" t="s">
        <v>113</v>
      </c>
      <c r="G260" s="109" t="s">
        <v>267</v>
      </c>
      <c r="H260" s="78"/>
      <c r="I260" s="78"/>
      <c r="J260" s="78">
        <f t="shared" si="72"/>
        <v>0</v>
      </c>
      <c r="K260" s="76"/>
      <c r="L260" s="78"/>
      <c r="M260" s="50"/>
      <c r="N260" s="78"/>
      <c r="O260" s="79">
        <f t="shared" si="78"/>
        <v>0</v>
      </c>
      <c r="P260" s="79">
        <f t="shared" si="76"/>
        <v>0</v>
      </c>
      <c r="Q260" s="41"/>
      <c r="R260" s="110"/>
      <c r="S260" s="110"/>
      <c r="T260" s="101"/>
      <c r="U260" s="110"/>
      <c r="V260" s="110"/>
      <c r="W260" s="110"/>
      <c r="X260" s="110"/>
      <c r="Y260" s="110"/>
      <c r="Z260" s="110"/>
      <c r="AA260" s="110"/>
      <c r="AB260" s="110"/>
      <c r="AC260" s="110"/>
      <c r="AD260" s="110"/>
      <c r="AE260" s="110"/>
      <c r="AF260" s="110"/>
      <c r="AG260" s="110"/>
      <c r="AH260" s="110"/>
      <c r="AI260" s="110"/>
      <c r="AJ260" s="110"/>
      <c r="AK260" s="110"/>
      <c r="AL260" s="110"/>
      <c r="AM260" s="110"/>
      <c r="AN260" s="110"/>
      <c r="AO260" s="110"/>
      <c r="AP260" s="110"/>
      <c r="AQ260" s="110"/>
      <c r="AR260" s="110"/>
      <c r="AS260" s="111"/>
      <c r="AT260" s="111"/>
      <c r="AU260" s="111"/>
      <c r="AV260" s="111"/>
      <c r="AW260" s="111"/>
      <c r="AX260" s="111"/>
      <c r="AY260" s="111"/>
      <c r="AZ260" s="111"/>
      <c r="BA260" s="111"/>
      <c r="BB260" s="111"/>
      <c r="BC260" s="111"/>
      <c r="BD260" s="111"/>
      <c r="BE260" s="111"/>
      <c r="BF260" s="111"/>
      <c r="BG260" s="111"/>
      <c r="BH260" s="111"/>
      <c r="BI260" s="111"/>
      <c r="BJ260" s="111"/>
      <c r="BK260" s="111"/>
      <c r="BL260" s="111"/>
      <c r="BM260" s="111"/>
      <c r="BN260" s="111"/>
      <c r="BO260" s="111"/>
      <c r="BP260" s="111"/>
      <c r="BQ260" s="111"/>
      <c r="BR260" s="111"/>
      <c r="BS260" s="111"/>
      <c r="BT260" s="111"/>
      <c r="BU260" s="111"/>
      <c r="BV260" s="111"/>
      <c r="BW260" s="111"/>
      <c r="BX260" s="111"/>
      <c r="BY260" s="111"/>
      <c r="BZ260" s="111"/>
      <c r="CA260" s="111"/>
      <c r="CB260" s="111"/>
      <c r="CC260" s="111"/>
      <c r="CD260" s="111"/>
      <c r="CE260" s="111"/>
      <c r="CF260" s="111"/>
      <c r="CG260" s="111"/>
      <c r="CH260" s="111"/>
      <c r="CI260" s="111"/>
      <c r="CJ260" s="111"/>
      <c r="CK260" s="111"/>
      <c r="CL260" s="111"/>
      <c r="CM260" s="111"/>
      <c r="CN260" s="111"/>
      <c r="CO260" s="111"/>
      <c r="CP260" s="111"/>
      <c r="CQ260" s="111"/>
      <c r="CR260" s="111"/>
      <c r="CS260" s="111"/>
      <c r="CT260" s="111"/>
      <c r="CU260" s="111"/>
      <c r="CV260" s="111"/>
      <c r="CW260" s="111"/>
      <c r="CX260" s="111"/>
      <c r="CY260" s="111"/>
      <c r="CZ260" s="111"/>
      <c r="DA260" s="111"/>
      <c r="DB260" s="111"/>
      <c r="DC260" s="112"/>
      <c r="DD260" s="112"/>
      <c r="DE260" s="112"/>
      <c r="DF260" s="112"/>
      <c r="DG260" s="112"/>
      <c r="DH260" s="112"/>
      <c r="DI260" s="112"/>
      <c r="DJ260" s="112"/>
      <c r="DK260" s="112"/>
      <c r="DL260" s="112"/>
      <c r="DM260" s="112"/>
      <c r="DN260" s="112"/>
      <c r="DO260" s="112"/>
      <c r="DP260" s="112"/>
      <c r="DQ260" s="112"/>
      <c r="DR260" s="112"/>
      <c r="DS260" s="112"/>
      <c r="DT260" s="112"/>
      <c r="DU260" s="112"/>
      <c r="DV260" s="112"/>
      <c r="DW260" s="112"/>
      <c r="DX260" s="112"/>
      <c r="DY260" s="112"/>
      <c r="DZ260" s="112"/>
      <c r="EA260" s="112"/>
      <c r="EB260" s="112"/>
      <c r="EC260" s="112"/>
      <c r="ED260" s="112"/>
      <c r="EE260" s="112"/>
      <c r="EF260" s="112"/>
      <c r="EG260" s="112"/>
      <c r="EH260" s="112"/>
      <c r="EI260" s="112"/>
      <c r="EJ260" s="112"/>
      <c r="EK260" s="112"/>
      <c r="EL260" s="112"/>
      <c r="EM260" s="112"/>
      <c r="EN260" s="112"/>
      <c r="EO260" s="112"/>
      <c r="EP260" s="112"/>
      <c r="EQ260" s="112"/>
      <c r="ER260" s="112"/>
      <c r="ES260" s="112"/>
      <c r="ET260" s="112"/>
      <c r="EU260" s="112"/>
      <c r="EV260" s="112"/>
      <c r="EW260" s="112"/>
      <c r="EX260" s="112"/>
    </row>
    <row r="261" spans="1:154" s="113" customFormat="1" x14ac:dyDescent="0.2">
      <c r="A261" s="107"/>
      <c r="B261" s="108"/>
      <c r="C261" s="108"/>
      <c r="D261" s="108"/>
      <c r="E261" s="108" t="s">
        <v>55</v>
      </c>
      <c r="F261" s="108"/>
      <c r="G261" s="109" t="s">
        <v>268</v>
      </c>
      <c r="H261" s="78"/>
      <c r="I261" s="78"/>
      <c r="J261" s="78">
        <f t="shared" si="72"/>
        <v>0</v>
      </c>
      <c r="K261" s="76"/>
      <c r="L261" s="78"/>
      <c r="M261" s="50"/>
      <c r="N261" s="78"/>
      <c r="O261" s="79">
        <f t="shared" si="78"/>
        <v>0</v>
      </c>
      <c r="P261" s="79">
        <f t="shared" si="76"/>
        <v>0</v>
      </c>
      <c r="Q261" s="41"/>
      <c r="R261" s="110"/>
      <c r="S261" s="110"/>
      <c r="T261" s="101"/>
      <c r="U261" s="110"/>
      <c r="V261" s="110"/>
      <c r="W261" s="110"/>
      <c r="X261" s="110"/>
      <c r="Y261" s="110"/>
      <c r="Z261" s="110"/>
      <c r="AA261" s="110"/>
      <c r="AB261" s="110"/>
      <c r="AC261" s="110"/>
      <c r="AD261" s="110"/>
      <c r="AE261" s="110"/>
      <c r="AF261" s="110"/>
      <c r="AG261" s="110"/>
      <c r="AH261" s="110"/>
      <c r="AI261" s="110"/>
      <c r="AJ261" s="110"/>
      <c r="AK261" s="110"/>
      <c r="AL261" s="110"/>
      <c r="AM261" s="110"/>
      <c r="AN261" s="110"/>
      <c r="AO261" s="110"/>
      <c r="AP261" s="110"/>
      <c r="AQ261" s="110"/>
      <c r="AR261" s="110"/>
      <c r="AS261" s="111"/>
      <c r="AT261" s="111"/>
      <c r="AU261" s="111"/>
      <c r="AV261" s="111"/>
      <c r="AW261" s="111"/>
      <c r="AX261" s="111"/>
      <c r="AY261" s="111"/>
      <c r="AZ261" s="111"/>
      <c r="BA261" s="111"/>
      <c r="BB261" s="111"/>
      <c r="BC261" s="111"/>
      <c r="BD261" s="111"/>
      <c r="BE261" s="111"/>
      <c r="BF261" s="111"/>
      <c r="BG261" s="111"/>
      <c r="BH261" s="111"/>
      <c r="BI261" s="111"/>
      <c r="BJ261" s="111"/>
      <c r="BK261" s="111"/>
      <c r="BL261" s="111"/>
      <c r="BM261" s="111"/>
      <c r="BN261" s="111"/>
      <c r="BO261" s="111"/>
      <c r="BP261" s="111"/>
      <c r="BQ261" s="111"/>
      <c r="BR261" s="111"/>
      <c r="BS261" s="111"/>
      <c r="BT261" s="111"/>
      <c r="BU261" s="111"/>
      <c r="BV261" s="111"/>
      <c r="BW261" s="111"/>
      <c r="BX261" s="111"/>
      <c r="BY261" s="111"/>
      <c r="BZ261" s="111"/>
      <c r="CA261" s="111"/>
      <c r="CB261" s="111"/>
      <c r="CC261" s="111"/>
      <c r="CD261" s="111"/>
      <c r="CE261" s="111"/>
      <c r="CF261" s="111"/>
      <c r="CG261" s="111"/>
      <c r="CH261" s="111"/>
      <c r="CI261" s="111"/>
      <c r="CJ261" s="111"/>
      <c r="CK261" s="111"/>
      <c r="CL261" s="111"/>
      <c r="CM261" s="111"/>
      <c r="CN261" s="111"/>
      <c r="CO261" s="111"/>
      <c r="CP261" s="111"/>
      <c r="CQ261" s="111"/>
      <c r="CR261" s="111"/>
      <c r="CS261" s="111"/>
      <c r="CT261" s="111"/>
      <c r="CU261" s="111"/>
      <c r="CV261" s="111"/>
      <c r="CW261" s="111"/>
      <c r="CX261" s="111"/>
      <c r="CY261" s="111"/>
      <c r="CZ261" s="111"/>
      <c r="DA261" s="111"/>
      <c r="DB261" s="111"/>
      <c r="DC261" s="112"/>
      <c r="DD261" s="112"/>
      <c r="DE261" s="112"/>
      <c r="DF261" s="112"/>
      <c r="DG261" s="112"/>
      <c r="DH261" s="112"/>
      <c r="DI261" s="112"/>
      <c r="DJ261" s="112"/>
      <c r="DK261" s="112"/>
      <c r="DL261" s="112"/>
      <c r="DM261" s="112"/>
      <c r="DN261" s="112"/>
      <c r="DO261" s="112"/>
      <c r="DP261" s="112"/>
      <c r="DQ261" s="112"/>
      <c r="DR261" s="112"/>
      <c r="DS261" s="112"/>
      <c r="DT261" s="112"/>
      <c r="DU261" s="112"/>
      <c r="DV261" s="112"/>
      <c r="DW261" s="112"/>
      <c r="DX261" s="112"/>
      <c r="DY261" s="112"/>
      <c r="DZ261" s="112"/>
      <c r="EA261" s="112"/>
      <c r="EB261" s="112"/>
      <c r="EC261" s="112"/>
      <c r="ED261" s="112"/>
      <c r="EE261" s="112"/>
      <c r="EF261" s="112"/>
      <c r="EG261" s="112"/>
      <c r="EH261" s="112"/>
      <c r="EI261" s="112"/>
      <c r="EJ261" s="112"/>
      <c r="EK261" s="112"/>
      <c r="EL261" s="112"/>
      <c r="EM261" s="112"/>
      <c r="EN261" s="112"/>
      <c r="EO261" s="112"/>
      <c r="EP261" s="112"/>
      <c r="EQ261" s="112"/>
      <c r="ER261" s="112"/>
      <c r="ES261" s="112"/>
      <c r="ET261" s="112"/>
      <c r="EU261" s="112"/>
      <c r="EV261" s="112"/>
      <c r="EW261" s="112"/>
      <c r="EX261" s="112"/>
    </row>
    <row r="262" spans="1:154" x14ac:dyDescent="0.2">
      <c r="A262" s="92"/>
      <c r="B262" s="93"/>
      <c r="C262" s="93"/>
      <c r="D262" s="93">
        <v>85</v>
      </c>
      <c r="E262" s="93"/>
      <c r="F262" s="93"/>
      <c r="G262" s="94" t="s">
        <v>109</v>
      </c>
      <c r="H262" s="154"/>
      <c r="I262" s="154"/>
      <c r="J262" s="154">
        <f t="shared" si="72"/>
        <v>0</v>
      </c>
      <c r="K262" s="155"/>
      <c r="L262" s="154"/>
      <c r="M262" s="156"/>
      <c r="N262" s="154">
        <v>0</v>
      </c>
      <c r="O262" s="157">
        <f t="shared" si="78"/>
        <v>0</v>
      </c>
      <c r="P262" s="157">
        <f t="shared" si="76"/>
        <v>0</v>
      </c>
      <c r="Q262" s="158"/>
      <c r="R262" s="36"/>
      <c r="S262" s="36"/>
      <c r="T262" s="101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2"/>
      <c r="EN262" s="12"/>
      <c r="EO262" s="12"/>
      <c r="EP262" s="12"/>
      <c r="EQ262" s="12"/>
      <c r="ER262" s="12"/>
      <c r="ES262" s="12"/>
      <c r="ET262" s="12"/>
      <c r="EU262" s="12"/>
      <c r="EV262" s="12"/>
      <c r="EW262" s="12"/>
      <c r="EX262" s="12"/>
    </row>
    <row r="263" spans="1:154" x14ac:dyDescent="0.2">
      <c r="A263" s="48"/>
      <c r="B263" s="49"/>
      <c r="C263" s="49"/>
      <c r="D263" s="49"/>
      <c r="E263" s="49"/>
      <c r="F263" s="49"/>
      <c r="G263" s="53" t="s">
        <v>269</v>
      </c>
      <c r="H263" s="78"/>
      <c r="I263" s="78"/>
      <c r="J263" s="78">
        <f t="shared" si="72"/>
        <v>0</v>
      </c>
      <c r="K263" s="76"/>
      <c r="L263" s="78"/>
      <c r="M263" s="50"/>
      <c r="N263" s="78"/>
      <c r="O263" s="105"/>
      <c r="P263" s="105">
        <f t="shared" si="76"/>
        <v>0</v>
      </c>
      <c r="Q263" s="41"/>
      <c r="R263" s="36"/>
      <c r="S263" s="36"/>
      <c r="T263" s="101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/>
      <c r="DO263" s="12"/>
      <c r="DP263" s="12"/>
      <c r="DQ263" s="12"/>
      <c r="DR263" s="12"/>
      <c r="DS263" s="12"/>
      <c r="DT263" s="12"/>
      <c r="DU263" s="12"/>
      <c r="DV263" s="12"/>
      <c r="DW263" s="12"/>
      <c r="DX263" s="12"/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2"/>
      <c r="EN263" s="12"/>
      <c r="EO263" s="12"/>
      <c r="EP263" s="12"/>
      <c r="EQ263" s="12"/>
      <c r="ER263" s="12"/>
      <c r="ES263" s="12"/>
      <c r="ET263" s="12"/>
      <c r="EU263" s="12"/>
      <c r="EV263" s="12"/>
      <c r="EW263" s="12"/>
      <c r="EX263" s="12"/>
    </row>
    <row r="264" spans="1:154" x14ac:dyDescent="0.2">
      <c r="A264" s="159" t="s">
        <v>211</v>
      </c>
      <c r="B264" s="160" t="s">
        <v>167</v>
      </c>
      <c r="C264" s="160"/>
      <c r="D264" s="160"/>
      <c r="E264" s="160"/>
      <c r="F264" s="160"/>
      <c r="G264" s="165" t="s">
        <v>270</v>
      </c>
      <c r="H264" s="75">
        <f>H265</f>
        <v>0</v>
      </c>
      <c r="I264" s="75">
        <f>I265</f>
        <v>0</v>
      </c>
      <c r="J264" s="78">
        <f t="shared" si="72"/>
        <v>0</v>
      </c>
      <c r="K264" s="76"/>
      <c r="L264" s="75">
        <f>L265</f>
        <v>0</v>
      </c>
      <c r="M264" s="95"/>
      <c r="N264" s="75">
        <f>N265</f>
        <v>0</v>
      </c>
      <c r="O264" s="77">
        <f>O265</f>
        <v>0</v>
      </c>
      <c r="P264" s="77">
        <f t="shared" si="76"/>
        <v>0</v>
      </c>
      <c r="Q264" s="41"/>
      <c r="R264" s="36"/>
      <c r="S264" s="36"/>
      <c r="T264" s="101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/>
      <c r="DO264" s="12"/>
      <c r="DP264" s="12"/>
      <c r="DQ264" s="12"/>
      <c r="DR264" s="12"/>
      <c r="DS264" s="12"/>
      <c r="DT264" s="12"/>
      <c r="DU264" s="12"/>
      <c r="DV264" s="12"/>
      <c r="DW264" s="12"/>
      <c r="DX264" s="12"/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2"/>
      <c r="EN264" s="12"/>
      <c r="EO264" s="12"/>
      <c r="EP264" s="12"/>
      <c r="EQ264" s="12"/>
      <c r="ER264" s="12"/>
      <c r="ES264" s="12"/>
      <c r="ET264" s="12"/>
      <c r="EU264" s="12"/>
      <c r="EV264" s="12"/>
      <c r="EW264" s="12"/>
      <c r="EX264" s="12"/>
    </row>
    <row r="265" spans="1:154" x14ac:dyDescent="0.2">
      <c r="A265" s="159"/>
      <c r="B265" s="160"/>
      <c r="C265" s="160" t="s">
        <v>37</v>
      </c>
      <c r="D265" s="160"/>
      <c r="E265" s="160"/>
      <c r="F265" s="160"/>
      <c r="G265" s="165" t="s">
        <v>271</v>
      </c>
      <c r="H265" s="75">
        <f>H240</f>
        <v>0</v>
      </c>
      <c r="I265" s="75">
        <f>I240</f>
        <v>0</v>
      </c>
      <c r="J265" s="78">
        <f t="shared" si="72"/>
        <v>0</v>
      </c>
      <c r="K265" s="76"/>
      <c r="L265" s="75">
        <f>L240</f>
        <v>0</v>
      </c>
      <c r="M265" s="95"/>
      <c r="N265" s="75">
        <f>N240</f>
        <v>0</v>
      </c>
      <c r="O265" s="77">
        <f>O240</f>
        <v>0</v>
      </c>
      <c r="P265" s="77">
        <f t="shared" si="76"/>
        <v>0</v>
      </c>
      <c r="Q265" s="41"/>
      <c r="R265" s="36"/>
      <c r="S265" s="36"/>
      <c r="T265" s="101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/>
      <c r="DR265" s="12"/>
      <c r="DS265" s="12"/>
      <c r="DT265" s="12"/>
      <c r="DU265" s="12"/>
      <c r="DV265" s="12"/>
      <c r="DW265" s="12"/>
      <c r="DX265" s="12"/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2"/>
      <c r="EN265" s="12"/>
      <c r="EO265" s="12"/>
      <c r="EP265" s="12"/>
      <c r="EQ265" s="12"/>
      <c r="ER265" s="12"/>
      <c r="ES265" s="12"/>
      <c r="ET265" s="12"/>
      <c r="EU265" s="12"/>
      <c r="EV265" s="12"/>
      <c r="EW265" s="12"/>
      <c r="EX265" s="12"/>
    </row>
    <row r="266" spans="1:154" x14ac:dyDescent="0.2">
      <c r="A266" s="159"/>
      <c r="B266" s="160" t="s">
        <v>65</v>
      </c>
      <c r="C266" s="160"/>
      <c r="D266" s="160"/>
      <c r="E266" s="160"/>
      <c r="F266" s="160"/>
      <c r="G266" s="165" t="s">
        <v>272</v>
      </c>
      <c r="H266" s="75">
        <f>H178-H265</f>
        <v>69000</v>
      </c>
      <c r="I266" s="75">
        <f>I178-I265</f>
        <v>32000</v>
      </c>
      <c r="J266" s="75">
        <f>H266-I266</f>
        <v>37000</v>
      </c>
      <c r="K266" s="76">
        <f t="shared" ref="K266:K315" si="79">ROUND(I266/H266*100,2)</f>
        <v>46.38</v>
      </c>
      <c r="L266" s="75">
        <f>L178-L265</f>
        <v>32000</v>
      </c>
      <c r="M266" s="95"/>
      <c r="N266" s="75">
        <f>N178-N265</f>
        <v>4837</v>
      </c>
      <c r="O266" s="77">
        <f>O178-O265</f>
        <v>30837</v>
      </c>
      <c r="P266" s="77">
        <f t="shared" si="76"/>
        <v>1163</v>
      </c>
      <c r="Q266" s="41">
        <f t="shared" si="77"/>
        <v>96.37</v>
      </c>
      <c r="R266" s="36"/>
      <c r="S266" s="36"/>
      <c r="T266" s="101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2"/>
      <c r="EN266" s="12"/>
      <c r="EO266" s="12"/>
      <c r="EP266" s="12"/>
      <c r="EQ266" s="12"/>
      <c r="ER266" s="12"/>
      <c r="ES266" s="12"/>
      <c r="ET266" s="12"/>
      <c r="EU266" s="12"/>
      <c r="EV266" s="12"/>
      <c r="EW266" s="12"/>
      <c r="EX266" s="12"/>
    </row>
    <row r="267" spans="1:154" s="47" customFormat="1" x14ac:dyDescent="0.25">
      <c r="A267" s="336" t="s">
        <v>273</v>
      </c>
      <c r="B267" s="337"/>
      <c r="C267" s="337"/>
      <c r="D267" s="337"/>
      <c r="E267" s="337"/>
      <c r="F267" s="337"/>
      <c r="G267" s="57" t="s">
        <v>274</v>
      </c>
      <c r="H267" s="161">
        <f>H268+H380+H388+H392</f>
        <v>11578000</v>
      </c>
      <c r="I267" s="161">
        <f>I268+I380+I388+I392</f>
        <v>8631400</v>
      </c>
      <c r="J267" s="161">
        <f>J268+J380+J388+J392</f>
        <v>2946600</v>
      </c>
      <c r="K267" s="162">
        <f t="shared" si="79"/>
        <v>74.55</v>
      </c>
      <c r="L267" s="161">
        <f>L268+L380+L388+L392</f>
        <v>8631400</v>
      </c>
      <c r="M267" s="161">
        <f>M268+M380+M388+M392</f>
        <v>5394971.4000000004</v>
      </c>
      <c r="N267" s="161">
        <f>N268+N380+N388+N392</f>
        <v>1443562.6</v>
      </c>
      <c r="O267" s="163">
        <f>O268+O380+O388+O392</f>
        <v>6838534</v>
      </c>
      <c r="P267" s="163">
        <f t="shared" si="76"/>
        <v>1792866</v>
      </c>
      <c r="Q267" s="164">
        <f t="shared" si="77"/>
        <v>79.23</v>
      </c>
      <c r="R267" s="96"/>
      <c r="S267" s="96"/>
      <c r="T267" s="121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  <c r="AO267" s="96"/>
      <c r="AP267" s="96"/>
      <c r="AQ267" s="96"/>
      <c r="AR267" s="9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  <c r="BN267" s="46"/>
      <c r="BO267" s="46"/>
      <c r="BP267" s="46"/>
      <c r="BQ267" s="46"/>
      <c r="BR267" s="46"/>
      <c r="BS267" s="46"/>
      <c r="BT267" s="46"/>
      <c r="BU267" s="46"/>
      <c r="BV267" s="46"/>
      <c r="BW267" s="46"/>
      <c r="BX267" s="46"/>
      <c r="BY267" s="46"/>
      <c r="BZ267" s="46"/>
      <c r="CA267" s="46"/>
      <c r="CB267" s="46"/>
      <c r="CC267" s="46"/>
      <c r="CD267" s="46"/>
      <c r="CE267" s="46"/>
      <c r="CF267" s="46"/>
      <c r="CG267" s="46"/>
      <c r="CH267" s="46"/>
      <c r="CI267" s="46"/>
      <c r="CJ267" s="46"/>
      <c r="CK267" s="46"/>
      <c r="CL267" s="46"/>
      <c r="CM267" s="46"/>
      <c r="CN267" s="46"/>
      <c r="CO267" s="46"/>
      <c r="CP267" s="46"/>
      <c r="CQ267" s="46"/>
      <c r="CR267" s="46"/>
      <c r="CS267" s="46"/>
      <c r="CT267" s="46"/>
      <c r="CU267" s="46"/>
      <c r="CV267" s="46"/>
      <c r="CW267" s="46"/>
      <c r="CX267" s="46"/>
      <c r="CY267" s="46"/>
      <c r="CZ267" s="46"/>
      <c r="DA267" s="46"/>
      <c r="DB267" s="46"/>
      <c r="DC267" s="46"/>
      <c r="DD267" s="46"/>
      <c r="DE267" s="46"/>
      <c r="DF267" s="46"/>
      <c r="DG267" s="46"/>
      <c r="DH267" s="46"/>
      <c r="DI267" s="46"/>
      <c r="DJ267" s="46"/>
      <c r="DK267" s="46"/>
      <c r="DL267" s="46"/>
      <c r="DM267" s="46"/>
      <c r="DN267" s="46"/>
      <c r="DO267" s="46"/>
      <c r="DP267" s="46"/>
      <c r="DQ267" s="46"/>
      <c r="DR267" s="46"/>
      <c r="DS267" s="46"/>
      <c r="DT267" s="46"/>
      <c r="DU267" s="46"/>
      <c r="DV267" s="46"/>
      <c r="DW267" s="46"/>
      <c r="DX267" s="46"/>
      <c r="DY267" s="46"/>
      <c r="DZ267" s="46"/>
      <c r="EA267" s="46"/>
      <c r="EB267" s="46"/>
      <c r="EC267" s="46"/>
      <c r="ED267" s="46"/>
      <c r="EE267" s="46"/>
      <c r="EF267" s="46"/>
      <c r="EG267" s="46"/>
      <c r="EH267" s="46"/>
      <c r="EI267" s="46"/>
      <c r="EJ267" s="46"/>
      <c r="EK267" s="46"/>
      <c r="EL267" s="46"/>
      <c r="EM267" s="46"/>
      <c r="EN267" s="46"/>
      <c r="EO267" s="46"/>
      <c r="EP267" s="46"/>
      <c r="EQ267" s="46"/>
      <c r="ER267" s="46"/>
      <c r="ES267" s="46"/>
      <c r="ET267" s="46"/>
      <c r="EU267" s="46"/>
      <c r="EV267" s="46"/>
      <c r="EW267" s="46"/>
      <c r="EX267" s="46"/>
    </row>
    <row r="268" spans="1:154" s="47" customFormat="1" x14ac:dyDescent="0.25">
      <c r="A268" s="38"/>
      <c r="B268" s="39"/>
      <c r="C268" s="39"/>
      <c r="D268" s="39" t="s">
        <v>37</v>
      </c>
      <c r="E268" s="39"/>
      <c r="F268" s="39"/>
      <c r="G268" s="74" t="s">
        <v>83</v>
      </c>
      <c r="H268" s="75">
        <f>H269+H303+H338+H341+H346+H377</f>
        <v>11578000</v>
      </c>
      <c r="I268" s="75">
        <f>I269+I303+I338+I341+I346+I377</f>
        <v>8631400</v>
      </c>
      <c r="J268" s="75">
        <f>J269+J303+J338+J341+J346+J377</f>
        <v>2946600</v>
      </c>
      <c r="K268" s="76">
        <f t="shared" si="79"/>
        <v>74.55</v>
      </c>
      <c r="L268" s="75">
        <f>L269+L303+L338+L341+L346+L377</f>
        <v>8631400</v>
      </c>
      <c r="M268" s="75">
        <f>M269+M303+M338+M341+M346+M377</f>
        <v>5535286.4000000004</v>
      </c>
      <c r="N268" s="75">
        <f>N269+N303+N338+N341+N346+N377</f>
        <v>1443589.6</v>
      </c>
      <c r="O268" s="77">
        <f>O269+O303+O338+O341+O346+O377</f>
        <v>6978876</v>
      </c>
      <c r="P268" s="77">
        <f t="shared" si="76"/>
        <v>1652524</v>
      </c>
      <c r="Q268" s="41">
        <f t="shared" si="77"/>
        <v>80.849999999999994</v>
      </c>
      <c r="R268" s="44"/>
      <c r="S268" s="44"/>
      <c r="T268" s="175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  <c r="BP268" s="45"/>
      <c r="BQ268" s="45"/>
      <c r="BR268" s="45"/>
      <c r="BS268" s="45"/>
      <c r="BT268" s="45"/>
      <c r="BU268" s="45"/>
      <c r="BV268" s="45"/>
      <c r="BW268" s="45"/>
      <c r="BX268" s="45"/>
      <c r="BY268" s="45"/>
      <c r="BZ268" s="45"/>
      <c r="CA268" s="45"/>
      <c r="CB268" s="45"/>
      <c r="CC268" s="45"/>
      <c r="CD268" s="45"/>
      <c r="CE268" s="45"/>
      <c r="CF268" s="45"/>
      <c r="CG268" s="45"/>
      <c r="CH268" s="45"/>
      <c r="CI268" s="45"/>
      <c r="CJ268" s="45"/>
      <c r="CK268" s="45"/>
      <c r="CL268" s="45"/>
      <c r="CM268" s="45"/>
      <c r="CN268" s="45"/>
      <c r="CO268" s="45"/>
      <c r="CP268" s="45"/>
      <c r="CQ268" s="45"/>
      <c r="CR268" s="45"/>
      <c r="CS268" s="45"/>
      <c r="CT268" s="45"/>
      <c r="CU268" s="45"/>
      <c r="CV268" s="45"/>
      <c r="CW268" s="45"/>
      <c r="CX268" s="45"/>
      <c r="CY268" s="45"/>
      <c r="CZ268" s="45"/>
      <c r="DA268" s="45"/>
      <c r="DB268" s="45"/>
      <c r="DC268" s="46"/>
      <c r="DD268" s="46"/>
      <c r="DE268" s="46"/>
      <c r="DF268" s="46"/>
      <c r="DG268" s="46"/>
      <c r="DH268" s="46"/>
      <c r="DI268" s="46"/>
      <c r="DJ268" s="46"/>
      <c r="DK268" s="46"/>
      <c r="DL268" s="46"/>
      <c r="DM268" s="46"/>
      <c r="DN268" s="46"/>
      <c r="DO268" s="46"/>
      <c r="DP268" s="46"/>
      <c r="DQ268" s="46"/>
      <c r="DR268" s="46"/>
      <c r="DS268" s="46"/>
      <c r="DT268" s="46"/>
      <c r="DU268" s="46"/>
      <c r="DV268" s="46"/>
      <c r="DW268" s="46"/>
      <c r="DX268" s="46"/>
      <c r="DY268" s="46"/>
      <c r="DZ268" s="46"/>
      <c r="EA268" s="46"/>
      <c r="EB268" s="46"/>
      <c r="EC268" s="46"/>
      <c r="ED268" s="46"/>
      <c r="EE268" s="46"/>
      <c r="EF268" s="46"/>
      <c r="EG268" s="46"/>
      <c r="EH268" s="46"/>
      <c r="EI268" s="46"/>
      <c r="EJ268" s="46"/>
      <c r="EK268" s="46"/>
      <c r="EL268" s="46"/>
      <c r="EM268" s="46"/>
      <c r="EN268" s="46"/>
      <c r="EO268" s="46"/>
      <c r="EP268" s="46"/>
      <c r="EQ268" s="46"/>
      <c r="ER268" s="46"/>
      <c r="ES268" s="46"/>
      <c r="ET268" s="46"/>
      <c r="EU268" s="46"/>
      <c r="EV268" s="46"/>
      <c r="EW268" s="46"/>
      <c r="EX268" s="46"/>
    </row>
    <row r="269" spans="1:154" s="47" customFormat="1" x14ac:dyDescent="0.25">
      <c r="A269" s="38"/>
      <c r="B269" s="39"/>
      <c r="C269" s="39"/>
      <c r="D269" s="39" t="s">
        <v>111</v>
      </c>
      <c r="E269" s="39"/>
      <c r="F269" s="39"/>
      <c r="G269" s="74" t="s">
        <v>85</v>
      </c>
      <c r="H269" s="75">
        <f>H270+H289+H296</f>
        <v>3025000</v>
      </c>
      <c r="I269" s="75">
        <f>I270+I289+I296</f>
        <v>1981400</v>
      </c>
      <c r="J269" s="75">
        <f>J270+J289+J296</f>
        <v>1043600</v>
      </c>
      <c r="K269" s="76">
        <f t="shared" si="79"/>
        <v>65.5</v>
      </c>
      <c r="L269" s="75">
        <f>L270+L289+L296</f>
        <v>1981400</v>
      </c>
      <c r="M269" s="75">
        <f>M270+M289+M296</f>
        <v>1288118</v>
      </c>
      <c r="N269" s="75">
        <f>N270+N289+N296</f>
        <v>348797</v>
      </c>
      <c r="O269" s="75">
        <f>O270+O289+O296</f>
        <v>1636915</v>
      </c>
      <c r="P269" s="77">
        <f t="shared" si="76"/>
        <v>344485</v>
      </c>
      <c r="Q269" s="41">
        <f t="shared" si="77"/>
        <v>82.61</v>
      </c>
      <c r="R269" s="44"/>
      <c r="S269" s="44"/>
      <c r="T269" s="175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  <c r="BP269" s="45"/>
      <c r="BQ269" s="45"/>
      <c r="BR269" s="45"/>
      <c r="BS269" s="45"/>
      <c r="BT269" s="45"/>
      <c r="BU269" s="45"/>
      <c r="BV269" s="45"/>
      <c r="BW269" s="45"/>
      <c r="BX269" s="45"/>
      <c r="BY269" s="45"/>
      <c r="BZ269" s="45"/>
      <c r="CA269" s="45"/>
      <c r="CB269" s="45"/>
      <c r="CC269" s="45"/>
      <c r="CD269" s="45"/>
      <c r="CE269" s="45"/>
      <c r="CF269" s="45"/>
      <c r="CG269" s="45"/>
      <c r="CH269" s="45"/>
      <c r="CI269" s="45"/>
      <c r="CJ269" s="45"/>
      <c r="CK269" s="45"/>
      <c r="CL269" s="45"/>
      <c r="CM269" s="45"/>
      <c r="CN269" s="45"/>
      <c r="CO269" s="45"/>
      <c r="CP269" s="45"/>
      <c r="CQ269" s="45"/>
      <c r="CR269" s="45"/>
      <c r="CS269" s="45"/>
      <c r="CT269" s="45"/>
      <c r="CU269" s="45"/>
      <c r="CV269" s="45"/>
      <c r="CW269" s="45"/>
      <c r="CX269" s="45"/>
      <c r="CY269" s="45"/>
      <c r="CZ269" s="45"/>
      <c r="DA269" s="45"/>
      <c r="DB269" s="45"/>
      <c r="DC269" s="46"/>
      <c r="DD269" s="46"/>
      <c r="DE269" s="46"/>
      <c r="DF269" s="46"/>
      <c r="DG269" s="46"/>
      <c r="DH269" s="46"/>
      <c r="DI269" s="46"/>
      <c r="DJ269" s="46"/>
      <c r="DK269" s="46"/>
      <c r="DL269" s="46"/>
      <c r="DM269" s="46"/>
      <c r="DN269" s="46"/>
      <c r="DO269" s="46"/>
      <c r="DP269" s="46"/>
      <c r="DQ269" s="46"/>
      <c r="DR269" s="46"/>
      <c r="DS269" s="46"/>
      <c r="DT269" s="46"/>
      <c r="DU269" s="46"/>
      <c r="DV269" s="46"/>
      <c r="DW269" s="46"/>
      <c r="DX269" s="46"/>
      <c r="DY269" s="46"/>
      <c r="DZ269" s="46"/>
      <c r="EA269" s="46"/>
      <c r="EB269" s="46"/>
      <c r="EC269" s="46"/>
      <c r="ED269" s="46"/>
      <c r="EE269" s="46"/>
      <c r="EF269" s="46"/>
      <c r="EG269" s="46"/>
      <c r="EH269" s="46"/>
      <c r="EI269" s="46"/>
      <c r="EJ269" s="46"/>
      <c r="EK269" s="46"/>
      <c r="EL269" s="46"/>
      <c r="EM269" s="46"/>
      <c r="EN269" s="46"/>
      <c r="EO269" s="46"/>
      <c r="EP269" s="46"/>
      <c r="EQ269" s="46"/>
      <c r="ER269" s="46"/>
      <c r="ES269" s="46"/>
      <c r="ET269" s="46"/>
      <c r="EU269" s="46"/>
      <c r="EV269" s="46"/>
      <c r="EW269" s="46"/>
      <c r="EX269" s="46"/>
    </row>
    <row r="270" spans="1:154" s="47" customFormat="1" x14ac:dyDescent="0.25">
      <c r="A270" s="38"/>
      <c r="B270" s="39"/>
      <c r="C270" s="39"/>
      <c r="D270" s="39"/>
      <c r="E270" s="39" t="s">
        <v>37</v>
      </c>
      <c r="F270" s="39"/>
      <c r="G270" s="52" t="s">
        <v>139</v>
      </c>
      <c r="H270" s="75">
        <f>SUM(H271:H288)</f>
        <v>2910000</v>
      </c>
      <c r="I270" s="75">
        <f>SUM(I271:I288)</f>
        <v>1888000</v>
      </c>
      <c r="J270" s="75">
        <f>SUM(J271:J288)</f>
        <v>1022000</v>
      </c>
      <c r="K270" s="76">
        <f t="shared" si="79"/>
        <v>64.88</v>
      </c>
      <c r="L270" s="75">
        <f>SUM(L271:L288)</f>
        <v>1888000</v>
      </c>
      <c r="M270" s="75">
        <f>SUM(M271:M288)</f>
        <v>1261693</v>
      </c>
      <c r="N270" s="75">
        <f>SUM(N271:N288)</f>
        <v>341658</v>
      </c>
      <c r="O270" s="77">
        <f>SUM(O271:O288)</f>
        <v>1603351</v>
      </c>
      <c r="P270" s="77">
        <f t="shared" si="76"/>
        <v>284649</v>
      </c>
      <c r="Q270" s="41">
        <f t="shared" si="77"/>
        <v>84.92</v>
      </c>
      <c r="R270" s="44"/>
      <c r="S270" s="44"/>
      <c r="T270" s="175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  <c r="BP270" s="45"/>
      <c r="BQ270" s="45"/>
      <c r="BR270" s="45"/>
      <c r="BS270" s="45"/>
      <c r="BT270" s="45"/>
      <c r="BU270" s="45"/>
      <c r="BV270" s="45"/>
      <c r="BW270" s="45"/>
      <c r="BX270" s="45"/>
      <c r="BY270" s="45"/>
      <c r="BZ270" s="45"/>
      <c r="CA270" s="45"/>
      <c r="CB270" s="45"/>
      <c r="CC270" s="45"/>
      <c r="CD270" s="45"/>
      <c r="CE270" s="45"/>
      <c r="CF270" s="45"/>
      <c r="CG270" s="45"/>
      <c r="CH270" s="45"/>
      <c r="CI270" s="45"/>
      <c r="CJ270" s="45"/>
      <c r="CK270" s="45"/>
      <c r="CL270" s="45"/>
      <c r="CM270" s="45"/>
      <c r="CN270" s="45"/>
      <c r="CO270" s="45"/>
      <c r="CP270" s="45"/>
      <c r="CQ270" s="45"/>
      <c r="CR270" s="45"/>
      <c r="CS270" s="45"/>
      <c r="CT270" s="45"/>
      <c r="CU270" s="45"/>
      <c r="CV270" s="45"/>
      <c r="CW270" s="45"/>
      <c r="CX270" s="45"/>
      <c r="CY270" s="45"/>
      <c r="CZ270" s="45"/>
      <c r="DA270" s="45"/>
      <c r="DB270" s="45"/>
      <c r="DC270" s="46"/>
      <c r="DD270" s="46"/>
      <c r="DE270" s="46"/>
      <c r="DF270" s="46"/>
      <c r="DG270" s="46"/>
      <c r="DH270" s="46"/>
      <c r="DI270" s="46"/>
      <c r="DJ270" s="46"/>
      <c r="DK270" s="46"/>
      <c r="DL270" s="46"/>
      <c r="DM270" s="46"/>
      <c r="DN270" s="46"/>
      <c r="DO270" s="46"/>
      <c r="DP270" s="46"/>
      <c r="DQ270" s="46"/>
      <c r="DR270" s="46"/>
      <c r="DS270" s="46"/>
      <c r="DT270" s="46"/>
      <c r="DU270" s="46"/>
      <c r="DV270" s="46"/>
      <c r="DW270" s="46"/>
      <c r="DX270" s="46"/>
      <c r="DY270" s="46"/>
      <c r="DZ270" s="46"/>
      <c r="EA270" s="46"/>
      <c r="EB270" s="46"/>
      <c r="EC270" s="46"/>
      <c r="ED270" s="46"/>
      <c r="EE270" s="46"/>
      <c r="EF270" s="46"/>
      <c r="EG270" s="46"/>
      <c r="EH270" s="46"/>
      <c r="EI270" s="46"/>
      <c r="EJ270" s="46"/>
      <c r="EK270" s="46"/>
      <c r="EL270" s="46"/>
      <c r="EM270" s="46"/>
      <c r="EN270" s="46"/>
      <c r="EO270" s="46"/>
      <c r="EP270" s="46"/>
      <c r="EQ270" s="46"/>
      <c r="ER270" s="46"/>
      <c r="ES270" s="46"/>
      <c r="ET270" s="46"/>
      <c r="EU270" s="46"/>
      <c r="EV270" s="46"/>
      <c r="EW270" s="46"/>
      <c r="EX270" s="46"/>
    </row>
    <row r="271" spans="1:154" x14ac:dyDescent="0.2">
      <c r="A271" s="48"/>
      <c r="B271" s="49"/>
      <c r="C271" s="49"/>
      <c r="D271" s="49"/>
      <c r="E271" s="49"/>
      <c r="F271" s="49" t="s">
        <v>37</v>
      </c>
      <c r="G271" s="53" t="s">
        <v>140</v>
      </c>
      <c r="H271" s="78">
        <v>2388000</v>
      </c>
      <c r="I271" s="78">
        <v>1573300</v>
      </c>
      <c r="J271" s="78">
        <f t="shared" ref="J271:J303" si="80">H271-I271</f>
        <v>814700</v>
      </c>
      <c r="K271" s="76">
        <f t="shared" si="79"/>
        <v>65.88</v>
      </c>
      <c r="L271" s="78">
        <v>1573300</v>
      </c>
      <c r="M271" s="50">
        <v>1073291</v>
      </c>
      <c r="N271" s="78">
        <v>292021</v>
      </c>
      <c r="O271" s="79">
        <f>M271+N271</f>
        <v>1365312</v>
      </c>
      <c r="P271" s="79">
        <f t="shared" si="76"/>
        <v>207988</v>
      </c>
      <c r="Q271" s="41">
        <f t="shared" si="77"/>
        <v>86.78</v>
      </c>
      <c r="R271" s="36"/>
      <c r="S271" s="36"/>
      <c r="T271" s="101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2"/>
      <c r="DO271" s="12"/>
      <c r="DP271" s="12"/>
      <c r="DQ271" s="12"/>
      <c r="DR271" s="12"/>
      <c r="DS271" s="12"/>
      <c r="DT271" s="12"/>
      <c r="DU271" s="12"/>
      <c r="DV271" s="12"/>
      <c r="DW271" s="12"/>
      <c r="DX271" s="12"/>
      <c r="DY271" s="12"/>
      <c r="DZ271" s="12"/>
      <c r="EA271" s="12"/>
      <c r="EB271" s="12"/>
      <c r="EC271" s="12"/>
      <c r="ED271" s="12"/>
      <c r="EE271" s="12"/>
      <c r="EF271" s="12"/>
      <c r="EG271" s="12"/>
      <c r="EH271" s="12"/>
      <c r="EI271" s="12"/>
      <c r="EJ271" s="12"/>
      <c r="EK271" s="12"/>
      <c r="EL271" s="12"/>
      <c r="EM271" s="12"/>
      <c r="EN271" s="12"/>
      <c r="EO271" s="12"/>
      <c r="EP271" s="12"/>
      <c r="EQ271" s="12"/>
      <c r="ER271" s="12"/>
      <c r="ES271" s="12"/>
      <c r="ET271" s="12"/>
      <c r="EU271" s="12"/>
      <c r="EV271" s="12"/>
      <c r="EW271" s="12"/>
      <c r="EX271" s="12"/>
    </row>
    <row r="272" spans="1:154" x14ac:dyDescent="0.2">
      <c r="A272" s="48"/>
      <c r="B272" s="49"/>
      <c r="C272" s="49"/>
      <c r="D272" s="49"/>
      <c r="E272" s="49"/>
      <c r="F272" s="49"/>
      <c r="G272" s="82" t="s">
        <v>141</v>
      </c>
      <c r="H272" s="83"/>
      <c r="I272" s="83"/>
      <c r="J272" s="78">
        <f t="shared" si="80"/>
        <v>0</v>
      </c>
      <c r="K272" s="76"/>
      <c r="L272" s="83"/>
      <c r="M272" s="85"/>
      <c r="N272" s="83"/>
      <c r="O272" s="79">
        <f t="shared" ref="O272:O288" si="81">M272+N272</f>
        <v>0</v>
      </c>
      <c r="P272" s="114">
        <f t="shared" si="76"/>
        <v>0</v>
      </c>
      <c r="Q272" s="41"/>
      <c r="R272" s="36"/>
      <c r="S272" s="36"/>
      <c r="T272" s="101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/>
      <c r="DR272" s="12"/>
      <c r="DS272" s="12"/>
      <c r="DT272" s="12"/>
      <c r="DU272" s="12"/>
      <c r="DV272" s="12"/>
      <c r="DW272" s="12"/>
      <c r="DX272" s="12"/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2"/>
      <c r="EN272" s="12"/>
      <c r="EO272" s="12"/>
      <c r="EP272" s="12"/>
      <c r="EQ272" s="12"/>
      <c r="ER272" s="12"/>
      <c r="ES272" s="12"/>
      <c r="ET272" s="12"/>
      <c r="EU272" s="12"/>
      <c r="EV272" s="12"/>
      <c r="EW272" s="12"/>
      <c r="EX272" s="12"/>
    </row>
    <row r="273" spans="1:154" x14ac:dyDescent="0.2">
      <c r="A273" s="48"/>
      <c r="B273" s="49"/>
      <c r="C273" s="49"/>
      <c r="D273" s="49"/>
      <c r="E273" s="49"/>
      <c r="F273" s="49" t="s">
        <v>143</v>
      </c>
      <c r="G273" s="53" t="s">
        <v>275</v>
      </c>
      <c r="H273" s="78">
        <v>276000</v>
      </c>
      <c r="I273" s="78">
        <v>142600</v>
      </c>
      <c r="J273" s="78">
        <f t="shared" si="80"/>
        <v>133400</v>
      </c>
      <c r="K273" s="76">
        <f t="shared" si="79"/>
        <v>51.67</v>
      </c>
      <c r="L273" s="78">
        <v>142600</v>
      </c>
      <c r="M273" s="50">
        <v>97611</v>
      </c>
      <c r="N273" s="78">
        <v>24063</v>
      </c>
      <c r="O273" s="79">
        <f t="shared" si="81"/>
        <v>121674</v>
      </c>
      <c r="P273" s="79">
        <f t="shared" si="76"/>
        <v>20926</v>
      </c>
      <c r="Q273" s="41">
        <f t="shared" si="77"/>
        <v>85.33</v>
      </c>
      <c r="R273" s="36"/>
      <c r="S273" s="36"/>
      <c r="T273" s="101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2"/>
      <c r="DO273" s="12"/>
      <c r="DP273" s="12"/>
      <c r="DQ273" s="12"/>
      <c r="DR273" s="12"/>
      <c r="DS273" s="12"/>
      <c r="DT273" s="12"/>
      <c r="DU273" s="12"/>
      <c r="DV273" s="12"/>
      <c r="DW273" s="12"/>
      <c r="DX273" s="12"/>
      <c r="DY273" s="12"/>
      <c r="DZ273" s="12"/>
      <c r="EA273" s="12"/>
      <c r="EB273" s="12"/>
      <c r="EC273" s="12"/>
      <c r="ED273" s="12"/>
      <c r="EE273" s="12"/>
      <c r="EF273" s="12"/>
      <c r="EG273" s="12"/>
      <c r="EH273" s="12"/>
      <c r="EI273" s="12"/>
      <c r="EJ273" s="12"/>
      <c r="EK273" s="12"/>
      <c r="EL273" s="12"/>
      <c r="EM273" s="12"/>
      <c r="EN273" s="12"/>
      <c r="EO273" s="12"/>
      <c r="EP273" s="12"/>
      <c r="EQ273" s="12"/>
      <c r="ER273" s="12"/>
      <c r="ES273" s="12"/>
      <c r="ET273" s="12"/>
      <c r="EU273" s="12"/>
      <c r="EV273" s="12"/>
      <c r="EW273" s="12"/>
      <c r="EX273" s="12"/>
    </row>
    <row r="274" spans="1:154" x14ac:dyDescent="0.2">
      <c r="A274" s="48"/>
      <c r="B274" s="49"/>
      <c r="C274" s="49"/>
      <c r="D274" s="49"/>
      <c r="E274" s="49"/>
      <c r="F274" s="49" t="s">
        <v>55</v>
      </c>
      <c r="G274" s="53" t="s">
        <v>217</v>
      </c>
      <c r="H274" s="78"/>
      <c r="I274" s="78"/>
      <c r="J274" s="78">
        <f t="shared" si="80"/>
        <v>0</v>
      </c>
      <c r="K274" s="76"/>
      <c r="L274" s="78"/>
      <c r="M274" s="50"/>
      <c r="N274" s="78"/>
      <c r="O274" s="79">
        <f t="shared" si="81"/>
        <v>0</v>
      </c>
      <c r="P274" s="79">
        <f t="shared" si="76"/>
        <v>0</v>
      </c>
      <c r="Q274" s="41"/>
      <c r="R274" s="36"/>
      <c r="S274" s="36"/>
      <c r="T274" s="101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2"/>
      <c r="DD274" s="12"/>
      <c r="DE274" s="12"/>
      <c r="DF274" s="12"/>
      <c r="DG274" s="12"/>
      <c r="DH274" s="12"/>
      <c r="DI274" s="12"/>
      <c r="DJ274" s="12"/>
      <c r="DK274" s="12"/>
      <c r="DL274" s="12"/>
      <c r="DM274" s="12"/>
      <c r="DN274" s="12"/>
      <c r="DO274" s="12"/>
      <c r="DP274" s="12"/>
      <c r="DQ274" s="12"/>
      <c r="DR274" s="12"/>
      <c r="DS274" s="12"/>
      <c r="DT274" s="12"/>
      <c r="DU274" s="12"/>
      <c r="DV274" s="12"/>
      <c r="DW274" s="12"/>
      <c r="DX274" s="12"/>
      <c r="DY274" s="12"/>
      <c r="DZ274" s="12"/>
      <c r="EA274" s="12"/>
      <c r="EB274" s="12"/>
      <c r="EC274" s="12"/>
      <c r="ED274" s="12"/>
      <c r="EE274" s="12"/>
      <c r="EF274" s="12"/>
      <c r="EG274" s="12"/>
      <c r="EH274" s="12"/>
      <c r="EI274" s="12"/>
      <c r="EJ274" s="12"/>
      <c r="EK274" s="12"/>
      <c r="EL274" s="12"/>
      <c r="EM274" s="12"/>
      <c r="EN274" s="12"/>
      <c r="EO274" s="12"/>
      <c r="EP274" s="12"/>
      <c r="EQ274" s="12"/>
      <c r="ER274" s="12"/>
      <c r="ES274" s="12"/>
      <c r="ET274" s="12"/>
      <c r="EU274" s="12"/>
      <c r="EV274" s="12"/>
      <c r="EW274" s="12"/>
      <c r="EX274" s="12"/>
    </row>
    <row r="275" spans="1:154" x14ac:dyDescent="0.2">
      <c r="A275" s="48"/>
      <c r="B275" s="49"/>
      <c r="C275" s="49"/>
      <c r="D275" s="49"/>
      <c r="E275" s="49"/>
      <c r="F275" s="49" t="s">
        <v>24</v>
      </c>
      <c r="G275" s="53" t="s">
        <v>145</v>
      </c>
      <c r="H275" s="78"/>
      <c r="I275" s="78"/>
      <c r="J275" s="78">
        <f t="shared" si="80"/>
        <v>0</v>
      </c>
      <c r="K275" s="76"/>
      <c r="L275" s="78"/>
      <c r="M275" s="50"/>
      <c r="N275" s="78"/>
      <c r="O275" s="79">
        <f t="shared" si="81"/>
        <v>0</v>
      </c>
      <c r="P275" s="79">
        <f t="shared" si="76"/>
        <v>0</v>
      </c>
      <c r="Q275" s="41"/>
      <c r="R275" s="36"/>
      <c r="S275" s="36"/>
      <c r="T275" s="101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/>
      <c r="DR275" s="12"/>
      <c r="DS275" s="12"/>
      <c r="DT275" s="12"/>
      <c r="DU275" s="12"/>
      <c r="DV275" s="12"/>
      <c r="DW275" s="12"/>
      <c r="DX275" s="12"/>
      <c r="DY275" s="12"/>
      <c r="DZ275" s="12"/>
      <c r="EA275" s="12"/>
      <c r="EB275" s="12"/>
      <c r="EC275" s="12"/>
      <c r="ED275" s="12"/>
      <c r="EE275" s="12"/>
      <c r="EF275" s="12"/>
      <c r="EG275" s="12"/>
      <c r="EH275" s="12"/>
      <c r="EI275" s="12"/>
      <c r="EJ275" s="12"/>
      <c r="EK275" s="12"/>
      <c r="EL275" s="12"/>
      <c r="EM275" s="12"/>
      <c r="EN275" s="12"/>
      <c r="EO275" s="12"/>
      <c r="EP275" s="12"/>
      <c r="EQ275" s="12"/>
      <c r="ER275" s="12"/>
      <c r="ES275" s="12"/>
      <c r="ET275" s="12"/>
      <c r="EU275" s="12"/>
      <c r="EV275" s="12"/>
      <c r="EW275" s="12"/>
      <c r="EX275" s="12"/>
    </row>
    <row r="276" spans="1:154" x14ac:dyDescent="0.2">
      <c r="A276" s="48"/>
      <c r="B276" s="49"/>
      <c r="C276" s="49"/>
      <c r="D276" s="49"/>
      <c r="E276" s="49"/>
      <c r="F276" s="49"/>
      <c r="G276" s="53" t="s">
        <v>218</v>
      </c>
      <c r="H276" s="78"/>
      <c r="I276" s="78"/>
      <c r="J276" s="78">
        <f t="shared" si="80"/>
        <v>0</v>
      </c>
      <c r="K276" s="76"/>
      <c r="L276" s="78"/>
      <c r="M276" s="50"/>
      <c r="N276" s="78"/>
      <c r="O276" s="79">
        <f t="shared" si="81"/>
        <v>0</v>
      </c>
      <c r="P276" s="79">
        <f t="shared" si="76"/>
        <v>0</v>
      </c>
      <c r="Q276" s="41"/>
      <c r="R276" s="36"/>
      <c r="S276" s="36"/>
      <c r="T276" s="101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2"/>
      <c r="DD276" s="12"/>
      <c r="DE276" s="12"/>
      <c r="DF276" s="12"/>
      <c r="DG276" s="12"/>
      <c r="DH276" s="12"/>
      <c r="DI276" s="12"/>
      <c r="DJ276" s="12"/>
      <c r="DK276" s="12"/>
      <c r="DL276" s="12"/>
      <c r="DM276" s="12"/>
      <c r="DN276" s="12"/>
      <c r="DO276" s="12"/>
      <c r="DP276" s="12"/>
      <c r="DQ276" s="12"/>
      <c r="DR276" s="12"/>
      <c r="DS276" s="12"/>
      <c r="DT276" s="12"/>
      <c r="DU276" s="12"/>
      <c r="DV276" s="12"/>
      <c r="DW276" s="12"/>
      <c r="DX276" s="12"/>
      <c r="DY276" s="12"/>
      <c r="DZ276" s="12"/>
      <c r="EA276" s="12"/>
      <c r="EB276" s="12"/>
      <c r="EC276" s="12"/>
      <c r="ED276" s="12"/>
      <c r="EE276" s="12"/>
      <c r="EF276" s="12"/>
      <c r="EG276" s="12"/>
      <c r="EH276" s="12"/>
      <c r="EI276" s="12"/>
      <c r="EJ276" s="12"/>
      <c r="EK276" s="12"/>
      <c r="EL276" s="12"/>
      <c r="EM276" s="12"/>
      <c r="EN276" s="12"/>
      <c r="EO276" s="12"/>
      <c r="EP276" s="12"/>
      <c r="EQ276" s="12"/>
      <c r="ER276" s="12"/>
      <c r="ES276" s="12"/>
      <c r="ET276" s="12"/>
      <c r="EU276" s="12"/>
      <c r="EV276" s="12"/>
      <c r="EW276" s="12"/>
      <c r="EX276" s="12"/>
    </row>
    <row r="277" spans="1:154" x14ac:dyDescent="0.2">
      <c r="A277" s="48"/>
      <c r="B277" s="49"/>
      <c r="C277" s="49"/>
      <c r="D277" s="49"/>
      <c r="E277" s="49"/>
      <c r="F277" s="49" t="s">
        <v>39</v>
      </c>
      <c r="G277" s="53" t="s">
        <v>146</v>
      </c>
      <c r="H277" s="78"/>
      <c r="I277" s="78"/>
      <c r="J277" s="78">
        <f t="shared" si="80"/>
        <v>0</v>
      </c>
      <c r="K277" s="76"/>
      <c r="L277" s="78"/>
      <c r="M277" s="50"/>
      <c r="N277" s="78"/>
      <c r="O277" s="79">
        <f t="shared" si="81"/>
        <v>0</v>
      </c>
      <c r="P277" s="79">
        <f t="shared" si="76"/>
        <v>0</v>
      </c>
      <c r="Q277" s="41"/>
      <c r="R277" s="36"/>
      <c r="S277" s="36"/>
      <c r="T277" s="101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2"/>
      <c r="DD277" s="12"/>
      <c r="DE277" s="12"/>
      <c r="DF277" s="12"/>
      <c r="DG277" s="12"/>
      <c r="DH277" s="12"/>
      <c r="DI277" s="12"/>
      <c r="DJ277" s="12"/>
      <c r="DK277" s="12"/>
      <c r="DL277" s="12"/>
      <c r="DM277" s="12"/>
      <c r="DN277" s="12"/>
      <c r="DO277" s="12"/>
      <c r="DP277" s="12"/>
      <c r="DQ277" s="12"/>
      <c r="DR277" s="12"/>
      <c r="DS277" s="12"/>
      <c r="DT277" s="12"/>
      <c r="DU277" s="12"/>
      <c r="DV277" s="12"/>
      <c r="DW277" s="12"/>
      <c r="DX277" s="12"/>
      <c r="DY277" s="12"/>
      <c r="DZ277" s="12"/>
      <c r="EA277" s="12"/>
      <c r="EB277" s="12"/>
      <c r="EC277" s="12"/>
      <c r="ED277" s="12"/>
      <c r="EE277" s="12"/>
      <c r="EF277" s="12"/>
      <c r="EG277" s="12"/>
      <c r="EH277" s="12"/>
      <c r="EI277" s="12"/>
      <c r="EJ277" s="12"/>
      <c r="EK277" s="12"/>
      <c r="EL277" s="12"/>
      <c r="EM277" s="12"/>
      <c r="EN277" s="12"/>
      <c r="EO277" s="12"/>
      <c r="EP277" s="12"/>
      <c r="EQ277" s="12"/>
      <c r="ER277" s="12"/>
      <c r="ES277" s="12"/>
      <c r="ET277" s="12"/>
      <c r="EU277" s="12"/>
      <c r="EV277" s="12"/>
      <c r="EW277" s="12"/>
      <c r="EX277" s="12"/>
    </row>
    <row r="278" spans="1:154" x14ac:dyDescent="0.2">
      <c r="A278" s="48"/>
      <c r="B278" s="49"/>
      <c r="C278" s="49"/>
      <c r="D278" s="49"/>
      <c r="E278" s="49"/>
      <c r="F278" s="49" t="s">
        <v>167</v>
      </c>
      <c r="G278" s="53" t="s">
        <v>147</v>
      </c>
      <c r="H278" s="78"/>
      <c r="I278" s="78"/>
      <c r="J278" s="78">
        <f t="shared" si="80"/>
        <v>0</v>
      </c>
      <c r="K278" s="76"/>
      <c r="L278" s="78"/>
      <c r="M278" s="50"/>
      <c r="N278" s="78"/>
      <c r="O278" s="79">
        <f t="shared" si="81"/>
        <v>0</v>
      </c>
      <c r="P278" s="79">
        <f t="shared" si="76"/>
        <v>0</v>
      </c>
      <c r="Q278" s="41"/>
      <c r="R278" s="36"/>
      <c r="S278" s="36"/>
      <c r="T278" s="101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2"/>
      <c r="DD278" s="12"/>
      <c r="DE278" s="12"/>
      <c r="DF278" s="12"/>
      <c r="DG278" s="12"/>
      <c r="DH278" s="12"/>
      <c r="DI278" s="12"/>
      <c r="DJ278" s="12"/>
      <c r="DK278" s="12"/>
      <c r="DL278" s="12"/>
      <c r="DM278" s="12"/>
      <c r="DN278" s="12"/>
      <c r="DO278" s="12"/>
      <c r="DP278" s="12"/>
      <c r="DQ278" s="12"/>
      <c r="DR278" s="12"/>
      <c r="DS278" s="12"/>
      <c r="DT278" s="12"/>
      <c r="DU278" s="12"/>
      <c r="DV278" s="12"/>
      <c r="DW278" s="12"/>
      <c r="DX278" s="12"/>
      <c r="DY278" s="12"/>
      <c r="DZ278" s="12"/>
      <c r="EA278" s="12"/>
      <c r="EB278" s="12"/>
      <c r="EC278" s="12"/>
      <c r="ED278" s="12"/>
      <c r="EE278" s="12"/>
      <c r="EF278" s="12"/>
      <c r="EG278" s="12"/>
      <c r="EH278" s="12"/>
      <c r="EI278" s="12"/>
      <c r="EJ278" s="12"/>
      <c r="EK278" s="12"/>
      <c r="EL278" s="12"/>
      <c r="EM278" s="12"/>
      <c r="EN278" s="12"/>
      <c r="EO278" s="12"/>
      <c r="EP278" s="12"/>
      <c r="EQ278" s="12"/>
      <c r="ER278" s="12"/>
      <c r="ES278" s="12"/>
      <c r="ET278" s="12"/>
      <c r="EU278" s="12"/>
      <c r="EV278" s="12"/>
      <c r="EW278" s="12"/>
      <c r="EX278" s="12"/>
    </row>
    <row r="279" spans="1:154" x14ac:dyDescent="0.2">
      <c r="A279" s="48"/>
      <c r="B279" s="49"/>
      <c r="C279" s="49"/>
      <c r="D279" s="49"/>
      <c r="E279" s="49"/>
      <c r="F279" s="49" t="s">
        <v>148</v>
      </c>
      <c r="G279" s="53" t="s">
        <v>149</v>
      </c>
      <c r="H279" s="78"/>
      <c r="I279" s="78"/>
      <c r="J279" s="78">
        <f t="shared" si="80"/>
        <v>0</v>
      </c>
      <c r="K279" s="76"/>
      <c r="L279" s="78"/>
      <c r="M279" s="50"/>
      <c r="N279" s="78"/>
      <c r="O279" s="79">
        <f t="shared" si="81"/>
        <v>0</v>
      </c>
      <c r="P279" s="79">
        <f t="shared" si="76"/>
        <v>0</v>
      </c>
      <c r="Q279" s="41"/>
      <c r="R279" s="36"/>
      <c r="S279" s="36"/>
      <c r="T279" s="101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2"/>
      <c r="DD279" s="12"/>
      <c r="DE279" s="12"/>
      <c r="DF279" s="12"/>
      <c r="DG279" s="12"/>
      <c r="DH279" s="12"/>
      <c r="DI279" s="12"/>
      <c r="DJ279" s="12"/>
      <c r="DK279" s="12"/>
      <c r="DL279" s="12"/>
      <c r="DM279" s="12"/>
      <c r="DN279" s="12"/>
      <c r="DO279" s="12"/>
      <c r="DP279" s="12"/>
      <c r="DQ279" s="12"/>
      <c r="DR279" s="12"/>
      <c r="DS279" s="12"/>
      <c r="DT279" s="12"/>
      <c r="DU279" s="12"/>
      <c r="DV279" s="12"/>
      <c r="DW279" s="12"/>
      <c r="DX279" s="12"/>
      <c r="DY279" s="12"/>
      <c r="DZ279" s="12"/>
      <c r="EA279" s="12"/>
      <c r="EB279" s="12"/>
      <c r="EC279" s="12"/>
      <c r="ED279" s="12"/>
      <c r="EE279" s="12"/>
      <c r="EF279" s="12"/>
      <c r="EG279" s="12"/>
      <c r="EH279" s="12"/>
      <c r="EI279" s="12"/>
      <c r="EJ279" s="12"/>
      <c r="EK279" s="12"/>
      <c r="EL279" s="12"/>
      <c r="EM279" s="12"/>
      <c r="EN279" s="12"/>
      <c r="EO279" s="12"/>
      <c r="EP279" s="12"/>
      <c r="EQ279" s="12"/>
      <c r="ER279" s="12"/>
      <c r="ES279" s="12"/>
      <c r="ET279" s="12"/>
      <c r="EU279" s="12"/>
      <c r="EV279" s="12"/>
      <c r="EW279" s="12"/>
      <c r="EX279" s="12"/>
    </row>
    <row r="280" spans="1:154" x14ac:dyDescent="0.2">
      <c r="A280" s="48"/>
      <c r="B280" s="49"/>
      <c r="C280" s="49"/>
      <c r="D280" s="49"/>
      <c r="E280" s="49"/>
      <c r="F280" s="49" t="s">
        <v>46</v>
      </c>
      <c r="G280" s="53" t="s">
        <v>150</v>
      </c>
      <c r="H280" s="78"/>
      <c r="I280" s="78"/>
      <c r="J280" s="78">
        <f t="shared" si="80"/>
        <v>0</v>
      </c>
      <c r="K280" s="76"/>
      <c r="L280" s="78"/>
      <c r="M280" s="50"/>
      <c r="N280" s="78"/>
      <c r="O280" s="79">
        <f t="shared" si="81"/>
        <v>0</v>
      </c>
      <c r="P280" s="79">
        <f t="shared" si="76"/>
        <v>0</v>
      </c>
      <c r="Q280" s="41"/>
      <c r="R280" s="36"/>
      <c r="S280" s="36"/>
      <c r="T280" s="101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2"/>
      <c r="DD280" s="12"/>
      <c r="DE280" s="12"/>
      <c r="DF280" s="12"/>
      <c r="DG280" s="12"/>
      <c r="DH280" s="12"/>
      <c r="DI280" s="12"/>
      <c r="DJ280" s="12"/>
      <c r="DK280" s="12"/>
      <c r="DL280" s="12"/>
      <c r="DM280" s="12"/>
      <c r="DN280" s="12"/>
      <c r="DO280" s="12"/>
      <c r="DP280" s="12"/>
      <c r="DQ280" s="12"/>
      <c r="DR280" s="12"/>
      <c r="DS280" s="12"/>
      <c r="DT280" s="12"/>
      <c r="DU280" s="12"/>
      <c r="DV280" s="12"/>
      <c r="DW280" s="12"/>
      <c r="DX280" s="12"/>
      <c r="DY280" s="12"/>
      <c r="DZ280" s="12"/>
      <c r="EA280" s="12"/>
      <c r="EB280" s="12"/>
      <c r="EC280" s="12"/>
      <c r="ED280" s="12"/>
      <c r="EE280" s="12"/>
      <c r="EF280" s="12"/>
      <c r="EG280" s="12"/>
      <c r="EH280" s="12"/>
      <c r="EI280" s="12"/>
      <c r="EJ280" s="12"/>
      <c r="EK280" s="12"/>
      <c r="EL280" s="12"/>
      <c r="EM280" s="12"/>
      <c r="EN280" s="12"/>
      <c r="EO280" s="12"/>
      <c r="EP280" s="12"/>
      <c r="EQ280" s="12"/>
      <c r="ER280" s="12"/>
      <c r="ES280" s="12"/>
      <c r="ET280" s="12"/>
      <c r="EU280" s="12"/>
      <c r="EV280" s="12"/>
      <c r="EW280" s="12"/>
      <c r="EX280" s="12"/>
    </row>
    <row r="281" spans="1:154" x14ac:dyDescent="0.2">
      <c r="A281" s="48"/>
      <c r="B281" s="49"/>
      <c r="C281" s="49"/>
      <c r="D281" s="49"/>
      <c r="E281" s="49"/>
      <c r="F281" s="49"/>
      <c r="G281" s="53" t="s">
        <v>151</v>
      </c>
      <c r="H281" s="78"/>
      <c r="I281" s="78"/>
      <c r="J281" s="78">
        <f t="shared" si="80"/>
        <v>0</v>
      </c>
      <c r="K281" s="76"/>
      <c r="L281" s="78"/>
      <c r="M281" s="50"/>
      <c r="N281" s="78"/>
      <c r="O281" s="79">
        <f t="shared" si="81"/>
        <v>0</v>
      </c>
      <c r="P281" s="79">
        <f t="shared" si="76"/>
        <v>0</v>
      </c>
      <c r="Q281" s="41"/>
      <c r="R281" s="36"/>
      <c r="S281" s="36"/>
      <c r="T281" s="101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2"/>
      <c r="DD281" s="12"/>
      <c r="DE281" s="12"/>
      <c r="DF281" s="12"/>
      <c r="DG281" s="12"/>
      <c r="DH281" s="12"/>
      <c r="DI281" s="12"/>
      <c r="DJ281" s="12"/>
      <c r="DK281" s="12"/>
      <c r="DL281" s="12"/>
      <c r="DM281" s="12"/>
      <c r="DN281" s="12"/>
      <c r="DO281" s="12"/>
      <c r="DP281" s="12"/>
      <c r="DQ281" s="12"/>
      <c r="DR281" s="12"/>
      <c r="DS281" s="12"/>
      <c r="DT281" s="12"/>
      <c r="DU281" s="12"/>
      <c r="DV281" s="12"/>
      <c r="DW281" s="12"/>
      <c r="DX281" s="12"/>
      <c r="DY281" s="12"/>
      <c r="DZ281" s="12"/>
      <c r="EA281" s="12"/>
      <c r="EB281" s="12"/>
      <c r="EC281" s="12"/>
      <c r="ED281" s="12"/>
      <c r="EE281" s="12"/>
      <c r="EF281" s="12"/>
      <c r="EG281" s="12"/>
      <c r="EH281" s="12"/>
      <c r="EI281" s="12"/>
      <c r="EJ281" s="12"/>
      <c r="EK281" s="12"/>
      <c r="EL281" s="12"/>
      <c r="EM281" s="12"/>
      <c r="EN281" s="12"/>
      <c r="EO281" s="12"/>
      <c r="EP281" s="12"/>
      <c r="EQ281" s="12"/>
      <c r="ER281" s="12"/>
      <c r="ES281" s="12"/>
      <c r="ET281" s="12"/>
      <c r="EU281" s="12"/>
      <c r="EV281" s="12"/>
      <c r="EW281" s="12"/>
      <c r="EX281" s="12"/>
    </row>
    <row r="282" spans="1:154" x14ac:dyDescent="0.2">
      <c r="A282" s="48"/>
      <c r="B282" s="49"/>
      <c r="C282" s="49"/>
      <c r="D282" s="49"/>
      <c r="E282" s="49"/>
      <c r="F282" s="49"/>
      <c r="G282" s="53" t="s">
        <v>152</v>
      </c>
      <c r="H282" s="78"/>
      <c r="I282" s="78"/>
      <c r="J282" s="78">
        <f t="shared" si="80"/>
        <v>0</v>
      </c>
      <c r="K282" s="76"/>
      <c r="L282" s="78"/>
      <c r="M282" s="50"/>
      <c r="N282" s="78"/>
      <c r="O282" s="79">
        <f t="shared" si="81"/>
        <v>0</v>
      </c>
      <c r="P282" s="79">
        <f t="shared" si="76"/>
        <v>0</v>
      </c>
      <c r="Q282" s="41"/>
      <c r="R282" s="36"/>
      <c r="S282" s="36"/>
      <c r="T282" s="101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2"/>
      <c r="DD282" s="12"/>
      <c r="DE282" s="12"/>
      <c r="DF282" s="12"/>
      <c r="DG282" s="12"/>
      <c r="DH282" s="12"/>
      <c r="DI282" s="12"/>
      <c r="DJ282" s="12"/>
      <c r="DK282" s="12"/>
      <c r="DL282" s="12"/>
      <c r="DM282" s="12"/>
      <c r="DN282" s="12"/>
      <c r="DO282" s="12"/>
      <c r="DP282" s="12"/>
      <c r="DQ282" s="12"/>
      <c r="DR282" s="12"/>
      <c r="DS282" s="12"/>
      <c r="DT282" s="12"/>
      <c r="DU282" s="12"/>
      <c r="DV282" s="12"/>
      <c r="DW282" s="12"/>
      <c r="DX282" s="12"/>
      <c r="DY282" s="12"/>
      <c r="DZ282" s="12"/>
      <c r="EA282" s="12"/>
      <c r="EB282" s="12"/>
      <c r="EC282" s="12"/>
      <c r="ED282" s="12"/>
      <c r="EE282" s="12"/>
      <c r="EF282" s="12"/>
      <c r="EG282" s="12"/>
      <c r="EH282" s="12"/>
      <c r="EI282" s="12"/>
      <c r="EJ282" s="12"/>
      <c r="EK282" s="12"/>
      <c r="EL282" s="12"/>
      <c r="EM282" s="12"/>
      <c r="EN282" s="12"/>
      <c r="EO282" s="12"/>
      <c r="EP282" s="12"/>
      <c r="EQ282" s="12"/>
      <c r="ER282" s="12"/>
      <c r="ES282" s="12"/>
      <c r="ET282" s="12"/>
      <c r="EU282" s="12"/>
      <c r="EV282" s="12"/>
      <c r="EW282" s="12"/>
      <c r="EX282" s="12"/>
    </row>
    <row r="283" spans="1:154" x14ac:dyDescent="0.2">
      <c r="A283" s="48"/>
      <c r="B283" s="49"/>
      <c r="C283" s="49"/>
      <c r="D283" s="49"/>
      <c r="E283" s="49"/>
      <c r="F283" s="49">
        <v>12</v>
      </c>
      <c r="G283" s="53" t="s">
        <v>276</v>
      </c>
      <c r="H283" s="78">
        <v>124000</v>
      </c>
      <c r="I283" s="78">
        <v>83000</v>
      </c>
      <c r="J283" s="78">
        <f t="shared" si="80"/>
        <v>41000</v>
      </c>
      <c r="K283" s="76">
        <f t="shared" si="79"/>
        <v>66.94</v>
      </c>
      <c r="L283" s="78">
        <v>83000</v>
      </c>
      <c r="M283" s="50">
        <v>48921</v>
      </c>
      <c r="N283" s="78">
        <v>15405</v>
      </c>
      <c r="O283" s="79">
        <f t="shared" si="81"/>
        <v>64326</v>
      </c>
      <c r="P283" s="79">
        <f t="shared" si="76"/>
        <v>18674</v>
      </c>
      <c r="Q283" s="41">
        <f t="shared" si="77"/>
        <v>77.5</v>
      </c>
      <c r="R283" s="36"/>
      <c r="S283" s="36"/>
      <c r="T283" s="101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2"/>
      <c r="DD283" s="12"/>
      <c r="DE283" s="12"/>
      <c r="DF283" s="12"/>
      <c r="DG283" s="12"/>
      <c r="DH283" s="12"/>
      <c r="DI283" s="12"/>
      <c r="DJ283" s="12"/>
      <c r="DK283" s="12"/>
      <c r="DL283" s="12"/>
      <c r="DM283" s="12"/>
      <c r="DN283" s="12"/>
      <c r="DO283" s="12"/>
      <c r="DP283" s="12"/>
      <c r="DQ283" s="12"/>
      <c r="DR283" s="12"/>
      <c r="DS283" s="12"/>
      <c r="DT283" s="12"/>
      <c r="DU283" s="12"/>
      <c r="DV283" s="12"/>
      <c r="DW283" s="12"/>
      <c r="DX283" s="12"/>
      <c r="DY283" s="12"/>
      <c r="DZ283" s="12"/>
      <c r="EA283" s="12"/>
      <c r="EB283" s="12"/>
      <c r="EC283" s="12"/>
      <c r="ED283" s="12"/>
      <c r="EE283" s="12"/>
      <c r="EF283" s="12"/>
      <c r="EG283" s="12"/>
      <c r="EH283" s="12"/>
      <c r="EI283" s="12"/>
      <c r="EJ283" s="12"/>
      <c r="EK283" s="12"/>
      <c r="EL283" s="12"/>
      <c r="EM283" s="12"/>
      <c r="EN283" s="12"/>
      <c r="EO283" s="12"/>
      <c r="EP283" s="12"/>
      <c r="EQ283" s="12"/>
      <c r="ER283" s="12"/>
      <c r="ES283" s="12"/>
      <c r="ET283" s="12"/>
      <c r="EU283" s="12"/>
      <c r="EV283" s="12"/>
      <c r="EW283" s="12"/>
      <c r="EX283" s="12"/>
    </row>
    <row r="284" spans="1:154" x14ac:dyDescent="0.2">
      <c r="A284" s="48"/>
      <c r="B284" s="49"/>
      <c r="C284" s="49"/>
      <c r="D284" s="49"/>
      <c r="E284" s="49"/>
      <c r="F284" s="49">
        <v>13</v>
      </c>
      <c r="G284" s="53" t="s">
        <v>277</v>
      </c>
      <c r="H284" s="78">
        <v>1000</v>
      </c>
      <c r="I284" s="78">
        <v>1000</v>
      </c>
      <c r="J284" s="78">
        <f t="shared" si="80"/>
        <v>0</v>
      </c>
      <c r="K284" s="76">
        <f t="shared" si="79"/>
        <v>100</v>
      </c>
      <c r="L284" s="78">
        <v>1000</v>
      </c>
      <c r="M284" s="50">
        <v>322</v>
      </c>
      <c r="N284" s="78">
        <v>0</v>
      </c>
      <c r="O284" s="79">
        <f t="shared" si="81"/>
        <v>322</v>
      </c>
      <c r="P284" s="79">
        <f t="shared" si="76"/>
        <v>678</v>
      </c>
      <c r="Q284" s="41">
        <f t="shared" si="77"/>
        <v>32.200000000000003</v>
      </c>
      <c r="R284" s="36"/>
      <c r="S284" s="36"/>
      <c r="T284" s="101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2"/>
      <c r="DD284" s="12"/>
      <c r="DE284" s="12"/>
      <c r="DF284" s="12"/>
      <c r="DG284" s="12"/>
      <c r="DH284" s="12"/>
      <c r="DI284" s="12"/>
      <c r="DJ284" s="12"/>
      <c r="DK284" s="12"/>
      <c r="DL284" s="12"/>
      <c r="DM284" s="12"/>
      <c r="DN284" s="12"/>
      <c r="DO284" s="12"/>
      <c r="DP284" s="12"/>
      <c r="DQ284" s="12"/>
      <c r="DR284" s="12"/>
      <c r="DS284" s="12"/>
      <c r="DT284" s="12"/>
      <c r="DU284" s="12"/>
      <c r="DV284" s="12"/>
      <c r="DW284" s="12"/>
      <c r="DX284" s="12"/>
      <c r="DY284" s="12"/>
      <c r="DZ284" s="12"/>
      <c r="EA284" s="12"/>
      <c r="EB284" s="12"/>
      <c r="EC284" s="12"/>
      <c r="ED284" s="12"/>
      <c r="EE284" s="12"/>
      <c r="EF284" s="12"/>
      <c r="EG284" s="12"/>
      <c r="EH284" s="12"/>
      <c r="EI284" s="12"/>
      <c r="EJ284" s="12"/>
      <c r="EK284" s="12"/>
      <c r="EL284" s="12"/>
      <c r="EM284" s="12"/>
      <c r="EN284" s="12"/>
      <c r="EO284" s="12"/>
      <c r="EP284" s="12"/>
      <c r="EQ284" s="12"/>
      <c r="ER284" s="12"/>
      <c r="ES284" s="12"/>
      <c r="ET284" s="12"/>
      <c r="EU284" s="12"/>
      <c r="EV284" s="12"/>
      <c r="EW284" s="12"/>
      <c r="EX284" s="12"/>
    </row>
    <row r="285" spans="1:154" x14ac:dyDescent="0.2">
      <c r="A285" s="48"/>
      <c r="B285" s="49"/>
      <c r="C285" s="49"/>
      <c r="D285" s="49"/>
      <c r="E285" s="49"/>
      <c r="F285" s="49"/>
      <c r="G285" s="53" t="s">
        <v>155</v>
      </c>
      <c r="H285" s="78"/>
      <c r="I285" s="78"/>
      <c r="J285" s="78">
        <f t="shared" si="80"/>
        <v>0</v>
      </c>
      <c r="K285" s="76"/>
      <c r="L285" s="78"/>
      <c r="M285" s="50"/>
      <c r="N285" s="78"/>
      <c r="O285" s="79">
        <f t="shared" si="81"/>
        <v>0</v>
      </c>
      <c r="P285" s="79">
        <f t="shared" si="76"/>
        <v>0</v>
      </c>
      <c r="Q285" s="41"/>
      <c r="R285" s="36"/>
      <c r="S285" s="36"/>
      <c r="T285" s="101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/>
      <c r="DR285" s="12"/>
      <c r="DS285" s="12"/>
      <c r="DT285" s="12"/>
      <c r="DU285" s="12"/>
      <c r="DV285" s="12"/>
      <c r="DW285" s="12"/>
      <c r="DX285" s="12"/>
      <c r="DY285" s="12"/>
      <c r="DZ285" s="12"/>
      <c r="EA285" s="12"/>
      <c r="EB285" s="12"/>
      <c r="EC285" s="12"/>
      <c r="ED285" s="12"/>
      <c r="EE285" s="12"/>
      <c r="EF285" s="12"/>
      <c r="EG285" s="12"/>
      <c r="EH285" s="12"/>
      <c r="EI285" s="12"/>
      <c r="EJ285" s="12"/>
      <c r="EK285" s="12"/>
      <c r="EL285" s="12"/>
      <c r="EM285" s="12"/>
      <c r="EN285" s="12"/>
      <c r="EO285" s="12"/>
      <c r="EP285" s="12"/>
      <c r="EQ285" s="12"/>
      <c r="ER285" s="12"/>
      <c r="ES285" s="12"/>
      <c r="ET285" s="12"/>
      <c r="EU285" s="12"/>
      <c r="EV285" s="12"/>
      <c r="EW285" s="12"/>
      <c r="EX285" s="12"/>
    </row>
    <row r="286" spans="1:154" ht="17.45" customHeight="1" x14ac:dyDescent="0.2">
      <c r="A286" s="48"/>
      <c r="B286" s="49"/>
      <c r="C286" s="49"/>
      <c r="D286" s="49"/>
      <c r="E286" s="49"/>
      <c r="F286" s="49"/>
      <c r="G286" s="53" t="s">
        <v>156</v>
      </c>
      <c r="H286" s="78"/>
      <c r="I286" s="78"/>
      <c r="J286" s="78">
        <f t="shared" si="80"/>
        <v>0</v>
      </c>
      <c r="K286" s="76"/>
      <c r="L286" s="78"/>
      <c r="M286" s="50"/>
      <c r="N286" s="78"/>
      <c r="O286" s="79">
        <f t="shared" si="81"/>
        <v>0</v>
      </c>
      <c r="P286" s="79">
        <f t="shared" si="76"/>
        <v>0</v>
      </c>
      <c r="Q286" s="41"/>
      <c r="R286" s="36"/>
      <c r="S286" s="36"/>
      <c r="T286" s="101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/>
      <c r="DO286" s="12"/>
      <c r="DP286" s="12"/>
      <c r="DQ286" s="12"/>
      <c r="DR286" s="12"/>
      <c r="DS286" s="12"/>
      <c r="DT286" s="12"/>
      <c r="DU286" s="12"/>
      <c r="DV286" s="12"/>
      <c r="DW286" s="12"/>
      <c r="DX286" s="12"/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2"/>
      <c r="EN286" s="12"/>
      <c r="EO286" s="12"/>
      <c r="EP286" s="12"/>
      <c r="EQ286" s="12"/>
      <c r="ER286" s="12"/>
      <c r="ES286" s="12"/>
      <c r="ET286" s="12"/>
      <c r="EU286" s="12"/>
      <c r="EV286" s="12"/>
      <c r="EW286" s="12"/>
      <c r="EX286" s="12"/>
    </row>
    <row r="287" spans="1:154" x14ac:dyDescent="0.2">
      <c r="A287" s="48"/>
      <c r="B287" s="49"/>
      <c r="C287" s="49"/>
      <c r="D287" s="49"/>
      <c r="E287" s="49"/>
      <c r="F287" s="49">
        <v>17</v>
      </c>
      <c r="G287" s="53" t="s">
        <v>278</v>
      </c>
      <c r="H287" s="78">
        <v>121000</v>
      </c>
      <c r="I287" s="78">
        <v>88100</v>
      </c>
      <c r="J287" s="78">
        <f t="shared" si="80"/>
        <v>32900</v>
      </c>
      <c r="K287" s="76">
        <f t="shared" si="79"/>
        <v>72.81</v>
      </c>
      <c r="L287" s="78">
        <v>88100</v>
      </c>
      <c r="M287" s="50">
        <v>41548</v>
      </c>
      <c r="N287" s="78">
        <v>10169</v>
      </c>
      <c r="O287" s="79">
        <f t="shared" si="81"/>
        <v>51717</v>
      </c>
      <c r="P287" s="79">
        <f t="shared" si="76"/>
        <v>36383</v>
      </c>
      <c r="Q287" s="41">
        <f t="shared" si="77"/>
        <v>58.7</v>
      </c>
      <c r="R287" s="36"/>
      <c r="S287" s="36"/>
      <c r="T287" s="101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2"/>
      <c r="DD287" s="12"/>
      <c r="DE287" s="12"/>
      <c r="DF287" s="12"/>
      <c r="DG287" s="12"/>
      <c r="DH287" s="12"/>
      <c r="DI287" s="12"/>
      <c r="DJ287" s="12"/>
      <c r="DK287" s="12"/>
      <c r="DL287" s="12"/>
      <c r="DM287" s="12"/>
      <c r="DN287" s="12"/>
      <c r="DO287" s="12"/>
      <c r="DP287" s="12"/>
      <c r="DQ287" s="12"/>
      <c r="DR287" s="12"/>
      <c r="DS287" s="12"/>
      <c r="DT287" s="12"/>
      <c r="DU287" s="12"/>
      <c r="DV287" s="12"/>
      <c r="DW287" s="12"/>
      <c r="DX287" s="12"/>
      <c r="DY287" s="12"/>
      <c r="DZ287" s="12"/>
      <c r="EA287" s="12"/>
      <c r="EB287" s="12"/>
      <c r="EC287" s="12"/>
      <c r="ED287" s="12"/>
      <c r="EE287" s="12"/>
      <c r="EF287" s="12"/>
      <c r="EG287" s="12"/>
      <c r="EH287" s="12"/>
      <c r="EI287" s="12"/>
      <c r="EJ287" s="12"/>
      <c r="EK287" s="12"/>
      <c r="EL287" s="12"/>
      <c r="EM287" s="12"/>
      <c r="EN287" s="12"/>
      <c r="EO287" s="12"/>
      <c r="EP287" s="12"/>
      <c r="EQ287" s="12"/>
      <c r="ER287" s="12"/>
      <c r="ES287" s="12"/>
      <c r="ET287" s="12"/>
      <c r="EU287" s="12"/>
      <c r="EV287" s="12"/>
      <c r="EW287" s="12"/>
      <c r="EX287" s="12"/>
    </row>
    <row r="288" spans="1:154" x14ac:dyDescent="0.2">
      <c r="A288" s="48"/>
      <c r="B288" s="49"/>
      <c r="C288" s="49"/>
      <c r="D288" s="49"/>
      <c r="E288" s="49"/>
      <c r="F288" s="49" t="s">
        <v>113</v>
      </c>
      <c r="G288" s="53" t="s">
        <v>158</v>
      </c>
      <c r="H288" s="78"/>
      <c r="I288" s="78"/>
      <c r="J288" s="78">
        <f t="shared" si="80"/>
        <v>0</v>
      </c>
      <c r="K288" s="76" t="e">
        <f t="shared" si="79"/>
        <v>#DIV/0!</v>
      </c>
      <c r="L288" s="78"/>
      <c r="M288" s="50"/>
      <c r="N288" s="78"/>
      <c r="O288" s="79">
        <f t="shared" si="81"/>
        <v>0</v>
      </c>
      <c r="P288" s="79">
        <f t="shared" si="76"/>
        <v>0</v>
      </c>
      <c r="Q288" s="41" t="e">
        <f t="shared" si="77"/>
        <v>#DIV/0!</v>
      </c>
      <c r="R288" s="36"/>
      <c r="S288" s="36"/>
      <c r="T288" s="101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2"/>
      <c r="DD288" s="12"/>
      <c r="DE288" s="12"/>
      <c r="DF288" s="12"/>
      <c r="DG288" s="12"/>
      <c r="DH288" s="12"/>
      <c r="DI288" s="12"/>
      <c r="DJ288" s="12"/>
      <c r="DK288" s="12"/>
      <c r="DL288" s="12"/>
      <c r="DM288" s="12"/>
      <c r="DN288" s="12"/>
      <c r="DO288" s="12"/>
      <c r="DP288" s="12"/>
      <c r="DQ288" s="12"/>
      <c r="DR288" s="12"/>
      <c r="DS288" s="12"/>
      <c r="DT288" s="12"/>
      <c r="DU288" s="12"/>
      <c r="DV288" s="12"/>
      <c r="DW288" s="12"/>
      <c r="DX288" s="12"/>
      <c r="DY288" s="12"/>
      <c r="DZ288" s="12"/>
      <c r="EA288" s="12"/>
      <c r="EB288" s="12"/>
      <c r="EC288" s="12"/>
      <c r="ED288" s="12"/>
      <c r="EE288" s="12"/>
      <c r="EF288" s="12"/>
      <c r="EG288" s="12"/>
      <c r="EH288" s="12"/>
      <c r="EI288" s="12"/>
      <c r="EJ288" s="12"/>
      <c r="EK288" s="12"/>
      <c r="EL288" s="12"/>
      <c r="EM288" s="12"/>
      <c r="EN288" s="12"/>
      <c r="EO288" s="12"/>
      <c r="EP288" s="12"/>
      <c r="EQ288" s="12"/>
      <c r="ER288" s="12"/>
      <c r="ES288" s="12"/>
      <c r="ET288" s="12"/>
      <c r="EU288" s="12"/>
      <c r="EV288" s="12"/>
      <c r="EW288" s="12"/>
      <c r="EX288" s="12"/>
    </row>
    <row r="289" spans="1:154" x14ac:dyDescent="0.2">
      <c r="A289" s="38"/>
      <c r="B289" s="39"/>
      <c r="C289" s="39"/>
      <c r="D289" s="39"/>
      <c r="E289" s="39" t="s">
        <v>35</v>
      </c>
      <c r="F289" s="39"/>
      <c r="G289" s="52" t="s">
        <v>219</v>
      </c>
      <c r="H289" s="75">
        <f>H293+H295</f>
        <v>52000</v>
      </c>
      <c r="I289" s="75">
        <f>I293+I295</f>
        <v>52000</v>
      </c>
      <c r="J289" s="78">
        <f t="shared" si="80"/>
        <v>0</v>
      </c>
      <c r="K289" s="76"/>
      <c r="L289" s="75">
        <f>L293+L295</f>
        <v>52000</v>
      </c>
      <c r="M289" s="75">
        <f>M293+M295</f>
        <v>0</v>
      </c>
      <c r="N289" s="75">
        <f>N293+N295</f>
        <v>0</v>
      </c>
      <c r="O289" s="77">
        <f>O293+O295</f>
        <v>0</v>
      </c>
      <c r="P289" s="77">
        <f t="shared" si="76"/>
        <v>52000</v>
      </c>
      <c r="Q289" s="41"/>
      <c r="R289" s="36"/>
      <c r="S289" s="36"/>
      <c r="T289" s="101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  <c r="CW289" s="11"/>
      <c r="CX289" s="11"/>
      <c r="CY289" s="11"/>
      <c r="CZ289" s="11"/>
      <c r="DA289" s="11"/>
      <c r="DB289" s="11"/>
      <c r="DC289" s="12"/>
      <c r="DD289" s="12"/>
      <c r="DE289" s="12"/>
      <c r="DF289" s="12"/>
      <c r="DG289" s="12"/>
      <c r="DH289" s="12"/>
      <c r="DI289" s="12"/>
      <c r="DJ289" s="12"/>
      <c r="DK289" s="12"/>
      <c r="DL289" s="12"/>
      <c r="DM289" s="12"/>
      <c r="DN289" s="12"/>
      <c r="DO289" s="12"/>
      <c r="DP289" s="12"/>
      <c r="DQ289" s="12"/>
      <c r="DR289" s="12"/>
      <c r="DS289" s="12"/>
      <c r="DT289" s="12"/>
      <c r="DU289" s="12"/>
      <c r="DV289" s="12"/>
      <c r="DW289" s="12"/>
      <c r="DX289" s="12"/>
      <c r="DY289" s="12"/>
      <c r="DZ289" s="12"/>
      <c r="EA289" s="12"/>
      <c r="EB289" s="12"/>
      <c r="EC289" s="12"/>
      <c r="ED289" s="12"/>
      <c r="EE289" s="12"/>
      <c r="EF289" s="12"/>
      <c r="EG289" s="12"/>
      <c r="EH289" s="12"/>
      <c r="EI289" s="12"/>
      <c r="EJ289" s="12"/>
      <c r="EK289" s="12"/>
      <c r="EL289" s="12"/>
      <c r="EM289" s="12"/>
      <c r="EN289" s="12"/>
      <c r="EO289" s="12"/>
      <c r="EP289" s="12"/>
      <c r="EQ289" s="12"/>
      <c r="ER289" s="12"/>
      <c r="ES289" s="12"/>
      <c r="ET289" s="12"/>
      <c r="EU289" s="12"/>
      <c r="EV289" s="12"/>
      <c r="EW289" s="12"/>
      <c r="EX289" s="12"/>
    </row>
    <row r="290" spans="1:154" x14ac:dyDescent="0.2">
      <c r="A290" s="48"/>
      <c r="B290" s="49"/>
      <c r="C290" s="49"/>
      <c r="D290" s="49"/>
      <c r="E290" s="49"/>
      <c r="F290" s="49"/>
      <c r="G290" s="53" t="s">
        <v>279</v>
      </c>
      <c r="H290" s="78"/>
      <c r="I290" s="78"/>
      <c r="J290" s="78">
        <f t="shared" si="80"/>
        <v>0</v>
      </c>
      <c r="K290" s="76"/>
      <c r="L290" s="78"/>
      <c r="M290" s="50"/>
      <c r="N290" s="78"/>
      <c r="O290" s="79">
        <f t="shared" ref="O290:O295" si="82">+M290+N290</f>
        <v>0</v>
      </c>
      <c r="P290" s="79">
        <f t="shared" si="76"/>
        <v>0</v>
      </c>
      <c r="Q290" s="41"/>
      <c r="R290" s="36"/>
      <c r="S290" s="36"/>
      <c r="T290" s="101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2"/>
      <c r="DD290" s="12"/>
      <c r="DE290" s="12"/>
      <c r="DF290" s="12"/>
      <c r="DG290" s="12"/>
      <c r="DH290" s="12"/>
      <c r="DI290" s="12"/>
      <c r="DJ290" s="12"/>
      <c r="DK290" s="12"/>
      <c r="DL290" s="12"/>
      <c r="DM290" s="12"/>
      <c r="DN290" s="12"/>
      <c r="DO290" s="12"/>
      <c r="DP290" s="12"/>
      <c r="DQ290" s="12"/>
      <c r="DR290" s="12"/>
      <c r="DS290" s="12"/>
      <c r="DT290" s="12"/>
      <c r="DU290" s="12"/>
      <c r="DV290" s="12"/>
      <c r="DW290" s="12"/>
      <c r="DX290" s="12"/>
      <c r="DY290" s="12"/>
      <c r="DZ290" s="12"/>
      <c r="EA290" s="12"/>
      <c r="EB290" s="12"/>
      <c r="EC290" s="12"/>
      <c r="ED290" s="12"/>
      <c r="EE290" s="12"/>
      <c r="EF290" s="12"/>
      <c r="EG290" s="12"/>
      <c r="EH290" s="12"/>
      <c r="EI290" s="12"/>
      <c r="EJ290" s="12"/>
      <c r="EK290" s="12"/>
      <c r="EL290" s="12"/>
      <c r="EM290" s="12"/>
      <c r="EN290" s="12"/>
      <c r="EO290" s="12"/>
      <c r="EP290" s="12"/>
      <c r="EQ290" s="12"/>
      <c r="ER290" s="12"/>
      <c r="ES290" s="12"/>
      <c r="ET290" s="12"/>
      <c r="EU290" s="12"/>
      <c r="EV290" s="12"/>
      <c r="EW290" s="12"/>
      <c r="EX290" s="12"/>
    </row>
    <row r="291" spans="1:154" x14ac:dyDescent="0.2">
      <c r="A291" s="48"/>
      <c r="B291" s="49"/>
      <c r="C291" s="49"/>
      <c r="D291" s="49"/>
      <c r="E291" s="49"/>
      <c r="F291" s="49"/>
      <c r="G291" s="53" t="s">
        <v>280</v>
      </c>
      <c r="H291" s="78"/>
      <c r="I291" s="78"/>
      <c r="J291" s="78">
        <f t="shared" si="80"/>
        <v>0</v>
      </c>
      <c r="K291" s="76"/>
      <c r="L291" s="78"/>
      <c r="M291" s="50"/>
      <c r="N291" s="78"/>
      <c r="O291" s="79">
        <f t="shared" si="82"/>
        <v>0</v>
      </c>
      <c r="P291" s="79">
        <f t="shared" si="76"/>
        <v>0</v>
      </c>
      <c r="Q291" s="41"/>
      <c r="R291" s="36"/>
      <c r="S291" s="36"/>
      <c r="T291" s="101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  <c r="CW291" s="11"/>
      <c r="CX291" s="11"/>
      <c r="CY291" s="11"/>
      <c r="CZ291" s="11"/>
      <c r="DA291" s="11"/>
      <c r="DB291" s="11"/>
      <c r="DC291" s="12"/>
      <c r="DD291" s="12"/>
      <c r="DE291" s="12"/>
      <c r="DF291" s="12"/>
      <c r="DG291" s="12"/>
      <c r="DH291" s="12"/>
      <c r="DI291" s="12"/>
      <c r="DJ291" s="12"/>
      <c r="DK291" s="12"/>
      <c r="DL291" s="12"/>
      <c r="DM291" s="12"/>
      <c r="DN291" s="12"/>
      <c r="DO291" s="12"/>
      <c r="DP291" s="12"/>
      <c r="DQ291" s="12"/>
      <c r="DR291" s="12"/>
      <c r="DS291" s="12"/>
      <c r="DT291" s="12"/>
      <c r="DU291" s="12"/>
      <c r="DV291" s="12"/>
      <c r="DW291" s="12"/>
      <c r="DX291" s="12"/>
      <c r="DY291" s="12"/>
      <c r="DZ291" s="12"/>
      <c r="EA291" s="12"/>
      <c r="EB291" s="12"/>
      <c r="EC291" s="12"/>
      <c r="ED291" s="12"/>
      <c r="EE291" s="12"/>
      <c r="EF291" s="12"/>
      <c r="EG291" s="12"/>
      <c r="EH291" s="12"/>
      <c r="EI291" s="12"/>
      <c r="EJ291" s="12"/>
      <c r="EK291" s="12"/>
      <c r="EL291" s="12"/>
      <c r="EM291" s="12"/>
      <c r="EN291" s="12"/>
      <c r="EO291" s="12"/>
      <c r="EP291" s="12"/>
      <c r="EQ291" s="12"/>
      <c r="ER291" s="12"/>
      <c r="ES291" s="12"/>
      <c r="ET291" s="12"/>
      <c r="EU291" s="12"/>
      <c r="EV291" s="12"/>
      <c r="EW291" s="12"/>
      <c r="EX291" s="12"/>
    </row>
    <row r="292" spans="1:154" x14ac:dyDescent="0.2">
      <c r="A292" s="48"/>
      <c r="B292" s="49"/>
      <c r="C292" s="49"/>
      <c r="D292" s="49"/>
      <c r="E292" s="49"/>
      <c r="F292" s="49"/>
      <c r="G292" s="53" t="s">
        <v>281</v>
      </c>
      <c r="H292" s="78"/>
      <c r="I292" s="78"/>
      <c r="J292" s="78">
        <f t="shared" si="80"/>
        <v>0</v>
      </c>
      <c r="K292" s="76"/>
      <c r="L292" s="78"/>
      <c r="M292" s="50"/>
      <c r="N292" s="78"/>
      <c r="O292" s="79">
        <f t="shared" si="82"/>
        <v>0</v>
      </c>
      <c r="P292" s="79">
        <f t="shared" si="76"/>
        <v>0</v>
      </c>
      <c r="Q292" s="41"/>
      <c r="R292" s="36"/>
      <c r="S292" s="36"/>
      <c r="T292" s="101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2"/>
      <c r="DD292" s="12"/>
      <c r="DE292" s="12"/>
      <c r="DF292" s="12"/>
      <c r="DG292" s="12"/>
      <c r="DH292" s="12"/>
      <c r="DI292" s="12"/>
      <c r="DJ292" s="12"/>
      <c r="DK292" s="12"/>
      <c r="DL292" s="12"/>
      <c r="DM292" s="12"/>
      <c r="DN292" s="12"/>
      <c r="DO292" s="12"/>
      <c r="DP292" s="12"/>
      <c r="DQ292" s="12"/>
      <c r="DR292" s="12"/>
      <c r="DS292" s="12"/>
      <c r="DT292" s="12"/>
      <c r="DU292" s="12"/>
      <c r="DV292" s="12"/>
      <c r="DW292" s="12"/>
      <c r="DX292" s="12"/>
      <c r="DY292" s="12"/>
      <c r="DZ292" s="12"/>
      <c r="EA292" s="12"/>
      <c r="EB292" s="12"/>
      <c r="EC292" s="12"/>
      <c r="ED292" s="12"/>
      <c r="EE292" s="12"/>
      <c r="EF292" s="12"/>
      <c r="EG292" s="12"/>
      <c r="EH292" s="12"/>
      <c r="EI292" s="12"/>
      <c r="EJ292" s="12"/>
      <c r="EK292" s="12"/>
      <c r="EL292" s="12"/>
      <c r="EM292" s="12"/>
      <c r="EN292" s="12"/>
      <c r="EO292" s="12"/>
      <c r="EP292" s="12"/>
      <c r="EQ292" s="12"/>
      <c r="ER292" s="12"/>
      <c r="ES292" s="12"/>
      <c r="ET292" s="12"/>
      <c r="EU292" s="12"/>
      <c r="EV292" s="12"/>
      <c r="EW292" s="12"/>
      <c r="EX292" s="12"/>
    </row>
    <row r="293" spans="1:154" ht="33" x14ac:dyDescent="0.2">
      <c r="A293" s="48"/>
      <c r="B293" s="49"/>
      <c r="C293" s="49"/>
      <c r="D293" s="49"/>
      <c r="E293" s="49"/>
      <c r="F293" s="49" t="s">
        <v>24</v>
      </c>
      <c r="G293" s="53" t="s">
        <v>282</v>
      </c>
      <c r="H293" s="78"/>
      <c r="I293" s="78"/>
      <c r="J293" s="78">
        <f t="shared" si="80"/>
        <v>0</v>
      </c>
      <c r="K293" s="76"/>
      <c r="L293" s="78"/>
      <c r="M293" s="50"/>
      <c r="N293" s="78"/>
      <c r="O293" s="79">
        <f t="shared" si="82"/>
        <v>0</v>
      </c>
      <c r="P293" s="79">
        <f t="shared" si="76"/>
        <v>0</v>
      </c>
      <c r="Q293" s="41"/>
      <c r="R293" s="36"/>
      <c r="S293" s="36"/>
      <c r="T293" s="101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2"/>
      <c r="DD293" s="12"/>
      <c r="DE293" s="12"/>
      <c r="DF293" s="12"/>
      <c r="DG293" s="12"/>
      <c r="DH293" s="12"/>
      <c r="DI293" s="12"/>
      <c r="DJ293" s="12"/>
      <c r="DK293" s="12"/>
      <c r="DL293" s="12"/>
      <c r="DM293" s="12"/>
      <c r="DN293" s="12"/>
      <c r="DO293" s="12"/>
      <c r="DP293" s="12"/>
      <c r="DQ293" s="12"/>
      <c r="DR293" s="12"/>
      <c r="DS293" s="12"/>
      <c r="DT293" s="12"/>
      <c r="DU293" s="12"/>
      <c r="DV293" s="12"/>
      <c r="DW293" s="12"/>
      <c r="DX293" s="12"/>
      <c r="DY293" s="12"/>
      <c r="DZ293" s="12"/>
      <c r="EA293" s="12"/>
      <c r="EB293" s="12"/>
      <c r="EC293" s="12"/>
      <c r="ED293" s="12"/>
      <c r="EE293" s="12"/>
      <c r="EF293" s="12"/>
      <c r="EG293" s="12"/>
      <c r="EH293" s="12"/>
      <c r="EI293" s="12"/>
      <c r="EJ293" s="12"/>
      <c r="EK293" s="12"/>
      <c r="EL293" s="12"/>
      <c r="EM293" s="12"/>
      <c r="EN293" s="12"/>
      <c r="EO293" s="12"/>
      <c r="EP293" s="12"/>
      <c r="EQ293" s="12"/>
      <c r="ER293" s="12"/>
      <c r="ES293" s="12"/>
      <c r="ET293" s="12"/>
      <c r="EU293" s="12"/>
      <c r="EV293" s="12"/>
      <c r="EW293" s="12"/>
      <c r="EX293" s="12"/>
    </row>
    <row r="294" spans="1:154" x14ac:dyDescent="0.2">
      <c r="A294" s="48"/>
      <c r="B294" s="49"/>
      <c r="C294" s="49"/>
      <c r="D294" s="49"/>
      <c r="E294" s="49"/>
      <c r="F294" s="49"/>
      <c r="G294" s="53" t="s">
        <v>283</v>
      </c>
      <c r="H294" s="78"/>
      <c r="I294" s="78"/>
      <c r="J294" s="78">
        <f t="shared" si="80"/>
        <v>0</v>
      </c>
      <c r="K294" s="76"/>
      <c r="L294" s="78"/>
      <c r="M294" s="50"/>
      <c r="N294" s="78"/>
      <c r="O294" s="79">
        <f t="shared" si="82"/>
        <v>0</v>
      </c>
      <c r="P294" s="79">
        <f t="shared" si="76"/>
        <v>0</v>
      </c>
      <c r="Q294" s="41"/>
      <c r="R294" s="36"/>
      <c r="S294" s="36"/>
      <c r="T294" s="101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2"/>
      <c r="DD294" s="12"/>
      <c r="DE294" s="12"/>
      <c r="DF294" s="12"/>
      <c r="DG294" s="12"/>
      <c r="DH294" s="12"/>
      <c r="DI294" s="12"/>
      <c r="DJ294" s="12"/>
      <c r="DK294" s="12"/>
      <c r="DL294" s="12"/>
      <c r="DM294" s="12"/>
      <c r="DN294" s="12"/>
      <c r="DO294" s="12"/>
      <c r="DP294" s="12"/>
      <c r="DQ294" s="12"/>
      <c r="DR294" s="12"/>
      <c r="DS294" s="12"/>
      <c r="DT294" s="12"/>
      <c r="DU294" s="12"/>
      <c r="DV294" s="12"/>
      <c r="DW294" s="12"/>
      <c r="DX294" s="12"/>
      <c r="DY294" s="12"/>
      <c r="DZ294" s="12"/>
      <c r="EA294" s="12"/>
      <c r="EB294" s="12"/>
      <c r="EC294" s="12"/>
      <c r="ED294" s="12"/>
      <c r="EE294" s="12"/>
      <c r="EF294" s="12"/>
      <c r="EG294" s="12"/>
      <c r="EH294" s="12"/>
      <c r="EI294" s="12"/>
      <c r="EJ294" s="12"/>
      <c r="EK294" s="12"/>
      <c r="EL294" s="12"/>
      <c r="EM294" s="12"/>
      <c r="EN294" s="12"/>
      <c r="EO294" s="12"/>
      <c r="EP294" s="12"/>
      <c r="EQ294" s="12"/>
      <c r="ER294" s="12"/>
      <c r="ES294" s="12"/>
      <c r="ET294" s="12"/>
      <c r="EU294" s="12"/>
      <c r="EV294" s="12"/>
      <c r="EW294" s="12"/>
      <c r="EX294" s="12"/>
    </row>
    <row r="295" spans="1:154" s="104" customFormat="1" x14ac:dyDescent="0.2">
      <c r="A295" s="98"/>
      <c r="B295" s="99"/>
      <c r="C295" s="99"/>
      <c r="D295" s="99"/>
      <c r="E295" s="99"/>
      <c r="F295" s="115" t="s">
        <v>128</v>
      </c>
      <c r="G295" s="100" t="s">
        <v>160</v>
      </c>
      <c r="H295" s="78">
        <v>52000</v>
      </c>
      <c r="I295" s="78">
        <v>52000</v>
      </c>
      <c r="J295" s="78">
        <f t="shared" si="80"/>
        <v>0</v>
      </c>
      <c r="K295" s="76">
        <f t="shared" si="79"/>
        <v>100</v>
      </c>
      <c r="L295" s="78">
        <v>52000</v>
      </c>
      <c r="M295" s="50">
        <v>0</v>
      </c>
      <c r="N295" s="78">
        <v>0</v>
      </c>
      <c r="O295" s="79">
        <f t="shared" si="82"/>
        <v>0</v>
      </c>
      <c r="P295" s="79">
        <f t="shared" si="76"/>
        <v>52000</v>
      </c>
      <c r="Q295" s="41">
        <f t="shared" si="77"/>
        <v>0</v>
      </c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  <c r="AB295" s="101"/>
      <c r="AC295" s="101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2"/>
      <c r="AT295" s="102"/>
      <c r="AU295" s="102"/>
      <c r="AV295" s="102"/>
      <c r="AW295" s="102"/>
      <c r="AX295" s="102"/>
      <c r="AY295" s="102"/>
      <c r="AZ295" s="102"/>
      <c r="BA295" s="102"/>
      <c r="BB295" s="102"/>
      <c r="BC295" s="102"/>
      <c r="BD295" s="102"/>
      <c r="BE295" s="102"/>
      <c r="BF295" s="102"/>
      <c r="BG295" s="102"/>
      <c r="BH295" s="102"/>
      <c r="BI295" s="102"/>
      <c r="BJ295" s="102"/>
      <c r="BK295" s="102"/>
      <c r="BL295" s="102"/>
      <c r="BM295" s="102"/>
      <c r="BN295" s="102"/>
      <c r="BO295" s="102"/>
      <c r="BP295" s="102"/>
      <c r="BQ295" s="102"/>
      <c r="BR295" s="102"/>
      <c r="BS295" s="102"/>
      <c r="BT295" s="102"/>
      <c r="BU295" s="102"/>
      <c r="BV295" s="102"/>
      <c r="BW295" s="102"/>
      <c r="BX295" s="102"/>
      <c r="BY295" s="102"/>
      <c r="BZ295" s="102"/>
      <c r="CA295" s="102"/>
      <c r="CB295" s="102"/>
      <c r="CC295" s="102"/>
      <c r="CD295" s="102"/>
      <c r="CE295" s="102"/>
      <c r="CF295" s="102"/>
      <c r="CG295" s="102"/>
      <c r="CH295" s="102"/>
      <c r="CI295" s="102"/>
      <c r="CJ295" s="102"/>
      <c r="CK295" s="102"/>
      <c r="CL295" s="102"/>
      <c r="CM295" s="102"/>
      <c r="CN295" s="102"/>
      <c r="CO295" s="102"/>
      <c r="CP295" s="102"/>
      <c r="CQ295" s="102"/>
      <c r="CR295" s="102"/>
      <c r="CS295" s="102"/>
      <c r="CT295" s="102"/>
      <c r="CU295" s="102"/>
      <c r="CV295" s="102"/>
      <c r="CW295" s="102"/>
      <c r="CX295" s="102"/>
      <c r="CY295" s="102"/>
      <c r="CZ295" s="102"/>
      <c r="DA295" s="102"/>
      <c r="DB295" s="102"/>
      <c r="DC295" s="103"/>
      <c r="DD295" s="103"/>
      <c r="DE295" s="103"/>
      <c r="DF295" s="103"/>
      <c r="DG295" s="103"/>
      <c r="DH295" s="103"/>
      <c r="DI295" s="103"/>
      <c r="DJ295" s="103"/>
      <c r="DK295" s="103"/>
      <c r="DL295" s="103"/>
      <c r="DM295" s="103"/>
      <c r="DN295" s="103"/>
      <c r="DO295" s="103"/>
      <c r="DP295" s="103"/>
      <c r="DQ295" s="103"/>
      <c r="DR295" s="103"/>
      <c r="DS295" s="103"/>
      <c r="DT295" s="103"/>
      <c r="DU295" s="103"/>
      <c r="DV295" s="103"/>
      <c r="DW295" s="103"/>
      <c r="DX295" s="103"/>
      <c r="DY295" s="103"/>
      <c r="DZ295" s="103"/>
      <c r="EA295" s="103"/>
      <c r="EB295" s="103"/>
      <c r="EC295" s="103"/>
      <c r="ED295" s="103"/>
      <c r="EE295" s="103"/>
      <c r="EF295" s="103"/>
      <c r="EG295" s="103"/>
      <c r="EH295" s="103"/>
      <c r="EI295" s="103"/>
      <c r="EJ295" s="103"/>
      <c r="EK295" s="103"/>
      <c r="EL295" s="103"/>
      <c r="EM295" s="103"/>
      <c r="EN295" s="103"/>
      <c r="EO295" s="103"/>
      <c r="EP295" s="103"/>
      <c r="EQ295" s="103"/>
      <c r="ER295" s="103"/>
      <c r="ES295" s="103"/>
      <c r="ET295" s="103"/>
      <c r="EU295" s="103"/>
      <c r="EV295" s="103"/>
      <c r="EW295" s="103"/>
      <c r="EX295" s="103"/>
    </row>
    <row r="296" spans="1:154" s="47" customFormat="1" x14ac:dyDescent="0.25">
      <c r="A296" s="38"/>
      <c r="B296" s="39"/>
      <c r="C296" s="39"/>
      <c r="D296" s="39"/>
      <c r="E296" s="39" t="s">
        <v>55</v>
      </c>
      <c r="F296" s="39"/>
      <c r="G296" s="52" t="s">
        <v>161</v>
      </c>
      <c r="H296" s="75">
        <f>SUM(H297+H298+H299+H300+H301+H302)</f>
        <v>63000</v>
      </c>
      <c r="I296" s="75">
        <f>SUM(I297+I298+I299+I300+I301+I302)</f>
        <v>41400</v>
      </c>
      <c r="J296" s="78">
        <f t="shared" si="80"/>
        <v>21600</v>
      </c>
      <c r="K296" s="76">
        <f t="shared" si="79"/>
        <v>65.709999999999994</v>
      </c>
      <c r="L296" s="75">
        <f>SUM(L297+L298+L299+L300+L301+L302)</f>
        <v>41400</v>
      </c>
      <c r="M296" s="75">
        <f>SUM(M297+M298+M299+M300+M301+M302)</f>
        <v>26425</v>
      </c>
      <c r="N296" s="75">
        <f>SUM(N297+N298+N299+N300+N301+N302)</f>
        <v>7139</v>
      </c>
      <c r="O296" s="77">
        <f>SUM(O297+O298+O299+O300+O301+O302)</f>
        <v>33564</v>
      </c>
      <c r="P296" s="77">
        <f t="shared" si="76"/>
        <v>7836</v>
      </c>
      <c r="Q296" s="41">
        <f t="shared" si="77"/>
        <v>81.069999999999993</v>
      </c>
      <c r="R296" s="44"/>
      <c r="S296" s="44"/>
      <c r="T296" s="175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  <c r="BP296" s="45"/>
      <c r="BQ296" s="45"/>
      <c r="BR296" s="45"/>
      <c r="BS296" s="45"/>
      <c r="BT296" s="45"/>
      <c r="BU296" s="45"/>
      <c r="BV296" s="45"/>
      <c r="BW296" s="45"/>
      <c r="BX296" s="45"/>
      <c r="BY296" s="45"/>
      <c r="BZ296" s="45"/>
      <c r="CA296" s="45"/>
      <c r="CB296" s="45"/>
      <c r="CC296" s="45"/>
      <c r="CD296" s="45"/>
      <c r="CE296" s="45"/>
      <c r="CF296" s="45"/>
      <c r="CG296" s="45"/>
      <c r="CH296" s="45"/>
      <c r="CI296" s="45"/>
      <c r="CJ296" s="45"/>
      <c r="CK296" s="45"/>
      <c r="CL296" s="45"/>
      <c r="CM296" s="45"/>
      <c r="CN296" s="45"/>
      <c r="CO296" s="45"/>
      <c r="CP296" s="45"/>
      <c r="CQ296" s="45"/>
      <c r="CR296" s="45"/>
      <c r="CS296" s="45"/>
      <c r="CT296" s="45"/>
      <c r="CU296" s="45"/>
      <c r="CV296" s="45"/>
      <c r="CW296" s="45"/>
      <c r="CX296" s="45"/>
      <c r="CY296" s="45"/>
      <c r="CZ296" s="45"/>
      <c r="DA296" s="45"/>
      <c r="DB296" s="45"/>
      <c r="DC296" s="46"/>
      <c r="DD296" s="46"/>
      <c r="DE296" s="46"/>
      <c r="DF296" s="46"/>
      <c r="DG296" s="46"/>
      <c r="DH296" s="46"/>
      <c r="DI296" s="46"/>
      <c r="DJ296" s="46"/>
      <c r="DK296" s="46"/>
      <c r="DL296" s="46"/>
      <c r="DM296" s="46"/>
      <c r="DN296" s="46"/>
      <c r="DO296" s="46"/>
      <c r="DP296" s="46"/>
      <c r="DQ296" s="46"/>
      <c r="DR296" s="46"/>
      <c r="DS296" s="46"/>
      <c r="DT296" s="46"/>
      <c r="DU296" s="46"/>
      <c r="DV296" s="46"/>
      <c r="DW296" s="46"/>
      <c r="DX296" s="46"/>
      <c r="DY296" s="46"/>
      <c r="DZ296" s="46"/>
      <c r="EA296" s="46"/>
      <c r="EB296" s="46"/>
      <c r="EC296" s="46"/>
      <c r="ED296" s="46"/>
      <c r="EE296" s="46"/>
      <c r="EF296" s="46"/>
      <c r="EG296" s="46"/>
      <c r="EH296" s="46"/>
      <c r="EI296" s="46"/>
      <c r="EJ296" s="46"/>
      <c r="EK296" s="46"/>
      <c r="EL296" s="46"/>
      <c r="EM296" s="46"/>
      <c r="EN296" s="46"/>
      <c r="EO296" s="46"/>
      <c r="EP296" s="46"/>
      <c r="EQ296" s="46"/>
      <c r="ER296" s="46"/>
      <c r="ES296" s="46"/>
      <c r="ET296" s="46"/>
      <c r="EU296" s="46"/>
      <c r="EV296" s="46"/>
      <c r="EW296" s="46"/>
      <c r="EX296" s="46"/>
    </row>
    <row r="297" spans="1:154" x14ac:dyDescent="0.2">
      <c r="A297" s="48"/>
      <c r="B297" s="49"/>
      <c r="C297" s="49"/>
      <c r="D297" s="49"/>
      <c r="E297" s="49"/>
      <c r="F297" s="49" t="s">
        <v>37</v>
      </c>
      <c r="G297" s="53" t="s">
        <v>162</v>
      </c>
      <c r="H297" s="78"/>
      <c r="I297" s="78"/>
      <c r="J297" s="78">
        <f t="shared" si="80"/>
        <v>0</v>
      </c>
      <c r="K297" s="76" t="e">
        <f t="shared" si="79"/>
        <v>#DIV/0!</v>
      </c>
      <c r="L297" s="78"/>
      <c r="M297" s="50"/>
      <c r="N297" s="78"/>
      <c r="O297" s="79">
        <f t="shared" ref="O297:O302" si="83">+M297+N297</f>
        <v>0</v>
      </c>
      <c r="P297" s="79">
        <f t="shared" si="76"/>
        <v>0</v>
      </c>
      <c r="Q297" s="41" t="e">
        <f t="shared" si="77"/>
        <v>#DIV/0!</v>
      </c>
      <c r="R297" s="36"/>
      <c r="S297" s="36"/>
      <c r="T297" s="101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2"/>
      <c r="DD297" s="12"/>
      <c r="DE297" s="12"/>
      <c r="DF297" s="12"/>
      <c r="DG297" s="12"/>
      <c r="DH297" s="12"/>
      <c r="DI297" s="12"/>
      <c r="DJ297" s="12"/>
      <c r="DK297" s="12"/>
      <c r="DL297" s="12"/>
      <c r="DM297" s="12"/>
      <c r="DN297" s="12"/>
      <c r="DO297" s="12"/>
      <c r="DP297" s="12"/>
      <c r="DQ297" s="12"/>
      <c r="DR297" s="12"/>
      <c r="DS297" s="12"/>
      <c r="DT297" s="12"/>
      <c r="DU297" s="12"/>
      <c r="DV297" s="12"/>
      <c r="DW297" s="12"/>
      <c r="DX297" s="12"/>
      <c r="DY297" s="12"/>
      <c r="DZ297" s="12"/>
      <c r="EA297" s="12"/>
      <c r="EB297" s="12"/>
      <c r="EC297" s="12"/>
      <c r="ED297" s="12"/>
      <c r="EE297" s="12"/>
      <c r="EF297" s="12"/>
      <c r="EG297" s="12"/>
      <c r="EH297" s="12"/>
      <c r="EI297" s="12"/>
      <c r="EJ297" s="12"/>
      <c r="EK297" s="12"/>
      <c r="EL297" s="12"/>
      <c r="EM297" s="12"/>
      <c r="EN297" s="12"/>
      <c r="EO297" s="12"/>
      <c r="EP297" s="12"/>
      <c r="EQ297" s="12"/>
      <c r="ER297" s="12"/>
      <c r="ES297" s="12"/>
      <c r="ET297" s="12"/>
      <c r="EU297" s="12"/>
      <c r="EV297" s="12"/>
      <c r="EW297" s="12"/>
      <c r="EX297" s="12"/>
    </row>
    <row r="298" spans="1:154" x14ac:dyDescent="0.2">
      <c r="A298" s="48"/>
      <c r="B298" s="49"/>
      <c r="C298" s="49"/>
      <c r="D298" s="49"/>
      <c r="E298" s="49"/>
      <c r="F298" s="49" t="s">
        <v>35</v>
      </c>
      <c r="G298" s="53" t="s">
        <v>163</v>
      </c>
      <c r="H298" s="78"/>
      <c r="I298" s="78"/>
      <c r="J298" s="78">
        <f t="shared" si="80"/>
        <v>0</v>
      </c>
      <c r="K298" s="76" t="e">
        <f t="shared" si="79"/>
        <v>#DIV/0!</v>
      </c>
      <c r="L298" s="78"/>
      <c r="M298" s="50"/>
      <c r="N298" s="78"/>
      <c r="O298" s="79">
        <f t="shared" si="83"/>
        <v>0</v>
      </c>
      <c r="P298" s="79">
        <f t="shared" si="76"/>
        <v>0</v>
      </c>
      <c r="Q298" s="41" t="e">
        <f t="shared" si="77"/>
        <v>#DIV/0!</v>
      </c>
      <c r="R298" s="36"/>
      <c r="S298" s="36"/>
      <c r="T298" s="101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2"/>
      <c r="DD298" s="12"/>
      <c r="DE298" s="12"/>
      <c r="DF298" s="12"/>
      <c r="DG298" s="12"/>
      <c r="DH298" s="12"/>
      <c r="DI298" s="12"/>
      <c r="DJ298" s="12"/>
      <c r="DK298" s="12"/>
      <c r="DL298" s="12"/>
      <c r="DM298" s="12"/>
      <c r="DN298" s="12"/>
      <c r="DO298" s="12"/>
      <c r="DP298" s="12"/>
      <c r="DQ298" s="12"/>
      <c r="DR298" s="12"/>
      <c r="DS298" s="12"/>
      <c r="DT298" s="12"/>
      <c r="DU298" s="12"/>
      <c r="DV298" s="12"/>
      <c r="DW298" s="12"/>
      <c r="DX298" s="12"/>
      <c r="DY298" s="12"/>
      <c r="DZ298" s="12"/>
      <c r="EA298" s="12"/>
      <c r="EB298" s="12"/>
      <c r="EC298" s="12"/>
      <c r="ED298" s="12"/>
      <c r="EE298" s="12"/>
      <c r="EF298" s="12"/>
      <c r="EG298" s="12"/>
      <c r="EH298" s="12"/>
      <c r="EI298" s="12"/>
      <c r="EJ298" s="12"/>
      <c r="EK298" s="12"/>
      <c r="EL298" s="12"/>
      <c r="EM298" s="12"/>
      <c r="EN298" s="12"/>
      <c r="EO298" s="12"/>
      <c r="EP298" s="12"/>
      <c r="EQ298" s="12"/>
      <c r="ER298" s="12"/>
      <c r="ES298" s="12"/>
      <c r="ET298" s="12"/>
      <c r="EU298" s="12"/>
      <c r="EV298" s="12"/>
      <c r="EW298" s="12"/>
      <c r="EX298" s="12"/>
    </row>
    <row r="299" spans="1:154" x14ac:dyDescent="0.2">
      <c r="A299" s="48"/>
      <c r="B299" s="49"/>
      <c r="C299" s="49"/>
      <c r="D299" s="49"/>
      <c r="E299" s="49"/>
      <c r="F299" s="49" t="s">
        <v>55</v>
      </c>
      <c r="G299" s="53" t="s">
        <v>164</v>
      </c>
      <c r="H299" s="78"/>
      <c r="I299" s="78"/>
      <c r="J299" s="78">
        <f t="shared" si="80"/>
        <v>0</v>
      </c>
      <c r="K299" s="76" t="e">
        <f t="shared" si="79"/>
        <v>#DIV/0!</v>
      </c>
      <c r="L299" s="78"/>
      <c r="M299" s="50"/>
      <c r="N299" s="78"/>
      <c r="O299" s="79">
        <f t="shared" si="83"/>
        <v>0</v>
      </c>
      <c r="P299" s="79">
        <f t="shared" si="76"/>
        <v>0</v>
      </c>
      <c r="Q299" s="41" t="e">
        <f t="shared" si="77"/>
        <v>#DIV/0!</v>
      </c>
      <c r="R299" s="36"/>
      <c r="S299" s="36"/>
      <c r="T299" s="101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/>
      <c r="DO299" s="12"/>
      <c r="DP299" s="12"/>
      <c r="DQ299" s="12"/>
      <c r="DR299" s="12"/>
      <c r="DS299" s="12"/>
      <c r="DT299" s="12"/>
      <c r="DU299" s="12"/>
      <c r="DV299" s="12"/>
      <c r="DW299" s="12"/>
      <c r="DX299" s="12"/>
      <c r="DY299" s="12"/>
      <c r="DZ299" s="12"/>
      <c r="EA299" s="12"/>
      <c r="EB299" s="12"/>
      <c r="EC299" s="12"/>
      <c r="ED299" s="12"/>
      <c r="EE299" s="12"/>
      <c r="EF299" s="12"/>
      <c r="EG299" s="12"/>
      <c r="EH299" s="12"/>
      <c r="EI299" s="12"/>
      <c r="EJ299" s="12"/>
      <c r="EK299" s="12"/>
      <c r="EL299" s="12"/>
      <c r="EM299" s="12"/>
      <c r="EN299" s="12"/>
      <c r="EO299" s="12"/>
      <c r="EP299" s="12"/>
      <c r="EQ299" s="12"/>
      <c r="ER299" s="12"/>
      <c r="ES299" s="12"/>
      <c r="ET299" s="12"/>
      <c r="EU299" s="12"/>
      <c r="EV299" s="12"/>
      <c r="EW299" s="12"/>
      <c r="EX299" s="12"/>
    </row>
    <row r="300" spans="1:154" ht="33" x14ac:dyDescent="0.2">
      <c r="A300" s="48"/>
      <c r="B300" s="49"/>
      <c r="C300" s="49"/>
      <c r="D300" s="49"/>
      <c r="E300" s="49"/>
      <c r="F300" s="49" t="s">
        <v>24</v>
      </c>
      <c r="G300" s="53" t="s">
        <v>165</v>
      </c>
      <c r="H300" s="78"/>
      <c r="I300" s="78"/>
      <c r="J300" s="78">
        <f t="shared" si="80"/>
        <v>0</v>
      </c>
      <c r="K300" s="76" t="e">
        <f t="shared" si="79"/>
        <v>#DIV/0!</v>
      </c>
      <c r="L300" s="78"/>
      <c r="M300" s="50"/>
      <c r="N300" s="78"/>
      <c r="O300" s="79">
        <f t="shared" si="83"/>
        <v>0</v>
      </c>
      <c r="P300" s="79">
        <f t="shared" si="76"/>
        <v>0</v>
      </c>
      <c r="Q300" s="41" t="e">
        <f t="shared" si="77"/>
        <v>#DIV/0!</v>
      </c>
      <c r="R300" s="36"/>
      <c r="S300" s="36"/>
      <c r="T300" s="101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/>
      <c r="DO300" s="12"/>
      <c r="DP300" s="12"/>
      <c r="DQ300" s="12"/>
      <c r="DR300" s="12"/>
      <c r="DS300" s="12"/>
      <c r="DT300" s="12"/>
      <c r="DU300" s="12"/>
      <c r="DV300" s="12"/>
      <c r="DW300" s="12"/>
      <c r="DX300" s="12"/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2"/>
      <c r="EN300" s="12"/>
      <c r="EO300" s="12"/>
      <c r="EP300" s="12"/>
      <c r="EQ300" s="12"/>
      <c r="ER300" s="12"/>
      <c r="ES300" s="12"/>
      <c r="ET300" s="12"/>
      <c r="EU300" s="12"/>
      <c r="EV300" s="12"/>
      <c r="EW300" s="12"/>
      <c r="EX300" s="12"/>
    </row>
    <row r="301" spans="1:154" x14ac:dyDescent="0.2">
      <c r="A301" s="48"/>
      <c r="B301" s="49"/>
      <c r="C301" s="49"/>
      <c r="D301" s="49"/>
      <c r="E301" s="49"/>
      <c r="F301" s="49" t="s">
        <v>39</v>
      </c>
      <c r="G301" s="53" t="s">
        <v>166</v>
      </c>
      <c r="H301" s="78"/>
      <c r="I301" s="78"/>
      <c r="J301" s="78">
        <f t="shared" si="80"/>
        <v>0</v>
      </c>
      <c r="K301" s="76" t="e">
        <f t="shared" si="79"/>
        <v>#DIV/0!</v>
      </c>
      <c r="L301" s="78"/>
      <c r="M301" s="50"/>
      <c r="N301" s="78"/>
      <c r="O301" s="79">
        <f t="shared" si="83"/>
        <v>0</v>
      </c>
      <c r="P301" s="79">
        <f t="shared" si="76"/>
        <v>0</v>
      </c>
      <c r="Q301" s="41" t="e">
        <f t="shared" si="77"/>
        <v>#DIV/0!</v>
      </c>
      <c r="R301" s="36"/>
      <c r="S301" s="36"/>
      <c r="T301" s="101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2"/>
      <c r="DD301" s="12"/>
      <c r="DE301" s="12"/>
      <c r="DF301" s="12"/>
      <c r="DG301" s="12"/>
      <c r="DH301" s="12"/>
      <c r="DI301" s="12"/>
      <c r="DJ301" s="12"/>
      <c r="DK301" s="12"/>
      <c r="DL301" s="12"/>
      <c r="DM301" s="12"/>
      <c r="DN301" s="12"/>
      <c r="DO301" s="12"/>
      <c r="DP301" s="12"/>
      <c r="DQ301" s="12"/>
      <c r="DR301" s="12"/>
      <c r="DS301" s="12"/>
      <c r="DT301" s="12"/>
      <c r="DU301" s="12"/>
      <c r="DV301" s="12"/>
      <c r="DW301" s="12"/>
      <c r="DX301" s="12"/>
      <c r="DY301" s="12"/>
      <c r="DZ301" s="12"/>
      <c r="EA301" s="12"/>
      <c r="EB301" s="12"/>
      <c r="EC301" s="12"/>
      <c r="ED301" s="12"/>
      <c r="EE301" s="12"/>
      <c r="EF301" s="12"/>
      <c r="EG301" s="12"/>
      <c r="EH301" s="12"/>
      <c r="EI301" s="12"/>
      <c r="EJ301" s="12"/>
      <c r="EK301" s="12"/>
      <c r="EL301" s="12"/>
      <c r="EM301" s="12"/>
      <c r="EN301" s="12"/>
      <c r="EO301" s="12"/>
      <c r="EP301" s="12"/>
      <c r="EQ301" s="12"/>
      <c r="ER301" s="12"/>
      <c r="ES301" s="12"/>
      <c r="ET301" s="12"/>
      <c r="EU301" s="12"/>
      <c r="EV301" s="12"/>
      <c r="EW301" s="12"/>
      <c r="EX301" s="12"/>
    </row>
    <row r="302" spans="1:154" s="104" customFormat="1" x14ac:dyDescent="0.2">
      <c r="A302" s="98"/>
      <c r="B302" s="99"/>
      <c r="C302" s="99"/>
      <c r="D302" s="99"/>
      <c r="E302" s="99"/>
      <c r="F302" s="99" t="s">
        <v>167</v>
      </c>
      <c r="G302" s="100" t="s">
        <v>168</v>
      </c>
      <c r="H302" s="78">
        <v>63000</v>
      </c>
      <c r="I302" s="78">
        <v>41400</v>
      </c>
      <c r="J302" s="78">
        <f t="shared" si="80"/>
        <v>21600</v>
      </c>
      <c r="K302" s="76">
        <f t="shared" si="79"/>
        <v>65.709999999999994</v>
      </c>
      <c r="L302" s="78">
        <v>41400</v>
      </c>
      <c r="M302" s="50">
        <v>26425</v>
      </c>
      <c r="N302" s="78">
        <v>7139</v>
      </c>
      <c r="O302" s="79">
        <f t="shared" si="83"/>
        <v>33564</v>
      </c>
      <c r="P302" s="79">
        <f t="shared" si="76"/>
        <v>7836</v>
      </c>
      <c r="Q302" s="41">
        <f t="shared" si="77"/>
        <v>81.069999999999993</v>
      </c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  <c r="AB302" s="101"/>
      <c r="AC302" s="101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2"/>
      <c r="AT302" s="102"/>
      <c r="AU302" s="102"/>
      <c r="AV302" s="102"/>
      <c r="AW302" s="102"/>
      <c r="AX302" s="102"/>
      <c r="AY302" s="102"/>
      <c r="AZ302" s="102"/>
      <c r="BA302" s="102"/>
      <c r="BB302" s="102"/>
      <c r="BC302" s="102"/>
      <c r="BD302" s="102"/>
      <c r="BE302" s="102"/>
      <c r="BF302" s="102"/>
      <c r="BG302" s="102"/>
      <c r="BH302" s="102"/>
      <c r="BI302" s="102"/>
      <c r="BJ302" s="102"/>
      <c r="BK302" s="102"/>
      <c r="BL302" s="102"/>
      <c r="BM302" s="102"/>
      <c r="BN302" s="102"/>
      <c r="BO302" s="102"/>
      <c r="BP302" s="102"/>
      <c r="BQ302" s="102"/>
      <c r="BR302" s="102"/>
      <c r="BS302" s="102"/>
      <c r="BT302" s="102"/>
      <c r="BU302" s="102"/>
      <c r="BV302" s="102"/>
      <c r="BW302" s="102"/>
      <c r="BX302" s="102"/>
      <c r="BY302" s="102"/>
      <c r="BZ302" s="102"/>
      <c r="CA302" s="102"/>
      <c r="CB302" s="102"/>
      <c r="CC302" s="102"/>
      <c r="CD302" s="102"/>
      <c r="CE302" s="102"/>
      <c r="CF302" s="102"/>
      <c r="CG302" s="102"/>
      <c r="CH302" s="102"/>
      <c r="CI302" s="102"/>
      <c r="CJ302" s="102"/>
      <c r="CK302" s="102"/>
      <c r="CL302" s="102"/>
      <c r="CM302" s="102"/>
      <c r="CN302" s="102"/>
      <c r="CO302" s="102"/>
      <c r="CP302" s="102"/>
      <c r="CQ302" s="102"/>
      <c r="CR302" s="102"/>
      <c r="CS302" s="102"/>
      <c r="CT302" s="102"/>
      <c r="CU302" s="102"/>
      <c r="CV302" s="102"/>
      <c r="CW302" s="102"/>
      <c r="CX302" s="102"/>
      <c r="CY302" s="102"/>
      <c r="CZ302" s="102"/>
      <c r="DA302" s="102"/>
      <c r="DB302" s="102"/>
      <c r="DC302" s="103"/>
      <c r="DD302" s="103"/>
      <c r="DE302" s="103"/>
      <c r="DF302" s="103"/>
      <c r="DG302" s="103"/>
      <c r="DH302" s="103"/>
      <c r="DI302" s="103"/>
      <c r="DJ302" s="103"/>
      <c r="DK302" s="103"/>
      <c r="DL302" s="103"/>
      <c r="DM302" s="103"/>
      <c r="DN302" s="103"/>
      <c r="DO302" s="103"/>
      <c r="DP302" s="103"/>
      <c r="DQ302" s="103"/>
      <c r="DR302" s="103"/>
      <c r="DS302" s="103"/>
      <c r="DT302" s="103"/>
      <c r="DU302" s="103"/>
      <c r="DV302" s="103"/>
      <c r="DW302" s="103"/>
      <c r="DX302" s="103"/>
      <c r="DY302" s="103"/>
      <c r="DZ302" s="103"/>
      <c r="EA302" s="103"/>
      <c r="EB302" s="103"/>
      <c r="EC302" s="103"/>
      <c r="ED302" s="103"/>
      <c r="EE302" s="103"/>
      <c r="EF302" s="103"/>
      <c r="EG302" s="103"/>
      <c r="EH302" s="103"/>
      <c r="EI302" s="103"/>
      <c r="EJ302" s="103"/>
      <c r="EK302" s="103"/>
      <c r="EL302" s="103"/>
      <c r="EM302" s="103"/>
      <c r="EN302" s="103"/>
      <c r="EO302" s="103"/>
      <c r="EP302" s="103"/>
      <c r="EQ302" s="103"/>
      <c r="ER302" s="103"/>
      <c r="ES302" s="103"/>
      <c r="ET302" s="103"/>
      <c r="EU302" s="103"/>
      <c r="EV302" s="103"/>
      <c r="EW302" s="103"/>
      <c r="EX302" s="103"/>
    </row>
    <row r="303" spans="1:154" s="47" customFormat="1" x14ac:dyDescent="0.25">
      <c r="A303" s="38"/>
      <c r="B303" s="39"/>
      <c r="C303" s="39"/>
      <c r="D303" s="39" t="s">
        <v>112</v>
      </c>
      <c r="E303" s="39"/>
      <c r="F303" s="39"/>
      <c r="G303" s="74" t="s">
        <v>87</v>
      </c>
      <c r="H303" s="75">
        <f>H304+H315+H316+H320+H323+H324+H325+H326+H327+H328+H330+H331</f>
        <v>352000</v>
      </c>
      <c r="I303" s="75">
        <f>I304+I315+I316+I320+I323+I324+I325+I326+I327+I328+I330+I331</f>
        <v>239000</v>
      </c>
      <c r="J303" s="78">
        <f t="shared" si="80"/>
        <v>113000</v>
      </c>
      <c r="K303" s="76">
        <f t="shared" si="79"/>
        <v>67.900000000000006</v>
      </c>
      <c r="L303" s="75">
        <f>L304+L315+L316+L320+L323+L324+L325+L326+L327+L328+L330+L331</f>
        <v>239000</v>
      </c>
      <c r="M303" s="75">
        <f>M304+M315+M316+M320+M323+M324+M325+M326+M327+M328+M330+M331</f>
        <v>136310.40000000002</v>
      </c>
      <c r="N303" s="75">
        <f>N304+N315+N316+N320+N323+N324+N325+N326+N327+N328+N330+N331</f>
        <v>22777.599999999999</v>
      </c>
      <c r="O303" s="77">
        <f>O304+O315+O316+O320+O323+O324+O325+O326+O327+O328+O330+O331</f>
        <v>159088</v>
      </c>
      <c r="P303" s="77">
        <f>L303-O303</f>
        <v>79912</v>
      </c>
      <c r="Q303" s="41">
        <f t="shared" si="77"/>
        <v>66.56</v>
      </c>
      <c r="R303" s="44"/>
      <c r="S303" s="44"/>
      <c r="T303" s="175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  <c r="BP303" s="45"/>
      <c r="BQ303" s="45"/>
      <c r="BR303" s="45"/>
      <c r="BS303" s="45"/>
      <c r="BT303" s="45"/>
      <c r="BU303" s="45"/>
      <c r="BV303" s="45"/>
      <c r="BW303" s="45"/>
      <c r="BX303" s="45"/>
      <c r="BY303" s="45"/>
      <c r="BZ303" s="45"/>
      <c r="CA303" s="45"/>
      <c r="CB303" s="45"/>
      <c r="CC303" s="45"/>
      <c r="CD303" s="45"/>
      <c r="CE303" s="45"/>
      <c r="CF303" s="45"/>
      <c r="CG303" s="45"/>
      <c r="CH303" s="45"/>
      <c r="CI303" s="45"/>
      <c r="CJ303" s="45"/>
      <c r="CK303" s="45"/>
      <c r="CL303" s="45"/>
      <c r="CM303" s="45"/>
      <c r="CN303" s="45"/>
      <c r="CO303" s="45"/>
      <c r="CP303" s="45"/>
      <c r="CQ303" s="45"/>
      <c r="CR303" s="45"/>
      <c r="CS303" s="45"/>
      <c r="CT303" s="45"/>
      <c r="CU303" s="45"/>
      <c r="CV303" s="45"/>
      <c r="CW303" s="45"/>
      <c r="CX303" s="45"/>
      <c r="CY303" s="45"/>
      <c r="CZ303" s="45"/>
      <c r="DA303" s="45"/>
      <c r="DB303" s="45"/>
      <c r="DC303" s="46"/>
      <c r="DD303" s="46"/>
      <c r="DE303" s="46"/>
      <c r="DF303" s="46"/>
      <c r="DG303" s="46"/>
      <c r="DH303" s="46"/>
      <c r="DI303" s="46"/>
      <c r="DJ303" s="46"/>
      <c r="DK303" s="46"/>
      <c r="DL303" s="46"/>
      <c r="DM303" s="46"/>
      <c r="DN303" s="46"/>
      <c r="DO303" s="46"/>
      <c r="DP303" s="46"/>
      <c r="DQ303" s="46"/>
      <c r="DR303" s="46"/>
      <c r="DS303" s="46"/>
      <c r="DT303" s="46"/>
      <c r="DU303" s="46"/>
      <c r="DV303" s="46"/>
      <c r="DW303" s="46"/>
      <c r="DX303" s="46"/>
      <c r="DY303" s="46"/>
      <c r="DZ303" s="46"/>
      <c r="EA303" s="46"/>
      <c r="EB303" s="46"/>
      <c r="EC303" s="46"/>
      <c r="ED303" s="46"/>
      <c r="EE303" s="46"/>
      <c r="EF303" s="46"/>
      <c r="EG303" s="46"/>
      <c r="EH303" s="46"/>
      <c r="EI303" s="46"/>
      <c r="EJ303" s="46"/>
      <c r="EK303" s="46"/>
      <c r="EL303" s="46"/>
      <c r="EM303" s="46"/>
      <c r="EN303" s="46"/>
      <c r="EO303" s="46"/>
      <c r="EP303" s="46"/>
      <c r="EQ303" s="46"/>
      <c r="ER303" s="46"/>
      <c r="ES303" s="46"/>
      <c r="ET303" s="46"/>
      <c r="EU303" s="46"/>
      <c r="EV303" s="46"/>
      <c r="EW303" s="46"/>
      <c r="EX303" s="46"/>
    </row>
    <row r="304" spans="1:154" s="47" customFormat="1" x14ac:dyDescent="0.25">
      <c r="A304" s="38"/>
      <c r="B304" s="39"/>
      <c r="C304" s="39"/>
      <c r="D304" s="39"/>
      <c r="E304" s="39" t="s">
        <v>37</v>
      </c>
      <c r="F304" s="39"/>
      <c r="G304" s="52" t="s">
        <v>228</v>
      </c>
      <c r="H304" s="75">
        <f>SUM(H305:H314)</f>
        <v>293000</v>
      </c>
      <c r="I304" s="75">
        <f>SUM(I305:I314)</f>
        <v>202000</v>
      </c>
      <c r="J304" s="75">
        <f>SUM(J305:J314)</f>
        <v>91000</v>
      </c>
      <c r="K304" s="76">
        <f t="shared" si="79"/>
        <v>68.94</v>
      </c>
      <c r="L304" s="75">
        <f>SUM(L305:L314)</f>
        <v>202000</v>
      </c>
      <c r="M304" s="75">
        <f>SUM(M305:M314)</f>
        <v>114002.20000000001</v>
      </c>
      <c r="N304" s="75">
        <f>SUM(N305:N314)</f>
        <v>17657.289999999997</v>
      </c>
      <c r="O304" s="77">
        <f>SUM(O305:O314)</f>
        <v>131659.49</v>
      </c>
      <c r="P304" s="77">
        <f t="shared" si="76"/>
        <v>70340.510000000009</v>
      </c>
      <c r="Q304" s="41">
        <f t="shared" si="77"/>
        <v>65.180000000000007</v>
      </c>
      <c r="R304" s="44"/>
      <c r="S304" s="44"/>
      <c r="T304" s="175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  <c r="BP304" s="45"/>
      <c r="BQ304" s="45"/>
      <c r="BR304" s="45"/>
      <c r="BS304" s="45"/>
      <c r="BT304" s="45"/>
      <c r="BU304" s="45"/>
      <c r="BV304" s="45"/>
      <c r="BW304" s="45"/>
      <c r="BX304" s="45"/>
      <c r="BY304" s="45"/>
      <c r="BZ304" s="45"/>
      <c r="CA304" s="45"/>
      <c r="CB304" s="45"/>
      <c r="CC304" s="45"/>
      <c r="CD304" s="45"/>
      <c r="CE304" s="45"/>
      <c r="CF304" s="45"/>
      <c r="CG304" s="45"/>
      <c r="CH304" s="45"/>
      <c r="CI304" s="45"/>
      <c r="CJ304" s="45"/>
      <c r="CK304" s="45"/>
      <c r="CL304" s="45"/>
      <c r="CM304" s="45"/>
      <c r="CN304" s="45"/>
      <c r="CO304" s="45"/>
      <c r="CP304" s="45"/>
      <c r="CQ304" s="45"/>
      <c r="CR304" s="45"/>
      <c r="CS304" s="45"/>
      <c r="CT304" s="45"/>
      <c r="CU304" s="45"/>
      <c r="CV304" s="45"/>
      <c r="CW304" s="45"/>
      <c r="CX304" s="45"/>
      <c r="CY304" s="45"/>
      <c r="CZ304" s="45"/>
      <c r="DA304" s="45"/>
      <c r="DB304" s="45"/>
      <c r="DC304" s="46"/>
      <c r="DD304" s="46"/>
      <c r="DE304" s="46"/>
      <c r="DF304" s="46"/>
      <c r="DG304" s="46"/>
      <c r="DH304" s="46"/>
      <c r="DI304" s="46"/>
      <c r="DJ304" s="46"/>
      <c r="DK304" s="46"/>
      <c r="DL304" s="46"/>
      <c r="DM304" s="46"/>
      <c r="DN304" s="46"/>
      <c r="DO304" s="46"/>
      <c r="DP304" s="46"/>
      <c r="DQ304" s="46"/>
      <c r="DR304" s="46"/>
      <c r="DS304" s="46"/>
      <c r="DT304" s="46"/>
      <c r="DU304" s="46"/>
      <c r="DV304" s="46"/>
      <c r="DW304" s="46"/>
      <c r="DX304" s="46"/>
      <c r="DY304" s="46"/>
      <c r="DZ304" s="46"/>
      <c r="EA304" s="46"/>
      <c r="EB304" s="46"/>
      <c r="EC304" s="46"/>
      <c r="ED304" s="46"/>
      <c r="EE304" s="46"/>
      <c r="EF304" s="46"/>
      <c r="EG304" s="46"/>
      <c r="EH304" s="46"/>
      <c r="EI304" s="46"/>
      <c r="EJ304" s="46"/>
      <c r="EK304" s="46"/>
      <c r="EL304" s="46"/>
      <c r="EM304" s="46"/>
      <c r="EN304" s="46"/>
      <c r="EO304" s="46"/>
      <c r="EP304" s="46"/>
      <c r="EQ304" s="46"/>
      <c r="ER304" s="46"/>
      <c r="ES304" s="46"/>
      <c r="ET304" s="46"/>
      <c r="EU304" s="46"/>
      <c r="EV304" s="46"/>
      <c r="EW304" s="46"/>
      <c r="EX304" s="46"/>
    </row>
    <row r="305" spans="1:154" s="104" customFormat="1" x14ac:dyDescent="0.2">
      <c r="A305" s="98"/>
      <c r="B305" s="99"/>
      <c r="C305" s="99"/>
      <c r="D305" s="99"/>
      <c r="E305" s="99"/>
      <c r="F305" s="99" t="s">
        <v>37</v>
      </c>
      <c r="G305" s="100" t="s">
        <v>284</v>
      </c>
      <c r="H305" s="78">
        <v>23000</v>
      </c>
      <c r="I305" s="78">
        <v>11000</v>
      </c>
      <c r="J305" s="78">
        <f t="shared" ref="J305:J340" si="84">H305-I305</f>
        <v>12000</v>
      </c>
      <c r="K305" s="76">
        <f t="shared" si="79"/>
        <v>47.83</v>
      </c>
      <c r="L305" s="78">
        <v>11000</v>
      </c>
      <c r="M305" s="50">
        <v>2994.6</v>
      </c>
      <c r="N305" s="78">
        <v>0</v>
      </c>
      <c r="O305" s="79">
        <f>M305+N305</f>
        <v>2994.6</v>
      </c>
      <c r="P305" s="79">
        <f t="shared" si="76"/>
        <v>8005.4</v>
      </c>
      <c r="Q305" s="41">
        <f t="shared" si="77"/>
        <v>27.22</v>
      </c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1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2"/>
      <c r="AT305" s="102"/>
      <c r="AU305" s="102"/>
      <c r="AV305" s="102"/>
      <c r="AW305" s="102"/>
      <c r="AX305" s="102"/>
      <c r="AY305" s="102"/>
      <c r="AZ305" s="102"/>
      <c r="BA305" s="102"/>
      <c r="BB305" s="102"/>
      <c r="BC305" s="102"/>
      <c r="BD305" s="102"/>
      <c r="BE305" s="102"/>
      <c r="BF305" s="102"/>
      <c r="BG305" s="102"/>
      <c r="BH305" s="102"/>
      <c r="BI305" s="102"/>
      <c r="BJ305" s="102"/>
      <c r="BK305" s="102"/>
      <c r="BL305" s="102"/>
      <c r="BM305" s="102"/>
      <c r="BN305" s="102"/>
      <c r="BO305" s="102"/>
      <c r="BP305" s="102"/>
      <c r="BQ305" s="102"/>
      <c r="BR305" s="102"/>
      <c r="BS305" s="102"/>
      <c r="BT305" s="102"/>
      <c r="BU305" s="102"/>
      <c r="BV305" s="102"/>
      <c r="BW305" s="102"/>
      <c r="BX305" s="102"/>
      <c r="BY305" s="102"/>
      <c r="BZ305" s="102"/>
      <c r="CA305" s="102"/>
      <c r="CB305" s="102"/>
      <c r="CC305" s="102"/>
      <c r="CD305" s="102"/>
      <c r="CE305" s="102"/>
      <c r="CF305" s="102"/>
      <c r="CG305" s="102"/>
      <c r="CH305" s="102"/>
      <c r="CI305" s="102"/>
      <c r="CJ305" s="102"/>
      <c r="CK305" s="102"/>
      <c r="CL305" s="102"/>
      <c r="CM305" s="102"/>
      <c r="CN305" s="102"/>
      <c r="CO305" s="102"/>
      <c r="CP305" s="102"/>
      <c r="CQ305" s="102"/>
      <c r="CR305" s="102"/>
      <c r="CS305" s="102"/>
      <c r="CT305" s="102"/>
      <c r="CU305" s="102"/>
      <c r="CV305" s="102"/>
      <c r="CW305" s="102"/>
      <c r="CX305" s="102"/>
      <c r="CY305" s="102"/>
      <c r="CZ305" s="102"/>
      <c r="DA305" s="102"/>
      <c r="DB305" s="102"/>
      <c r="DC305" s="103"/>
      <c r="DD305" s="103"/>
      <c r="DE305" s="103"/>
      <c r="DF305" s="103"/>
      <c r="DG305" s="103"/>
      <c r="DH305" s="103"/>
      <c r="DI305" s="103"/>
      <c r="DJ305" s="103"/>
      <c r="DK305" s="103"/>
      <c r="DL305" s="103"/>
      <c r="DM305" s="103"/>
      <c r="DN305" s="103"/>
      <c r="DO305" s="103"/>
      <c r="DP305" s="103"/>
      <c r="DQ305" s="103"/>
      <c r="DR305" s="103"/>
      <c r="DS305" s="103"/>
      <c r="DT305" s="103"/>
      <c r="DU305" s="103"/>
      <c r="DV305" s="103"/>
      <c r="DW305" s="103"/>
      <c r="DX305" s="103"/>
      <c r="DY305" s="103"/>
      <c r="DZ305" s="103"/>
      <c r="EA305" s="103"/>
      <c r="EB305" s="103"/>
      <c r="EC305" s="103"/>
      <c r="ED305" s="103"/>
      <c r="EE305" s="103"/>
      <c r="EF305" s="103"/>
      <c r="EG305" s="103"/>
      <c r="EH305" s="103"/>
      <c r="EI305" s="103"/>
      <c r="EJ305" s="103"/>
      <c r="EK305" s="103"/>
      <c r="EL305" s="103"/>
      <c r="EM305" s="103"/>
      <c r="EN305" s="103"/>
      <c r="EO305" s="103"/>
      <c r="EP305" s="103"/>
      <c r="EQ305" s="103"/>
      <c r="ER305" s="103"/>
      <c r="ES305" s="103"/>
      <c r="ET305" s="103"/>
      <c r="EU305" s="103"/>
      <c r="EV305" s="103"/>
      <c r="EW305" s="103"/>
      <c r="EX305" s="103"/>
    </row>
    <row r="306" spans="1:154" x14ac:dyDescent="0.2">
      <c r="A306" s="48"/>
      <c r="B306" s="49"/>
      <c r="C306" s="49"/>
      <c r="D306" s="49"/>
      <c r="E306" s="49"/>
      <c r="F306" s="49" t="s">
        <v>35</v>
      </c>
      <c r="G306" s="53" t="s">
        <v>285</v>
      </c>
      <c r="H306" s="78">
        <v>0</v>
      </c>
      <c r="I306" s="78">
        <v>0</v>
      </c>
      <c r="J306" s="78">
        <f t="shared" si="84"/>
        <v>0</v>
      </c>
      <c r="K306" s="76"/>
      <c r="L306" s="78">
        <v>0</v>
      </c>
      <c r="M306" s="50">
        <v>0</v>
      </c>
      <c r="N306" s="78">
        <v>0</v>
      </c>
      <c r="O306" s="79">
        <f t="shared" ref="O306:O315" si="85">M306+N306</f>
        <v>0</v>
      </c>
      <c r="P306" s="79">
        <f t="shared" si="76"/>
        <v>0</v>
      </c>
      <c r="Q306" s="41"/>
      <c r="R306" s="36"/>
      <c r="S306" s="36"/>
      <c r="T306" s="101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2"/>
      <c r="DD306" s="12"/>
      <c r="DE306" s="12"/>
      <c r="DF306" s="12"/>
      <c r="DG306" s="12"/>
      <c r="DH306" s="12"/>
      <c r="DI306" s="12"/>
      <c r="DJ306" s="12"/>
      <c r="DK306" s="12"/>
      <c r="DL306" s="12"/>
      <c r="DM306" s="12"/>
      <c r="DN306" s="12"/>
      <c r="DO306" s="12"/>
      <c r="DP306" s="12"/>
      <c r="DQ306" s="12"/>
      <c r="DR306" s="12"/>
      <c r="DS306" s="12"/>
      <c r="DT306" s="12"/>
      <c r="DU306" s="12"/>
      <c r="DV306" s="12"/>
      <c r="DW306" s="12"/>
      <c r="DX306" s="12"/>
      <c r="DY306" s="12"/>
      <c r="DZ306" s="12"/>
      <c r="EA306" s="12"/>
      <c r="EB306" s="12"/>
      <c r="EC306" s="12"/>
      <c r="ED306" s="12"/>
      <c r="EE306" s="12"/>
      <c r="EF306" s="12"/>
      <c r="EG306" s="12"/>
      <c r="EH306" s="12"/>
      <c r="EI306" s="12"/>
      <c r="EJ306" s="12"/>
      <c r="EK306" s="12"/>
      <c r="EL306" s="12"/>
      <c r="EM306" s="12"/>
      <c r="EN306" s="12"/>
      <c r="EO306" s="12"/>
      <c r="EP306" s="12"/>
      <c r="EQ306" s="12"/>
      <c r="ER306" s="12"/>
      <c r="ES306" s="12"/>
      <c r="ET306" s="12"/>
      <c r="EU306" s="12"/>
      <c r="EV306" s="12"/>
      <c r="EW306" s="12"/>
      <c r="EX306" s="12"/>
    </row>
    <row r="307" spans="1:154" x14ac:dyDescent="0.2">
      <c r="A307" s="48"/>
      <c r="B307" s="49"/>
      <c r="C307" s="49"/>
      <c r="D307" s="49"/>
      <c r="E307" s="49"/>
      <c r="F307" s="49" t="s">
        <v>55</v>
      </c>
      <c r="G307" s="53" t="s">
        <v>286</v>
      </c>
      <c r="H307" s="78">
        <v>126000</v>
      </c>
      <c r="I307" s="78">
        <v>114000</v>
      </c>
      <c r="J307" s="78">
        <f t="shared" si="84"/>
        <v>12000</v>
      </c>
      <c r="K307" s="76">
        <f t="shared" si="79"/>
        <v>90.48</v>
      </c>
      <c r="L307" s="78">
        <v>114000</v>
      </c>
      <c r="M307" s="50">
        <v>62811</v>
      </c>
      <c r="N307" s="78">
        <v>2645.4</v>
      </c>
      <c r="O307" s="79">
        <f t="shared" si="85"/>
        <v>65456.4</v>
      </c>
      <c r="P307" s="79">
        <f t="shared" si="76"/>
        <v>48543.6</v>
      </c>
      <c r="Q307" s="41">
        <f t="shared" si="77"/>
        <v>57.42</v>
      </c>
      <c r="R307" s="36"/>
      <c r="S307" s="36"/>
      <c r="T307" s="101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2"/>
      <c r="DD307" s="12"/>
      <c r="DE307" s="12"/>
      <c r="DF307" s="12"/>
      <c r="DG307" s="12"/>
      <c r="DH307" s="12"/>
      <c r="DI307" s="12"/>
      <c r="DJ307" s="12"/>
      <c r="DK307" s="12"/>
      <c r="DL307" s="12"/>
      <c r="DM307" s="12"/>
      <c r="DN307" s="12"/>
      <c r="DO307" s="12"/>
      <c r="DP307" s="12"/>
      <c r="DQ307" s="12"/>
      <c r="DR307" s="12"/>
      <c r="DS307" s="12"/>
      <c r="DT307" s="12"/>
      <c r="DU307" s="12"/>
      <c r="DV307" s="12"/>
      <c r="DW307" s="12"/>
      <c r="DX307" s="12"/>
      <c r="DY307" s="12"/>
      <c r="DZ307" s="12"/>
      <c r="EA307" s="12"/>
      <c r="EB307" s="12"/>
      <c r="EC307" s="12"/>
      <c r="ED307" s="12"/>
      <c r="EE307" s="12"/>
      <c r="EF307" s="12"/>
      <c r="EG307" s="12"/>
      <c r="EH307" s="12"/>
      <c r="EI307" s="12"/>
      <c r="EJ307" s="12"/>
      <c r="EK307" s="12"/>
      <c r="EL307" s="12"/>
      <c r="EM307" s="12"/>
      <c r="EN307" s="12"/>
      <c r="EO307" s="12"/>
      <c r="EP307" s="12"/>
      <c r="EQ307" s="12"/>
      <c r="ER307" s="12"/>
      <c r="ES307" s="12"/>
      <c r="ET307" s="12"/>
      <c r="EU307" s="12"/>
      <c r="EV307" s="12"/>
      <c r="EW307" s="12"/>
      <c r="EX307" s="12"/>
    </row>
    <row r="308" spans="1:154" x14ac:dyDescent="0.2">
      <c r="A308" s="48"/>
      <c r="B308" s="49"/>
      <c r="C308" s="49"/>
      <c r="D308" s="49"/>
      <c r="E308" s="49"/>
      <c r="F308" s="49" t="s">
        <v>24</v>
      </c>
      <c r="G308" s="53" t="s">
        <v>230</v>
      </c>
      <c r="H308" s="78">
        <v>10000</v>
      </c>
      <c r="I308" s="78">
        <v>6000</v>
      </c>
      <c r="J308" s="78">
        <f t="shared" si="84"/>
        <v>4000</v>
      </c>
      <c r="K308" s="76">
        <f t="shared" si="79"/>
        <v>60</v>
      </c>
      <c r="L308" s="78">
        <v>6000</v>
      </c>
      <c r="M308" s="50">
        <v>3105</v>
      </c>
      <c r="N308" s="78">
        <v>482.29</v>
      </c>
      <c r="O308" s="79">
        <f t="shared" si="85"/>
        <v>3587.29</v>
      </c>
      <c r="P308" s="79">
        <f t="shared" si="76"/>
        <v>2412.71</v>
      </c>
      <c r="Q308" s="41">
        <f t="shared" si="77"/>
        <v>59.79</v>
      </c>
      <c r="R308" s="36"/>
      <c r="S308" s="36"/>
      <c r="T308" s="101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1"/>
      <c r="CX308" s="11"/>
      <c r="CY308" s="11"/>
      <c r="CZ308" s="11"/>
      <c r="DA308" s="11"/>
      <c r="DB308" s="11"/>
      <c r="DC308" s="12"/>
      <c r="DD308" s="12"/>
      <c r="DE308" s="12"/>
      <c r="DF308" s="12"/>
      <c r="DG308" s="12"/>
      <c r="DH308" s="12"/>
      <c r="DI308" s="12"/>
      <c r="DJ308" s="12"/>
      <c r="DK308" s="12"/>
      <c r="DL308" s="12"/>
      <c r="DM308" s="12"/>
      <c r="DN308" s="12"/>
      <c r="DO308" s="12"/>
      <c r="DP308" s="12"/>
      <c r="DQ308" s="12"/>
      <c r="DR308" s="12"/>
      <c r="DS308" s="12"/>
      <c r="DT308" s="12"/>
      <c r="DU308" s="12"/>
      <c r="DV308" s="12"/>
      <c r="DW308" s="12"/>
      <c r="DX308" s="12"/>
      <c r="DY308" s="12"/>
      <c r="DZ308" s="12"/>
      <c r="EA308" s="12"/>
      <c r="EB308" s="12"/>
      <c r="EC308" s="12"/>
      <c r="ED308" s="12"/>
      <c r="EE308" s="12"/>
      <c r="EF308" s="12"/>
      <c r="EG308" s="12"/>
      <c r="EH308" s="12"/>
      <c r="EI308" s="12"/>
      <c r="EJ308" s="12"/>
      <c r="EK308" s="12"/>
      <c r="EL308" s="12"/>
      <c r="EM308" s="12"/>
      <c r="EN308" s="12"/>
      <c r="EO308" s="12"/>
      <c r="EP308" s="12"/>
      <c r="EQ308" s="12"/>
      <c r="ER308" s="12"/>
      <c r="ES308" s="12"/>
      <c r="ET308" s="12"/>
      <c r="EU308" s="12"/>
      <c r="EV308" s="12"/>
      <c r="EW308" s="12"/>
      <c r="EX308" s="12"/>
    </row>
    <row r="309" spans="1:154" x14ac:dyDescent="0.2">
      <c r="A309" s="48"/>
      <c r="B309" s="49"/>
      <c r="C309" s="49"/>
      <c r="D309" s="49"/>
      <c r="E309" s="49"/>
      <c r="F309" s="49" t="s">
        <v>143</v>
      </c>
      <c r="G309" s="53" t="s">
        <v>287</v>
      </c>
      <c r="H309" s="78">
        <v>3000</v>
      </c>
      <c r="I309" s="78">
        <v>2000</v>
      </c>
      <c r="J309" s="78">
        <f t="shared" si="84"/>
        <v>1000</v>
      </c>
      <c r="K309" s="76">
        <f t="shared" si="79"/>
        <v>66.67</v>
      </c>
      <c r="L309" s="78">
        <v>2000</v>
      </c>
      <c r="M309" s="50">
        <v>0</v>
      </c>
      <c r="N309" s="78">
        <v>2000</v>
      </c>
      <c r="O309" s="79">
        <f t="shared" si="85"/>
        <v>2000</v>
      </c>
      <c r="P309" s="79">
        <f t="shared" si="76"/>
        <v>0</v>
      </c>
      <c r="Q309" s="41">
        <f t="shared" si="77"/>
        <v>100</v>
      </c>
      <c r="R309" s="36"/>
      <c r="S309" s="36"/>
      <c r="T309" s="101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1"/>
      <c r="CX309" s="11"/>
      <c r="CY309" s="11"/>
      <c r="CZ309" s="11"/>
      <c r="DA309" s="11"/>
      <c r="DB309" s="11"/>
      <c r="DC309" s="12"/>
      <c r="DD309" s="12"/>
      <c r="DE309" s="12"/>
      <c r="DF309" s="12"/>
      <c r="DG309" s="12"/>
      <c r="DH309" s="12"/>
      <c r="DI309" s="12"/>
      <c r="DJ309" s="12"/>
      <c r="DK309" s="12"/>
      <c r="DL309" s="12"/>
      <c r="DM309" s="12"/>
      <c r="DN309" s="12"/>
      <c r="DO309" s="12"/>
      <c r="DP309" s="12"/>
      <c r="DQ309" s="12"/>
      <c r="DR309" s="12"/>
      <c r="DS309" s="12"/>
      <c r="DT309" s="12"/>
      <c r="DU309" s="12"/>
      <c r="DV309" s="12"/>
      <c r="DW309" s="12"/>
      <c r="DX309" s="12"/>
      <c r="DY309" s="12"/>
      <c r="DZ309" s="12"/>
      <c r="EA309" s="12"/>
      <c r="EB309" s="12"/>
      <c r="EC309" s="12"/>
      <c r="ED309" s="12"/>
      <c r="EE309" s="12"/>
      <c r="EF309" s="12"/>
      <c r="EG309" s="12"/>
      <c r="EH309" s="12"/>
      <c r="EI309" s="12"/>
      <c r="EJ309" s="12"/>
      <c r="EK309" s="12"/>
      <c r="EL309" s="12"/>
      <c r="EM309" s="12"/>
      <c r="EN309" s="12"/>
      <c r="EO309" s="12"/>
      <c r="EP309" s="12"/>
      <c r="EQ309" s="12"/>
      <c r="ER309" s="12"/>
      <c r="ES309" s="12"/>
      <c r="ET309" s="12"/>
      <c r="EU309" s="12"/>
      <c r="EV309" s="12"/>
      <c r="EW309" s="12"/>
      <c r="EX309" s="12"/>
    </row>
    <row r="310" spans="1:154" s="104" customFormat="1" x14ac:dyDescent="0.2">
      <c r="A310" s="98"/>
      <c r="B310" s="99"/>
      <c r="C310" s="99"/>
      <c r="D310" s="99"/>
      <c r="E310" s="99"/>
      <c r="F310" s="99" t="s">
        <v>39</v>
      </c>
      <c r="G310" s="100" t="s">
        <v>288</v>
      </c>
      <c r="H310" s="78"/>
      <c r="I310" s="78"/>
      <c r="J310" s="78">
        <f t="shared" si="84"/>
        <v>0</v>
      </c>
      <c r="K310" s="76" t="e">
        <f t="shared" si="79"/>
        <v>#DIV/0!</v>
      </c>
      <c r="L310" s="78"/>
      <c r="M310" s="50"/>
      <c r="N310" s="78"/>
      <c r="O310" s="79">
        <f t="shared" si="85"/>
        <v>0</v>
      </c>
      <c r="P310" s="79">
        <f t="shared" si="76"/>
        <v>0</v>
      </c>
      <c r="Q310" s="41" t="e">
        <f t="shared" si="77"/>
        <v>#DIV/0!</v>
      </c>
      <c r="R310" s="101"/>
      <c r="S310" s="101"/>
      <c r="T310" s="101"/>
      <c r="U310" s="101"/>
      <c r="V310" s="101"/>
      <c r="W310" s="101"/>
      <c r="X310" s="101"/>
      <c r="Y310" s="101"/>
      <c r="Z310" s="101"/>
      <c r="AA310" s="101"/>
      <c r="AB310" s="101"/>
      <c r="AC310" s="101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2"/>
      <c r="AT310" s="102"/>
      <c r="AU310" s="102"/>
      <c r="AV310" s="102"/>
      <c r="AW310" s="102"/>
      <c r="AX310" s="102"/>
      <c r="AY310" s="102"/>
      <c r="AZ310" s="102"/>
      <c r="BA310" s="102"/>
      <c r="BB310" s="102"/>
      <c r="BC310" s="102"/>
      <c r="BD310" s="102"/>
      <c r="BE310" s="102"/>
      <c r="BF310" s="102"/>
      <c r="BG310" s="102"/>
      <c r="BH310" s="102"/>
      <c r="BI310" s="102"/>
      <c r="BJ310" s="102"/>
      <c r="BK310" s="102"/>
      <c r="BL310" s="102"/>
      <c r="BM310" s="102"/>
      <c r="BN310" s="102"/>
      <c r="BO310" s="102"/>
      <c r="BP310" s="102"/>
      <c r="BQ310" s="102"/>
      <c r="BR310" s="102"/>
      <c r="BS310" s="102"/>
      <c r="BT310" s="102"/>
      <c r="BU310" s="102"/>
      <c r="BV310" s="102"/>
      <c r="BW310" s="102"/>
      <c r="BX310" s="102"/>
      <c r="BY310" s="102"/>
      <c r="BZ310" s="102"/>
      <c r="CA310" s="102"/>
      <c r="CB310" s="102"/>
      <c r="CC310" s="102"/>
      <c r="CD310" s="102"/>
      <c r="CE310" s="102"/>
      <c r="CF310" s="102"/>
      <c r="CG310" s="102"/>
      <c r="CH310" s="102"/>
      <c r="CI310" s="102"/>
      <c r="CJ310" s="102"/>
      <c r="CK310" s="102"/>
      <c r="CL310" s="102"/>
      <c r="CM310" s="102"/>
      <c r="CN310" s="102"/>
      <c r="CO310" s="102"/>
      <c r="CP310" s="102"/>
      <c r="CQ310" s="102"/>
      <c r="CR310" s="102"/>
      <c r="CS310" s="102"/>
      <c r="CT310" s="102"/>
      <c r="CU310" s="102"/>
      <c r="CV310" s="102"/>
      <c r="CW310" s="102"/>
      <c r="CX310" s="102"/>
      <c r="CY310" s="102"/>
      <c r="CZ310" s="102"/>
      <c r="DA310" s="102"/>
      <c r="DB310" s="102"/>
      <c r="DC310" s="103"/>
      <c r="DD310" s="103"/>
      <c r="DE310" s="103"/>
      <c r="DF310" s="103"/>
      <c r="DG310" s="103"/>
      <c r="DH310" s="103"/>
      <c r="DI310" s="103"/>
      <c r="DJ310" s="103"/>
      <c r="DK310" s="103"/>
      <c r="DL310" s="103"/>
      <c r="DM310" s="103"/>
      <c r="DN310" s="103"/>
      <c r="DO310" s="103"/>
      <c r="DP310" s="103"/>
      <c r="DQ310" s="103"/>
      <c r="DR310" s="103"/>
      <c r="DS310" s="103"/>
      <c r="DT310" s="103"/>
      <c r="DU310" s="103"/>
      <c r="DV310" s="103"/>
      <c r="DW310" s="103"/>
      <c r="DX310" s="103"/>
      <c r="DY310" s="103"/>
      <c r="DZ310" s="103"/>
      <c r="EA310" s="103"/>
      <c r="EB310" s="103"/>
      <c r="EC310" s="103"/>
      <c r="ED310" s="103"/>
      <c r="EE310" s="103"/>
      <c r="EF310" s="103"/>
      <c r="EG310" s="103"/>
      <c r="EH310" s="103"/>
      <c r="EI310" s="103"/>
      <c r="EJ310" s="103"/>
      <c r="EK310" s="103"/>
      <c r="EL310" s="103"/>
      <c r="EM310" s="103"/>
      <c r="EN310" s="103"/>
      <c r="EO310" s="103"/>
      <c r="EP310" s="103"/>
      <c r="EQ310" s="103"/>
      <c r="ER310" s="103"/>
      <c r="ES310" s="103"/>
      <c r="ET310" s="103"/>
      <c r="EU310" s="103"/>
      <c r="EV310" s="103"/>
      <c r="EW310" s="103"/>
      <c r="EX310" s="103"/>
    </row>
    <row r="311" spans="1:154" x14ac:dyDescent="0.2">
      <c r="A311" s="48"/>
      <c r="B311" s="49"/>
      <c r="C311" s="49"/>
      <c r="D311" s="49"/>
      <c r="E311" s="49"/>
      <c r="F311" s="49"/>
      <c r="G311" s="53" t="s">
        <v>233</v>
      </c>
      <c r="H311" s="78"/>
      <c r="I311" s="78"/>
      <c r="J311" s="78">
        <f t="shared" si="84"/>
        <v>0</v>
      </c>
      <c r="K311" s="76"/>
      <c r="L311" s="78"/>
      <c r="M311" s="50"/>
      <c r="N311" s="78"/>
      <c r="O311" s="79">
        <f t="shared" si="85"/>
        <v>0</v>
      </c>
      <c r="P311" s="79">
        <f t="shared" si="76"/>
        <v>0</v>
      </c>
      <c r="Q311" s="41"/>
      <c r="R311" s="36"/>
      <c r="S311" s="36"/>
      <c r="T311" s="101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2"/>
      <c r="DD311" s="12"/>
      <c r="DE311" s="12"/>
      <c r="DF311" s="12"/>
      <c r="DG311" s="12"/>
      <c r="DH311" s="12"/>
      <c r="DI311" s="12"/>
      <c r="DJ311" s="12"/>
      <c r="DK311" s="12"/>
      <c r="DL311" s="12"/>
      <c r="DM311" s="12"/>
      <c r="DN311" s="12"/>
      <c r="DO311" s="12"/>
      <c r="DP311" s="12"/>
      <c r="DQ311" s="12"/>
      <c r="DR311" s="12"/>
      <c r="DS311" s="12"/>
      <c r="DT311" s="12"/>
      <c r="DU311" s="12"/>
      <c r="DV311" s="12"/>
      <c r="DW311" s="12"/>
      <c r="DX311" s="12"/>
      <c r="DY311" s="12"/>
      <c r="DZ311" s="12"/>
      <c r="EA311" s="12"/>
      <c r="EB311" s="12"/>
      <c r="EC311" s="12"/>
      <c r="ED311" s="12"/>
      <c r="EE311" s="12"/>
      <c r="EF311" s="12"/>
      <c r="EG311" s="12"/>
      <c r="EH311" s="12"/>
      <c r="EI311" s="12"/>
      <c r="EJ311" s="12"/>
      <c r="EK311" s="12"/>
      <c r="EL311" s="12"/>
      <c r="EM311" s="12"/>
      <c r="EN311" s="12"/>
      <c r="EO311" s="12"/>
      <c r="EP311" s="12"/>
      <c r="EQ311" s="12"/>
      <c r="ER311" s="12"/>
      <c r="ES311" s="12"/>
      <c r="ET311" s="12"/>
      <c r="EU311" s="12"/>
      <c r="EV311" s="12"/>
      <c r="EW311" s="12"/>
      <c r="EX311" s="12"/>
    </row>
    <row r="312" spans="1:154" s="104" customFormat="1" x14ac:dyDescent="0.2">
      <c r="A312" s="98"/>
      <c r="B312" s="99"/>
      <c r="C312" s="99"/>
      <c r="D312" s="99"/>
      <c r="E312" s="99"/>
      <c r="F312" s="99" t="s">
        <v>148</v>
      </c>
      <c r="G312" s="100" t="s">
        <v>289</v>
      </c>
      <c r="H312" s="78">
        <v>15000</v>
      </c>
      <c r="I312" s="78">
        <v>8000</v>
      </c>
      <c r="J312" s="78">
        <f t="shared" si="84"/>
        <v>7000</v>
      </c>
      <c r="K312" s="76">
        <f t="shared" si="79"/>
        <v>53.33</v>
      </c>
      <c r="L312" s="78">
        <v>8000</v>
      </c>
      <c r="M312" s="50">
        <v>5907</v>
      </c>
      <c r="N312" s="78">
        <v>1903.54</v>
      </c>
      <c r="O312" s="79">
        <f t="shared" si="85"/>
        <v>7810.54</v>
      </c>
      <c r="P312" s="79">
        <f t="shared" ref="P312:P375" si="86">L312-O312</f>
        <v>189.46000000000004</v>
      </c>
      <c r="Q312" s="41">
        <f t="shared" ref="Q312:Q377" si="87">ROUND(O312/L312*100,2)</f>
        <v>97.63</v>
      </c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1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2"/>
      <c r="AT312" s="102"/>
      <c r="AU312" s="102"/>
      <c r="AV312" s="102"/>
      <c r="AW312" s="102"/>
      <c r="AX312" s="102"/>
      <c r="AY312" s="102"/>
      <c r="AZ312" s="102"/>
      <c r="BA312" s="102"/>
      <c r="BB312" s="102"/>
      <c r="BC312" s="102"/>
      <c r="BD312" s="102"/>
      <c r="BE312" s="102"/>
      <c r="BF312" s="102"/>
      <c r="BG312" s="102"/>
      <c r="BH312" s="102"/>
      <c r="BI312" s="102"/>
      <c r="BJ312" s="102"/>
      <c r="BK312" s="102"/>
      <c r="BL312" s="102"/>
      <c r="BM312" s="102"/>
      <c r="BN312" s="102"/>
      <c r="BO312" s="102"/>
      <c r="BP312" s="102"/>
      <c r="BQ312" s="102"/>
      <c r="BR312" s="102"/>
      <c r="BS312" s="102"/>
      <c r="BT312" s="102"/>
      <c r="BU312" s="102"/>
      <c r="BV312" s="102"/>
      <c r="BW312" s="102"/>
      <c r="BX312" s="102"/>
      <c r="BY312" s="102"/>
      <c r="BZ312" s="102"/>
      <c r="CA312" s="102"/>
      <c r="CB312" s="102"/>
      <c r="CC312" s="102"/>
      <c r="CD312" s="102"/>
      <c r="CE312" s="102"/>
      <c r="CF312" s="102"/>
      <c r="CG312" s="102"/>
      <c r="CH312" s="102"/>
      <c r="CI312" s="102"/>
      <c r="CJ312" s="102"/>
      <c r="CK312" s="102"/>
      <c r="CL312" s="102"/>
      <c r="CM312" s="102"/>
      <c r="CN312" s="102"/>
      <c r="CO312" s="102"/>
      <c r="CP312" s="102"/>
      <c r="CQ312" s="102"/>
      <c r="CR312" s="102"/>
      <c r="CS312" s="102"/>
      <c r="CT312" s="102"/>
      <c r="CU312" s="102"/>
      <c r="CV312" s="102"/>
      <c r="CW312" s="102"/>
      <c r="CX312" s="102"/>
      <c r="CY312" s="102"/>
      <c r="CZ312" s="102"/>
      <c r="DA312" s="102"/>
      <c r="DB312" s="102"/>
      <c r="DC312" s="103"/>
      <c r="DD312" s="103"/>
      <c r="DE312" s="103"/>
      <c r="DF312" s="103"/>
      <c r="DG312" s="103"/>
      <c r="DH312" s="103"/>
      <c r="DI312" s="103"/>
      <c r="DJ312" s="103"/>
      <c r="DK312" s="103"/>
      <c r="DL312" s="103"/>
      <c r="DM312" s="103"/>
      <c r="DN312" s="103"/>
      <c r="DO312" s="103"/>
      <c r="DP312" s="103"/>
      <c r="DQ312" s="103"/>
      <c r="DR312" s="103"/>
      <c r="DS312" s="103"/>
      <c r="DT312" s="103"/>
      <c r="DU312" s="103"/>
      <c r="DV312" s="103"/>
      <c r="DW312" s="103"/>
      <c r="DX312" s="103"/>
      <c r="DY312" s="103"/>
      <c r="DZ312" s="103"/>
      <c r="EA312" s="103"/>
      <c r="EB312" s="103"/>
      <c r="EC312" s="103"/>
      <c r="ED312" s="103"/>
      <c r="EE312" s="103"/>
      <c r="EF312" s="103"/>
      <c r="EG312" s="103"/>
      <c r="EH312" s="103"/>
      <c r="EI312" s="103"/>
      <c r="EJ312" s="103"/>
      <c r="EK312" s="103"/>
      <c r="EL312" s="103"/>
      <c r="EM312" s="103"/>
      <c r="EN312" s="103"/>
      <c r="EO312" s="103"/>
      <c r="EP312" s="103"/>
      <c r="EQ312" s="103"/>
      <c r="ER312" s="103"/>
      <c r="ES312" s="103"/>
      <c r="ET312" s="103"/>
      <c r="EU312" s="103"/>
      <c r="EV312" s="103"/>
      <c r="EW312" s="103"/>
      <c r="EX312" s="103"/>
    </row>
    <row r="313" spans="1:154" s="104" customFormat="1" x14ac:dyDescent="0.2">
      <c r="A313" s="98"/>
      <c r="B313" s="99"/>
      <c r="C313" s="99"/>
      <c r="D313" s="99"/>
      <c r="E313" s="99"/>
      <c r="F313" s="99" t="s">
        <v>46</v>
      </c>
      <c r="G313" s="100" t="s">
        <v>235</v>
      </c>
      <c r="H313" s="78">
        <v>106000</v>
      </c>
      <c r="I313" s="78">
        <v>54000</v>
      </c>
      <c r="J313" s="78">
        <f t="shared" si="84"/>
        <v>52000</v>
      </c>
      <c r="K313" s="76">
        <f t="shared" si="79"/>
        <v>50.94</v>
      </c>
      <c r="L313" s="78">
        <v>54000</v>
      </c>
      <c r="M313" s="50">
        <v>37893</v>
      </c>
      <c r="N313" s="78">
        <v>9908.89</v>
      </c>
      <c r="O313" s="79">
        <f t="shared" si="85"/>
        <v>47801.89</v>
      </c>
      <c r="P313" s="79">
        <f t="shared" si="86"/>
        <v>6198.1100000000006</v>
      </c>
      <c r="Q313" s="41">
        <f t="shared" si="87"/>
        <v>88.52</v>
      </c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1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2"/>
      <c r="AT313" s="102"/>
      <c r="AU313" s="102"/>
      <c r="AV313" s="102"/>
      <c r="AW313" s="102"/>
      <c r="AX313" s="102"/>
      <c r="AY313" s="102"/>
      <c r="AZ313" s="102"/>
      <c r="BA313" s="102"/>
      <c r="BB313" s="102"/>
      <c r="BC313" s="102"/>
      <c r="BD313" s="102"/>
      <c r="BE313" s="102"/>
      <c r="BF313" s="102"/>
      <c r="BG313" s="102"/>
      <c r="BH313" s="102"/>
      <c r="BI313" s="102"/>
      <c r="BJ313" s="102"/>
      <c r="BK313" s="102"/>
      <c r="BL313" s="102"/>
      <c r="BM313" s="102"/>
      <c r="BN313" s="102"/>
      <c r="BO313" s="102"/>
      <c r="BP313" s="102"/>
      <c r="BQ313" s="102"/>
      <c r="BR313" s="102"/>
      <c r="BS313" s="102"/>
      <c r="BT313" s="102"/>
      <c r="BU313" s="102"/>
      <c r="BV313" s="102"/>
      <c r="BW313" s="102"/>
      <c r="BX313" s="102"/>
      <c r="BY313" s="102"/>
      <c r="BZ313" s="102"/>
      <c r="CA313" s="102"/>
      <c r="CB313" s="102"/>
      <c r="CC313" s="102"/>
      <c r="CD313" s="102"/>
      <c r="CE313" s="102"/>
      <c r="CF313" s="102"/>
      <c r="CG313" s="102"/>
      <c r="CH313" s="102"/>
      <c r="CI313" s="102"/>
      <c r="CJ313" s="102"/>
      <c r="CK313" s="102"/>
      <c r="CL313" s="102"/>
      <c r="CM313" s="102"/>
      <c r="CN313" s="102"/>
      <c r="CO313" s="102"/>
      <c r="CP313" s="102"/>
      <c r="CQ313" s="102"/>
      <c r="CR313" s="102"/>
      <c r="CS313" s="102"/>
      <c r="CT313" s="102"/>
      <c r="CU313" s="102"/>
      <c r="CV313" s="102"/>
      <c r="CW313" s="102"/>
      <c r="CX313" s="102"/>
      <c r="CY313" s="102"/>
      <c r="CZ313" s="102"/>
      <c r="DA313" s="102"/>
      <c r="DB313" s="102"/>
      <c r="DC313" s="103"/>
      <c r="DD313" s="103"/>
      <c r="DE313" s="103"/>
      <c r="DF313" s="103"/>
      <c r="DG313" s="103"/>
      <c r="DH313" s="103"/>
      <c r="DI313" s="103"/>
      <c r="DJ313" s="103"/>
      <c r="DK313" s="103"/>
      <c r="DL313" s="103"/>
      <c r="DM313" s="103"/>
      <c r="DN313" s="103"/>
      <c r="DO313" s="103"/>
      <c r="DP313" s="103"/>
      <c r="DQ313" s="103"/>
      <c r="DR313" s="103"/>
      <c r="DS313" s="103"/>
      <c r="DT313" s="103"/>
      <c r="DU313" s="103"/>
      <c r="DV313" s="103"/>
      <c r="DW313" s="103"/>
      <c r="DX313" s="103"/>
      <c r="DY313" s="103"/>
      <c r="DZ313" s="103"/>
      <c r="EA313" s="103"/>
      <c r="EB313" s="103"/>
      <c r="EC313" s="103"/>
      <c r="ED313" s="103"/>
      <c r="EE313" s="103"/>
      <c r="EF313" s="103"/>
      <c r="EG313" s="103"/>
      <c r="EH313" s="103"/>
      <c r="EI313" s="103"/>
      <c r="EJ313" s="103"/>
      <c r="EK313" s="103"/>
      <c r="EL313" s="103"/>
      <c r="EM313" s="103"/>
      <c r="EN313" s="103"/>
      <c r="EO313" s="103"/>
      <c r="EP313" s="103"/>
      <c r="EQ313" s="103"/>
      <c r="ER313" s="103"/>
      <c r="ES313" s="103"/>
      <c r="ET313" s="103"/>
      <c r="EU313" s="103"/>
      <c r="EV313" s="103"/>
      <c r="EW313" s="103"/>
      <c r="EX313" s="103"/>
    </row>
    <row r="314" spans="1:154" s="104" customFormat="1" x14ac:dyDescent="0.2">
      <c r="A314" s="98"/>
      <c r="B314" s="99"/>
      <c r="C314" s="99"/>
      <c r="D314" s="99"/>
      <c r="E314" s="99"/>
      <c r="F314" s="99" t="s">
        <v>113</v>
      </c>
      <c r="G314" s="100" t="s">
        <v>236</v>
      </c>
      <c r="H314" s="78">
        <v>10000</v>
      </c>
      <c r="I314" s="78">
        <v>7000</v>
      </c>
      <c r="J314" s="78">
        <f t="shared" si="84"/>
        <v>3000</v>
      </c>
      <c r="K314" s="76">
        <f t="shared" si="79"/>
        <v>70</v>
      </c>
      <c r="L314" s="78">
        <v>7000</v>
      </c>
      <c r="M314" s="50">
        <v>1291.5999999999999</v>
      </c>
      <c r="N314" s="78">
        <v>717.17</v>
      </c>
      <c r="O314" s="79">
        <f t="shared" si="85"/>
        <v>2008.77</v>
      </c>
      <c r="P314" s="79">
        <f t="shared" si="86"/>
        <v>4991.2299999999996</v>
      </c>
      <c r="Q314" s="41">
        <f t="shared" si="87"/>
        <v>28.7</v>
      </c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1"/>
      <c r="AD314" s="101"/>
      <c r="AE314" s="101"/>
      <c r="AF314" s="101"/>
      <c r="AG314" s="101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2"/>
      <c r="AT314" s="102"/>
      <c r="AU314" s="102"/>
      <c r="AV314" s="102"/>
      <c r="AW314" s="102"/>
      <c r="AX314" s="102"/>
      <c r="AY314" s="102"/>
      <c r="AZ314" s="102"/>
      <c r="BA314" s="102"/>
      <c r="BB314" s="102"/>
      <c r="BC314" s="102"/>
      <c r="BD314" s="102"/>
      <c r="BE314" s="102"/>
      <c r="BF314" s="102"/>
      <c r="BG314" s="102"/>
      <c r="BH314" s="102"/>
      <c r="BI314" s="102"/>
      <c r="BJ314" s="102"/>
      <c r="BK314" s="102"/>
      <c r="BL314" s="102"/>
      <c r="BM314" s="102"/>
      <c r="BN314" s="102"/>
      <c r="BO314" s="102"/>
      <c r="BP314" s="102"/>
      <c r="BQ314" s="102"/>
      <c r="BR314" s="102"/>
      <c r="BS314" s="102"/>
      <c r="BT314" s="102"/>
      <c r="BU314" s="102"/>
      <c r="BV314" s="102"/>
      <c r="BW314" s="102"/>
      <c r="BX314" s="102"/>
      <c r="BY314" s="102"/>
      <c r="BZ314" s="102"/>
      <c r="CA314" s="102"/>
      <c r="CB314" s="102"/>
      <c r="CC314" s="102"/>
      <c r="CD314" s="102"/>
      <c r="CE314" s="102"/>
      <c r="CF314" s="102"/>
      <c r="CG314" s="102"/>
      <c r="CH314" s="102"/>
      <c r="CI314" s="102"/>
      <c r="CJ314" s="102"/>
      <c r="CK314" s="102"/>
      <c r="CL314" s="102"/>
      <c r="CM314" s="102"/>
      <c r="CN314" s="102"/>
      <c r="CO314" s="102"/>
      <c r="CP314" s="102"/>
      <c r="CQ314" s="102"/>
      <c r="CR314" s="102"/>
      <c r="CS314" s="102"/>
      <c r="CT314" s="102"/>
      <c r="CU314" s="102"/>
      <c r="CV314" s="102"/>
      <c r="CW314" s="102"/>
      <c r="CX314" s="102"/>
      <c r="CY314" s="102"/>
      <c r="CZ314" s="102"/>
      <c r="DA314" s="102"/>
      <c r="DB314" s="102"/>
      <c r="DC314" s="103"/>
      <c r="DD314" s="103"/>
      <c r="DE314" s="103"/>
      <c r="DF314" s="103"/>
      <c r="DG314" s="103"/>
      <c r="DH314" s="103"/>
      <c r="DI314" s="103"/>
      <c r="DJ314" s="103"/>
      <c r="DK314" s="103"/>
      <c r="DL314" s="103"/>
      <c r="DM314" s="103"/>
      <c r="DN314" s="103"/>
      <c r="DO314" s="103"/>
      <c r="DP314" s="103"/>
      <c r="DQ314" s="103"/>
      <c r="DR314" s="103"/>
      <c r="DS314" s="103"/>
      <c r="DT314" s="103"/>
      <c r="DU314" s="103"/>
      <c r="DV314" s="103"/>
      <c r="DW314" s="103"/>
      <c r="DX314" s="103"/>
      <c r="DY314" s="103"/>
      <c r="DZ314" s="103"/>
      <c r="EA314" s="103"/>
      <c r="EB314" s="103"/>
      <c r="EC314" s="103"/>
      <c r="ED314" s="103"/>
      <c r="EE314" s="103"/>
      <c r="EF314" s="103"/>
      <c r="EG314" s="103"/>
      <c r="EH314" s="103"/>
      <c r="EI314" s="103"/>
      <c r="EJ314" s="103"/>
      <c r="EK314" s="103"/>
      <c r="EL314" s="103"/>
      <c r="EM314" s="103"/>
      <c r="EN314" s="103"/>
      <c r="EO314" s="103"/>
      <c r="EP314" s="103"/>
      <c r="EQ314" s="103"/>
      <c r="ER314" s="103"/>
      <c r="ES314" s="103"/>
      <c r="ET314" s="103"/>
      <c r="EU314" s="103"/>
      <c r="EV314" s="103"/>
      <c r="EW314" s="103"/>
      <c r="EX314" s="103"/>
    </row>
    <row r="315" spans="1:154" x14ac:dyDescent="0.2">
      <c r="A315" s="48"/>
      <c r="B315" s="49"/>
      <c r="C315" s="49"/>
      <c r="D315" s="49"/>
      <c r="E315" s="49" t="s">
        <v>35</v>
      </c>
      <c r="F315" s="49"/>
      <c r="G315" s="53" t="s">
        <v>237</v>
      </c>
      <c r="H315" s="78"/>
      <c r="I315" s="78"/>
      <c r="J315" s="78">
        <f t="shared" si="84"/>
        <v>0</v>
      </c>
      <c r="K315" s="76" t="e">
        <f t="shared" si="79"/>
        <v>#DIV/0!</v>
      </c>
      <c r="L315" s="78"/>
      <c r="M315" s="50"/>
      <c r="N315" s="78"/>
      <c r="O315" s="79">
        <f t="shared" si="85"/>
        <v>0</v>
      </c>
      <c r="P315" s="79">
        <f t="shared" si="86"/>
        <v>0</v>
      </c>
      <c r="Q315" s="41" t="e">
        <f t="shared" si="87"/>
        <v>#DIV/0!</v>
      </c>
      <c r="R315" s="36"/>
      <c r="S315" s="36"/>
      <c r="T315" s="101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2"/>
      <c r="DD315" s="12"/>
      <c r="DE315" s="12"/>
      <c r="DF315" s="12"/>
      <c r="DG315" s="12"/>
      <c r="DH315" s="12"/>
      <c r="DI315" s="12"/>
      <c r="DJ315" s="12"/>
      <c r="DK315" s="12"/>
      <c r="DL315" s="12"/>
      <c r="DM315" s="12"/>
      <c r="DN315" s="12"/>
      <c r="DO315" s="12"/>
      <c r="DP315" s="12"/>
      <c r="DQ315" s="12"/>
      <c r="DR315" s="12"/>
      <c r="DS315" s="12"/>
      <c r="DT315" s="12"/>
      <c r="DU315" s="12"/>
      <c r="DV315" s="12"/>
      <c r="DW315" s="12"/>
      <c r="DX315" s="12"/>
      <c r="DY315" s="12"/>
      <c r="DZ315" s="12"/>
      <c r="EA315" s="12"/>
      <c r="EB315" s="12"/>
      <c r="EC315" s="12"/>
      <c r="ED315" s="12"/>
      <c r="EE315" s="12"/>
      <c r="EF315" s="12"/>
      <c r="EG315" s="12"/>
      <c r="EH315" s="12"/>
      <c r="EI315" s="12"/>
      <c r="EJ315" s="12"/>
      <c r="EK315" s="12"/>
      <c r="EL315" s="12"/>
      <c r="EM315" s="12"/>
      <c r="EN315" s="12"/>
      <c r="EO315" s="12"/>
      <c r="EP315" s="12"/>
      <c r="EQ315" s="12"/>
      <c r="ER315" s="12"/>
      <c r="ES315" s="12"/>
      <c r="ET315" s="12"/>
      <c r="EU315" s="12"/>
      <c r="EV315" s="12"/>
      <c r="EW315" s="12"/>
      <c r="EX315" s="12"/>
    </row>
    <row r="316" spans="1:154" s="47" customFormat="1" x14ac:dyDescent="0.25">
      <c r="A316" s="38"/>
      <c r="B316" s="39"/>
      <c r="C316" s="39"/>
      <c r="D316" s="39"/>
      <c r="E316" s="39" t="s">
        <v>143</v>
      </c>
      <c r="F316" s="39"/>
      <c r="G316" s="52" t="s">
        <v>238</v>
      </c>
      <c r="H316" s="75">
        <f>H317+H318+H319</f>
        <v>0</v>
      </c>
      <c r="I316" s="75">
        <f>I317+I318+I319</f>
        <v>0</v>
      </c>
      <c r="J316" s="78">
        <f t="shared" si="84"/>
        <v>0</v>
      </c>
      <c r="K316" s="76"/>
      <c r="L316" s="75">
        <f>L317+L318+L319</f>
        <v>0</v>
      </c>
      <c r="M316" s="63"/>
      <c r="N316" s="75">
        <f>N317+N318+N319</f>
        <v>0</v>
      </c>
      <c r="O316" s="77">
        <f>O317+O318+O319</f>
        <v>0</v>
      </c>
      <c r="P316" s="77">
        <f t="shared" si="86"/>
        <v>0</v>
      </c>
      <c r="Q316" s="41"/>
      <c r="R316" s="44"/>
      <c r="S316" s="44"/>
      <c r="T316" s="175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  <c r="BP316" s="45"/>
      <c r="BQ316" s="45"/>
      <c r="BR316" s="45"/>
      <c r="BS316" s="45"/>
      <c r="BT316" s="45"/>
      <c r="BU316" s="45"/>
      <c r="BV316" s="45"/>
      <c r="BW316" s="45"/>
      <c r="BX316" s="45"/>
      <c r="BY316" s="45"/>
      <c r="BZ316" s="45"/>
      <c r="CA316" s="45"/>
      <c r="CB316" s="45"/>
      <c r="CC316" s="45"/>
      <c r="CD316" s="45"/>
      <c r="CE316" s="45"/>
      <c r="CF316" s="45"/>
      <c r="CG316" s="45"/>
      <c r="CH316" s="45"/>
      <c r="CI316" s="45"/>
      <c r="CJ316" s="45"/>
      <c r="CK316" s="45"/>
      <c r="CL316" s="45"/>
      <c r="CM316" s="45"/>
      <c r="CN316" s="45"/>
      <c r="CO316" s="45"/>
      <c r="CP316" s="45"/>
      <c r="CQ316" s="45"/>
      <c r="CR316" s="45"/>
      <c r="CS316" s="45"/>
      <c r="CT316" s="45"/>
      <c r="CU316" s="45"/>
      <c r="CV316" s="45"/>
      <c r="CW316" s="45"/>
      <c r="CX316" s="45"/>
      <c r="CY316" s="45"/>
      <c r="CZ316" s="45"/>
      <c r="DA316" s="45"/>
      <c r="DB316" s="45"/>
      <c r="DC316" s="46"/>
      <c r="DD316" s="46"/>
      <c r="DE316" s="46"/>
      <c r="DF316" s="46"/>
      <c r="DG316" s="46"/>
      <c r="DH316" s="46"/>
      <c r="DI316" s="46"/>
      <c r="DJ316" s="46"/>
      <c r="DK316" s="46"/>
      <c r="DL316" s="46"/>
      <c r="DM316" s="46"/>
      <c r="DN316" s="46"/>
      <c r="DO316" s="46"/>
      <c r="DP316" s="46"/>
      <c r="DQ316" s="46"/>
      <c r="DR316" s="46"/>
      <c r="DS316" s="46"/>
      <c r="DT316" s="46"/>
      <c r="DU316" s="46"/>
      <c r="DV316" s="46"/>
      <c r="DW316" s="46"/>
      <c r="DX316" s="46"/>
      <c r="DY316" s="46"/>
      <c r="DZ316" s="46"/>
      <c r="EA316" s="46"/>
      <c r="EB316" s="46"/>
      <c r="EC316" s="46"/>
      <c r="ED316" s="46"/>
      <c r="EE316" s="46"/>
      <c r="EF316" s="46"/>
      <c r="EG316" s="46"/>
      <c r="EH316" s="46"/>
      <c r="EI316" s="46"/>
      <c r="EJ316" s="46"/>
      <c r="EK316" s="46"/>
      <c r="EL316" s="46"/>
      <c r="EM316" s="46"/>
      <c r="EN316" s="46"/>
      <c r="EO316" s="46"/>
      <c r="EP316" s="46"/>
      <c r="EQ316" s="46"/>
      <c r="ER316" s="46"/>
      <c r="ES316" s="46"/>
      <c r="ET316" s="46"/>
      <c r="EU316" s="46"/>
      <c r="EV316" s="46"/>
      <c r="EW316" s="46"/>
      <c r="EX316" s="46"/>
    </row>
    <row r="317" spans="1:154" x14ac:dyDescent="0.2">
      <c r="A317" s="48"/>
      <c r="B317" s="49"/>
      <c r="C317" s="49"/>
      <c r="D317" s="49"/>
      <c r="E317" s="49"/>
      <c r="F317" s="49"/>
      <c r="G317" s="53" t="s">
        <v>178</v>
      </c>
      <c r="H317" s="78"/>
      <c r="I317" s="78"/>
      <c r="J317" s="78">
        <f t="shared" si="84"/>
        <v>0</v>
      </c>
      <c r="K317" s="76"/>
      <c r="L317" s="78"/>
      <c r="M317" s="50"/>
      <c r="N317" s="78"/>
      <c r="O317" s="79">
        <f>+M317+N317</f>
        <v>0</v>
      </c>
      <c r="P317" s="79">
        <f t="shared" si="86"/>
        <v>0</v>
      </c>
      <c r="Q317" s="41"/>
      <c r="R317" s="36"/>
      <c r="S317" s="36"/>
      <c r="T317" s="101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/>
      <c r="CU317" s="11"/>
      <c r="CV317" s="11"/>
      <c r="CW317" s="11"/>
      <c r="CX317" s="11"/>
      <c r="CY317" s="11"/>
      <c r="CZ317" s="11"/>
      <c r="DA317" s="11"/>
      <c r="DB317" s="11"/>
      <c r="DC317" s="12"/>
      <c r="DD317" s="12"/>
      <c r="DE317" s="12"/>
      <c r="DF317" s="12"/>
      <c r="DG317" s="12"/>
      <c r="DH317" s="12"/>
      <c r="DI317" s="12"/>
      <c r="DJ317" s="12"/>
      <c r="DK317" s="12"/>
      <c r="DL317" s="12"/>
      <c r="DM317" s="12"/>
      <c r="DN317" s="12"/>
      <c r="DO317" s="12"/>
      <c r="DP317" s="12"/>
      <c r="DQ317" s="12"/>
      <c r="DR317" s="12"/>
      <c r="DS317" s="12"/>
      <c r="DT317" s="12"/>
      <c r="DU317" s="12"/>
      <c r="DV317" s="12"/>
      <c r="DW317" s="12"/>
      <c r="DX317" s="12"/>
      <c r="DY317" s="12"/>
      <c r="DZ317" s="12"/>
      <c r="EA317" s="12"/>
      <c r="EB317" s="12"/>
      <c r="EC317" s="12"/>
      <c r="ED317" s="12"/>
      <c r="EE317" s="12"/>
      <c r="EF317" s="12"/>
      <c r="EG317" s="12"/>
      <c r="EH317" s="12"/>
      <c r="EI317" s="12"/>
      <c r="EJ317" s="12"/>
      <c r="EK317" s="12"/>
      <c r="EL317" s="12"/>
      <c r="EM317" s="12"/>
      <c r="EN317" s="12"/>
      <c r="EO317" s="12"/>
      <c r="EP317" s="12"/>
      <c r="EQ317" s="12"/>
      <c r="ER317" s="12"/>
      <c r="ES317" s="12"/>
      <c r="ET317" s="12"/>
      <c r="EU317" s="12"/>
      <c r="EV317" s="12"/>
      <c r="EW317" s="12"/>
      <c r="EX317" s="12"/>
    </row>
    <row r="318" spans="1:154" x14ac:dyDescent="0.2">
      <c r="A318" s="48"/>
      <c r="B318" s="49"/>
      <c r="C318" s="49"/>
      <c r="D318" s="49"/>
      <c r="E318" s="49"/>
      <c r="F318" s="49"/>
      <c r="G318" s="53" t="s">
        <v>179</v>
      </c>
      <c r="H318" s="78"/>
      <c r="I318" s="78"/>
      <c r="J318" s="78">
        <f t="shared" si="84"/>
        <v>0</v>
      </c>
      <c r="K318" s="76"/>
      <c r="L318" s="78"/>
      <c r="M318" s="50"/>
      <c r="N318" s="78"/>
      <c r="O318" s="79">
        <f>+M318+N318</f>
        <v>0</v>
      </c>
      <c r="P318" s="79">
        <f t="shared" si="86"/>
        <v>0</v>
      </c>
      <c r="Q318" s="41"/>
      <c r="R318" s="36"/>
      <c r="S318" s="36"/>
      <c r="T318" s="101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/>
      <c r="CW318" s="11"/>
      <c r="CX318" s="11"/>
      <c r="CY318" s="11"/>
      <c r="CZ318" s="11"/>
      <c r="DA318" s="11"/>
      <c r="DB318" s="11"/>
      <c r="DC318" s="12"/>
      <c r="DD318" s="12"/>
      <c r="DE318" s="12"/>
      <c r="DF318" s="12"/>
      <c r="DG318" s="12"/>
      <c r="DH318" s="12"/>
      <c r="DI318" s="12"/>
      <c r="DJ318" s="12"/>
      <c r="DK318" s="12"/>
      <c r="DL318" s="12"/>
      <c r="DM318" s="12"/>
      <c r="DN318" s="12"/>
      <c r="DO318" s="12"/>
      <c r="DP318" s="12"/>
      <c r="DQ318" s="12"/>
      <c r="DR318" s="12"/>
      <c r="DS318" s="12"/>
      <c r="DT318" s="12"/>
      <c r="DU318" s="12"/>
      <c r="DV318" s="12"/>
      <c r="DW318" s="12"/>
      <c r="DX318" s="12"/>
      <c r="DY318" s="12"/>
      <c r="DZ318" s="12"/>
      <c r="EA318" s="12"/>
      <c r="EB318" s="12"/>
      <c r="EC318" s="12"/>
      <c r="ED318" s="12"/>
      <c r="EE318" s="12"/>
      <c r="EF318" s="12"/>
      <c r="EG318" s="12"/>
      <c r="EH318" s="12"/>
      <c r="EI318" s="12"/>
      <c r="EJ318" s="12"/>
      <c r="EK318" s="12"/>
      <c r="EL318" s="12"/>
      <c r="EM318" s="12"/>
      <c r="EN318" s="12"/>
      <c r="EO318" s="12"/>
      <c r="EP318" s="12"/>
      <c r="EQ318" s="12"/>
      <c r="ER318" s="12"/>
      <c r="ES318" s="12"/>
      <c r="ET318" s="12"/>
      <c r="EU318" s="12"/>
      <c r="EV318" s="12"/>
      <c r="EW318" s="12"/>
      <c r="EX318" s="12"/>
    </row>
    <row r="319" spans="1:154" x14ac:dyDescent="0.2">
      <c r="A319" s="48"/>
      <c r="B319" s="49"/>
      <c r="C319" s="49"/>
      <c r="D319" s="49"/>
      <c r="E319" s="49"/>
      <c r="F319" s="49" t="s">
        <v>113</v>
      </c>
      <c r="G319" s="53" t="s">
        <v>290</v>
      </c>
      <c r="H319" s="78"/>
      <c r="I319" s="78"/>
      <c r="J319" s="78">
        <f t="shared" si="84"/>
        <v>0</v>
      </c>
      <c r="K319" s="76"/>
      <c r="L319" s="78"/>
      <c r="M319" s="50"/>
      <c r="N319" s="78"/>
      <c r="O319" s="79">
        <f>+M319+N319</f>
        <v>0</v>
      </c>
      <c r="P319" s="79">
        <f t="shared" si="86"/>
        <v>0</v>
      </c>
      <c r="Q319" s="41"/>
      <c r="R319" s="36"/>
      <c r="S319" s="36"/>
      <c r="T319" s="101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  <c r="CW319" s="11"/>
      <c r="CX319" s="11"/>
      <c r="CY319" s="11"/>
      <c r="CZ319" s="11"/>
      <c r="DA319" s="11"/>
      <c r="DB319" s="11"/>
      <c r="DC319" s="12"/>
      <c r="DD319" s="12"/>
      <c r="DE319" s="12"/>
      <c r="DF319" s="12"/>
      <c r="DG319" s="12"/>
      <c r="DH319" s="12"/>
      <c r="DI319" s="12"/>
      <c r="DJ319" s="12"/>
      <c r="DK319" s="12"/>
      <c r="DL319" s="12"/>
      <c r="DM319" s="12"/>
      <c r="DN319" s="12"/>
      <c r="DO319" s="12"/>
      <c r="DP319" s="12"/>
      <c r="DQ319" s="12"/>
      <c r="DR319" s="12"/>
      <c r="DS319" s="12"/>
      <c r="DT319" s="12"/>
      <c r="DU319" s="12"/>
      <c r="DV319" s="12"/>
      <c r="DW319" s="12"/>
      <c r="DX319" s="12"/>
      <c r="DY319" s="12"/>
      <c r="DZ319" s="12"/>
      <c r="EA319" s="12"/>
      <c r="EB319" s="12"/>
      <c r="EC319" s="12"/>
      <c r="ED319" s="12"/>
      <c r="EE319" s="12"/>
      <c r="EF319" s="12"/>
      <c r="EG319" s="12"/>
      <c r="EH319" s="12"/>
      <c r="EI319" s="12"/>
      <c r="EJ319" s="12"/>
      <c r="EK319" s="12"/>
      <c r="EL319" s="12"/>
      <c r="EM319" s="12"/>
      <c r="EN319" s="12"/>
      <c r="EO319" s="12"/>
      <c r="EP319" s="12"/>
      <c r="EQ319" s="12"/>
      <c r="ER319" s="12"/>
      <c r="ES319" s="12"/>
      <c r="ET319" s="12"/>
      <c r="EU319" s="12"/>
      <c r="EV319" s="12"/>
      <c r="EW319" s="12"/>
      <c r="EX319" s="12"/>
    </row>
    <row r="320" spans="1:154" s="47" customFormat="1" x14ac:dyDescent="0.25">
      <c r="A320" s="38"/>
      <c r="B320" s="39"/>
      <c r="C320" s="39"/>
      <c r="D320" s="39"/>
      <c r="E320" s="39" t="s">
        <v>39</v>
      </c>
      <c r="F320" s="39"/>
      <c r="G320" s="52" t="s">
        <v>291</v>
      </c>
      <c r="H320" s="75">
        <f>H321+H322</f>
        <v>6000</v>
      </c>
      <c r="I320" s="75">
        <f>I321+I322</f>
        <v>5000</v>
      </c>
      <c r="J320" s="78">
        <f t="shared" si="84"/>
        <v>1000</v>
      </c>
      <c r="K320" s="76">
        <f t="shared" ref="K320:K382" si="88">ROUND(I320/H320*100,2)</f>
        <v>83.33</v>
      </c>
      <c r="L320" s="75">
        <f>L321+L322</f>
        <v>5000</v>
      </c>
      <c r="M320" s="75">
        <f>M321+M322</f>
        <v>3409.6</v>
      </c>
      <c r="N320" s="75">
        <f>N321+N322</f>
        <v>1393</v>
      </c>
      <c r="O320" s="77">
        <f>O321+O322</f>
        <v>4802.6000000000004</v>
      </c>
      <c r="P320" s="77">
        <f t="shared" si="86"/>
        <v>197.39999999999964</v>
      </c>
      <c r="Q320" s="41">
        <f t="shared" si="87"/>
        <v>96.05</v>
      </c>
      <c r="R320" s="44"/>
      <c r="S320" s="44"/>
      <c r="T320" s="175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  <c r="BP320" s="45"/>
      <c r="BQ320" s="45"/>
      <c r="BR320" s="45"/>
      <c r="BS320" s="45"/>
      <c r="BT320" s="45"/>
      <c r="BU320" s="45"/>
      <c r="BV320" s="45"/>
      <c r="BW320" s="45"/>
      <c r="BX320" s="45"/>
      <c r="BY320" s="45"/>
      <c r="BZ320" s="45"/>
      <c r="CA320" s="45"/>
      <c r="CB320" s="45"/>
      <c r="CC320" s="45"/>
      <c r="CD320" s="45"/>
      <c r="CE320" s="45"/>
      <c r="CF320" s="45"/>
      <c r="CG320" s="45"/>
      <c r="CH320" s="45"/>
      <c r="CI320" s="45"/>
      <c r="CJ320" s="45"/>
      <c r="CK320" s="45"/>
      <c r="CL320" s="45"/>
      <c r="CM320" s="45"/>
      <c r="CN320" s="45"/>
      <c r="CO320" s="45"/>
      <c r="CP320" s="45"/>
      <c r="CQ320" s="45"/>
      <c r="CR320" s="45"/>
      <c r="CS320" s="45"/>
      <c r="CT320" s="45"/>
      <c r="CU320" s="45"/>
      <c r="CV320" s="45"/>
      <c r="CW320" s="45"/>
      <c r="CX320" s="45"/>
      <c r="CY320" s="45"/>
      <c r="CZ320" s="45"/>
      <c r="DA320" s="45"/>
      <c r="DB320" s="45"/>
      <c r="DC320" s="46"/>
      <c r="DD320" s="46"/>
      <c r="DE320" s="46"/>
      <c r="DF320" s="46"/>
      <c r="DG320" s="46"/>
      <c r="DH320" s="46"/>
      <c r="DI320" s="46"/>
      <c r="DJ320" s="46"/>
      <c r="DK320" s="46"/>
      <c r="DL320" s="46"/>
      <c r="DM320" s="46"/>
      <c r="DN320" s="46"/>
      <c r="DO320" s="46"/>
      <c r="DP320" s="46"/>
      <c r="DQ320" s="46"/>
      <c r="DR320" s="46"/>
      <c r="DS320" s="46"/>
      <c r="DT320" s="46"/>
      <c r="DU320" s="46"/>
      <c r="DV320" s="46"/>
      <c r="DW320" s="46"/>
      <c r="DX320" s="46"/>
      <c r="DY320" s="46"/>
      <c r="DZ320" s="46"/>
      <c r="EA320" s="46"/>
      <c r="EB320" s="46"/>
      <c r="EC320" s="46"/>
      <c r="ED320" s="46"/>
      <c r="EE320" s="46"/>
      <c r="EF320" s="46"/>
      <c r="EG320" s="46"/>
      <c r="EH320" s="46"/>
      <c r="EI320" s="46"/>
      <c r="EJ320" s="46"/>
      <c r="EK320" s="46"/>
      <c r="EL320" s="46"/>
      <c r="EM320" s="46"/>
      <c r="EN320" s="46"/>
      <c r="EO320" s="46"/>
      <c r="EP320" s="46"/>
      <c r="EQ320" s="46"/>
      <c r="ER320" s="46"/>
      <c r="ES320" s="46"/>
      <c r="ET320" s="46"/>
      <c r="EU320" s="46"/>
      <c r="EV320" s="46"/>
      <c r="EW320" s="46"/>
      <c r="EX320" s="46"/>
    </row>
    <row r="321" spans="1:154" x14ac:dyDescent="0.2">
      <c r="A321" s="48"/>
      <c r="B321" s="49"/>
      <c r="C321" s="49"/>
      <c r="D321" s="49"/>
      <c r="E321" s="49"/>
      <c r="F321" s="49" t="s">
        <v>37</v>
      </c>
      <c r="G321" s="53" t="s">
        <v>292</v>
      </c>
      <c r="H321" s="78">
        <v>6000</v>
      </c>
      <c r="I321" s="78">
        <v>5000</v>
      </c>
      <c r="J321" s="78">
        <f t="shared" si="84"/>
        <v>1000</v>
      </c>
      <c r="K321" s="76">
        <f t="shared" si="88"/>
        <v>83.33</v>
      </c>
      <c r="L321" s="78">
        <v>5000</v>
      </c>
      <c r="M321" s="50">
        <v>3409.6</v>
      </c>
      <c r="N321" s="78">
        <v>1393</v>
      </c>
      <c r="O321" s="79">
        <f>M321+N321</f>
        <v>4802.6000000000004</v>
      </c>
      <c r="P321" s="79">
        <f t="shared" si="86"/>
        <v>197.39999999999964</v>
      </c>
      <c r="Q321" s="41">
        <f t="shared" si="87"/>
        <v>96.05</v>
      </c>
      <c r="R321" s="36"/>
      <c r="S321" s="36"/>
      <c r="T321" s="101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  <c r="CW321" s="11"/>
      <c r="CX321" s="11"/>
      <c r="CY321" s="11"/>
      <c r="CZ321" s="11"/>
      <c r="DA321" s="11"/>
      <c r="DB321" s="11"/>
      <c r="DC321" s="12"/>
      <c r="DD321" s="12"/>
      <c r="DE321" s="12"/>
      <c r="DF321" s="12"/>
      <c r="DG321" s="12"/>
      <c r="DH321" s="12"/>
      <c r="DI321" s="12"/>
      <c r="DJ321" s="12"/>
      <c r="DK321" s="12"/>
      <c r="DL321" s="12"/>
      <c r="DM321" s="12"/>
      <c r="DN321" s="12"/>
      <c r="DO321" s="12"/>
      <c r="DP321" s="12"/>
      <c r="DQ321" s="12"/>
      <c r="DR321" s="12"/>
      <c r="DS321" s="12"/>
      <c r="DT321" s="12"/>
      <c r="DU321" s="12"/>
      <c r="DV321" s="12"/>
      <c r="DW321" s="12"/>
      <c r="DX321" s="12"/>
      <c r="DY321" s="12"/>
      <c r="DZ321" s="12"/>
      <c r="EA321" s="12"/>
      <c r="EB321" s="12"/>
      <c r="EC321" s="12"/>
      <c r="ED321" s="12"/>
      <c r="EE321" s="12"/>
      <c r="EF321" s="12"/>
      <c r="EG321" s="12"/>
      <c r="EH321" s="12"/>
      <c r="EI321" s="12"/>
      <c r="EJ321" s="12"/>
      <c r="EK321" s="12"/>
      <c r="EL321" s="12"/>
      <c r="EM321" s="12"/>
      <c r="EN321" s="12"/>
      <c r="EO321" s="12"/>
      <c r="EP321" s="12"/>
      <c r="EQ321" s="12"/>
      <c r="ER321" s="12"/>
      <c r="ES321" s="12"/>
      <c r="ET321" s="12"/>
      <c r="EU321" s="12"/>
      <c r="EV321" s="12"/>
      <c r="EW321" s="12"/>
      <c r="EX321" s="12"/>
    </row>
    <row r="322" spans="1:154" x14ac:dyDescent="0.2">
      <c r="A322" s="48"/>
      <c r="B322" s="49"/>
      <c r="C322" s="49"/>
      <c r="D322" s="49"/>
      <c r="E322" s="49"/>
      <c r="F322" s="49" t="s">
        <v>35</v>
      </c>
      <c r="G322" s="53" t="s">
        <v>242</v>
      </c>
      <c r="H322" s="78"/>
      <c r="I322" s="78"/>
      <c r="J322" s="78">
        <f t="shared" si="84"/>
        <v>0</v>
      </c>
      <c r="K322" s="76"/>
      <c r="L322" s="78"/>
      <c r="M322" s="50"/>
      <c r="N322" s="78"/>
      <c r="O322" s="79">
        <f t="shared" ref="O322:O327" si="89">+M322+N322</f>
        <v>0</v>
      </c>
      <c r="P322" s="79">
        <f t="shared" si="86"/>
        <v>0</v>
      </c>
      <c r="Q322" s="41"/>
      <c r="R322" s="36"/>
      <c r="S322" s="36"/>
      <c r="T322" s="101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  <c r="CW322" s="11"/>
      <c r="CX322" s="11"/>
      <c r="CY322" s="11"/>
      <c r="CZ322" s="11"/>
      <c r="DA322" s="11"/>
      <c r="DB322" s="11"/>
      <c r="DC322" s="12"/>
      <c r="DD322" s="12"/>
      <c r="DE322" s="12"/>
      <c r="DF322" s="12"/>
      <c r="DG322" s="12"/>
      <c r="DH322" s="12"/>
      <c r="DI322" s="12"/>
      <c r="DJ322" s="12"/>
      <c r="DK322" s="12"/>
      <c r="DL322" s="12"/>
      <c r="DM322" s="12"/>
      <c r="DN322" s="12"/>
      <c r="DO322" s="12"/>
      <c r="DP322" s="12"/>
      <c r="DQ322" s="12"/>
      <c r="DR322" s="12"/>
      <c r="DS322" s="12"/>
      <c r="DT322" s="12"/>
      <c r="DU322" s="12"/>
      <c r="DV322" s="12"/>
      <c r="DW322" s="12"/>
      <c r="DX322" s="12"/>
      <c r="DY322" s="12"/>
      <c r="DZ322" s="12"/>
      <c r="EA322" s="12"/>
      <c r="EB322" s="12"/>
      <c r="EC322" s="12"/>
      <c r="ED322" s="12"/>
      <c r="EE322" s="12"/>
      <c r="EF322" s="12"/>
      <c r="EG322" s="12"/>
      <c r="EH322" s="12"/>
      <c r="EI322" s="12"/>
      <c r="EJ322" s="12"/>
      <c r="EK322" s="12"/>
      <c r="EL322" s="12"/>
      <c r="EM322" s="12"/>
      <c r="EN322" s="12"/>
      <c r="EO322" s="12"/>
      <c r="EP322" s="12"/>
      <c r="EQ322" s="12"/>
      <c r="ER322" s="12"/>
      <c r="ES322" s="12"/>
      <c r="ET322" s="12"/>
      <c r="EU322" s="12"/>
      <c r="EV322" s="12"/>
      <c r="EW322" s="12"/>
      <c r="EX322" s="12"/>
    </row>
    <row r="323" spans="1:154" x14ac:dyDescent="0.2">
      <c r="A323" s="48"/>
      <c r="B323" s="49"/>
      <c r="C323" s="49"/>
      <c r="D323" s="49"/>
      <c r="E323" s="49">
        <v>11</v>
      </c>
      <c r="F323" s="49"/>
      <c r="G323" s="53" t="s">
        <v>293</v>
      </c>
      <c r="H323" s="78">
        <v>1000</v>
      </c>
      <c r="I323" s="78">
        <v>1000</v>
      </c>
      <c r="J323" s="78">
        <f t="shared" si="84"/>
        <v>0</v>
      </c>
      <c r="K323" s="76">
        <f t="shared" si="88"/>
        <v>100</v>
      </c>
      <c r="L323" s="78">
        <v>1000</v>
      </c>
      <c r="M323" s="50">
        <v>0</v>
      </c>
      <c r="N323" s="78">
        <v>0</v>
      </c>
      <c r="O323" s="79">
        <f t="shared" si="89"/>
        <v>0</v>
      </c>
      <c r="P323" s="79">
        <f t="shared" si="86"/>
        <v>1000</v>
      </c>
      <c r="Q323" s="41">
        <f t="shared" si="87"/>
        <v>0</v>
      </c>
      <c r="R323" s="36"/>
      <c r="S323" s="36"/>
      <c r="T323" s="101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  <c r="CW323" s="11"/>
      <c r="CX323" s="11"/>
      <c r="CY323" s="11"/>
      <c r="CZ323" s="11"/>
      <c r="DA323" s="11"/>
      <c r="DB323" s="11"/>
      <c r="DC323" s="12"/>
      <c r="DD323" s="12"/>
      <c r="DE323" s="12"/>
      <c r="DF323" s="12"/>
      <c r="DG323" s="12"/>
      <c r="DH323" s="12"/>
      <c r="DI323" s="12"/>
      <c r="DJ323" s="12"/>
      <c r="DK323" s="12"/>
      <c r="DL323" s="12"/>
      <c r="DM323" s="12"/>
      <c r="DN323" s="12"/>
      <c r="DO323" s="12"/>
      <c r="DP323" s="12"/>
      <c r="DQ323" s="12"/>
      <c r="DR323" s="12"/>
      <c r="DS323" s="12"/>
      <c r="DT323" s="12"/>
      <c r="DU323" s="12"/>
      <c r="DV323" s="12"/>
      <c r="DW323" s="12"/>
      <c r="DX323" s="12"/>
      <c r="DY323" s="12"/>
      <c r="DZ323" s="12"/>
      <c r="EA323" s="12"/>
      <c r="EB323" s="12"/>
      <c r="EC323" s="12"/>
      <c r="ED323" s="12"/>
      <c r="EE323" s="12"/>
      <c r="EF323" s="12"/>
      <c r="EG323" s="12"/>
      <c r="EH323" s="12"/>
      <c r="EI323" s="12"/>
      <c r="EJ323" s="12"/>
      <c r="EK323" s="12"/>
      <c r="EL323" s="12"/>
      <c r="EM323" s="12"/>
      <c r="EN323" s="12"/>
      <c r="EO323" s="12"/>
      <c r="EP323" s="12"/>
      <c r="EQ323" s="12"/>
      <c r="ER323" s="12"/>
      <c r="ES323" s="12"/>
      <c r="ET323" s="12"/>
      <c r="EU323" s="12"/>
      <c r="EV323" s="12"/>
      <c r="EW323" s="12"/>
      <c r="EX323" s="12"/>
    </row>
    <row r="324" spans="1:154" x14ac:dyDescent="0.2">
      <c r="A324" s="48"/>
      <c r="B324" s="49"/>
      <c r="C324" s="49"/>
      <c r="D324" s="49"/>
      <c r="E324" s="49">
        <v>12</v>
      </c>
      <c r="F324" s="49"/>
      <c r="G324" s="53" t="s">
        <v>294</v>
      </c>
      <c r="H324" s="78"/>
      <c r="I324" s="78"/>
      <c r="J324" s="78">
        <f t="shared" si="84"/>
        <v>0</v>
      </c>
      <c r="K324" s="76"/>
      <c r="L324" s="78"/>
      <c r="M324" s="50"/>
      <c r="N324" s="78"/>
      <c r="O324" s="79">
        <f t="shared" si="89"/>
        <v>0</v>
      </c>
      <c r="P324" s="79">
        <f t="shared" si="86"/>
        <v>0</v>
      </c>
      <c r="Q324" s="41"/>
      <c r="R324" s="36"/>
      <c r="S324" s="36"/>
      <c r="T324" s="101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2"/>
      <c r="DD324" s="12"/>
      <c r="DE324" s="12"/>
      <c r="DF324" s="12"/>
      <c r="DG324" s="12"/>
      <c r="DH324" s="12"/>
      <c r="DI324" s="12"/>
      <c r="DJ324" s="12"/>
      <c r="DK324" s="12"/>
      <c r="DL324" s="12"/>
      <c r="DM324" s="12"/>
      <c r="DN324" s="12"/>
      <c r="DO324" s="12"/>
      <c r="DP324" s="12"/>
      <c r="DQ324" s="12"/>
      <c r="DR324" s="12"/>
      <c r="DS324" s="12"/>
      <c r="DT324" s="12"/>
      <c r="DU324" s="12"/>
      <c r="DV324" s="12"/>
      <c r="DW324" s="12"/>
      <c r="DX324" s="12"/>
      <c r="DY324" s="12"/>
      <c r="DZ324" s="12"/>
      <c r="EA324" s="12"/>
      <c r="EB324" s="12"/>
      <c r="EC324" s="12"/>
      <c r="ED324" s="12"/>
      <c r="EE324" s="12"/>
      <c r="EF324" s="12"/>
      <c r="EG324" s="12"/>
      <c r="EH324" s="12"/>
      <c r="EI324" s="12"/>
      <c r="EJ324" s="12"/>
      <c r="EK324" s="12"/>
      <c r="EL324" s="12"/>
      <c r="EM324" s="12"/>
      <c r="EN324" s="12"/>
      <c r="EO324" s="12"/>
      <c r="EP324" s="12"/>
      <c r="EQ324" s="12"/>
      <c r="ER324" s="12"/>
      <c r="ES324" s="12"/>
      <c r="ET324" s="12"/>
      <c r="EU324" s="12"/>
      <c r="EV324" s="12"/>
      <c r="EW324" s="12"/>
      <c r="EX324" s="12"/>
    </row>
    <row r="325" spans="1:154" x14ac:dyDescent="0.2">
      <c r="A325" s="48"/>
      <c r="B325" s="49"/>
      <c r="C325" s="49"/>
      <c r="D325" s="49"/>
      <c r="E325" s="49">
        <v>13</v>
      </c>
      <c r="F325" s="49"/>
      <c r="G325" s="53" t="s">
        <v>295</v>
      </c>
      <c r="H325" s="78"/>
      <c r="I325" s="78"/>
      <c r="J325" s="78">
        <f t="shared" si="84"/>
        <v>0</v>
      </c>
      <c r="K325" s="76" t="e">
        <f t="shared" si="88"/>
        <v>#DIV/0!</v>
      </c>
      <c r="L325" s="78"/>
      <c r="M325" s="50"/>
      <c r="N325" s="78"/>
      <c r="O325" s="79">
        <f t="shared" si="89"/>
        <v>0</v>
      </c>
      <c r="P325" s="79">
        <f t="shared" si="86"/>
        <v>0</v>
      </c>
      <c r="Q325" s="41" t="e">
        <f t="shared" si="87"/>
        <v>#DIV/0!</v>
      </c>
      <c r="R325" s="36"/>
      <c r="S325" s="36"/>
      <c r="T325" s="101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  <c r="CW325" s="11"/>
      <c r="CX325" s="11"/>
      <c r="CY325" s="11"/>
      <c r="CZ325" s="11"/>
      <c r="DA325" s="11"/>
      <c r="DB325" s="11"/>
      <c r="DC325" s="12"/>
      <c r="DD325" s="12"/>
      <c r="DE325" s="12"/>
      <c r="DF325" s="12"/>
      <c r="DG325" s="12"/>
      <c r="DH325" s="12"/>
      <c r="DI325" s="12"/>
      <c r="DJ325" s="12"/>
      <c r="DK325" s="12"/>
      <c r="DL325" s="12"/>
      <c r="DM325" s="12"/>
      <c r="DN325" s="12"/>
      <c r="DO325" s="12"/>
      <c r="DP325" s="12"/>
      <c r="DQ325" s="12"/>
      <c r="DR325" s="12"/>
      <c r="DS325" s="12"/>
      <c r="DT325" s="12"/>
      <c r="DU325" s="12"/>
      <c r="DV325" s="12"/>
      <c r="DW325" s="12"/>
      <c r="DX325" s="12"/>
      <c r="DY325" s="12"/>
      <c r="DZ325" s="12"/>
      <c r="EA325" s="12"/>
      <c r="EB325" s="12"/>
      <c r="EC325" s="12"/>
      <c r="ED325" s="12"/>
      <c r="EE325" s="12"/>
      <c r="EF325" s="12"/>
      <c r="EG325" s="12"/>
      <c r="EH325" s="12"/>
      <c r="EI325" s="12"/>
      <c r="EJ325" s="12"/>
      <c r="EK325" s="12"/>
      <c r="EL325" s="12"/>
      <c r="EM325" s="12"/>
      <c r="EN325" s="12"/>
      <c r="EO325" s="12"/>
      <c r="EP325" s="12"/>
      <c r="EQ325" s="12"/>
      <c r="ER325" s="12"/>
      <c r="ES325" s="12"/>
      <c r="ET325" s="12"/>
      <c r="EU325" s="12"/>
      <c r="EV325" s="12"/>
      <c r="EW325" s="12"/>
      <c r="EX325" s="12"/>
    </row>
    <row r="326" spans="1:154" x14ac:dyDescent="0.2">
      <c r="A326" s="48"/>
      <c r="B326" s="49"/>
      <c r="C326" s="49"/>
      <c r="D326" s="49"/>
      <c r="E326" s="49">
        <v>14</v>
      </c>
      <c r="F326" s="49"/>
      <c r="G326" s="53" t="s">
        <v>296</v>
      </c>
      <c r="H326" s="78"/>
      <c r="I326" s="78"/>
      <c r="J326" s="78">
        <f t="shared" si="84"/>
        <v>0</v>
      </c>
      <c r="K326" s="76"/>
      <c r="L326" s="78"/>
      <c r="M326" s="50"/>
      <c r="N326" s="78"/>
      <c r="O326" s="79">
        <f t="shared" si="89"/>
        <v>0</v>
      </c>
      <c r="P326" s="79">
        <f t="shared" si="86"/>
        <v>0</v>
      </c>
      <c r="Q326" s="41"/>
      <c r="R326" s="36"/>
      <c r="S326" s="36"/>
      <c r="T326" s="101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  <c r="CW326" s="11"/>
      <c r="CX326" s="11"/>
      <c r="CY326" s="11"/>
      <c r="CZ326" s="11"/>
      <c r="DA326" s="11"/>
      <c r="DB326" s="11"/>
      <c r="DC326" s="12"/>
      <c r="DD326" s="12"/>
      <c r="DE326" s="12"/>
      <c r="DF326" s="12"/>
      <c r="DG326" s="12"/>
      <c r="DH326" s="12"/>
      <c r="DI326" s="12"/>
      <c r="DJ326" s="12"/>
      <c r="DK326" s="12"/>
      <c r="DL326" s="12"/>
      <c r="DM326" s="12"/>
      <c r="DN326" s="12"/>
      <c r="DO326" s="12"/>
      <c r="DP326" s="12"/>
      <c r="DQ326" s="12"/>
      <c r="DR326" s="12"/>
      <c r="DS326" s="12"/>
      <c r="DT326" s="12"/>
      <c r="DU326" s="12"/>
      <c r="DV326" s="12"/>
      <c r="DW326" s="12"/>
      <c r="DX326" s="12"/>
      <c r="DY326" s="12"/>
      <c r="DZ326" s="12"/>
      <c r="EA326" s="12"/>
      <c r="EB326" s="12"/>
      <c r="EC326" s="12"/>
      <c r="ED326" s="12"/>
      <c r="EE326" s="12"/>
      <c r="EF326" s="12"/>
      <c r="EG326" s="12"/>
      <c r="EH326" s="12"/>
      <c r="EI326" s="12"/>
      <c r="EJ326" s="12"/>
      <c r="EK326" s="12"/>
      <c r="EL326" s="12"/>
      <c r="EM326" s="12"/>
      <c r="EN326" s="12"/>
      <c r="EO326" s="12"/>
      <c r="EP326" s="12"/>
      <c r="EQ326" s="12"/>
      <c r="ER326" s="12"/>
      <c r="ES326" s="12"/>
      <c r="ET326" s="12"/>
      <c r="EU326" s="12"/>
      <c r="EV326" s="12"/>
      <c r="EW326" s="12"/>
      <c r="EX326" s="12"/>
    </row>
    <row r="327" spans="1:154" x14ac:dyDescent="0.2">
      <c r="A327" s="48"/>
      <c r="B327" s="49"/>
      <c r="C327" s="49"/>
      <c r="D327" s="49"/>
      <c r="E327" s="49">
        <v>16</v>
      </c>
      <c r="F327" s="49"/>
      <c r="G327" s="53" t="s">
        <v>297</v>
      </c>
      <c r="H327" s="78"/>
      <c r="I327" s="78"/>
      <c r="J327" s="78">
        <f t="shared" si="84"/>
        <v>0</v>
      </c>
      <c r="K327" s="76"/>
      <c r="L327" s="78"/>
      <c r="M327" s="50"/>
      <c r="N327" s="78"/>
      <c r="O327" s="79">
        <f t="shared" si="89"/>
        <v>0</v>
      </c>
      <c r="P327" s="79">
        <f t="shared" si="86"/>
        <v>0</v>
      </c>
      <c r="Q327" s="41"/>
      <c r="R327" s="36"/>
      <c r="S327" s="36"/>
      <c r="T327" s="101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  <c r="CT327" s="11"/>
      <c r="CU327" s="11"/>
      <c r="CV327" s="11"/>
      <c r="CW327" s="11"/>
      <c r="CX327" s="11"/>
      <c r="CY327" s="11"/>
      <c r="CZ327" s="11"/>
      <c r="DA327" s="11"/>
      <c r="DB327" s="11"/>
      <c r="DC327" s="12"/>
      <c r="DD327" s="12"/>
      <c r="DE327" s="12"/>
      <c r="DF327" s="12"/>
      <c r="DG327" s="12"/>
      <c r="DH327" s="12"/>
      <c r="DI327" s="12"/>
      <c r="DJ327" s="12"/>
      <c r="DK327" s="12"/>
      <c r="DL327" s="12"/>
      <c r="DM327" s="12"/>
      <c r="DN327" s="12"/>
      <c r="DO327" s="12"/>
      <c r="DP327" s="12"/>
      <c r="DQ327" s="12"/>
      <c r="DR327" s="12"/>
      <c r="DS327" s="12"/>
      <c r="DT327" s="12"/>
      <c r="DU327" s="12"/>
      <c r="DV327" s="12"/>
      <c r="DW327" s="12"/>
      <c r="DX327" s="12"/>
      <c r="DY327" s="12"/>
      <c r="DZ327" s="12"/>
      <c r="EA327" s="12"/>
      <c r="EB327" s="12"/>
      <c r="EC327" s="12"/>
      <c r="ED327" s="12"/>
      <c r="EE327" s="12"/>
      <c r="EF327" s="12"/>
      <c r="EG327" s="12"/>
      <c r="EH327" s="12"/>
      <c r="EI327" s="12"/>
      <c r="EJ327" s="12"/>
      <c r="EK327" s="12"/>
      <c r="EL327" s="12"/>
      <c r="EM327" s="12"/>
      <c r="EN327" s="12"/>
      <c r="EO327" s="12"/>
      <c r="EP327" s="12"/>
      <c r="EQ327" s="12"/>
      <c r="ER327" s="12"/>
      <c r="ES327" s="12"/>
      <c r="ET327" s="12"/>
      <c r="EU327" s="12"/>
      <c r="EV327" s="12"/>
      <c r="EW327" s="12"/>
      <c r="EX327" s="12"/>
    </row>
    <row r="328" spans="1:154" x14ac:dyDescent="0.2">
      <c r="A328" s="38"/>
      <c r="B328" s="39"/>
      <c r="C328" s="39"/>
      <c r="D328" s="39"/>
      <c r="E328" s="39"/>
      <c r="F328" s="39"/>
      <c r="G328" s="52" t="s">
        <v>245</v>
      </c>
      <c r="H328" s="75">
        <f>+H329</f>
        <v>0</v>
      </c>
      <c r="I328" s="75">
        <f>+I329</f>
        <v>0</v>
      </c>
      <c r="J328" s="78">
        <f t="shared" si="84"/>
        <v>0</v>
      </c>
      <c r="K328" s="76"/>
      <c r="L328" s="75">
        <f>+L329</f>
        <v>0</v>
      </c>
      <c r="M328" s="63"/>
      <c r="N328" s="75">
        <f>+N329</f>
        <v>0</v>
      </c>
      <c r="O328" s="77">
        <f>+O329</f>
        <v>0</v>
      </c>
      <c r="P328" s="77">
        <f t="shared" si="86"/>
        <v>0</v>
      </c>
      <c r="Q328" s="41"/>
      <c r="R328" s="36"/>
      <c r="S328" s="36"/>
      <c r="T328" s="101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  <c r="CT328" s="11"/>
      <c r="CU328" s="11"/>
      <c r="CV328" s="11"/>
      <c r="CW328" s="11"/>
      <c r="CX328" s="11"/>
      <c r="CY328" s="11"/>
      <c r="CZ328" s="11"/>
      <c r="DA328" s="11"/>
      <c r="DB328" s="11"/>
      <c r="DC328" s="12"/>
      <c r="DD328" s="12"/>
      <c r="DE328" s="12"/>
      <c r="DF328" s="12"/>
      <c r="DG328" s="12"/>
      <c r="DH328" s="12"/>
      <c r="DI328" s="12"/>
      <c r="DJ328" s="12"/>
      <c r="DK328" s="12"/>
      <c r="DL328" s="12"/>
      <c r="DM328" s="12"/>
      <c r="DN328" s="12"/>
      <c r="DO328" s="12"/>
      <c r="DP328" s="12"/>
      <c r="DQ328" s="12"/>
      <c r="DR328" s="12"/>
      <c r="DS328" s="12"/>
      <c r="DT328" s="12"/>
      <c r="DU328" s="12"/>
      <c r="DV328" s="12"/>
      <c r="DW328" s="12"/>
      <c r="DX328" s="12"/>
      <c r="DY328" s="12"/>
      <c r="DZ328" s="12"/>
      <c r="EA328" s="12"/>
      <c r="EB328" s="12"/>
      <c r="EC328" s="12"/>
      <c r="ED328" s="12"/>
      <c r="EE328" s="12"/>
      <c r="EF328" s="12"/>
      <c r="EG328" s="12"/>
      <c r="EH328" s="12"/>
      <c r="EI328" s="12"/>
      <c r="EJ328" s="12"/>
      <c r="EK328" s="12"/>
      <c r="EL328" s="12"/>
      <c r="EM328" s="12"/>
      <c r="EN328" s="12"/>
      <c r="EO328" s="12"/>
      <c r="EP328" s="12"/>
      <c r="EQ328" s="12"/>
      <c r="ER328" s="12"/>
      <c r="ES328" s="12"/>
      <c r="ET328" s="12"/>
      <c r="EU328" s="12"/>
      <c r="EV328" s="12"/>
      <c r="EW328" s="12"/>
      <c r="EX328" s="12"/>
    </row>
    <row r="329" spans="1:154" ht="33" x14ac:dyDescent="0.2">
      <c r="A329" s="48"/>
      <c r="B329" s="49"/>
      <c r="C329" s="49"/>
      <c r="D329" s="49"/>
      <c r="E329" s="49"/>
      <c r="F329" s="49"/>
      <c r="G329" s="53" t="s">
        <v>246</v>
      </c>
      <c r="H329" s="78"/>
      <c r="I329" s="78"/>
      <c r="J329" s="78">
        <f t="shared" si="84"/>
        <v>0</v>
      </c>
      <c r="K329" s="76"/>
      <c r="L329" s="78"/>
      <c r="M329" s="50"/>
      <c r="N329" s="78"/>
      <c r="O329" s="79">
        <f>+M329+N329</f>
        <v>0</v>
      </c>
      <c r="P329" s="79">
        <f t="shared" si="86"/>
        <v>0</v>
      </c>
      <c r="Q329" s="41"/>
      <c r="R329" s="36"/>
      <c r="S329" s="36"/>
      <c r="T329" s="101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  <c r="CW329" s="11"/>
      <c r="CX329" s="11"/>
      <c r="CY329" s="11"/>
      <c r="CZ329" s="11"/>
      <c r="DA329" s="11"/>
      <c r="DB329" s="11"/>
      <c r="DC329" s="12"/>
      <c r="DD329" s="12"/>
      <c r="DE329" s="12"/>
      <c r="DF329" s="12"/>
      <c r="DG329" s="12"/>
      <c r="DH329" s="12"/>
      <c r="DI329" s="12"/>
      <c r="DJ329" s="12"/>
      <c r="DK329" s="12"/>
      <c r="DL329" s="12"/>
      <c r="DM329" s="12"/>
      <c r="DN329" s="12"/>
      <c r="DO329" s="12"/>
      <c r="DP329" s="12"/>
      <c r="DQ329" s="12"/>
      <c r="DR329" s="12"/>
      <c r="DS329" s="12"/>
      <c r="DT329" s="12"/>
      <c r="DU329" s="12"/>
      <c r="DV329" s="12"/>
      <c r="DW329" s="12"/>
      <c r="DX329" s="12"/>
      <c r="DY329" s="12"/>
      <c r="DZ329" s="12"/>
      <c r="EA329" s="12"/>
      <c r="EB329" s="12"/>
      <c r="EC329" s="12"/>
      <c r="ED329" s="12"/>
      <c r="EE329" s="12"/>
      <c r="EF329" s="12"/>
      <c r="EG329" s="12"/>
      <c r="EH329" s="12"/>
      <c r="EI329" s="12"/>
      <c r="EJ329" s="12"/>
      <c r="EK329" s="12"/>
      <c r="EL329" s="12"/>
      <c r="EM329" s="12"/>
      <c r="EN329" s="12"/>
      <c r="EO329" s="12"/>
      <c r="EP329" s="12"/>
      <c r="EQ329" s="12"/>
      <c r="ER329" s="12"/>
      <c r="ES329" s="12"/>
      <c r="ET329" s="12"/>
      <c r="EU329" s="12"/>
      <c r="EV329" s="12"/>
      <c r="EW329" s="12"/>
      <c r="EX329" s="12"/>
    </row>
    <row r="330" spans="1:154" ht="33" x14ac:dyDescent="0.2">
      <c r="A330" s="48"/>
      <c r="B330" s="49"/>
      <c r="C330" s="49"/>
      <c r="D330" s="49"/>
      <c r="E330" s="49">
        <v>25</v>
      </c>
      <c r="F330" s="49"/>
      <c r="G330" s="43" t="s">
        <v>298</v>
      </c>
      <c r="H330" s="78"/>
      <c r="I330" s="78"/>
      <c r="J330" s="78">
        <f t="shared" si="84"/>
        <v>0</v>
      </c>
      <c r="K330" s="76"/>
      <c r="L330" s="78"/>
      <c r="M330" s="50"/>
      <c r="N330" s="78"/>
      <c r="O330" s="79">
        <f>+M330+N330</f>
        <v>0</v>
      </c>
      <c r="P330" s="79">
        <f t="shared" si="86"/>
        <v>0</v>
      </c>
      <c r="Q330" s="41"/>
      <c r="R330" s="36"/>
      <c r="S330" s="36"/>
      <c r="T330" s="101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2"/>
      <c r="DD330" s="12"/>
      <c r="DE330" s="12"/>
      <c r="DF330" s="12"/>
      <c r="DG330" s="12"/>
      <c r="DH330" s="12"/>
      <c r="DI330" s="12"/>
      <c r="DJ330" s="12"/>
      <c r="DK330" s="12"/>
      <c r="DL330" s="12"/>
      <c r="DM330" s="12"/>
      <c r="DN330" s="12"/>
      <c r="DO330" s="12"/>
      <c r="DP330" s="12"/>
      <c r="DQ330" s="12"/>
      <c r="DR330" s="12"/>
      <c r="DS330" s="12"/>
      <c r="DT330" s="12"/>
      <c r="DU330" s="12"/>
      <c r="DV330" s="12"/>
      <c r="DW330" s="12"/>
      <c r="DX330" s="12"/>
      <c r="DY330" s="12"/>
      <c r="DZ330" s="12"/>
      <c r="EA330" s="12"/>
      <c r="EB330" s="12"/>
      <c r="EC330" s="12"/>
      <c r="ED330" s="12"/>
      <c r="EE330" s="12"/>
      <c r="EF330" s="12"/>
      <c r="EG330" s="12"/>
      <c r="EH330" s="12"/>
      <c r="EI330" s="12"/>
      <c r="EJ330" s="12"/>
      <c r="EK330" s="12"/>
      <c r="EL330" s="12"/>
      <c r="EM330" s="12"/>
      <c r="EN330" s="12"/>
      <c r="EO330" s="12"/>
      <c r="EP330" s="12"/>
      <c r="EQ330" s="12"/>
      <c r="ER330" s="12"/>
      <c r="ES330" s="12"/>
      <c r="ET330" s="12"/>
      <c r="EU330" s="12"/>
      <c r="EV330" s="12"/>
      <c r="EW330" s="12"/>
      <c r="EX330" s="12"/>
    </row>
    <row r="331" spans="1:154" s="47" customFormat="1" x14ac:dyDescent="0.25">
      <c r="A331" s="38"/>
      <c r="B331" s="39"/>
      <c r="C331" s="39"/>
      <c r="D331" s="39"/>
      <c r="E331" s="39" t="s">
        <v>113</v>
      </c>
      <c r="F331" s="39"/>
      <c r="G331" s="74" t="s">
        <v>299</v>
      </c>
      <c r="H331" s="75">
        <f>+H332+H333+H334+H335+H336+H337</f>
        <v>52000</v>
      </c>
      <c r="I331" s="75">
        <f>+I332+I333+I334+I335+I336+I337</f>
        <v>31000</v>
      </c>
      <c r="J331" s="75">
        <f>+J332+J333+J334+J335+J336+J337</f>
        <v>21000</v>
      </c>
      <c r="K331" s="76">
        <f t="shared" si="88"/>
        <v>59.62</v>
      </c>
      <c r="L331" s="75">
        <f>+L332+L333+L334+L335+L336+L337</f>
        <v>31000</v>
      </c>
      <c r="M331" s="75">
        <f>+M332+M333+M334+M335+M336+M337</f>
        <v>18898.599999999999</v>
      </c>
      <c r="N331" s="75">
        <f>+N332+N333+N334+N335+N336+N337</f>
        <v>3727.31</v>
      </c>
      <c r="O331" s="77">
        <f>+O332+O333+O334+O335+O336+O337</f>
        <v>22625.91</v>
      </c>
      <c r="P331" s="77">
        <f t="shared" si="86"/>
        <v>8374.09</v>
      </c>
      <c r="Q331" s="41">
        <f t="shared" si="87"/>
        <v>72.989999999999995</v>
      </c>
      <c r="R331" s="44"/>
      <c r="S331" s="44"/>
      <c r="T331" s="175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  <c r="BP331" s="45"/>
      <c r="BQ331" s="45"/>
      <c r="BR331" s="45"/>
      <c r="BS331" s="45"/>
      <c r="BT331" s="45"/>
      <c r="BU331" s="45"/>
      <c r="BV331" s="45"/>
      <c r="BW331" s="45"/>
      <c r="BX331" s="45"/>
      <c r="BY331" s="45"/>
      <c r="BZ331" s="45"/>
      <c r="CA331" s="45"/>
      <c r="CB331" s="45"/>
      <c r="CC331" s="45"/>
      <c r="CD331" s="45"/>
      <c r="CE331" s="45"/>
      <c r="CF331" s="45"/>
      <c r="CG331" s="45"/>
      <c r="CH331" s="45"/>
      <c r="CI331" s="45"/>
      <c r="CJ331" s="45"/>
      <c r="CK331" s="45"/>
      <c r="CL331" s="45"/>
      <c r="CM331" s="45"/>
      <c r="CN331" s="45"/>
      <c r="CO331" s="45"/>
      <c r="CP331" s="45"/>
      <c r="CQ331" s="45"/>
      <c r="CR331" s="45"/>
      <c r="CS331" s="45"/>
      <c r="CT331" s="45"/>
      <c r="CU331" s="45"/>
      <c r="CV331" s="45"/>
      <c r="CW331" s="45"/>
      <c r="CX331" s="45"/>
      <c r="CY331" s="45"/>
      <c r="CZ331" s="45"/>
      <c r="DA331" s="45"/>
      <c r="DB331" s="45"/>
      <c r="DC331" s="46"/>
      <c r="DD331" s="46"/>
      <c r="DE331" s="46"/>
      <c r="DF331" s="46"/>
      <c r="DG331" s="46"/>
      <c r="DH331" s="46"/>
      <c r="DI331" s="46"/>
      <c r="DJ331" s="46"/>
      <c r="DK331" s="46"/>
      <c r="DL331" s="46"/>
      <c r="DM331" s="46"/>
      <c r="DN331" s="46"/>
      <c r="DO331" s="46"/>
      <c r="DP331" s="46"/>
      <c r="DQ331" s="46"/>
      <c r="DR331" s="46"/>
      <c r="DS331" s="46"/>
      <c r="DT331" s="46"/>
      <c r="DU331" s="46"/>
      <c r="DV331" s="46"/>
      <c r="DW331" s="46"/>
      <c r="DX331" s="46"/>
      <c r="DY331" s="46"/>
      <c r="DZ331" s="46"/>
      <c r="EA331" s="46"/>
      <c r="EB331" s="46"/>
      <c r="EC331" s="46"/>
      <c r="ED331" s="46"/>
      <c r="EE331" s="46"/>
      <c r="EF331" s="46"/>
      <c r="EG331" s="46"/>
      <c r="EH331" s="46"/>
      <c r="EI331" s="46"/>
      <c r="EJ331" s="46"/>
      <c r="EK331" s="46"/>
      <c r="EL331" s="46"/>
      <c r="EM331" s="46"/>
      <c r="EN331" s="46"/>
      <c r="EO331" s="46"/>
      <c r="EP331" s="46"/>
      <c r="EQ331" s="46"/>
      <c r="ER331" s="46"/>
      <c r="ES331" s="46"/>
      <c r="ET331" s="46"/>
      <c r="EU331" s="46"/>
      <c r="EV331" s="46"/>
      <c r="EW331" s="46"/>
      <c r="EX331" s="46"/>
    </row>
    <row r="332" spans="1:154" x14ac:dyDescent="0.2">
      <c r="A332" s="48"/>
      <c r="B332" s="49"/>
      <c r="C332" s="49"/>
      <c r="D332" s="49"/>
      <c r="E332" s="49"/>
      <c r="F332" s="49" t="s">
        <v>35</v>
      </c>
      <c r="G332" s="53" t="s">
        <v>183</v>
      </c>
      <c r="H332" s="78"/>
      <c r="I332" s="78"/>
      <c r="J332" s="78">
        <f t="shared" si="84"/>
        <v>0</v>
      </c>
      <c r="K332" s="76"/>
      <c r="L332" s="78"/>
      <c r="M332" s="50"/>
      <c r="N332" s="78"/>
      <c r="O332" s="79">
        <f t="shared" ref="O332:O337" si="90">+M332+N332</f>
        <v>0</v>
      </c>
      <c r="P332" s="79">
        <f t="shared" si="86"/>
        <v>0</v>
      </c>
      <c r="Q332" s="41"/>
      <c r="R332" s="36"/>
      <c r="S332" s="36"/>
      <c r="T332" s="101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2"/>
      <c r="DD332" s="12"/>
      <c r="DE332" s="12"/>
      <c r="DF332" s="12"/>
      <c r="DG332" s="12"/>
      <c r="DH332" s="12"/>
      <c r="DI332" s="12"/>
      <c r="DJ332" s="12"/>
      <c r="DK332" s="12"/>
      <c r="DL332" s="12"/>
      <c r="DM332" s="12"/>
      <c r="DN332" s="12"/>
      <c r="DO332" s="12"/>
      <c r="DP332" s="12"/>
      <c r="DQ332" s="12"/>
      <c r="DR332" s="12"/>
      <c r="DS332" s="12"/>
      <c r="DT332" s="12"/>
      <c r="DU332" s="12"/>
      <c r="DV332" s="12"/>
      <c r="DW332" s="12"/>
      <c r="DX332" s="12"/>
      <c r="DY332" s="12"/>
      <c r="DZ332" s="12"/>
      <c r="EA332" s="12"/>
      <c r="EB332" s="12"/>
      <c r="EC332" s="12"/>
      <c r="ED332" s="12"/>
      <c r="EE332" s="12"/>
      <c r="EF332" s="12"/>
      <c r="EG332" s="12"/>
      <c r="EH332" s="12"/>
      <c r="EI332" s="12"/>
      <c r="EJ332" s="12"/>
      <c r="EK332" s="12"/>
      <c r="EL332" s="12"/>
      <c r="EM332" s="12"/>
      <c r="EN332" s="12"/>
      <c r="EO332" s="12"/>
      <c r="EP332" s="12"/>
      <c r="EQ332" s="12"/>
      <c r="ER332" s="12"/>
      <c r="ES332" s="12"/>
      <c r="ET332" s="12"/>
      <c r="EU332" s="12"/>
      <c r="EV332" s="12"/>
      <c r="EW332" s="12"/>
      <c r="EX332" s="12"/>
    </row>
    <row r="333" spans="1:154" x14ac:dyDescent="0.2">
      <c r="A333" s="48"/>
      <c r="B333" s="49"/>
      <c r="C333" s="49"/>
      <c r="D333" s="49"/>
      <c r="E333" s="49"/>
      <c r="F333" s="49"/>
      <c r="G333" s="43" t="s">
        <v>300</v>
      </c>
      <c r="H333" s="78"/>
      <c r="I333" s="78"/>
      <c r="J333" s="78">
        <f t="shared" si="84"/>
        <v>0</v>
      </c>
      <c r="K333" s="76"/>
      <c r="L333" s="78"/>
      <c r="M333" s="50"/>
      <c r="N333" s="78"/>
      <c r="O333" s="79">
        <f t="shared" si="90"/>
        <v>0</v>
      </c>
      <c r="P333" s="79">
        <f t="shared" si="86"/>
        <v>0</v>
      </c>
      <c r="Q333" s="41"/>
      <c r="R333" s="36"/>
      <c r="S333" s="36"/>
      <c r="T333" s="101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2"/>
      <c r="DD333" s="12"/>
      <c r="DE333" s="12"/>
      <c r="DF333" s="12"/>
      <c r="DG333" s="12"/>
      <c r="DH333" s="12"/>
      <c r="DI333" s="12"/>
      <c r="DJ333" s="12"/>
      <c r="DK333" s="12"/>
      <c r="DL333" s="12"/>
      <c r="DM333" s="12"/>
      <c r="DN333" s="12"/>
      <c r="DO333" s="12"/>
      <c r="DP333" s="12"/>
      <c r="DQ333" s="12"/>
      <c r="DR333" s="12"/>
      <c r="DS333" s="12"/>
      <c r="DT333" s="12"/>
      <c r="DU333" s="12"/>
      <c r="DV333" s="12"/>
      <c r="DW333" s="12"/>
      <c r="DX333" s="12"/>
      <c r="DY333" s="12"/>
      <c r="DZ333" s="12"/>
      <c r="EA333" s="12"/>
      <c r="EB333" s="12"/>
      <c r="EC333" s="12"/>
      <c r="ED333" s="12"/>
      <c r="EE333" s="12"/>
      <c r="EF333" s="12"/>
      <c r="EG333" s="12"/>
      <c r="EH333" s="12"/>
      <c r="EI333" s="12"/>
      <c r="EJ333" s="12"/>
      <c r="EK333" s="12"/>
      <c r="EL333" s="12"/>
      <c r="EM333" s="12"/>
      <c r="EN333" s="12"/>
      <c r="EO333" s="12"/>
      <c r="EP333" s="12"/>
      <c r="EQ333" s="12"/>
      <c r="ER333" s="12"/>
      <c r="ES333" s="12"/>
      <c r="ET333" s="12"/>
      <c r="EU333" s="12"/>
      <c r="EV333" s="12"/>
      <c r="EW333" s="12"/>
      <c r="EX333" s="12"/>
    </row>
    <row r="334" spans="1:154" x14ac:dyDescent="0.2">
      <c r="A334" s="48"/>
      <c r="B334" s="49"/>
      <c r="C334" s="49"/>
      <c r="D334" s="49"/>
      <c r="E334" s="49"/>
      <c r="F334" s="49" t="s">
        <v>24</v>
      </c>
      <c r="G334" s="53" t="s">
        <v>184</v>
      </c>
      <c r="H334" s="78">
        <v>7000</v>
      </c>
      <c r="I334" s="78">
        <v>4000</v>
      </c>
      <c r="J334" s="78">
        <f t="shared" si="84"/>
        <v>3000</v>
      </c>
      <c r="K334" s="76">
        <f t="shared" si="88"/>
        <v>57.14</v>
      </c>
      <c r="L334" s="78">
        <v>4000</v>
      </c>
      <c r="M334" s="50">
        <v>1070.5999999999999</v>
      </c>
      <c r="N334" s="78">
        <v>0</v>
      </c>
      <c r="O334" s="79">
        <f>M334+N334</f>
        <v>1070.5999999999999</v>
      </c>
      <c r="P334" s="79">
        <f t="shared" si="86"/>
        <v>2929.4</v>
      </c>
      <c r="Q334" s="41">
        <f t="shared" si="87"/>
        <v>26.77</v>
      </c>
      <c r="R334" s="36"/>
      <c r="S334" s="36"/>
      <c r="T334" s="101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  <c r="CW334" s="11"/>
      <c r="CX334" s="11"/>
      <c r="CY334" s="11"/>
      <c r="CZ334" s="11"/>
      <c r="DA334" s="11"/>
      <c r="DB334" s="11"/>
      <c r="DC334" s="12"/>
      <c r="DD334" s="12"/>
      <c r="DE334" s="12"/>
      <c r="DF334" s="12"/>
      <c r="DG334" s="12"/>
      <c r="DH334" s="12"/>
      <c r="DI334" s="12"/>
      <c r="DJ334" s="12"/>
      <c r="DK334" s="12"/>
      <c r="DL334" s="12"/>
      <c r="DM334" s="12"/>
      <c r="DN334" s="12"/>
      <c r="DO334" s="12"/>
      <c r="DP334" s="12"/>
      <c r="DQ334" s="12"/>
      <c r="DR334" s="12"/>
      <c r="DS334" s="12"/>
      <c r="DT334" s="12"/>
      <c r="DU334" s="12"/>
      <c r="DV334" s="12"/>
      <c r="DW334" s="12"/>
      <c r="DX334" s="12"/>
      <c r="DY334" s="12"/>
      <c r="DZ334" s="12"/>
      <c r="EA334" s="12"/>
      <c r="EB334" s="12"/>
      <c r="EC334" s="12"/>
      <c r="ED334" s="12"/>
      <c r="EE334" s="12"/>
      <c r="EF334" s="12"/>
      <c r="EG334" s="12"/>
      <c r="EH334" s="12"/>
      <c r="EI334" s="12"/>
      <c r="EJ334" s="12"/>
      <c r="EK334" s="12"/>
      <c r="EL334" s="12"/>
      <c r="EM334" s="12"/>
      <c r="EN334" s="12"/>
      <c r="EO334" s="12"/>
      <c r="EP334" s="12"/>
      <c r="EQ334" s="12"/>
      <c r="ER334" s="12"/>
      <c r="ES334" s="12"/>
      <c r="ET334" s="12"/>
      <c r="EU334" s="12"/>
      <c r="EV334" s="12"/>
      <c r="EW334" s="12"/>
      <c r="EX334" s="12"/>
    </row>
    <row r="335" spans="1:154" x14ac:dyDescent="0.2">
      <c r="A335" s="48"/>
      <c r="B335" s="49"/>
      <c r="C335" s="49"/>
      <c r="D335" s="49"/>
      <c r="E335" s="49"/>
      <c r="F335" s="49" t="s">
        <v>39</v>
      </c>
      <c r="G335" s="53" t="s">
        <v>301</v>
      </c>
      <c r="H335" s="78">
        <v>36000</v>
      </c>
      <c r="I335" s="78">
        <v>21000</v>
      </c>
      <c r="J335" s="78">
        <f t="shared" si="84"/>
        <v>15000</v>
      </c>
      <c r="K335" s="76">
        <f t="shared" si="88"/>
        <v>58.33</v>
      </c>
      <c r="L335" s="78">
        <v>21000</v>
      </c>
      <c r="M335" s="50">
        <v>14864</v>
      </c>
      <c r="N335" s="78">
        <v>3727.31</v>
      </c>
      <c r="O335" s="79">
        <f>M335+N335</f>
        <v>18591.310000000001</v>
      </c>
      <c r="P335" s="79">
        <f t="shared" si="86"/>
        <v>2408.6899999999987</v>
      </c>
      <c r="Q335" s="41">
        <f t="shared" si="87"/>
        <v>88.53</v>
      </c>
      <c r="R335" s="36"/>
      <c r="S335" s="36"/>
      <c r="T335" s="101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  <c r="CT335" s="11"/>
      <c r="CU335" s="11"/>
      <c r="CV335" s="11"/>
      <c r="CW335" s="11"/>
      <c r="CX335" s="11"/>
      <c r="CY335" s="11"/>
      <c r="CZ335" s="11"/>
      <c r="DA335" s="11"/>
      <c r="DB335" s="11"/>
      <c r="DC335" s="12"/>
      <c r="DD335" s="12"/>
      <c r="DE335" s="12"/>
      <c r="DF335" s="12"/>
      <c r="DG335" s="12"/>
      <c r="DH335" s="12"/>
      <c r="DI335" s="12"/>
      <c r="DJ335" s="12"/>
      <c r="DK335" s="12"/>
      <c r="DL335" s="12"/>
      <c r="DM335" s="12"/>
      <c r="DN335" s="12"/>
      <c r="DO335" s="12"/>
      <c r="DP335" s="12"/>
      <c r="DQ335" s="12"/>
      <c r="DR335" s="12"/>
      <c r="DS335" s="12"/>
      <c r="DT335" s="12"/>
      <c r="DU335" s="12"/>
      <c r="DV335" s="12"/>
      <c r="DW335" s="12"/>
      <c r="DX335" s="12"/>
      <c r="DY335" s="12"/>
      <c r="DZ335" s="12"/>
      <c r="EA335" s="12"/>
      <c r="EB335" s="12"/>
      <c r="EC335" s="12"/>
      <c r="ED335" s="12"/>
      <c r="EE335" s="12"/>
      <c r="EF335" s="12"/>
      <c r="EG335" s="12"/>
      <c r="EH335" s="12"/>
      <c r="EI335" s="12"/>
      <c r="EJ335" s="12"/>
      <c r="EK335" s="12"/>
      <c r="EL335" s="12"/>
      <c r="EM335" s="12"/>
      <c r="EN335" s="12"/>
      <c r="EO335" s="12"/>
      <c r="EP335" s="12"/>
      <c r="EQ335" s="12"/>
      <c r="ER335" s="12"/>
      <c r="ES335" s="12"/>
      <c r="ET335" s="12"/>
      <c r="EU335" s="12"/>
      <c r="EV335" s="12"/>
      <c r="EW335" s="12"/>
      <c r="EX335" s="12"/>
    </row>
    <row r="336" spans="1:154" x14ac:dyDescent="0.2">
      <c r="A336" s="48"/>
      <c r="B336" s="49"/>
      <c r="C336" s="49"/>
      <c r="D336" s="49"/>
      <c r="E336" s="49"/>
      <c r="F336" s="49" t="s">
        <v>46</v>
      </c>
      <c r="G336" s="53" t="s">
        <v>302</v>
      </c>
      <c r="H336" s="78"/>
      <c r="I336" s="78"/>
      <c r="J336" s="78">
        <f t="shared" si="84"/>
        <v>0</v>
      </c>
      <c r="K336" s="76"/>
      <c r="L336" s="78"/>
      <c r="M336" s="50"/>
      <c r="N336" s="78"/>
      <c r="O336" s="79">
        <f t="shared" si="90"/>
        <v>0</v>
      </c>
      <c r="P336" s="79">
        <f t="shared" si="86"/>
        <v>0</v>
      </c>
      <c r="Q336" s="41"/>
      <c r="R336" s="36"/>
      <c r="S336" s="36"/>
      <c r="T336" s="101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/>
      <c r="DA336" s="11"/>
      <c r="DB336" s="11"/>
      <c r="DC336" s="12"/>
      <c r="DD336" s="12"/>
      <c r="DE336" s="12"/>
      <c r="DF336" s="12"/>
      <c r="DG336" s="12"/>
      <c r="DH336" s="12"/>
      <c r="DI336" s="12"/>
      <c r="DJ336" s="12"/>
      <c r="DK336" s="12"/>
      <c r="DL336" s="12"/>
      <c r="DM336" s="12"/>
      <c r="DN336" s="12"/>
      <c r="DO336" s="12"/>
      <c r="DP336" s="12"/>
      <c r="DQ336" s="12"/>
      <c r="DR336" s="12"/>
      <c r="DS336" s="12"/>
      <c r="DT336" s="12"/>
      <c r="DU336" s="12"/>
      <c r="DV336" s="12"/>
      <c r="DW336" s="12"/>
      <c r="DX336" s="12"/>
      <c r="DY336" s="12"/>
      <c r="DZ336" s="12"/>
      <c r="EA336" s="12"/>
      <c r="EB336" s="12"/>
      <c r="EC336" s="12"/>
      <c r="ED336" s="12"/>
      <c r="EE336" s="12"/>
      <c r="EF336" s="12"/>
      <c r="EG336" s="12"/>
      <c r="EH336" s="12"/>
      <c r="EI336" s="12"/>
      <c r="EJ336" s="12"/>
      <c r="EK336" s="12"/>
      <c r="EL336" s="12"/>
      <c r="EM336" s="12"/>
      <c r="EN336" s="12"/>
      <c r="EO336" s="12"/>
      <c r="EP336" s="12"/>
      <c r="EQ336" s="12"/>
      <c r="ER336" s="12"/>
      <c r="ES336" s="12"/>
      <c r="ET336" s="12"/>
      <c r="EU336" s="12"/>
      <c r="EV336" s="12"/>
      <c r="EW336" s="12"/>
      <c r="EX336" s="12"/>
    </row>
    <row r="337" spans="1:154" x14ac:dyDescent="0.2">
      <c r="A337" s="48"/>
      <c r="B337" s="49"/>
      <c r="C337" s="49"/>
      <c r="D337" s="49"/>
      <c r="E337" s="49"/>
      <c r="F337" s="49" t="s">
        <v>113</v>
      </c>
      <c r="G337" s="53" t="s">
        <v>249</v>
      </c>
      <c r="H337" s="78">
        <v>9000</v>
      </c>
      <c r="I337" s="78">
        <v>6000</v>
      </c>
      <c r="J337" s="78">
        <f t="shared" si="84"/>
        <v>3000</v>
      </c>
      <c r="K337" s="76">
        <f t="shared" si="88"/>
        <v>66.67</v>
      </c>
      <c r="L337" s="78">
        <v>6000</v>
      </c>
      <c r="M337" s="50">
        <v>2964</v>
      </c>
      <c r="N337" s="78">
        <v>0</v>
      </c>
      <c r="O337" s="79">
        <f t="shared" si="90"/>
        <v>2964</v>
      </c>
      <c r="P337" s="79">
        <f t="shared" si="86"/>
        <v>3036</v>
      </c>
      <c r="Q337" s="41">
        <f t="shared" si="87"/>
        <v>49.4</v>
      </c>
      <c r="R337" s="36"/>
      <c r="S337" s="36"/>
      <c r="T337" s="101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  <c r="CN337" s="11"/>
      <c r="CO337" s="11"/>
      <c r="CP337" s="11"/>
      <c r="CQ337" s="11"/>
      <c r="CR337" s="11"/>
      <c r="CS337" s="11"/>
      <c r="CT337" s="11"/>
      <c r="CU337" s="11"/>
      <c r="CV337" s="11"/>
      <c r="CW337" s="11"/>
      <c r="CX337" s="11"/>
      <c r="CY337" s="11"/>
      <c r="CZ337" s="11"/>
      <c r="DA337" s="11"/>
      <c r="DB337" s="11"/>
      <c r="DC337" s="12"/>
      <c r="DD337" s="12"/>
      <c r="DE337" s="12"/>
      <c r="DF337" s="12"/>
      <c r="DG337" s="12"/>
      <c r="DH337" s="12"/>
      <c r="DI337" s="12"/>
      <c r="DJ337" s="12"/>
      <c r="DK337" s="12"/>
      <c r="DL337" s="12"/>
      <c r="DM337" s="12"/>
      <c r="DN337" s="12"/>
      <c r="DO337" s="12"/>
      <c r="DP337" s="12"/>
      <c r="DQ337" s="12"/>
      <c r="DR337" s="12"/>
      <c r="DS337" s="12"/>
      <c r="DT337" s="12"/>
      <c r="DU337" s="12"/>
      <c r="DV337" s="12"/>
      <c r="DW337" s="12"/>
      <c r="DX337" s="12"/>
      <c r="DY337" s="12"/>
      <c r="DZ337" s="12"/>
      <c r="EA337" s="12"/>
      <c r="EB337" s="12"/>
      <c r="EC337" s="12"/>
      <c r="ED337" s="12"/>
      <c r="EE337" s="12"/>
      <c r="EF337" s="12"/>
      <c r="EG337" s="12"/>
      <c r="EH337" s="12"/>
      <c r="EI337" s="12"/>
      <c r="EJ337" s="12"/>
      <c r="EK337" s="12"/>
      <c r="EL337" s="12"/>
      <c r="EM337" s="12"/>
      <c r="EN337" s="12"/>
      <c r="EO337" s="12"/>
      <c r="EP337" s="12"/>
      <c r="EQ337" s="12"/>
      <c r="ER337" s="12"/>
      <c r="ES337" s="12"/>
      <c r="ET337" s="12"/>
      <c r="EU337" s="12"/>
      <c r="EV337" s="12"/>
      <c r="EW337" s="12"/>
      <c r="EX337" s="12"/>
    </row>
    <row r="338" spans="1:154" x14ac:dyDescent="0.2">
      <c r="A338" s="38"/>
      <c r="B338" s="39"/>
      <c r="C338" s="39"/>
      <c r="D338" s="39" t="s">
        <v>113</v>
      </c>
      <c r="E338" s="39"/>
      <c r="F338" s="39"/>
      <c r="G338" s="74" t="s">
        <v>303</v>
      </c>
      <c r="H338" s="75">
        <f>H339</f>
        <v>0</v>
      </c>
      <c r="I338" s="75">
        <f>I339</f>
        <v>0</v>
      </c>
      <c r="J338" s="78">
        <f t="shared" si="84"/>
        <v>0</v>
      </c>
      <c r="K338" s="76"/>
      <c r="L338" s="75">
        <f>L339</f>
        <v>0</v>
      </c>
      <c r="M338" s="63"/>
      <c r="N338" s="75">
        <f>N339</f>
        <v>0</v>
      </c>
      <c r="O338" s="77">
        <f>O339</f>
        <v>0</v>
      </c>
      <c r="P338" s="77">
        <f t="shared" si="86"/>
        <v>0</v>
      </c>
      <c r="Q338" s="41"/>
      <c r="R338" s="36"/>
      <c r="S338" s="36"/>
      <c r="T338" s="101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1"/>
      <c r="CT338" s="11"/>
      <c r="CU338" s="11"/>
      <c r="CV338" s="11"/>
      <c r="CW338" s="11"/>
      <c r="CX338" s="11"/>
      <c r="CY338" s="11"/>
      <c r="CZ338" s="11"/>
      <c r="DA338" s="11"/>
      <c r="DB338" s="11"/>
      <c r="DC338" s="12"/>
      <c r="DD338" s="12"/>
      <c r="DE338" s="12"/>
      <c r="DF338" s="12"/>
      <c r="DG338" s="12"/>
      <c r="DH338" s="12"/>
      <c r="DI338" s="12"/>
      <c r="DJ338" s="12"/>
      <c r="DK338" s="12"/>
      <c r="DL338" s="12"/>
      <c r="DM338" s="12"/>
      <c r="DN338" s="12"/>
      <c r="DO338" s="12"/>
      <c r="DP338" s="12"/>
      <c r="DQ338" s="12"/>
      <c r="DR338" s="12"/>
      <c r="DS338" s="12"/>
      <c r="DT338" s="12"/>
      <c r="DU338" s="12"/>
      <c r="DV338" s="12"/>
      <c r="DW338" s="12"/>
      <c r="DX338" s="12"/>
      <c r="DY338" s="12"/>
      <c r="DZ338" s="12"/>
      <c r="EA338" s="12"/>
      <c r="EB338" s="12"/>
      <c r="EC338" s="12"/>
      <c r="ED338" s="12"/>
      <c r="EE338" s="12"/>
      <c r="EF338" s="12"/>
      <c r="EG338" s="12"/>
      <c r="EH338" s="12"/>
      <c r="EI338" s="12"/>
      <c r="EJ338" s="12"/>
      <c r="EK338" s="12"/>
      <c r="EL338" s="12"/>
      <c r="EM338" s="12"/>
      <c r="EN338" s="12"/>
      <c r="EO338" s="12"/>
      <c r="EP338" s="12"/>
      <c r="EQ338" s="12"/>
      <c r="ER338" s="12"/>
      <c r="ES338" s="12"/>
      <c r="ET338" s="12"/>
      <c r="EU338" s="12"/>
      <c r="EV338" s="12"/>
      <c r="EW338" s="12"/>
      <c r="EX338" s="12"/>
    </row>
    <row r="339" spans="1:154" x14ac:dyDescent="0.2">
      <c r="A339" s="38"/>
      <c r="B339" s="39"/>
      <c r="C339" s="39"/>
      <c r="D339" s="39"/>
      <c r="E339" s="42" t="s">
        <v>29</v>
      </c>
      <c r="F339" s="39"/>
      <c r="G339" s="52" t="s">
        <v>304</v>
      </c>
      <c r="H339" s="75">
        <f>H340</f>
        <v>0</v>
      </c>
      <c r="I339" s="75">
        <f>I340</f>
        <v>0</v>
      </c>
      <c r="J339" s="78">
        <f t="shared" si="84"/>
        <v>0</v>
      </c>
      <c r="K339" s="76"/>
      <c r="L339" s="75">
        <f>L340</f>
        <v>0</v>
      </c>
      <c r="M339" s="63"/>
      <c r="N339" s="75">
        <f>N340</f>
        <v>0</v>
      </c>
      <c r="O339" s="77">
        <f>O340</f>
        <v>0</v>
      </c>
      <c r="P339" s="77">
        <f t="shared" si="86"/>
        <v>0</v>
      </c>
      <c r="Q339" s="41"/>
      <c r="R339" s="36"/>
      <c r="S339" s="36"/>
      <c r="T339" s="101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1"/>
      <c r="CT339" s="11"/>
      <c r="CU339" s="11"/>
      <c r="CV339" s="11"/>
      <c r="CW339" s="11"/>
      <c r="CX339" s="11"/>
      <c r="CY339" s="11"/>
      <c r="CZ339" s="11"/>
      <c r="DA339" s="11"/>
      <c r="DB339" s="11"/>
      <c r="DC339" s="12"/>
      <c r="DD339" s="12"/>
      <c r="DE339" s="12"/>
      <c r="DF339" s="12"/>
      <c r="DG339" s="12"/>
      <c r="DH339" s="12"/>
      <c r="DI339" s="12"/>
      <c r="DJ339" s="12"/>
      <c r="DK339" s="12"/>
      <c r="DL339" s="12"/>
      <c r="DM339" s="12"/>
      <c r="DN339" s="12"/>
      <c r="DO339" s="12"/>
      <c r="DP339" s="12"/>
      <c r="DQ339" s="12"/>
      <c r="DR339" s="12"/>
      <c r="DS339" s="12"/>
      <c r="DT339" s="12"/>
      <c r="DU339" s="12"/>
      <c r="DV339" s="12"/>
      <c r="DW339" s="12"/>
      <c r="DX339" s="12"/>
      <c r="DY339" s="12"/>
      <c r="DZ339" s="12"/>
      <c r="EA339" s="12"/>
      <c r="EB339" s="12"/>
      <c r="EC339" s="12"/>
      <c r="ED339" s="12"/>
      <c r="EE339" s="12"/>
      <c r="EF339" s="12"/>
      <c r="EG339" s="12"/>
      <c r="EH339" s="12"/>
      <c r="EI339" s="12"/>
      <c r="EJ339" s="12"/>
      <c r="EK339" s="12"/>
      <c r="EL339" s="12"/>
      <c r="EM339" s="12"/>
      <c r="EN339" s="12"/>
      <c r="EO339" s="12"/>
      <c r="EP339" s="12"/>
      <c r="EQ339" s="12"/>
      <c r="ER339" s="12"/>
      <c r="ES339" s="12"/>
      <c r="ET339" s="12"/>
      <c r="EU339" s="12"/>
      <c r="EV339" s="12"/>
      <c r="EW339" s="12"/>
      <c r="EX339" s="12"/>
    </row>
    <row r="340" spans="1:154" x14ac:dyDescent="0.2">
      <c r="A340" s="48"/>
      <c r="B340" s="49"/>
      <c r="C340" s="49"/>
      <c r="D340" s="49"/>
      <c r="E340" s="49"/>
      <c r="F340" s="49" t="s">
        <v>35</v>
      </c>
      <c r="G340" s="53" t="s">
        <v>305</v>
      </c>
      <c r="H340" s="78"/>
      <c r="I340" s="78"/>
      <c r="J340" s="78">
        <f t="shared" si="84"/>
        <v>0</v>
      </c>
      <c r="K340" s="76"/>
      <c r="L340" s="78"/>
      <c r="M340" s="50"/>
      <c r="N340" s="78"/>
      <c r="O340" s="79">
        <f>+M340+N340</f>
        <v>0</v>
      </c>
      <c r="P340" s="79">
        <f t="shared" si="86"/>
        <v>0</v>
      </c>
      <c r="Q340" s="41"/>
      <c r="R340" s="36"/>
      <c r="S340" s="36"/>
      <c r="T340" s="101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2"/>
      <c r="DD340" s="12"/>
      <c r="DE340" s="12"/>
      <c r="DF340" s="12"/>
      <c r="DG340" s="12"/>
      <c r="DH340" s="12"/>
      <c r="DI340" s="12"/>
      <c r="DJ340" s="12"/>
      <c r="DK340" s="12"/>
      <c r="DL340" s="12"/>
      <c r="DM340" s="12"/>
      <c r="DN340" s="12"/>
      <c r="DO340" s="12"/>
      <c r="DP340" s="12"/>
      <c r="DQ340" s="12"/>
      <c r="DR340" s="12"/>
      <c r="DS340" s="12"/>
      <c r="DT340" s="12"/>
      <c r="DU340" s="12"/>
      <c r="DV340" s="12"/>
      <c r="DW340" s="12"/>
      <c r="DX340" s="12"/>
      <c r="DY340" s="12"/>
      <c r="DZ340" s="12"/>
      <c r="EA340" s="12"/>
      <c r="EB340" s="12"/>
      <c r="EC340" s="12"/>
      <c r="ED340" s="12"/>
      <c r="EE340" s="12"/>
      <c r="EF340" s="12"/>
      <c r="EG340" s="12"/>
      <c r="EH340" s="12"/>
      <c r="EI340" s="12"/>
      <c r="EJ340" s="12"/>
      <c r="EK340" s="12"/>
      <c r="EL340" s="12"/>
      <c r="EM340" s="12"/>
      <c r="EN340" s="12"/>
      <c r="EO340" s="12"/>
      <c r="EP340" s="12"/>
      <c r="EQ340" s="12"/>
      <c r="ER340" s="12"/>
      <c r="ES340" s="12"/>
      <c r="ET340" s="12"/>
      <c r="EU340" s="12"/>
      <c r="EV340" s="12"/>
      <c r="EW340" s="12"/>
      <c r="EX340" s="12"/>
    </row>
    <row r="341" spans="1:154" s="47" customFormat="1" x14ac:dyDescent="0.25">
      <c r="A341" s="38"/>
      <c r="B341" s="39"/>
      <c r="C341" s="39"/>
      <c r="D341" s="39">
        <v>51</v>
      </c>
      <c r="E341" s="39"/>
      <c r="F341" s="39"/>
      <c r="G341" s="74" t="s">
        <v>93</v>
      </c>
      <c r="H341" s="75">
        <f>H342</f>
        <v>1277000</v>
      </c>
      <c r="I341" s="75">
        <f>I342</f>
        <v>1277000</v>
      </c>
      <c r="J341" s="75">
        <f>J342</f>
        <v>0</v>
      </c>
      <c r="K341" s="76">
        <f t="shared" si="88"/>
        <v>100</v>
      </c>
      <c r="L341" s="75">
        <f>L342</f>
        <v>1277000</v>
      </c>
      <c r="M341" s="75">
        <f>M342</f>
        <v>861907</v>
      </c>
      <c r="N341" s="75">
        <f>N342</f>
        <v>191051</v>
      </c>
      <c r="O341" s="77">
        <f>O342</f>
        <v>1052958</v>
      </c>
      <c r="P341" s="77">
        <f t="shared" si="86"/>
        <v>224042</v>
      </c>
      <c r="Q341" s="41">
        <f t="shared" si="87"/>
        <v>82.46</v>
      </c>
      <c r="R341" s="44"/>
      <c r="S341" s="44"/>
      <c r="T341" s="175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  <c r="BP341" s="45"/>
      <c r="BQ341" s="45"/>
      <c r="BR341" s="45"/>
      <c r="BS341" s="45"/>
      <c r="BT341" s="45"/>
      <c r="BU341" s="45"/>
      <c r="BV341" s="45"/>
      <c r="BW341" s="45"/>
      <c r="BX341" s="45"/>
      <c r="BY341" s="45"/>
      <c r="BZ341" s="45"/>
      <c r="CA341" s="45"/>
      <c r="CB341" s="45"/>
      <c r="CC341" s="45"/>
      <c r="CD341" s="45"/>
      <c r="CE341" s="45"/>
      <c r="CF341" s="45"/>
      <c r="CG341" s="45"/>
      <c r="CH341" s="45"/>
      <c r="CI341" s="45"/>
      <c r="CJ341" s="45"/>
      <c r="CK341" s="45"/>
      <c r="CL341" s="45"/>
      <c r="CM341" s="45"/>
      <c r="CN341" s="45"/>
      <c r="CO341" s="45"/>
      <c r="CP341" s="45"/>
      <c r="CQ341" s="45"/>
      <c r="CR341" s="45"/>
      <c r="CS341" s="45"/>
      <c r="CT341" s="45"/>
      <c r="CU341" s="45"/>
      <c r="CV341" s="45"/>
      <c r="CW341" s="45"/>
      <c r="CX341" s="45"/>
      <c r="CY341" s="45"/>
      <c r="CZ341" s="45"/>
      <c r="DA341" s="45"/>
      <c r="DB341" s="45"/>
      <c r="DC341" s="46"/>
      <c r="DD341" s="46"/>
      <c r="DE341" s="46"/>
      <c r="DF341" s="46"/>
      <c r="DG341" s="46"/>
      <c r="DH341" s="46"/>
      <c r="DI341" s="46"/>
      <c r="DJ341" s="46"/>
      <c r="DK341" s="46"/>
      <c r="DL341" s="46"/>
      <c r="DM341" s="46"/>
      <c r="DN341" s="46"/>
      <c r="DO341" s="46"/>
      <c r="DP341" s="46"/>
      <c r="DQ341" s="46"/>
      <c r="DR341" s="46"/>
      <c r="DS341" s="46"/>
      <c r="DT341" s="46"/>
      <c r="DU341" s="46"/>
      <c r="DV341" s="46"/>
      <c r="DW341" s="46"/>
      <c r="DX341" s="46"/>
      <c r="DY341" s="46"/>
      <c r="DZ341" s="46"/>
      <c r="EA341" s="46"/>
      <c r="EB341" s="46"/>
      <c r="EC341" s="46"/>
      <c r="ED341" s="46"/>
      <c r="EE341" s="46"/>
      <c r="EF341" s="46"/>
      <c r="EG341" s="46"/>
      <c r="EH341" s="46"/>
      <c r="EI341" s="46"/>
      <c r="EJ341" s="46"/>
      <c r="EK341" s="46"/>
      <c r="EL341" s="46"/>
      <c r="EM341" s="46"/>
      <c r="EN341" s="46"/>
      <c r="EO341" s="46"/>
      <c r="EP341" s="46"/>
      <c r="EQ341" s="46"/>
      <c r="ER341" s="46"/>
      <c r="ES341" s="46"/>
      <c r="ET341" s="46"/>
      <c r="EU341" s="46"/>
      <c r="EV341" s="46"/>
      <c r="EW341" s="46"/>
      <c r="EX341" s="46"/>
    </row>
    <row r="342" spans="1:154" s="47" customFormat="1" x14ac:dyDescent="0.25">
      <c r="A342" s="38"/>
      <c r="B342" s="39"/>
      <c r="C342" s="39"/>
      <c r="D342" s="39"/>
      <c r="E342" s="39" t="s">
        <v>37</v>
      </c>
      <c r="F342" s="39"/>
      <c r="G342" s="52" t="s">
        <v>115</v>
      </c>
      <c r="H342" s="75">
        <f>H343+H344+H345</f>
        <v>1277000</v>
      </c>
      <c r="I342" s="75">
        <f>I343+I344+I345</f>
        <v>1277000</v>
      </c>
      <c r="J342" s="75">
        <f>J343+J344+J345</f>
        <v>0</v>
      </c>
      <c r="K342" s="76">
        <f t="shared" si="88"/>
        <v>100</v>
      </c>
      <c r="L342" s="75">
        <f>L343+L344+L345</f>
        <v>1277000</v>
      </c>
      <c r="M342" s="75">
        <f>M343+M344+M345</f>
        <v>861907</v>
      </c>
      <c r="N342" s="75">
        <f>N343+N344+N345</f>
        <v>191051</v>
      </c>
      <c r="O342" s="77">
        <f>O343+O344+O345</f>
        <v>1052958</v>
      </c>
      <c r="P342" s="77">
        <f t="shared" si="86"/>
        <v>224042</v>
      </c>
      <c r="Q342" s="41">
        <f t="shared" si="87"/>
        <v>82.46</v>
      </c>
      <c r="R342" s="44"/>
      <c r="S342" s="44"/>
      <c r="T342" s="175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  <c r="BP342" s="45"/>
      <c r="BQ342" s="45"/>
      <c r="BR342" s="45"/>
      <c r="BS342" s="45"/>
      <c r="BT342" s="45"/>
      <c r="BU342" s="45"/>
      <c r="BV342" s="45"/>
      <c r="BW342" s="45"/>
      <c r="BX342" s="45"/>
      <c r="BY342" s="45"/>
      <c r="BZ342" s="45"/>
      <c r="CA342" s="45"/>
      <c r="CB342" s="45"/>
      <c r="CC342" s="45"/>
      <c r="CD342" s="45"/>
      <c r="CE342" s="45"/>
      <c r="CF342" s="45"/>
      <c r="CG342" s="45"/>
      <c r="CH342" s="45"/>
      <c r="CI342" s="45"/>
      <c r="CJ342" s="45"/>
      <c r="CK342" s="45"/>
      <c r="CL342" s="45"/>
      <c r="CM342" s="45"/>
      <c r="CN342" s="45"/>
      <c r="CO342" s="45"/>
      <c r="CP342" s="45"/>
      <c r="CQ342" s="45"/>
      <c r="CR342" s="45"/>
      <c r="CS342" s="45"/>
      <c r="CT342" s="45"/>
      <c r="CU342" s="45"/>
      <c r="CV342" s="45"/>
      <c r="CW342" s="45"/>
      <c r="CX342" s="45"/>
      <c r="CY342" s="45"/>
      <c r="CZ342" s="45"/>
      <c r="DA342" s="45"/>
      <c r="DB342" s="45"/>
      <c r="DC342" s="46"/>
      <c r="DD342" s="46"/>
      <c r="DE342" s="46"/>
      <c r="DF342" s="46"/>
      <c r="DG342" s="46"/>
      <c r="DH342" s="46"/>
      <c r="DI342" s="46"/>
      <c r="DJ342" s="46"/>
      <c r="DK342" s="46"/>
      <c r="DL342" s="46"/>
      <c r="DM342" s="46"/>
      <c r="DN342" s="46"/>
      <c r="DO342" s="46"/>
      <c r="DP342" s="46"/>
      <c r="DQ342" s="46"/>
      <c r="DR342" s="46"/>
      <c r="DS342" s="46"/>
      <c r="DT342" s="46"/>
      <c r="DU342" s="46"/>
      <c r="DV342" s="46"/>
      <c r="DW342" s="46"/>
      <c r="DX342" s="46"/>
      <c r="DY342" s="46"/>
      <c r="DZ342" s="46"/>
      <c r="EA342" s="46"/>
      <c r="EB342" s="46"/>
      <c r="EC342" s="46"/>
      <c r="ED342" s="46"/>
      <c r="EE342" s="46"/>
      <c r="EF342" s="46"/>
      <c r="EG342" s="46"/>
      <c r="EH342" s="46"/>
      <c r="EI342" s="46"/>
      <c r="EJ342" s="46"/>
      <c r="EK342" s="46"/>
      <c r="EL342" s="46"/>
      <c r="EM342" s="46"/>
      <c r="EN342" s="46"/>
      <c r="EO342" s="46"/>
      <c r="EP342" s="46"/>
      <c r="EQ342" s="46"/>
      <c r="ER342" s="46"/>
      <c r="ES342" s="46"/>
      <c r="ET342" s="46"/>
      <c r="EU342" s="46"/>
      <c r="EV342" s="46"/>
      <c r="EW342" s="46"/>
      <c r="EX342" s="46"/>
    </row>
    <row r="343" spans="1:154" ht="33" x14ac:dyDescent="0.2">
      <c r="A343" s="48"/>
      <c r="B343" s="49"/>
      <c r="C343" s="49"/>
      <c r="D343" s="49"/>
      <c r="E343" s="49"/>
      <c r="F343" s="49">
        <v>17</v>
      </c>
      <c r="G343" s="53" t="s">
        <v>117</v>
      </c>
      <c r="H343" s="78">
        <v>1277000</v>
      </c>
      <c r="I343" s="78">
        <v>1277000</v>
      </c>
      <c r="J343" s="78">
        <f t="shared" ref="J343:J401" si="91">H343-I343</f>
        <v>0</v>
      </c>
      <c r="K343" s="76">
        <f t="shared" si="88"/>
        <v>100</v>
      </c>
      <c r="L343" s="78">
        <v>1277000</v>
      </c>
      <c r="M343" s="50">
        <v>861907</v>
      </c>
      <c r="N343" s="78">
        <v>191051</v>
      </c>
      <c r="O343" s="79">
        <f>M343+N343</f>
        <v>1052958</v>
      </c>
      <c r="P343" s="79">
        <f t="shared" si="86"/>
        <v>224042</v>
      </c>
      <c r="Q343" s="41">
        <f t="shared" si="87"/>
        <v>82.46</v>
      </c>
      <c r="R343" s="36"/>
      <c r="S343" s="36"/>
      <c r="T343" s="101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/>
      <c r="CW343" s="11"/>
      <c r="CX343" s="11"/>
      <c r="CY343" s="11"/>
      <c r="CZ343" s="11"/>
      <c r="DA343" s="11"/>
      <c r="DB343" s="11"/>
      <c r="DC343" s="12"/>
      <c r="DD343" s="12"/>
      <c r="DE343" s="12"/>
      <c r="DF343" s="12"/>
      <c r="DG343" s="12"/>
      <c r="DH343" s="12"/>
      <c r="DI343" s="12"/>
      <c r="DJ343" s="12"/>
      <c r="DK343" s="12"/>
      <c r="DL343" s="12"/>
      <c r="DM343" s="12"/>
      <c r="DN343" s="12"/>
      <c r="DO343" s="12"/>
      <c r="DP343" s="12"/>
      <c r="DQ343" s="12"/>
      <c r="DR343" s="12"/>
      <c r="DS343" s="12"/>
      <c r="DT343" s="12"/>
      <c r="DU343" s="12"/>
      <c r="DV343" s="12"/>
      <c r="DW343" s="12"/>
      <c r="DX343" s="12"/>
      <c r="DY343" s="12"/>
      <c r="DZ343" s="12"/>
      <c r="EA343" s="12"/>
      <c r="EB343" s="12"/>
      <c r="EC343" s="12"/>
      <c r="ED343" s="12"/>
      <c r="EE343" s="12"/>
      <c r="EF343" s="12"/>
      <c r="EG343" s="12"/>
      <c r="EH343" s="12"/>
      <c r="EI343" s="12"/>
      <c r="EJ343" s="12"/>
      <c r="EK343" s="12"/>
      <c r="EL343" s="12"/>
      <c r="EM343" s="12"/>
      <c r="EN343" s="12"/>
      <c r="EO343" s="12"/>
      <c r="EP343" s="12"/>
      <c r="EQ343" s="12"/>
      <c r="ER343" s="12"/>
      <c r="ES343" s="12"/>
      <c r="ET343" s="12"/>
      <c r="EU343" s="12"/>
      <c r="EV343" s="12"/>
      <c r="EW343" s="12"/>
      <c r="EX343" s="12"/>
    </row>
    <row r="344" spans="1:154" ht="33" x14ac:dyDescent="0.2">
      <c r="A344" s="48"/>
      <c r="B344" s="49"/>
      <c r="C344" s="49"/>
      <c r="D344" s="49"/>
      <c r="E344" s="49"/>
      <c r="F344" s="49">
        <v>19</v>
      </c>
      <c r="G344" s="53" t="s">
        <v>119</v>
      </c>
      <c r="H344" s="78"/>
      <c r="I344" s="78"/>
      <c r="J344" s="78">
        <f t="shared" si="91"/>
        <v>0</v>
      </c>
      <c r="K344" s="76"/>
      <c r="L344" s="78"/>
      <c r="M344" s="50"/>
      <c r="N344" s="78"/>
      <c r="O344" s="79">
        <f>+M344+N344</f>
        <v>0</v>
      </c>
      <c r="P344" s="79">
        <f t="shared" si="86"/>
        <v>0</v>
      </c>
      <c r="Q344" s="41"/>
      <c r="R344" s="36"/>
      <c r="S344" s="36"/>
      <c r="T344" s="101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/>
      <c r="CT344" s="11"/>
      <c r="CU344" s="11"/>
      <c r="CV344" s="11"/>
      <c r="CW344" s="11"/>
      <c r="CX344" s="11"/>
      <c r="CY344" s="11"/>
      <c r="CZ344" s="11"/>
      <c r="DA344" s="11"/>
      <c r="DB344" s="11"/>
      <c r="DC344" s="12"/>
      <c r="DD344" s="12"/>
      <c r="DE344" s="12"/>
      <c r="DF344" s="12"/>
      <c r="DG344" s="12"/>
      <c r="DH344" s="12"/>
      <c r="DI344" s="12"/>
      <c r="DJ344" s="12"/>
      <c r="DK344" s="12"/>
      <c r="DL344" s="12"/>
      <c r="DM344" s="12"/>
      <c r="DN344" s="12"/>
      <c r="DO344" s="12"/>
      <c r="DP344" s="12"/>
      <c r="DQ344" s="12"/>
      <c r="DR344" s="12"/>
      <c r="DS344" s="12"/>
      <c r="DT344" s="12"/>
      <c r="DU344" s="12"/>
      <c r="DV344" s="12"/>
      <c r="DW344" s="12"/>
      <c r="DX344" s="12"/>
      <c r="DY344" s="12"/>
      <c r="DZ344" s="12"/>
      <c r="EA344" s="12"/>
      <c r="EB344" s="12"/>
      <c r="EC344" s="12"/>
      <c r="ED344" s="12"/>
      <c r="EE344" s="12"/>
      <c r="EF344" s="12"/>
      <c r="EG344" s="12"/>
      <c r="EH344" s="12"/>
      <c r="EI344" s="12"/>
      <c r="EJ344" s="12"/>
      <c r="EK344" s="12"/>
      <c r="EL344" s="12"/>
      <c r="EM344" s="12"/>
      <c r="EN344" s="12"/>
      <c r="EO344" s="12"/>
      <c r="EP344" s="12"/>
      <c r="EQ344" s="12"/>
      <c r="ER344" s="12"/>
      <c r="ES344" s="12"/>
      <c r="ET344" s="12"/>
      <c r="EU344" s="12"/>
      <c r="EV344" s="12"/>
      <c r="EW344" s="12"/>
      <c r="EX344" s="12"/>
    </row>
    <row r="345" spans="1:154" ht="49.5" x14ac:dyDescent="0.2">
      <c r="A345" s="48"/>
      <c r="B345" s="49"/>
      <c r="C345" s="49"/>
      <c r="D345" s="49"/>
      <c r="E345" s="49"/>
      <c r="F345" s="49" t="s">
        <v>112</v>
      </c>
      <c r="G345" s="53" t="s">
        <v>120</v>
      </c>
      <c r="H345" s="78"/>
      <c r="I345" s="78"/>
      <c r="J345" s="78">
        <f t="shared" si="91"/>
        <v>0</v>
      </c>
      <c r="K345" s="76"/>
      <c r="L345" s="78"/>
      <c r="M345" s="50"/>
      <c r="N345" s="78"/>
      <c r="O345" s="79">
        <f>+M345+N345</f>
        <v>0</v>
      </c>
      <c r="P345" s="79">
        <f t="shared" si="86"/>
        <v>0</v>
      </c>
      <c r="Q345" s="41"/>
      <c r="R345" s="36"/>
      <c r="S345" s="36"/>
      <c r="T345" s="101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  <c r="CT345" s="11"/>
      <c r="CU345" s="11"/>
      <c r="CV345" s="11"/>
      <c r="CW345" s="11"/>
      <c r="CX345" s="11"/>
      <c r="CY345" s="11"/>
      <c r="CZ345" s="11"/>
      <c r="DA345" s="11"/>
      <c r="DB345" s="11"/>
      <c r="DC345" s="12"/>
      <c r="DD345" s="12"/>
      <c r="DE345" s="12"/>
      <c r="DF345" s="12"/>
      <c r="DG345" s="12"/>
      <c r="DH345" s="12"/>
      <c r="DI345" s="12"/>
      <c r="DJ345" s="12"/>
      <c r="DK345" s="12"/>
      <c r="DL345" s="12"/>
      <c r="DM345" s="12"/>
      <c r="DN345" s="12"/>
      <c r="DO345" s="12"/>
      <c r="DP345" s="12"/>
      <c r="DQ345" s="12"/>
      <c r="DR345" s="12"/>
      <c r="DS345" s="12"/>
      <c r="DT345" s="12"/>
      <c r="DU345" s="12"/>
      <c r="DV345" s="12"/>
      <c r="DW345" s="12"/>
      <c r="DX345" s="12"/>
      <c r="DY345" s="12"/>
      <c r="DZ345" s="12"/>
      <c r="EA345" s="12"/>
      <c r="EB345" s="12"/>
      <c r="EC345" s="12"/>
      <c r="ED345" s="12"/>
      <c r="EE345" s="12"/>
      <c r="EF345" s="12"/>
      <c r="EG345" s="12"/>
      <c r="EH345" s="12"/>
      <c r="EI345" s="12"/>
      <c r="EJ345" s="12"/>
      <c r="EK345" s="12"/>
      <c r="EL345" s="12"/>
      <c r="EM345" s="12"/>
      <c r="EN345" s="12"/>
      <c r="EO345" s="12"/>
      <c r="EP345" s="12"/>
      <c r="EQ345" s="12"/>
      <c r="ER345" s="12"/>
      <c r="ES345" s="12"/>
      <c r="ET345" s="12"/>
      <c r="EU345" s="12"/>
      <c r="EV345" s="12"/>
      <c r="EW345" s="12"/>
      <c r="EX345" s="12"/>
    </row>
    <row r="346" spans="1:154" s="47" customFormat="1" x14ac:dyDescent="0.25">
      <c r="A346" s="38"/>
      <c r="B346" s="39"/>
      <c r="C346" s="39"/>
      <c r="D346" s="39">
        <v>57</v>
      </c>
      <c r="E346" s="39"/>
      <c r="F346" s="39"/>
      <c r="G346" s="74" t="s">
        <v>99</v>
      </c>
      <c r="H346" s="75">
        <f>H347+H364+H369+H374</f>
        <v>6924000</v>
      </c>
      <c r="I346" s="75">
        <f>I347+I364+I369+I374</f>
        <v>5134000</v>
      </c>
      <c r="J346" s="78">
        <f t="shared" si="91"/>
        <v>1790000</v>
      </c>
      <c r="K346" s="76">
        <f t="shared" si="88"/>
        <v>74.150000000000006</v>
      </c>
      <c r="L346" s="75">
        <f>L347+L364+L369+L374</f>
        <v>5134000</v>
      </c>
      <c r="M346" s="75">
        <f>M347+M364+M369+M374</f>
        <v>3248951</v>
      </c>
      <c r="N346" s="75">
        <f>N347+N364+N369+N374</f>
        <v>880964</v>
      </c>
      <c r="O346" s="77">
        <f>O347+O364+O369+O374</f>
        <v>4129915</v>
      </c>
      <c r="P346" s="77">
        <f t="shared" si="86"/>
        <v>1004085</v>
      </c>
      <c r="Q346" s="41">
        <f t="shared" si="87"/>
        <v>80.44</v>
      </c>
      <c r="R346" s="44"/>
      <c r="S346" s="44"/>
      <c r="T346" s="175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  <c r="BP346" s="45"/>
      <c r="BQ346" s="45"/>
      <c r="BR346" s="45"/>
      <c r="BS346" s="45"/>
      <c r="BT346" s="45"/>
      <c r="BU346" s="45"/>
      <c r="BV346" s="45"/>
      <c r="BW346" s="45"/>
      <c r="BX346" s="45"/>
      <c r="BY346" s="45"/>
      <c r="BZ346" s="45"/>
      <c r="CA346" s="45"/>
      <c r="CB346" s="45"/>
      <c r="CC346" s="45"/>
      <c r="CD346" s="45"/>
      <c r="CE346" s="45"/>
      <c r="CF346" s="45"/>
      <c r="CG346" s="45"/>
      <c r="CH346" s="45"/>
      <c r="CI346" s="45"/>
      <c r="CJ346" s="45"/>
      <c r="CK346" s="45"/>
      <c r="CL346" s="45"/>
      <c r="CM346" s="45"/>
      <c r="CN346" s="45"/>
      <c r="CO346" s="45"/>
      <c r="CP346" s="45"/>
      <c r="CQ346" s="45"/>
      <c r="CR346" s="45"/>
      <c r="CS346" s="45"/>
      <c r="CT346" s="45"/>
      <c r="CU346" s="45"/>
      <c r="CV346" s="45"/>
      <c r="CW346" s="45"/>
      <c r="CX346" s="45"/>
      <c r="CY346" s="45"/>
      <c r="CZ346" s="45"/>
      <c r="DA346" s="45"/>
      <c r="DB346" s="45"/>
      <c r="DC346" s="46"/>
      <c r="DD346" s="46"/>
      <c r="DE346" s="46"/>
      <c r="DF346" s="46"/>
      <c r="DG346" s="46"/>
      <c r="DH346" s="46"/>
      <c r="DI346" s="46"/>
      <c r="DJ346" s="46"/>
      <c r="DK346" s="46"/>
      <c r="DL346" s="46"/>
      <c r="DM346" s="46"/>
      <c r="DN346" s="46"/>
      <c r="DO346" s="46"/>
      <c r="DP346" s="46"/>
      <c r="DQ346" s="46"/>
      <c r="DR346" s="46"/>
      <c r="DS346" s="46"/>
      <c r="DT346" s="46"/>
      <c r="DU346" s="46"/>
      <c r="DV346" s="46"/>
      <c r="DW346" s="46"/>
      <c r="DX346" s="46"/>
      <c r="DY346" s="46"/>
      <c r="DZ346" s="46"/>
      <c r="EA346" s="46"/>
      <c r="EB346" s="46"/>
      <c r="EC346" s="46"/>
      <c r="ED346" s="46"/>
      <c r="EE346" s="46"/>
      <c r="EF346" s="46"/>
      <c r="EG346" s="46"/>
      <c r="EH346" s="46"/>
      <c r="EI346" s="46"/>
      <c r="EJ346" s="46"/>
      <c r="EK346" s="46"/>
      <c r="EL346" s="46"/>
      <c r="EM346" s="46"/>
      <c r="EN346" s="46"/>
      <c r="EO346" s="46"/>
      <c r="EP346" s="46"/>
      <c r="EQ346" s="46"/>
      <c r="ER346" s="46"/>
      <c r="ES346" s="46"/>
      <c r="ET346" s="46"/>
      <c r="EU346" s="46"/>
      <c r="EV346" s="46"/>
      <c r="EW346" s="46"/>
      <c r="EX346" s="46"/>
    </row>
    <row r="347" spans="1:154" s="47" customFormat="1" x14ac:dyDescent="0.25">
      <c r="A347" s="38"/>
      <c r="B347" s="39"/>
      <c r="C347" s="39"/>
      <c r="D347" s="39"/>
      <c r="E347" s="39" t="s">
        <v>37</v>
      </c>
      <c r="F347" s="39"/>
      <c r="G347" s="52" t="s">
        <v>122</v>
      </c>
      <c r="H347" s="75">
        <f>+H348+H357+H359+H358</f>
        <v>6707000</v>
      </c>
      <c r="I347" s="75">
        <f>+I348+I357+I359+I358</f>
        <v>4917000</v>
      </c>
      <c r="J347" s="78">
        <f t="shared" si="91"/>
        <v>1790000</v>
      </c>
      <c r="K347" s="76">
        <f t="shared" si="88"/>
        <v>73.31</v>
      </c>
      <c r="L347" s="75">
        <f>+L348+L357+L359+L358</f>
        <v>4917000</v>
      </c>
      <c r="M347" s="75">
        <f>+M348+M357+M359+M358</f>
        <v>3200366</v>
      </c>
      <c r="N347" s="75">
        <f>+N348+N357+N359+N358</f>
        <v>865488</v>
      </c>
      <c r="O347" s="77">
        <f>+O348+O357+O359+O358</f>
        <v>4065854</v>
      </c>
      <c r="P347" s="77">
        <f t="shared" si="86"/>
        <v>851146</v>
      </c>
      <c r="Q347" s="41">
        <f t="shared" si="87"/>
        <v>82.69</v>
      </c>
      <c r="R347" s="44"/>
      <c r="S347" s="44"/>
      <c r="T347" s="175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  <c r="BP347" s="45"/>
      <c r="BQ347" s="45"/>
      <c r="BR347" s="45"/>
      <c r="BS347" s="45"/>
      <c r="BT347" s="45"/>
      <c r="BU347" s="45"/>
      <c r="BV347" s="45"/>
      <c r="BW347" s="45"/>
      <c r="BX347" s="45"/>
      <c r="BY347" s="45"/>
      <c r="BZ347" s="45"/>
      <c r="CA347" s="45"/>
      <c r="CB347" s="45"/>
      <c r="CC347" s="45"/>
      <c r="CD347" s="45"/>
      <c r="CE347" s="45"/>
      <c r="CF347" s="45"/>
      <c r="CG347" s="45"/>
      <c r="CH347" s="45"/>
      <c r="CI347" s="45"/>
      <c r="CJ347" s="45"/>
      <c r="CK347" s="45"/>
      <c r="CL347" s="45"/>
      <c r="CM347" s="45"/>
      <c r="CN347" s="45"/>
      <c r="CO347" s="45"/>
      <c r="CP347" s="45"/>
      <c r="CQ347" s="45"/>
      <c r="CR347" s="45"/>
      <c r="CS347" s="45"/>
      <c r="CT347" s="45"/>
      <c r="CU347" s="45"/>
      <c r="CV347" s="45"/>
      <c r="CW347" s="45"/>
      <c r="CX347" s="45"/>
      <c r="CY347" s="45"/>
      <c r="CZ347" s="45"/>
      <c r="DA347" s="45"/>
      <c r="DB347" s="45"/>
      <c r="DC347" s="46"/>
      <c r="DD347" s="46"/>
      <c r="DE347" s="46"/>
      <c r="DF347" s="46"/>
      <c r="DG347" s="46"/>
      <c r="DH347" s="46"/>
      <c r="DI347" s="46"/>
      <c r="DJ347" s="46"/>
      <c r="DK347" s="46"/>
      <c r="DL347" s="46"/>
      <c r="DM347" s="46"/>
      <c r="DN347" s="46"/>
      <c r="DO347" s="46"/>
      <c r="DP347" s="46"/>
      <c r="DQ347" s="46"/>
      <c r="DR347" s="46"/>
      <c r="DS347" s="46"/>
      <c r="DT347" s="46"/>
      <c r="DU347" s="46"/>
      <c r="DV347" s="46"/>
      <c r="DW347" s="46"/>
      <c r="DX347" s="46"/>
      <c r="DY347" s="46"/>
      <c r="DZ347" s="46"/>
      <c r="EA347" s="46"/>
      <c r="EB347" s="46"/>
      <c r="EC347" s="46"/>
      <c r="ED347" s="46"/>
      <c r="EE347" s="46"/>
      <c r="EF347" s="46"/>
      <c r="EG347" s="46"/>
      <c r="EH347" s="46"/>
      <c r="EI347" s="46"/>
      <c r="EJ347" s="46"/>
      <c r="EK347" s="46"/>
      <c r="EL347" s="46"/>
      <c r="EM347" s="46"/>
      <c r="EN347" s="46"/>
      <c r="EO347" s="46"/>
      <c r="EP347" s="46"/>
      <c r="EQ347" s="46"/>
      <c r="ER347" s="46"/>
      <c r="ES347" s="46"/>
      <c r="ET347" s="46"/>
      <c r="EU347" s="46"/>
      <c r="EV347" s="46"/>
      <c r="EW347" s="46"/>
      <c r="EX347" s="46"/>
    </row>
    <row r="348" spans="1:154" x14ac:dyDescent="0.2">
      <c r="A348" s="48"/>
      <c r="B348" s="49"/>
      <c r="C348" s="49"/>
      <c r="D348" s="49"/>
      <c r="E348" s="49"/>
      <c r="F348" s="49"/>
      <c r="G348" s="53" t="s">
        <v>306</v>
      </c>
      <c r="H348" s="51">
        <f>+H349+H350+H351+H352+H353+H354+H355+H356</f>
        <v>6379221</v>
      </c>
      <c r="I348" s="51">
        <f>+I349+I350+I351+I352+I353+I354+I355+I356</f>
        <v>4589221</v>
      </c>
      <c r="J348" s="78">
        <f t="shared" si="91"/>
        <v>1790000</v>
      </c>
      <c r="K348" s="76"/>
      <c r="L348" s="51">
        <f>+L349+L350+L351+L352+L353+L354+L355+L356</f>
        <v>4589221</v>
      </c>
      <c r="M348" s="51">
        <f>+M349+M350+M351+M352+M353+M354+M355+M356</f>
        <v>2973764</v>
      </c>
      <c r="N348" s="51">
        <f>+N349+N350+N351+N352+N353+N354+N355+N356</f>
        <v>764311</v>
      </c>
      <c r="O348" s="51">
        <f>+O349+O350+O351+O352+O353+O354+O355+O356</f>
        <v>3738075</v>
      </c>
      <c r="P348" s="51">
        <f t="shared" si="86"/>
        <v>851146</v>
      </c>
      <c r="Q348" s="41"/>
      <c r="R348" s="36"/>
      <c r="S348" s="36"/>
      <c r="T348" s="101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  <c r="CH348" s="11"/>
      <c r="CI348" s="11"/>
      <c r="CJ348" s="11"/>
      <c r="CK348" s="11"/>
      <c r="CL348" s="11"/>
      <c r="CM348" s="11"/>
      <c r="CN348" s="11"/>
      <c r="CO348" s="11"/>
      <c r="CP348" s="11"/>
      <c r="CQ348" s="11"/>
      <c r="CR348" s="11"/>
      <c r="CS348" s="11"/>
      <c r="CT348" s="11"/>
      <c r="CU348" s="11"/>
      <c r="CV348" s="11"/>
      <c r="CW348" s="11"/>
      <c r="CX348" s="11"/>
      <c r="CY348" s="11"/>
      <c r="CZ348" s="11"/>
      <c r="DA348" s="11"/>
      <c r="DB348" s="11"/>
      <c r="DC348" s="12"/>
      <c r="DD348" s="12"/>
      <c r="DE348" s="12"/>
      <c r="DF348" s="12"/>
      <c r="DG348" s="12"/>
      <c r="DH348" s="12"/>
      <c r="DI348" s="12"/>
      <c r="DJ348" s="12"/>
      <c r="DK348" s="12"/>
      <c r="DL348" s="12"/>
      <c r="DM348" s="12"/>
      <c r="DN348" s="12"/>
      <c r="DO348" s="12"/>
      <c r="DP348" s="12"/>
      <c r="DQ348" s="12"/>
      <c r="DR348" s="12"/>
      <c r="DS348" s="12"/>
      <c r="DT348" s="12"/>
      <c r="DU348" s="12"/>
      <c r="DV348" s="12"/>
      <c r="DW348" s="12"/>
      <c r="DX348" s="12"/>
      <c r="DY348" s="12"/>
      <c r="DZ348" s="12"/>
      <c r="EA348" s="12"/>
      <c r="EB348" s="12"/>
      <c r="EC348" s="12"/>
      <c r="ED348" s="12"/>
      <c r="EE348" s="12"/>
      <c r="EF348" s="12"/>
      <c r="EG348" s="12"/>
      <c r="EH348" s="12"/>
      <c r="EI348" s="12"/>
      <c r="EJ348" s="12"/>
      <c r="EK348" s="12"/>
      <c r="EL348" s="12"/>
      <c r="EM348" s="12"/>
      <c r="EN348" s="12"/>
      <c r="EO348" s="12"/>
      <c r="EP348" s="12"/>
      <c r="EQ348" s="12"/>
      <c r="ER348" s="12"/>
      <c r="ES348" s="12"/>
      <c r="ET348" s="12"/>
      <c r="EU348" s="12"/>
      <c r="EV348" s="12"/>
      <c r="EW348" s="12"/>
      <c r="EX348" s="12"/>
    </row>
    <row r="349" spans="1:154" x14ac:dyDescent="0.2">
      <c r="A349" s="48"/>
      <c r="B349" s="49"/>
      <c r="C349" s="49"/>
      <c r="D349" s="49"/>
      <c r="E349" s="49"/>
      <c r="F349" s="49"/>
      <c r="G349" s="53" t="s">
        <v>307</v>
      </c>
      <c r="H349" s="78">
        <v>6367471</v>
      </c>
      <c r="I349" s="78">
        <v>4577471</v>
      </c>
      <c r="J349" s="78">
        <f t="shared" si="91"/>
        <v>1790000</v>
      </c>
      <c r="K349" s="76"/>
      <c r="L349" s="78">
        <v>4577471</v>
      </c>
      <c r="M349" s="50">
        <v>2964364</v>
      </c>
      <c r="N349" s="78">
        <v>761961</v>
      </c>
      <c r="O349" s="79">
        <f t="shared" ref="O349:O358" si="92">+M349+N349</f>
        <v>3726325</v>
      </c>
      <c r="P349" s="79">
        <f t="shared" si="86"/>
        <v>851146</v>
      </c>
      <c r="Q349" s="41"/>
      <c r="R349" s="36"/>
      <c r="S349" s="36"/>
      <c r="T349" s="101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  <c r="CE349" s="11"/>
      <c r="CF349" s="11"/>
      <c r="CG349" s="11"/>
      <c r="CH349" s="11"/>
      <c r="CI349" s="11"/>
      <c r="CJ349" s="11"/>
      <c r="CK349" s="11"/>
      <c r="CL349" s="11"/>
      <c r="CM349" s="11"/>
      <c r="CN349" s="11"/>
      <c r="CO349" s="11"/>
      <c r="CP349" s="11"/>
      <c r="CQ349" s="11"/>
      <c r="CR349" s="11"/>
      <c r="CS349" s="11"/>
      <c r="CT349" s="11"/>
      <c r="CU349" s="11"/>
      <c r="CV349" s="11"/>
      <c r="CW349" s="11"/>
      <c r="CX349" s="11"/>
      <c r="CY349" s="11"/>
      <c r="CZ349" s="11"/>
      <c r="DA349" s="11"/>
      <c r="DB349" s="11"/>
      <c r="DC349" s="12"/>
      <c r="DD349" s="12"/>
      <c r="DE349" s="12"/>
      <c r="DF349" s="12"/>
      <c r="DG349" s="12"/>
      <c r="DH349" s="12"/>
      <c r="DI349" s="12"/>
      <c r="DJ349" s="12"/>
      <c r="DK349" s="12"/>
      <c r="DL349" s="12"/>
      <c r="DM349" s="12"/>
      <c r="DN349" s="12"/>
      <c r="DO349" s="12"/>
      <c r="DP349" s="12"/>
      <c r="DQ349" s="12"/>
      <c r="DR349" s="12"/>
      <c r="DS349" s="12"/>
      <c r="DT349" s="12"/>
      <c r="DU349" s="12"/>
      <c r="DV349" s="12"/>
      <c r="DW349" s="12"/>
      <c r="DX349" s="12"/>
      <c r="DY349" s="12"/>
      <c r="DZ349" s="12"/>
      <c r="EA349" s="12"/>
      <c r="EB349" s="12"/>
      <c r="EC349" s="12"/>
      <c r="ED349" s="12"/>
      <c r="EE349" s="12"/>
      <c r="EF349" s="12"/>
      <c r="EG349" s="12"/>
      <c r="EH349" s="12"/>
      <c r="EI349" s="12"/>
      <c r="EJ349" s="12"/>
      <c r="EK349" s="12"/>
      <c r="EL349" s="12"/>
      <c r="EM349" s="12"/>
      <c r="EN349" s="12"/>
      <c r="EO349" s="12"/>
      <c r="EP349" s="12"/>
      <c r="EQ349" s="12"/>
      <c r="ER349" s="12"/>
      <c r="ES349" s="12"/>
      <c r="ET349" s="12"/>
      <c r="EU349" s="12"/>
      <c r="EV349" s="12"/>
      <c r="EW349" s="12"/>
      <c r="EX349" s="12"/>
    </row>
    <row r="350" spans="1:154" x14ac:dyDescent="0.2">
      <c r="A350" s="48"/>
      <c r="B350" s="49"/>
      <c r="C350" s="49"/>
      <c r="D350" s="49"/>
      <c r="E350" s="49"/>
      <c r="F350" s="49"/>
      <c r="G350" s="53" t="s">
        <v>308</v>
      </c>
      <c r="H350" s="78"/>
      <c r="I350" s="78"/>
      <c r="J350" s="78">
        <f t="shared" si="91"/>
        <v>0</v>
      </c>
      <c r="K350" s="76"/>
      <c r="L350" s="78"/>
      <c r="M350" s="50"/>
      <c r="N350" s="78"/>
      <c r="O350" s="79">
        <f t="shared" si="92"/>
        <v>0</v>
      </c>
      <c r="P350" s="79">
        <f t="shared" si="86"/>
        <v>0</v>
      </c>
      <c r="Q350" s="41"/>
      <c r="R350" s="36"/>
      <c r="S350" s="36"/>
      <c r="T350" s="101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  <c r="CE350" s="11"/>
      <c r="CF350" s="11"/>
      <c r="CG350" s="11"/>
      <c r="CH350" s="11"/>
      <c r="CI350" s="11"/>
      <c r="CJ350" s="11"/>
      <c r="CK350" s="11"/>
      <c r="CL350" s="11"/>
      <c r="CM350" s="11"/>
      <c r="CN350" s="11"/>
      <c r="CO350" s="11"/>
      <c r="CP350" s="11"/>
      <c r="CQ350" s="11"/>
      <c r="CR350" s="11"/>
      <c r="CS350" s="11"/>
      <c r="CT350" s="11"/>
      <c r="CU350" s="11"/>
      <c r="CV350" s="11"/>
      <c r="CW350" s="11"/>
      <c r="CX350" s="11"/>
      <c r="CY350" s="11"/>
      <c r="CZ350" s="11"/>
      <c r="DA350" s="11"/>
      <c r="DB350" s="11"/>
      <c r="DC350" s="12"/>
      <c r="DD350" s="12"/>
      <c r="DE350" s="12"/>
      <c r="DF350" s="12"/>
      <c r="DG350" s="12"/>
      <c r="DH350" s="12"/>
      <c r="DI350" s="12"/>
      <c r="DJ350" s="12"/>
      <c r="DK350" s="12"/>
      <c r="DL350" s="12"/>
      <c r="DM350" s="12"/>
      <c r="DN350" s="12"/>
      <c r="DO350" s="12"/>
      <c r="DP350" s="12"/>
      <c r="DQ350" s="12"/>
      <c r="DR350" s="12"/>
      <c r="DS350" s="12"/>
      <c r="DT350" s="12"/>
      <c r="DU350" s="12"/>
      <c r="DV350" s="12"/>
      <c r="DW350" s="12"/>
      <c r="DX350" s="12"/>
      <c r="DY350" s="12"/>
      <c r="DZ350" s="12"/>
      <c r="EA350" s="12"/>
      <c r="EB350" s="12"/>
      <c r="EC350" s="12"/>
      <c r="ED350" s="12"/>
      <c r="EE350" s="12"/>
      <c r="EF350" s="12"/>
      <c r="EG350" s="12"/>
      <c r="EH350" s="12"/>
      <c r="EI350" s="12"/>
      <c r="EJ350" s="12"/>
      <c r="EK350" s="12"/>
      <c r="EL350" s="12"/>
      <c r="EM350" s="12"/>
      <c r="EN350" s="12"/>
      <c r="EO350" s="12"/>
      <c r="EP350" s="12"/>
      <c r="EQ350" s="12"/>
      <c r="ER350" s="12"/>
      <c r="ES350" s="12"/>
      <c r="ET350" s="12"/>
      <c r="EU350" s="12"/>
      <c r="EV350" s="12"/>
      <c r="EW350" s="12"/>
      <c r="EX350" s="12"/>
    </row>
    <row r="351" spans="1:154" x14ac:dyDescent="0.2">
      <c r="A351" s="48"/>
      <c r="B351" s="49"/>
      <c r="C351" s="49"/>
      <c r="D351" s="49"/>
      <c r="E351" s="49"/>
      <c r="F351" s="49"/>
      <c r="G351" s="53" t="s">
        <v>309</v>
      </c>
      <c r="H351" s="78"/>
      <c r="I351" s="78"/>
      <c r="J351" s="78">
        <f t="shared" si="91"/>
        <v>0</v>
      </c>
      <c r="K351" s="76"/>
      <c r="L351" s="78"/>
      <c r="M351" s="50"/>
      <c r="N351" s="78"/>
      <c r="O351" s="79">
        <f t="shared" si="92"/>
        <v>0</v>
      </c>
      <c r="P351" s="79">
        <f t="shared" si="86"/>
        <v>0</v>
      </c>
      <c r="Q351" s="41"/>
      <c r="R351" s="36"/>
      <c r="S351" s="36"/>
      <c r="T351" s="101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  <c r="CE351" s="11"/>
      <c r="CF351" s="11"/>
      <c r="CG351" s="11"/>
      <c r="CH351" s="11"/>
      <c r="CI351" s="11"/>
      <c r="CJ351" s="11"/>
      <c r="CK351" s="11"/>
      <c r="CL351" s="11"/>
      <c r="CM351" s="11"/>
      <c r="CN351" s="11"/>
      <c r="CO351" s="11"/>
      <c r="CP351" s="11"/>
      <c r="CQ351" s="11"/>
      <c r="CR351" s="11"/>
      <c r="CS351" s="11"/>
      <c r="CT351" s="11"/>
      <c r="CU351" s="11"/>
      <c r="CV351" s="11"/>
      <c r="CW351" s="11"/>
      <c r="CX351" s="11"/>
      <c r="CY351" s="11"/>
      <c r="CZ351" s="11"/>
      <c r="DA351" s="11"/>
      <c r="DB351" s="11"/>
      <c r="DC351" s="12"/>
      <c r="DD351" s="12"/>
      <c r="DE351" s="12"/>
      <c r="DF351" s="12"/>
      <c r="DG351" s="12"/>
      <c r="DH351" s="12"/>
      <c r="DI351" s="12"/>
      <c r="DJ351" s="12"/>
      <c r="DK351" s="12"/>
      <c r="DL351" s="12"/>
      <c r="DM351" s="12"/>
      <c r="DN351" s="12"/>
      <c r="DO351" s="12"/>
      <c r="DP351" s="12"/>
      <c r="DQ351" s="12"/>
      <c r="DR351" s="12"/>
      <c r="DS351" s="12"/>
      <c r="DT351" s="12"/>
      <c r="DU351" s="12"/>
      <c r="DV351" s="12"/>
      <c r="DW351" s="12"/>
      <c r="DX351" s="12"/>
      <c r="DY351" s="12"/>
      <c r="DZ351" s="12"/>
      <c r="EA351" s="12"/>
      <c r="EB351" s="12"/>
      <c r="EC351" s="12"/>
      <c r="ED351" s="12"/>
      <c r="EE351" s="12"/>
      <c r="EF351" s="12"/>
      <c r="EG351" s="12"/>
      <c r="EH351" s="12"/>
      <c r="EI351" s="12"/>
      <c r="EJ351" s="12"/>
      <c r="EK351" s="12"/>
      <c r="EL351" s="12"/>
      <c r="EM351" s="12"/>
      <c r="EN351" s="12"/>
      <c r="EO351" s="12"/>
      <c r="EP351" s="12"/>
      <c r="EQ351" s="12"/>
      <c r="ER351" s="12"/>
      <c r="ES351" s="12"/>
      <c r="ET351" s="12"/>
      <c r="EU351" s="12"/>
      <c r="EV351" s="12"/>
      <c r="EW351" s="12"/>
      <c r="EX351" s="12"/>
    </row>
    <row r="352" spans="1:154" x14ac:dyDescent="0.2">
      <c r="A352" s="48"/>
      <c r="B352" s="49"/>
      <c r="C352" s="49"/>
      <c r="D352" s="49"/>
      <c r="E352" s="49"/>
      <c r="F352" s="49"/>
      <c r="G352" s="53" t="s">
        <v>310</v>
      </c>
      <c r="H352" s="78"/>
      <c r="I352" s="78"/>
      <c r="J352" s="78">
        <f t="shared" si="91"/>
        <v>0</v>
      </c>
      <c r="K352" s="76"/>
      <c r="L352" s="78"/>
      <c r="M352" s="50"/>
      <c r="N352" s="78"/>
      <c r="O352" s="79">
        <f t="shared" si="92"/>
        <v>0</v>
      </c>
      <c r="P352" s="79">
        <f t="shared" si="86"/>
        <v>0</v>
      </c>
      <c r="Q352" s="41"/>
      <c r="R352" s="36"/>
      <c r="S352" s="36"/>
      <c r="T352" s="101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  <c r="CE352" s="11"/>
      <c r="CF352" s="11"/>
      <c r="CG352" s="11"/>
      <c r="CH352" s="11"/>
      <c r="CI352" s="11"/>
      <c r="CJ352" s="11"/>
      <c r="CK352" s="11"/>
      <c r="CL352" s="11"/>
      <c r="CM352" s="11"/>
      <c r="CN352" s="11"/>
      <c r="CO352" s="11"/>
      <c r="CP352" s="11"/>
      <c r="CQ352" s="11"/>
      <c r="CR352" s="11"/>
      <c r="CS352" s="11"/>
      <c r="CT352" s="11"/>
      <c r="CU352" s="11"/>
      <c r="CV352" s="11"/>
      <c r="CW352" s="11"/>
      <c r="CX352" s="11"/>
      <c r="CY352" s="11"/>
      <c r="CZ352" s="11"/>
      <c r="DA352" s="11"/>
      <c r="DB352" s="11"/>
      <c r="DC352" s="12"/>
      <c r="DD352" s="12"/>
      <c r="DE352" s="12"/>
      <c r="DF352" s="12"/>
      <c r="DG352" s="12"/>
      <c r="DH352" s="12"/>
      <c r="DI352" s="12"/>
      <c r="DJ352" s="12"/>
      <c r="DK352" s="12"/>
      <c r="DL352" s="12"/>
      <c r="DM352" s="12"/>
      <c r="DN352" s="12"/>
      <c r="DO352" s="12"/>
      <c r="DP352" s="12"/>
      <c r="DQ352" s="12"/>
      <c r="DR352" s="12"/>
      <c r="DS352" s="12"/>
      <c r="DT352" s="12"/>
      <c r="DU352" s="12"/>
      <c r="DV352" s="12"/>
      <c r="DW352" s="12"/>
      <c r="DX352" s="12"/>
      <c r="DY352" s="12"/>
      <c r="DZ352" s="12"/>
      <c r="EA352" s="12"/>
      <c r="EB352" s="12"/>
      <c r="EC352" s="12"/>
      <c r="ED352" s="12"/>
      <c r="EE352" s="12"/>
      <c r="EF352" s="12"/>
      <c r="EG352" s="12"/>
      <c r="EH352" s="12"/>
      <c r="EI352" s="12"/>
      <c r="EJ352" s="12"/>
      <c r="EK352" s="12"/>
      <c r="EL352" s="12"/>
      <c r="EM352" s="12"/>
      <c r="EN352" s="12"/>
      <c r="EO352" s="12"/>
      <c r="EP352" s="12"/>
      <c r="EQ352" s="12"/>
      <c r="ER352" s="12"/>
      <c r="ES352" s="12"/>
      <c r="ET352" s="12"/>
      <c r="EU352" s="12"/>
      <c r="EV352" s="12"/>
      <c r="EW352" s="12"/>
      <c r="EX352" s="12"/>
    </row>
    <row r="353" spans="1:154" x14ac:dyDescent="0.2">
      <c r="A353" s="48"/>
      <c r="B353" s="49"/>
      <c r="C353" s="49"/>
      <c r="D353" s="49"/>
      <c r="E353" s="49"/>
      <c r="F353" s="49"/>
      <c r="G353" s="53" t="s">
        <v>311</v>
      </c>
      <c r="H353" s="78"/>
      <c r="I353" s="78"/>
      <c r="J353" s="78">
        <f t="shared" si="91"/>
        <v>0</v>
      </c>
      <c r="K353" s="76"/>
      <c r="L353" s="78"/>
      <c r="M353" s="50"/>
      <c r="N353" s="78"/>
      <c r="O353" s="79">
        <f t="shared" si="92"/>
        <v>0</v>
      </c>
      <c r="P353" s="79">
        <f t="shared" si="86"/>
        <v>0</v>
      </c>
      <c r="Q353" s="41"/>
      <c r="R353" s="36"/>
      <c r="S353" s="36"/>
      <c r="T353" s="101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  <c r="CK353" s="11"/>
      <c r="CL353" s="11"/>
      <c r="CM353" s="11"/>
      <c r="CN353" s="11"/>
      <c r="CO353" s="11"/>
      <c r="CP353" s="11"/>
      <c r="CQ353" s="11"/>
      <c r="CR353" s="11"/>
      <c r="CS353" s="11"/>
      <c r="CT353" s="11"/>
      <c r="CU353" s="11"/>
      <c r="CV353" s="11"/>
      <c r="CW353" s="11"/>
      <c r="CX353" s="11"/>
      <c r="CY353" s="11"/>
      <c r="CZ353" s="11"/>
      <c r="DA353" s="11"/>
      <c r="DB353" s="11"/>
      <c r="DC353" s="12"/>
      <c r="DD353" s="12"/>
      <c r="DE353" s="12"/>
      <c r="DF353" s="12"/>
      <c r="DG353" s="12"/>
      <c r="DH353" s="12"/>
      <c r="DI353" s="12"/>
      <c r="DJ353" s="12"/>
      <c r="DK353" s="12"/>
      <c r="DL353" s="12"/>
      <c r="DM353" s="12"/>
      <c r="DN353" s="12"/>
      <c r="DO353" s="12"/>
      <c r="DP353" s="12"/>
      <c r="DQ353" s="12"/>
      <c r="DR353" s="12"/>
      <c r="DS353" s="12"/>
      <c r="DT353" s="12"/>
      <c r="DU353" s="12"/>
      <c r="DV353" s="12"/>
      <c r="DW353" s="12"/>
      <c r="DX353" s="12"/>
      <c r="DY353" s="12"/>
      <c r="DZ353" s="12"/>
      <c r="EA353" s="12"/>
      <c r="EB353" s="12"/>
      <c r="EC353" s="12"/>
      <c r="ED353" s="12"/>
      <c r="EE353" s="12"/>
      <c r="EF353" s="12"/>
      <c r="EG353" s="12"/>
      <c r="EH353" s="12"/>
      <c r="EI353" s="12"/>
      <c r="EJ353" s="12"/>
      <c r="EK353" s="12"/>
      <c r="EL353" s="12"/>
      <c r="EM353" s="12"/>
      <c r="EN353" s="12"/>
      <c r="EO353" s="12"/>
      <c r="EP353" s="12"/>
      <c r="EQ353" s="12"/>
      <c r="ER353" s="12"/>
      <c r="ES353" s="12"/>
      <c r="ET353" s="12"/>
      <c r="EU353" s="12"/>
      <c r="EV353" s="12"/>
      <c r="EW353" s="12"/>
      <c r="EX353" s="12"/>
    </row>
    <row r="354" spans="1:154" x14ac:dyDescent="0.2">
      <c r="A354" s="48"/>
      <c r="B354" s="49"/>
      <c r="C354" s="49"/>
      <c r="D354" s="49"/>
      <c r="E354" s="49"/>
      <c r="F354" s="49"/>
      <c r="G354" s="53" t="s">
        <v>312</v>
      </c>
      <c r="H354" s="78"/>
      <c r="I354" s="78"/>
      <c r="J354" s="78">
        <f t="shared" si="91"/>
        <v>0</v>
      </c>
      <c r="K354" s="76"/>
      <c r="L354" s="78"/>
      <c r="M354" s="50"/>
      <c r="N354" s="78"/>
      <c r="O354" s="79">
        <f t="shared" si="92"/>
        <v>0</v>
      </c>
      <c r="P354" s="79">
        <f t="shared" si="86"/>
        <v>0</v>
      </c>
      <c r="Q354" s="41"/>
      <c r="R354" s="36"/>
      <c r="S354" s="36"/>
      <c r="T354" s="101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  <c r="CE354" s="11"/>
      <c r="CF354" s="11"/>
      <c r="CG354" s="11"/>
      <c r="CH354" s="11"/>
      <c r="CI354" s="11"/>
      <c r="CJ354" s="11"/>
      <c r="CK354" s="11"/>
      <c r="CL354" s="11"/>
      <c r="CM354" s="11"/>
      <c r="CN354" s="11"/>
      <c r="CO354" s="11"/>
      <c r="CP354" s="11"/>
      <c r="CQ354" s="11"/>
      <c r="CR354" s="11"/>
      <c r="CS354" s="11"/>
      <c r="CT354" s="11"/>
      <c r="CU354" s="11"/>
      <c r="CV354" s="11"/>
      <c r="CW354" s="11"/>
      <c r="CX354" s="11"/>
      <c r="CY354" s="11"/>
      <c r="CZ354" s="11"/>
      <c r="DA354" s="11"/>
      <c r="DB354" s="11"/>
      <c r="DC354" s="12"/>
      <c r="DD354" s="12"/>
      <c r="DE354" s="12"/>
      <c r="DF354" s="12"/>
      <c r="DG354" s="12"/>
      <c r="DH354" s="12"/>
      <c r="DI354" s="12"/>
      <c r="DJ354" s="12"/>
      <c r="DK354" s="12"/>
      <c r="DL354" s="12"/>
      <c r="DM354" s="12"/>
      <c r="DN354" s="12"/>
      <c r="DO354" s="12"/>
      <c r="DP354" s="12"/>
      <c r="DQ354" s="12"/>
      <c r="DR354" s="12"/>
      <c r="DS354" s="12"/>
      <c r="DT354" s="12"/>
      <c r="DU354" s="12"/>
      <c r="DV354" s="12"/>
      <c r="DW354" s="12"/>
      <c r="DX354" s="12"/>
      <c r="DY354" s="12"/>
      <c r="DZ354" s="12"/>
      <c r="EA354" s="12"/>
      <c r="EB354" s="12"/>
      <c r="EC354" s="12"/>
      <c r="ED354" s="12"/>
      <c r="EE354" s="12"/>
      <c r="EF354" s="12"/>
      <c r="EG354" s="12"/>
      <c r="EH354" s="12"/>
      <c r="EI354" s="12"/>
      <c r="EJ354" s="12"/>
      <c r="EK354" s="12"/>
      <c r="EL354" s="12"/>
      <c r="EM354" s="12"/>
      <c r="EN354" s="12"/>
      <c r="EO354" s="12"/>
      <c r="EP354" s="12"/>
      <c r="EQ354" s="12"/>
      <c r="ER354" s="12"/>
      <c r="ES354" s="12"/>
      <c r="ET354" s="12"/>
      <c r="EU354" s="12"/>
      <c r="EV354" s="12"/>
      <c r="EW354" s="12"/>
      <c r="EX354" s="12"/>
    </row>
    <row r="355" spans="1:154" x14ac:dyDescent="0.2">
      <c r="A355" s="48"/>
      <c r="B355" s="49"/>
      <c r="C355" s="49"/>
      <c r="D355" s="49"/>
      <c r="E355" s="49"/>
      <c r="F355" s="49"/>
      <c r="G355" s="116" t="s">
        <v>313</v>
      </c>
      <c r="H355" s="78"/>
      <c r="I355" s="78"/>
      <c r="J355" s="78">
        <f t="shared" si="91"/>
        <v>0</v>
      </c>
      <c r="K355" s="76"/>
      <c r="L355" s="78"/>
      <c r="M355" s="50"/>
      <c r="N355" s="78"/>
      <c r="O355" s="79">
        <f t="shared" si="92"/>
        <v>0</v>
      </c>
      <c r="P355" s="79">
        <f t="shared" si="86"/>
        <v>0</v>
      </c>
      <c r="Q355" s="41"/>
      <c r="R355" s="36"/>
      <c r="S355" s="36"/>
      <c r="T355" s="101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  <c r="CE355" s="11"/>
      <c r="CF355" s="11"/>
      <c r="CG355" s="11"/>
      <c r="CH355" s="11"/>
      <c r="CI355" s="11"/>
      <c r="CJ355" s="11"/>
      <c r="CK355" s="11"/>
      <c r="CL355" s="11"/>
      <c r="CM355" s="11"/>
      <c r="CN355" s="11"/>
      <c r="CO355" s="11"/>
      <c r="CP355" s="11"/>
      <c r="CQ355" s="11"/>
      <c r="CR355" s="11"/>
      <c r="CS355" s="11"/>
      <c r="CT355" s="11"/>
      <c r="CU355" s="11"/>
      <c r="CV355" s="11"/>
      <c r="CW355" s="11"/>
      <c r="CX355" s="11"/>
      <c r="CY355" s="11"/>
      <c r="CZ355" s="11"/>
      <c r="DA355" s="11"/>
      <c r="DB355" s="11"/>
      <c r="DC355" s="12"/>
      <c r="DD355" s="12"/>
      <c r="DE355" s="12"/>
      <c r="DF355" s="12"/>
      <c r="DG355" s="12"/>
      <c r="DH355" s="12"/>
      <c r="DI355" s="12"/>
      <c r="DJ355" s="12"/>
      <c r="DK355" s="12"/>
      <c r="DL355" s="12"/>
      <c r="DM355" s="12"/>
      <c r="DN355" s="12"/>
      <c r="DO355" s="12"/>
      <c r="DP355" s="12"/>
      <c r="DQ355" s="12"/>
      <c r="DR355" s="12"/>
      <c r="DS355" s="12"/>
      <c r="DT355" s="12"/>
      <c r="DU355" s="12"/>
      <c r="DV355" s="12"/>
      <c r="DW355" s="12"/>
      <c r="DX355" s="12"/>
      <c r="DY355" s="12"/>
      <c r="DZ355" s="12"/>
      <c r="EA355" s="12"/>
      <c r="EB355" s="12"/>
      <c r="EC355" s="12"/>
      <c r="ED355" s="12"/>
      <c r="EE355" s="12"/>
      <c r="EF355" s="12"/>
      <c r="EG355" s="12"/>
      <c r="EH355" s="12"/>
      <c r="EI355" s="12"/>
      <c r="EJ355" s="12"/>
      <c r="EK355" s="12"/>
      <c r="EL355" s="12"/>
      <c r="EM355" s="12"/>
      <c r="EN355" s="12"/>
      <c r="EO355" s="12"/>
      <c r="EP355" s="12"/>
      <c r="EQ355" s="12"/>
      <c r="ER355" s="12"/>
      <c r="ES355" s="12"/>
      <c r="ET355" s="12"/>
      <c r="EU355" s="12"/>
      <c r="EV355" s="12"/>
      <c r="EW355" s="12"/>
      <c r="EX355" s="12"/>
    </row>
    <row r="356" spans="1:154" x14ac:dyDescent="0.2">
      <c r="A356" s="48"/>
      <c r="B356" s="49"/>
      <c r="C356" s="49"/>
      <c r="D356" s="49"/>
      <c r="E356" s="49"/>
      <c r="F356" s="49"/>
      <c r="G356" s="116" t="s">
        <v>314</v>
      </c>
      <c r="H356" s="78">
        <v>11750</v>
      </c>
      <c r="I356" s="78">
        <v>11750</v>
      </c>
      <c r="J356" s="78">
        <f t="shared" si="91"/>
        <v>0</v>
      </c>
      <c r="K356" s="76"/>
      <c r="L356" s="78">
        <v>11750</v>
      </c>
      <c r="M356" s="50">
        <v>9400</v>
      </c>
      <c r="N356" s="78">
        <v>2350</v>
      </c>
      <c r="O356" s="79">
        <f t="shared" si="92"/>
        <v>11750</v>
      </c>
      <c r="P356" s="79">
        <f t="shared" si="86"/>
        <v>0</v>
      </c>
      <c r="Q356" s="41"/>
      <c r="R356" s="36"/>
      <c r="S356" s="36"/>
      <c r="T356" s="101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  <c r="CE356" s="11"/>
      <c r="CF356" s="11"/>
      <c r="CG356" s="11"/>
      <c r="CH356" s="11"/>
      <c r="CI356" s="11"/>
      <c r="CJ356" s="11"/>
      <c r="CK356" s="11"/>
      <c r="CL356" s="11"/>
      <c r="CM356" s="11"/>
      <c r="CN356" s="11"/>
      <c r="CO356" s="11"/>
      <c r="CP356" s="11"/>
      <c r="CQ356" s="11"/>
      <c r="CR356" s="11"/>
      <c r="CS356" s="11"/>
      <c r="CT356" s="11"/>
      <c r="CU356" s="11"/>
      <c r="CV356" s="11"/>
      <c r="CW356" s="11"/>
      <c r="CX356" s="11"/>
      <c r="CY356" s="11"/>
      <c r="CZ356" s="11"/>
      <c r="DA356" s="11"/>
      <c r="DB356" s="11"/>
      <c r="DC356" s="12"/>
      <c r="DD356" s="12"/>
      <c r="DE356" s="12"/>
      <c r="DF356" s="12"/>
      <c r="DG356" s="12"/>
      <c r="DH356" s="12"/>
      <c r="DI356" s="12"/>
      <c r="DJ356" s="12"/>
      <c r="DK356" s="12"/>
      <c r="DL356" s="12"/>
      <c r="DM356" s="12"/>
      <c r="DN356" s="12"/>
      <c r="DO356" s="12"/>
      <c r="DP356" s="12"/>
      <c r="DQ356" s="12"/>
      <c r="DR356" s="12"/>
      <c r="DS356" s="12"/>
      <c r="DT356" s="12"/>
      <c r="DU356" s="12"/>
      <c r="DV356" s="12"/>
      <c r="DW356" s="12"/>
      <c r="DX356" s="12"/>
      <c r="DY356" s="12"/>
      <c r="DZ356" s="12"/>
      <c r="EA356" s="12"/>
      <c r="EB356" s="12"/>
      <c r="EC356" s="12"/>
      <c r="ED356" s="12"/>
      <c r="EE356" s="12"/>
      <c r="EF356" s="12"/>
      <c r="EG356" s="12"/>
      <c r="EH356" s="12"/>
      <c r="EI356" s="12"/>
      <c r="EJ356" s="12"/>
      <c r="EK356" s="12"/>
      <c r="EL356" s="12"/>
      <c r="EM356" s="12"/>
      <c r="EN356" s="12"/>
      <c r="EO356" s="12"/>
      <c r="EP356" s="12"/>
      <c r="EQ356" s="12"/>
      <c r="ER356" s="12"/>
      <c r="ES356" s="12"/>
      <c r="ET356" s="12"/>
      <c r="EU356" s="12"/>
      <c r="EV356" s="12"/>
      <c r="EW356" s="12"/>
      <c r="EX356" s="12"/>
    </row>
    <row r="357" spans="1:154" x14ac:dyDescent="0.2">
      <c r="A357" s="48"/>
      <c r="B357" s="49"/>
      <c r="C357" s="49"/>
      <c r="D357" s="49"/>
      <c r="E357" s="49"/>
      <c r="F357" s="49"/>
      <c r="G357" s="53" t="s">
        <v>315</v>
      </c>
      <c r="H357" s="78">
        <v>35630</v>
      </c>
      <c r="I357" s="78">
        <v>35630</v>
      </c>
      <c r="J357" s="78">
        <f t="shared" si="91"/>
        <v>0</v>
      </c>
      <c r="K357" s="76"/>
      <c r="L357" s="78">
        <v>35630</v>
      </c>
      <c r="M357" s="50">
        <v>34365</v>
      </c>
      <c r="N357" s="78">
        <v>1265</v>
      </c>
      <c r="O357" s="79">
        <f t="shared" si="92"/>
        <v>35630</v>
      </c>
      <c r="P357" s="79">
        <f t="shared" si="86"/>
        <v>0</v>
      </c>
      <c r="Q357" s="41"/>
      <c r="R357" s="36"/>
      <c r="S357" s="36"/>
      <c r="T357" s="101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  <c r="CE357" s="11"/>
      <c r="CF357" s="11"/>
      <c r="CG357" s="11"/>
      <c r="CH357" s="11"/>
      <c r="CI357" s="11"/>
      <c r="CJ357" s="11"/>
      <c r="CK357" s="11"/>
      <c r="CL357" s="11"/>
      <c r="CM357" s="11"/>
      <c r="CN357" s="11"/>
      <c r="CO357" s="11"/>
      <c r="CP357" s="11"/>
      <c r="CQ357" s="11"/>
      <c r="CR357" s="11"/>
      <c r="CS357" s="11"/>
      <c r="CT357" s="11"/>
      <c r="CU357" s="11"/>
      <c r="CV357" s="11"/>
      <c r="CW357" s="11"/>
      <c r="CX357" s="11"/>
      <c r="CY357" s="11"/>
      <c r="CZ357" s="11"/>
      <c r="DA357" s="11"/>
      <c r="DB357" s="11"/>
      <c r="DC357" s="12"/>
      <c r="DD357" s="12"/>
      <c r="DE357" s="12"/>
      <c r="DF357" s="12"/>
      <c r="DG357" s="12"/>
      <c r="DH357" s="12"/>
      <c r="DI357" s="12"/>
      <c r="DJ357" s="12"/>
      <c r="DK357" s="12"/>
      <c r="DL357" s="12"/>
      <c r="DM357" s="12"/>
      <c r="DN357" s="12"/>
      <c r="DO357" s="12"/>
      <c r="DP357" s="12"/>
      <c r="DQ357" s="12"/>
      <c r="DR357" s="12"/>
      <c r="DS357" s="12"/>
      <c r="DT357" s="12"/>
      <c r="DU357" s="12"/>
      <c r="DV357" s="12"/>
      <c r="DW357" s="12"/>
      <c r="DX357" s="12"/>
      <c r="DY357" s="12"/>
      <c r="DZ357" s="12"/>
      <c r="EA357" s="12"/>
      <c r="EB357" s="12"/>
      <c r="EC357" s="12"/>
      <c r="ED357" s="12"/>
      <c r="EE357" s="12"/>
      <c r="EF357" s="12"/>
      <c r="EG357" s="12"/>
      <c r="EH357" s="12"/>
      <c r="EI357" s="12"/>
      <c r="EJ357" s="12"/>
      <c r="EK357" s="12"/>
      <c r="EL357" s="12"/>
      <c r="EM357" s="12"/>
      <c r="EN357" s="12"/>
      <c r="EO357" s="12"/>
      <c r="EP357" s="12"/>
      <c r="EQ357" s="12"/>
      <c r="ER357" s="12"/>
      <c r="ES357" s="12"/>
      <c r="ET357" s="12"/>
      <c r="EU357" s="12"/>
      <c r="EV357" s="12"/>
      <c r="EW357" s="12"/>
      <c r="EX357" s="12"/>
    </row>
    <row r="358" spans="1:154" s="89" customFormat="1" x14ac:dyDescent="0.2">
      <c r="A358" s="80"/>
      <c r="B358" s="81"/>
      <c r="C358" s="81"/>
      <c r="D358" s="81"/>
      <c r="E358" s="81"/>
      <c r="F358" s="81"/>
      <c r="G358" s="82" t="s">
        <v>316</v>
      </c>
      <c r="H358" s="78">
        <v>292149</v>
      </c>
      <c r="I358" s="78">
        <v>292149</v>
      </c>
      <c r="J358" s="78">
        <f t="shared" si="91"/>
        <v>0</v>
      </c>
      <c r="K358" s="76"/>
      <c r="L358" s="78">
        <v>292149</v>
      </c>
      <c r="M358" s="50">
        <v>192237</v>
      </c>
      <c r="N358" s="83">
        <v>99912</v>
      </c>
      <c r="O358" s="79">
        <f t="shared" si="92"/>
        <v>292149</v>
      </c>
      <c r="P358" s="114">
        <f t="shared" si="86"/>
        <v>0</v>
      </c>
      <c r="Q358" s="41"/>
      <c r="R358" s="86"/>
      <c r="S358" s="86"/>
      <c r="T358" s="177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6"/>
      <c r="AF358" s="86"/>
      <c r="AG358" s="86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7"/>
      <c r="AT358" s="87"/>
      <c r="AU358" s="87"/>
      <c r="AV358" s="87"/>
      <c r="AW358" s="87"/>
      <c r="AX358" s="87"/>
      <c r="AY358" s="87"/>
      <c r="AZ358" s="87"/>
      <c r="BA358" s="87"/>
      <c r="BB358" s="87"/>
      <c r="BC358" s="87"/>
      <c r="BD358" s="87"/>
      <c r="BE358" s="87"/>
      <c r="BF358" s="87"/>
      <c r="BG358" s="87"/>
      <c r="BH358" s="87"/>
      <c r="BI358" s="87"/>
      <c r="BJ358" s="87"/>
      <c r="BK358" s="87"/>
      <c r="BL358" s="87"/>
      <c r="BM358" s="87"/>
      <c r="BN358" s="87"/>
      <c r="BO358" s="87"/>
      <c r="BP358" s="87"/>
      <c r="BQ358" s="87"/>
      <c r="BR358" s="87"/>
      <c r="BS358" s="87"/>
      <c r="BT358" s="87"/>
      <c r="BU358" s="87"/>
      <c r="BV358" s="87"/>
      <c r="BW358" s="87"/>
      <c r="BX358" s="87"/>
      <c r="BY358" s="87"/>
      <c r="BZ358" s="87"/>
      <c r="CA358" s="87"/>
      <c r="CB358" s="87"/>
      <c r="CC358" s="87"/>
      <c r="CD358" s="87"/>
      <c r="CE358" s="87"/>
      <c r="CF358" s="87"/>
      <c r="CG358" s="87"/>
      <c r="CH358" s="87"/>
      <c r="CI358" s="87"/>
      <c r="CJ358" s="87"/>
      <c r="CK358" s="87"/>
      <c r="CL358" s="87"/>
      <c r="CM358" s="87"/>
      <c r="CN358" s="87"/>
      <c r="CO358" s="87"/>
      <c r="CP358" s="87"/>
      <c r="CQ358" s="87"/>
      <c r="CR358" s="87"/>
      <c r="CS358" s="87"/>
      <c r="CT358" s="87"/>
      <c r="CU358" s="87"/>
      <c r="CV358" s="87"/>
      <c r="CW358" s="87"/>
      <c r="CX358" s="87"/>
      <c r="CY358" s="87"/>
      <c r="CZ358" s="87"/>
      <c r="DA358" s="87"/>
      <c r="DB358" s="87"/>
      <c r="DC358" s="88"/>
      <c r="DD358" s="88"/>
      <c r="DE358" s="88"/>
      <c r="DF358" s="88"/>
      <c r="DG358" s="88"/>
      <c r="DH358" s="88"/>
      <c r="DI358" s="88"/>
      <c r="DJ358" s="88"/>
      <c r="DK358" s="88"/>
      <c r="DL358" s="88"/>
      <c r="DM358" s="88"/>
      <c r="DN358" s="88"/>
      <c r="DO358" s="88"/>
      <c r="DP358" s="88"/>
      <c r="DQ358" s="88"/>
      <c r="DR358" s="88"/>
      <c r="DS358" s="88"/>
      <c r="DT358" s="88"/>
      <c r="DU358" s="88"/>
      <c r="DV358" s="88"/>
      <c r="DW358" s="88"/>
      <c r="DX358" s="88"/>
      <c r="DY358" s="88"/>
      <c r="DZ358" s="88"/>
      <c r="EA358" s="88"/>
      <c r="EB358" s="88"/>
      <c r="EC358" s="88"/>
      <c r="ED358" s="88"/>
      <c r="EE358" s="88"/>
      <c r="EF358" s="88"/>
      <c r="EG358" s="88"/>
      <c r="EH358" s="88"/>
      <c r="EI358" s="88"/>
      <c r="EJ358" s="88"/>
      <c r="EK358" s="88"/>
      <c r="EL358" s="88"/>
      <c r="EM358" s="88"/>
      <c r="EN358" s="88"/>
      <c r="EO358" s="88"/>
      <c r="EP358" s="88"/>
      <c r="EQ358" s="88"/>
      <c r="ER358" s="88"/>
      <c r="ES358" s="88"/>
      <c r="ET358" s="88"/>
      <c r="EU358" s="88"/>
      <c r="EV358" s="88"/>
      <c r="EW358" s="88"/>
      <c r="EX358" s="88"/>
    </row>
    <row r="359" spans="1:154" x14ac:dyDescent="0.2">
      <c r="A359" s="38"/>
      <c r="B359" s="39"/>
      <c r="C359" s="39"/>
      <c r="D359" s="39"/>
      <c r="E359" s="39"/>
      <c r="F359" s="39"/>
      <c r="G359" s="52" t="s">
        <v>317</v>
      </c>
      <c r="H359" s="75">
        <f>+H360+H361+H362+H363</f>
        <v>0</v>
      </c>
      <c r="I359" s="75">
        <f>+I360+I361+I362+I363</f>
        <v>0</v>
      </c>
      <c r="J359" s="78">
        <f t="shared" si="91"/>
        <v>0</v>
      </c>
      <c r="K359" s="76"/>
      <c r="L359" s="75">
        <f>+L360+L361+L362+L363</f>
        <v>0</v>
      </c>
      <c r="M359" s="63"/>
      <c r="N359" s="75">
        <f>+N360+N361+N362+N363</f>
        <v>0</v>
      </c>
      <c r="O359" s="77">
        <f>+O360+O361+O362+O363</f>
        <v>0</v>
      </c>
      <c r="P359" s="77">
        <f t="shared" si="86"/>
        <v>0</v>
      </c>
      <c r="Q359" s="41"/>
      <c r="R359" s="36"/>
      <c r="S359" s="36"/>
      <c r="T359" s="101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1"/>
      <c r="CD359" s="11"/>
      <c r="CE359" s="11"/>
      <c r="CF359" s="11"/>
      <c r="CG359" s="11"/>
      <c r="CH359" s="11"/>
      <c r="CI359" s="11"/>
      <c r="CJ359" s="11"/>
      <c r="CK359" s="11"/>
      <c r="CL359" s="11"/>
      <c r="CM359" s="11"/>
      <c r="CN359" s="11"/>
      <c r="CO359" s="11"/>
      <c r="CP359" s="11"/>
      <c r="CQ359" s="11"/>
      <c r="CR359" s="11"/>
      <c r="CS359" s="11"/>
      <c r="CT359" s="11"/>
      <c r="CU359" s="11"/>
      <c r="CV359" s="11"/>
      <c r="CW359" s="11"/>
      <c r="CX359" s="11"/>
      <c r="CY359" s="11"/>
      <c r="CZ359" s="11"/>
      <c r="DA359" s="11"/>
      <c r="DB359" s="11"/>
      <c r="DC359" s="12"/>
      <c r="DD359" s="12"/>
      <c r="DE359" s="12"/>
      <c r="DF359" s="12"/>
      <c r="DG359" s="12"/>
      <c r="DH359" s="12"/>
      <c r="DI359" s="12"/>
      <c r="DJ359" s="12"/>
      <c r="DK359" s="12"/>
      <c r="DL359" s="12"/>
      <c r="DM359" s="12"/>
      <c r="DN359" s="12"/>
      <c r="DO359" s="12"/>
      <c r="DP359" s="12"/>
      <c r="DQ359" s="12"/>
      <c r="DR359" s="12"/>
      <c r="DS359" s="12"/>
      <c r="DT359" s="12"/>
      <c r="DU359" s="12"/>
      <c r="DV359" s="12"/>
      <c r="DW359" s="12"/>
      <c r="DX359" s="12"/>
      <c r="DY359" s="12"/>
      <c r="DZ359" s="12"/>
      <c r="EA359" s="12"/>
      <c r="EB359" s="12"/>
      <c r="EC359" s="12"/>
      <c r="ED359" s="12"/>
      <c r="EE359" s="12"/>
      <c r="EF359" s="12"/>
      <c r="EG359" s="12"/>
      <c r="EH359" s="12"/>
      <c r="EI359" s="12"/>
      <c r="EJ359" s="12"/>
      <c r="EK359" s="12"/>
      <c r="EL359" s="12"/>
      <c r="EM359" s="12"/>
      <c r="EN359" s="12"/>
      <c r="EO359" s="12"/>
      <c r="EP359" s="12"/>
      <c r="EQ359" s="12"/>
      <c r="ER359" s="12"/>
      <c r="ES359" s="12"/>
      <c r="ET359" s="12"/>
      <c r="EU359" s="12"/>
      <c r="EV359" s="12"/>
      <c r="EW359" s="12"/>
      <c r="EX359" s="12"/>
    </row>
    <row r="360" spans="1:154" x14ac:dyDescent="0.2">
      <c r="A360" s="48"/>
      <c r="B360" s="49"/>
      <c r="C360" s="49"/>
      <c r="D360" s="49"/>
      <c r="E360" s="49"/>
      <c r="F360" s="49"/>
      <c r="G360" s="53" t="s">
        <v>318</v>
      </c>
      <c r="H360" s="78"/>
      <c r="I360" s="78"/>
      <c r="J360" s="78">
        <f t="shared" si="91"/>
        <v>0</v>
      </c>
      <c r="K360" s="76"/>
      <c r="L360" s="78"/>
      <c r="M360" s="50"/>
      <c r="N360" s="78"/>
      <c r="O360" s="79">
        <f>+M360+N360</f>
        <v>0</v>
      </c>
      <c r="P360" s="79">
        <f t="shared" si="86"/>
        <v>0</v>
      </c>
      <c r="Q360" s="41"/>
      <c r="R360" s="36"/>
      <c r="S360" s="36"/>
      <c r="T360" s="101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1"/>
      <c r="CD360" s="11"/>
      <c r="CE360" s="11"/>
      <c r="CF360" s="11"/>
      <c r="CG360" s="11"/>
      <c r="CH360" s="11"/>
      <c r="CI360" s="11"/>
      <c r="CJ360" s="11"/>
      <c r="CK360" s="11"/>
      <c r="CL360" s="11"/>
      <c r="CM360" s="11"/>
      <c r="CN360" s="11"/>
      <c r="CO360" s="11"/>
      <c r="CP360" s="11"/>
      <c r="CQ360" s="11"/>
      <c r="CR360" s="11"/>
      <c r="CS360" s="11"/>
      <c r="CT360" s="11"/>
      <c r="CU360" s="11"/>
      <c r="CV360" s="11"/>
      <c r="CW360" s="11"/>
      <c r="CX360" s="11"/>
      <c r="CY360" s="11"/>
      <c r="CZ360" s="11"/>
      <c r="DA360" s="11"/>
      <c r="DB360" s="11"/>
      <c r="DC360" s="12"/>
      <c r="DD360" s="12"/>
      <c r="DE360" s="12"/>
      <c r="DF360" s="12"/>
      <c r="DG360" s="12"/>
      <c r="DH360" s="12"/>
      <c r="DI360" s="12"/>
      <c r="DJ360" s="12"/>
      <c r="DK360" s="12"/>
      <c r="DL360" s="12"/>
      <c r="DM360" s="12"/>
      <c r="DN360" s="12"/>
      <c r="DO360" s="12"/>
      <c r="DP360" s="12"/>
      <c r="DQ360" s="12"/>
      <c r="DR360" s="12"/>
      <c r="DS360" s="12"/>
      <c r="DT360" s="12"/>
      <c r="DU360" s="12"/>
      <c r="DV360" s="12"/>
      <c r="DW360" s="12"/>
      <c r="DX360" s="12"/>
      <c r="DY360" s="12"/>
      <c r="DZ360" s="12"/>
      <c r="EA360" s="12"/>
      <c r="EB360" s="12"/>
      <c r="EC360" s="12"/>
      <c r="ED360" s="12"/>
      <c r="EE360" s="12"/>
      <c r="EF360" s="12"/>
      <c r="EG360" s="12"/>
      <c r="EH360" s="12"/>
      <c r="EI360" s="12"/>
      <c r="EJ360" s="12"/>
      <c r="EK360" s="12"/>
      <c r="EL360" s="12"/>
      <c r="EM360" s="12"/>
      <c r="EN360" s="12"/>
      <c r="EO360" s="12"/>
      <c r="EP360" s="12"/>
      <c r="EQ360" s="12"/>
      <c r="ER360" s="12"/>
      <c r="ES360" s="12"/>
      <c r="ET360" s="12"/>
      <c r="EU360" s="12"/>
      <c r="EV360" s="12"/>
      <c r="EW360" s="12"/>
      <c r="EX360" s="12"/>
    </row>
    <row r="361" spans="1:154" x14ac:dyDescent="0.2">
      <c r="A361" s="48"/>
      <c r="B361" s="49"/>
      <c r="C361" s="49"/>
      <c r="D361" s="49"/>
      <c r="E361" s="49"/>
      <c r="F361" s="49"/>
      <c r="G361" s="53" t="s">
        <v>319</v>
      </c>
      <c r="H361" s="78"/>
      <c r="I361" s="78"/>
      <c r="J361" s="78">
        <f t="shared" si="91"/>
        <v>0</v>
      </c>
      <c r="K361" s="76"/>
      <c r="L361" s="78"/>
      <c r="M361" s="50"/>
      <c r="N361" s="78"/>
      <c r="O361" s="79">
        <f>+M361+N361</f>
        <v>0</v>
      </c>
      <c r="P361" s="79">
        <f t="shared" si="86"/>
        <v>0</v>
      </c>
      <c r="Q361" s="41"/>
      <c r="R361" s="36"/>
      <c r="S361" s="36"/>
      <c r="T361" s="101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1"/>
      <c r="CD361" s="11"/>
      <c r="CE361" s="11"/>
      <c r="CF361" s="11"/>
      <c r="CG361" s="11"/>
      <c r="CH361" s="11"/>
      <c r="CI361" s="11"/>
      <c r="CJ361" s="11"/>
      <c r="CK361" s="11"/>
      <c r="CL361" s="11"/>
      <c r="CM361" s="11"/>
      <c r="CN361" s="11"/>
      <c r="CO361" s="11"/>
      <c r="CP361" s="11"/>
      <c r="CQ361" s="11"/>
      <c r="CR361" s="11"/>
      <c r="CS361" s="11"/>
      <c r="CT361" s="11"/>
      <c r="CU361" s="11"/>
      <c r="CV361" s="11"/>
      <c r="CW361" s="11"/>
      <c r="CX361" s="11"/>
      <c r="CY361" s="11"/>
      <c r="CZ361" s="11"/>
      <c r="DA361" s="11"/>
      <c r="DB361" s="11"/>
      <c r="DC361" s="12"/>
      <c r="DD361" s="12"/>
      <c r="DE361" s="12"/>
      <c r="DF361" s="12"/>
      <c r="DG361" s="12"/>
      <c r="DH361" s="12"/>
      <c r="DI361" s="12"/>
      <c r="DJ361" s="12"/>
      <c r="DK361" s="12"/>
      <c r="DL361" s="12"/>
      <c r="DM361" s="12"/>
      <c r="DN361" s="12"/>
      <c r="DO361" s="12"/>
      <c r="DP361" s="12"/>
      <c r="DQ361" s="12"/>
      <c r="DR361" s="12"/>
      <c r="DS361" s="12"/>
      <c r="DT361" s="12"/>
      <c r="DU361" s="12"/>
      <c r="DV361" s="12"/>
      <c r="DW361" s="12"/>
      <c r="DX361" s="12"/>
      <c r="DY361" s="12"/>
      <c r="DZ361" s="12"/>
      <c r="EA361" s="12"/>
      <c r="EB361" s="12"/>
      <c r="EC361" s="12"/>
      <c r="ED361" s="12"/>
      <c r="EE361" s="12"/>
      <c r="EF361" s="12"/>
      <c r="EG361" s="12"/>
      <c r="EH361" s="12"/>
      <c r="EI361" s="12"/>
      <c r="EJ361" s="12"/>
      <c r="EK361" s="12"/>
      <c r="EL361" s="12"/>
      <c r="EM361" s="12"/>
      <c r="EN361" s="12"/>
      <c r="EO361" s="12"/>
      <c r="EP361" s="12"/>
      <c r="EQ361" s="12"/>
      <c r="ER361" s="12"/>
      <c r="ES361" s="12"/>
      <c r="ET361" s="12"/>
      <c r="EU361" s="12"/>
      <c r="EV361" s="12"/>
      <c r="EW361" s="12"/>
      <c r="EX361" s="12"/>
    </row>
    <row r="362" spans="1:154" x14ac:dyDescent="0.2">
      <c r="A362" s="48"/>
      <c r="B362" s="49"/>
      <c r="C362" s="49"/>
      <c r="D362" s="49"/>
      <c r="E362" s="49"/>
      <c r="F362" s="49"/>
      <c r="G362" s="53" t="s">
        <v>320</v>
      </c>
      <c r="H362" s="78"/>
      <c r="I362" s="78"/>
      <c r="J362" s="78">
        <f t="shared" si="91"/>
        <v>0</v>
      </c>
      <c r="K362" s="76"/>
      <c r="L362" s="78"/>
      <c r="M362" s="50"/>
      <c r="N362" s="78"/>
      <c r="O362" s="79">
        <f>+M362+N362</f>
        <v>0</v>
      </c>
      <c r="P362" s="79">
        <f t="shared" si="86"/>
        <v>0</v>
      </c>
      <c r="Q362" s="41"/>
      <c r="R362" s="36"/>
      <c r="S362" s="36"/>
      <c r="T362" s="101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1"/>
      <c r="CD362" s="11"/>
      <c r="CE362" s="11"/>
      <c r="CF362" s="11"/>
      <c r="CG362" s="11"/>
      <c r="CH362" s="11"/>
      <c r="CI362" s="11"/>
      <c r="CJ362" s="11"/>
      <c r="CK362" s="11"/>
      <c r="CL362" s="11"/>
      <c r="CM362" s="11"/>
      <c r="CN362" s="11"/>
      <c r="CO362" s="11"/>
      <c r="CP362" s="11"/>
      <c r="CQ362" s="11"/>
      <c r="CR362" s="11"/>
      <c r="CS362" s="11"/>
      <c r="CT362" s="11"/>
      <c r="CU362" s="11"/>
      <c r="CV362" s="11"/>
      <c r="CW362" s="11"/>
      <c r="CX362" s="11"/>
      <c r="CY362" s="11"/>
      <c r="CZ362" s="11"/>
      <c r="DA362" s="11"/>
      <c r="DB362" s="11"/>
      <c r="DC362" s="12"/>
      <c r="DD362" s="12"/>
      <c r="DE362" s="12"/>
      <c r="DF362" s="12"/>
      <c r="DG362" s="12"/>
      <c r="DH362" s="12"/>
      <c r="DI362" s="12"/>
      <c r="DJ362" s="12"/>
      <c r="DK362" s="12"/>
      <c r="DL362" s="12"/>
      <c r="DM362" s="12"/>
      <c r="DN362" s="12"/>
      <c r="DO362" s="12"/>
      <c r="DP362" s="12"/>
      <c r="DQ362" s="12"/>
      <c r="DR362" s="12"/>
      <c r="DS362" s="12"/>
      <c r="DT362" s="12"/>
      <c r="DU362" s="12"/>
      <c r="DV362" s="12"/>
      <c r="DW362" s="12"/>
      <c r="DX362" s="12"/>
      <c r="DY362" s="12"/>
      <c r="DZ362" s="12"/>
      <c r="EA362" s="12"/>
      <c r="EB362" s="12"/>
      <c r="EC362" s="12"/>
      <c r="ED362" s="12"/>
      <c r="EE362" s="12"/>
      <c r="EF362" s="12"/>
      <c r="EG362" s="12"/>
      <c r="EH362" s="12"/>
      <c r="EI362" s="12"/>
      <c r="EJ362" s="12"/>
      <c r="EK362" s="12"/>
      <c r="EL362" s="12"/>
      <c r="EM362" s="12"/>
      <c r="EN362" s="12"/>
      <c r="EO362" s="12"/>
      <c r="EP362" s="12"/>
      <c r="EQ362" s="12"/>
      <c r="ER362" s="12"/>
      <c r="ES362" s="12"/>
      <c r="ET362" s="12"/>
      <c r="EU362" s="12"/>
      <c r="EV362" s="12"/>
      <c r="EW362" s="12"/>
      <c r="EX362" s="12"/>
    </row>
    <row r="363" spans="1:154" x14ac:dyDescent="0.2">
      <c r="A363" s="48"/>
      <c r="B363" s="49"/>
      <c r="C363" s="49"/>
      <c r="D363" s="49"/>
      <c r="E363" s="49"/>
      <c r="F363" s="49"/>
      <c r="G363" s="53" t="s">
        <v>321</v>
      </c>
      <c r="H363" s="78"/>
      <c r="I363" s="78"/>
      <c r="J363" s="78">
        <f t="shared" si="91"/>
        <v>0</v>
      </c>
      <c r="K363" s="76"/>
      <c r="L363" s="78"/>
      <c r="M363" s="50"/>
      <c r="N363" s="78"/>
      <c r="O363" s="79">
        <f>+M363+N363</f>
        <v>0</v>
      </c>
      <c r="P363" s="79">
        <f t="shared" si="86"/>
        <v>0</v>
      </c>
      <c r="Q363" s="41"/>
      <c r="R363" s="36"/>
      <c r="S363" s="36"/>
      <c r="T363" s="101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1"/>
      <c r="CD363" s="11"/>
      <c r="CE363" s="11"/>
      <c r="CF363" s="11"/>
      <c r="CG363" s="11"/>
      <c r="CH363" s="11"/>
      <c r="CI363" s="11"/>
      <c r="CJ363" s="11"/>
      <c r="CK363" s="11"/>
      <c r="CL363" s="11"/>
      <c r="CM363" s="11"/>
      <c r="CN363" s="11"/>
      <c r="CO363" s="11"/>
      <c r="CP363" s="11"/>
      <c r="CQ363" s="11"/>
      <c r="CR363" s="11"/>
      <c r="CS363" s="11"/>
      <c r="CT363" s="11"/>
      <c r="CU363" s="11"/>
      <c r="CV363" s="11"/>
      <c r="CW363" s="11"/>
      <c r="CX363" s="11"/>
      <c r="CY363" s="11"/>
      <c r="CZ363" s="11"/>
      <c r="DA363" s="11"/>
      <c r="DB363" s="11"/>
      <c r="DC363" s="12"/>
      <c r="DD363" s="12"/>
      <c r="DE363" s="12"/>
      <c r="DF363" s="12"/>
      <c r="DG363" s="12"/>
      <c r="DH363" s="12"/>
      <c r="DI363" s="12"/>
      <c r="DJ363" s="12"/>
      <c r="DK363" s="12"/>
      <c r="DL363" s="12"/>
      <c r="DM363" s="12"/>
      <c r="DN363" s="12"/>
      <c r="DO363" s="12"/>
      <c r="DP363" s="12"/>
      <c r="DQ363" s="12"/>
      <c r="DR363" s="12"/>
      <c r="DS363" s="12"/>
      <c r="DT363" s="12"/>
      <c r="DU363" s="12"/>
      <c r="DV363" s="12"/>
      <c r="DW363" s="12"/>
      <c r="DX363" s="12"/>
      <c r="DY363" s="12"/>
      <c r="DZ363" s="12"/>
      <c r="EA363" s="12"/>
      <c r="EB363" s="12"/>
      <c r="EC363" s="12"/>
      <c r="ED363" s="12"/>
      <c r="EE363" s="12"/>
      <c r="EF363" s="12"/>
      <c r="EG363" s="12"/>
      <c r="EH363" s="12"/>
      <c r="EI363" s="12"/>
      <c r="EJ363" s="12"/>
      <c r="EK363" s="12"/>
      <c r="EL363" s="12"/>
      <c r="EM363" s="12"/>
      <c r="EN363" s="12"/>
      <c r="EO363" s="12"/>
      <c r="EP363" s="12"/>
      <c r="EQ363" s="12"/>
      <c r="ER363" s="12"/>
      <c r="ES363" s="12"/>
      <c r="ET363" s="12"/>
      <c r="EU363" s="12"/>
      <c r="EV363" s="12"/>
      <c r="EW363" s="12"/>
      <c r="EX363" s="12"/>
    </row>
    <row r="364" spans="1:154" x14ac:dyDescent="0.2">
      <c r="A364" s="38"/>
      <c r="B364" s="39"/>
      <c r="C364" s="39"/>
      <c r="D364" s="39"/>
      <c r="E364" s="39" t="s">
        <v>35</v>
      </c>
      <c r="F364" s="39"/>
      <c r="G364" s="52" t="s">
        <v>123</v>
      </c>
      <c r="H364" s="117">
        <f>H365</f>
        <v>217000</v>
      </c>
      <c r="I364" s="117">
        <f>I365</f>
        <v>217000</v>
      </c>
      <c r="J364" s="78">
        <f t="shared" si="91"/>
        <v>0</v>
      </c>
      <c r="K364" s="76">
        <f t="shared" si="88"/>
        <v>100</v>
      </c>
      <c r="L364" s="117">
        <f>L365</f>
        <v>217000</v>
      </c>
      <c r="M364" s="117">
        <f>M365</f>
        <v>48585</v>
      </c>
      <c r="N364" s="117">
        <f>N365</f>
        <v>15476</v>
      </c>
      <c r="O364" s="63">
        <f>+O365</f>
        <v>64061</v>
      </c>
      <c r="P364" s="63">
        <f t="shared" si="86"/>
        <v>152939</v>
      </c>
      <c r="Q364" s="41">
        <f t="shared" si="87"/>
        <v>29.52</v>
      </c>
      <c r="R364" s="36"/>
      <c r="S364" s="36"/>
      <c r="T364" s="101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1"/>
      <c r="CD364" s="11"/>
      <c r="CE364" s="11"/>
      <c r="CF364" s="11"/>
      <c r="CG364" s="11"/>
      <c r="CH364" s="11"/>
      <c r="CI364" s="11"/>
      <c r="CJ364" s="11"/>
      <c r="CK364" s="11"/>
      <c r="CL364" s="11"/>
      <c r="CM364" s="11"/>
      <c r="CN364" s="11"/>
      <c r="CO364" s="11"/>
      <c r="CP364" s="11"/>
      <c r="CQ364" s="11"/>
      <c r="CR364" s="11"/>
      <c r="CS364" s="11"/>
      <c r="CT364" s="11"/>
      <c r="CU364" s="11"/>
      <c r="CV364" s="11"/>
      <c r="CW364" s="11"/>
      <c r="CX364" s="11"/>
      <c r="CY364" s="11"/>
      <c r="CZ364" s="11"/>
      <c r="DA364" s="11"/>
      <c r="DB364" s="11"/>
      <c r="DC364" s="12"/>
      <c r="DD364" s="12"/>
      <c r="DE364" s="12"/>
      <c r="DF364" s="12"/>
      <c r="DG364" s="12"/>
      <c r="DH364" s="12"/>
      <c r="DI364" s="12"/>
      <c r="DJ364" s="12"/>
      <c r="DK364" s="12"/>
      <c r="DL364" s="12"/>
      <c r="DM364" s="12"/>
      <c r="DN364" s="12"/>
      <c r="DO364" s="12"/>
      <c r="DP364" s="12"/>
      <c r="DQ364" s="12"/>
      <c r="DR364" s="12"/>
      <c r="DS364" s="12"/>
      <c r="DT364" s="12"/>
      <c r="DU364" s="12"/>
      <c r="DV364" s="12"/>
      <c r="DW364" s="12"/>
      <c r="DX364" s="12"/>
      <c r="DY364" s="12"/>
      <c r="DZ364" s="12"/>
      <c r="EA364" s="12"/>
      <c r="EB364" s="12"/>
      <c r="EC364" s="12"/>
      <c r="ED364" s="12"/>
      <c r="EE364" s="12"/>
      <c r="EF364" s="12"/>
      <c r="EG364" s="12"/>
      <c r="EH364" s="12"/>
      <c r="EI364" s="12"/>
      <c r="EJ364" s="12"/>
      <c r="EK364" s="12"/>
      <c r="EL364" s="12"/>
      <c r="EM364" s="12"/>
      <c r="EN364" s="12"/>
      <c r="EO364" s="12"/>
      <c r="EP364" s="12"/>
      <c r="EQ364" s="12"/>
      <c r="ER364" s="12"/>
      <c r="ES364" s="12"/>
      <c r="ET364" s="12"/>
      <c r="EU364" s="12"/>
      <c r="EV364" s="12"/>
      <c r="EW364" s="12"/>
      <c r="EX364" s="12"/>
    </row>
    <row r="365" spans="1:154" s="104" customFormat="1" x14ac:dyDescent="0.2">
      <c r="A365" s="98"/>
      <c r="B365" s="99"/>
      <c r="C365" s="99"/>
      <c r="D365" s="99"/>
      <c r="E365" s="99"/>
      <c r="F365" s="99" t="s">
        <v>37</v>
      </c>
      <c r="G365" s="100" t="s">
        <v>322</v>
      </c>
      <c r="H365" s="78">
        <f>H366+H367+H368</f>
        <v>217000</v>
      </c>
      <c r="I365" s="78">
        <f>I366+I367+I368</f>
        <v>217000</v>
      </c>
      <c r="J365" s="78">
        <f t="shared" si="91"/>
        <v>0</v>
      </c>
      <c r="K365" s="76">
        <f t="shared" si="88"/>
        <v>100</v>
      </c>
      <c r="L365" s="78">
        <f>L366+L367+L368</f>
        <v>217000</v>
      </c>
      <c r="M365" s="78">
        <f>M366+M367+M368</f>
        <v>48585</v>
      </c>
      <c r="N365" s="78">
        <f>N366+N367+N368</f>
        <v>15476</v>
      </c>
      <c r="O365" s="78">
        <f>O366+O367+O368</f>
        <v>64061</v>
      </c>
      <c r="P365" s="78">
        <f t="shared" si="86"/>
        <v>152939</v>
      </c>
      <c r="Q365" s="41">
        <f t="shared" si="87"/>
        <v>29.52</v>
      </c>
      <c r="R365" s="101"/>
      <c r="S365" s="101"/>
      <c r="T365" s="101"/>
      <c r="U365" s="101"/>
      <c r="V365" s="101"/>
      <c r="W365" s="101"/>
      <c r="X365" s="101"/>
      <c r="Y365" s="101"/>
      <c r="Z365" s="101"/>
      <c r="AA365" s="101"/>
      <c r="AB365" s="101"/>
      <c r="AC365" s="101"/>
      <c r="AD365" s="101"/>
      <c r="AE365" s="101"/>
      <c r="AF365" s="101"/>
      <c r="AG365" s="101"/>
      <c r="AH365" s="101"/>
      <c r="AI365" s="101"/>
      <c r="AJ365" s="101"/>
      <c r="AK365" s="101"/>
      <c r="AL365" s="101"/>
      <c r="AM365" s="101"/>
      <c r="AN365" s="101"/>
      <c r="AO365" s="101"/>
      <c r="AP365" s="101"/>
      <c r="AQ365" s="101"/>
      <c r="AR365" s="101"/>
      <c r="AS365" s="102"/>
      <c r="AT365" s="102"/>
      <c r="AU365" s="102"/>
      <c r="AV365" s="102"/>
      <c r="AW365" s="102"/>
      <c r="AX365" s="102"/>
      <c r="AY365" s="102"/>
      <c r="AZ365" s="102"/>
      <c r="BA365" s="102"/>
      <c r="BB365" s="102"/>
      <c r="BC365" s="102"/>
      <c r="BD365" s="102"/>
      <c r="BE365" s="102"/>
      <c r="BF365" s="102"/>
      <c r="BG365" s="102"/>
      <c r="BH365" s="102"/>
      <c r="BI365" s="102"/>
      <c r="BJ365" s="102"/>
      <c r="BK365" s="102"/>
      <c r="BL365" s="102"/>
      <c r="BM365" s="102"/>
      <c r="BN365" s="102"/>
      <c r="BO365" s="102"/>
      <c r="BP365" s="102"/>
      <c r="BQ365" s="102"/>
      <c r="BR365" s="102"/>
      <c r="BS365" s="102"/>
      <c r="BT365" s="102"/>
      <c r="BU365" s="102"/>
      <c r="BV365" s="102"/>
      <c r="BW365" s="102"/>
      <c r="BX365" s="102"/>
      <c r="BY365" s="102"/>
      <c r="BZ365" s="102"/>
      <c r="CA365" s="102"/>
      <c r="CB365" s="102"/>
      <c r="CC365" s="102"/>
      <c r="CD365" s="102"/>
      <c r="CE365" s="102"/>
      <c r="CF365" s="102"/>
      <c r="CG365" s="102"/>
      <c r="CH365" s="102"/>
      <c r="CI365" s="102"/>
      <c r="CJ365" s="102"/>
      <c r="CK365" s="102"/>
      <c r="CL365" s="102"/>
      <c r="CM365" s="102"/>
      <c r="CN365" s="102"/>
      <c r="CO365" s="102"/>
      <c r="CP365" s="102"/>
      <c r="CQ365" s="102"/>
      <c r="CR365" s="102"/>
      <c r="CS365" s="102"/>
      <c r="CT365" s="102"/>
      <c r="CU365" s="102"/>
      <c r="CV365" s="102"/>
      <c r="CW365" s="102"/>
      <c r="CX365" s="102"/>
      <c r="CY365" s="102"/>
      <c r="CZ365" s="102"/>
      <c r="DA365" s="102"/>
      <c r="DB365" s="102"/>
      <c r="DC365" s="103"/>
      <c r="DD365" s="103"/>
      <c r="DE365" s="103"/>
      <c r="DF365" s="103"/>
      <c r="DG365" s="103"/>
      <c r="DH365" s="103"/>
      <c r="DI365" s="103"/>
      <c r="DJ365" s="103"/>
      <c r="DK365" s="103"/>
      <c r="DL365" s="103"/>
      <c r="DM365" s="103"/>
      <c r="DN365" s="103"/>
      <c r="DO365" s="103"/>
      <c r="DP365" s="103"/>
      <c r="DQ365" s="103"/>
      <c r="DR365" s="103"/>
      <c r="DS365" s="103"/>
      <c r="DT365" s="103"/>
      <c r="DU365" s="103"/>
      <c r="DV365" s="103"/>
      <c r="DW365" s="103"/>
      <c r="DX365" s="103"/>
      <c r="DY365" s="103"/>
      <c r="DZ365" s="103"/>
      <c r="EA365" s="103"/>
      <c r="EB365" s="103"/>
      <c r="EC365" s="103"/>
      <c r="ED365" s="103"/>
      <c r="EE365" s="103"/>
      <c r="EF365" s="103"/>
      <c r="EG365" s="103"/>
      <c r="EH365" s="103"/>
      <c r="EI365" s="103"/>
      <c r="EJ365" s="103"/>
      <c r="EK365" s="103"/>
      <c r="EL365" s="103"/>
      <c r="EM365" s="103"/>
      <c r="EN365" s="103"/>
      <c r="EO365" s="103"/>
      <c r="EP365" s="103"/>
      <c r="EQ365" s="103"/>
      <c r="ER365" s="103"/>
      <c r="ES365" s="103"/>
      <c r="ET365" s="103"/>
      <c r="EU365" s="103"/>
      <c r="EV365" s="103"/>
      <c r="EW365" s="103"/>
      <c r="EX365" s="103"/>
    </row>
    <row r="366" spans="1:154" s="104" customFormat="1" x14ac:dyDescent="0.2">
      <c r="A366" s="118"/>
      <c r="B366" s="99"/>
      <c r="C366" s="119"/>
      <c r="D366" s="99"/>
      <c r="E366" s="99"/>
      <c r="F366" s="115"/>
      <c r="G366" s="100" t="s">
        <v>323</v>
      </c>
      <c r="H366" s="78">
        <v>217000</v>
      </c>
      <c r="I366" s="78">
        <v>217000</v>
      </c>
      <c r="J366" s="78">
        <f t="shared" si="91"/>
        <v>0</v>
      </c>
      <c r="K366" s="76"/>
      <c r="L366" s="78">
        <v>217000</v>
      </c>
      <c r="M366" s="50">
        <v>48585</v>
      </c>
      <c r="N366" s="78">
        <v>15476</v>
      </c>
      <c r="O366" s="79">
        <f t="shared" ref="O366:O378" si="93">+M366+N366</f>
        <v>64061</v>
      </c>
      <c r="P366" s="79">
        <f t="shared" si="86"/>
        <v>152939</v>
      </c>
      <c r="Q366" s="41"/>
      <c r="R366" s="101"/>
      <c r="S366" s="101"/>
      <c r="T366" s="101"/>
      <c r="U366" s="101"/>
      <c r="V366" s="101"/>
      <c r="W366" s="101"/>
      <c r="X366" s="101"/>
      <c r="Y366" s="101"/>
      <c r="Z366" s="101"/>
      <c r="AA366" s="101"/>
      <c r="AB366" s="101"/>
      <c r="AC366" s="101"/>
      <c r="AD366" s="101"/>
      <c r="AE366" s="101"/>
      <c r="AF366" s="101"/>
      <c r="AG366" s="101"/>
      <c r="AH366" s="101"/>
      <c r="AI366" s="101"/>
      <c r="AJ366" s="101"/>
      <c r="AK366" s="101"/>
      <c r="AL366" s="101"/>
      <c r="AM366" s="101"/>
      <c r="AN366" s="101"/>
      <c r="AO366" s="101"/>
      <c r="AP366" s="101"/>
      <c r="AQ366" s="101"/>
      <c r="AR366" s="101"/>
      <c r="AS366" s="102"/>
      <c r="AT366" s="102"/>
      <c r="AU366" s="102"/>
      <c r="AV366" s="102"/>
      <c r="AW366" s="102"/>
      <c r="AX366" s="102"/>
      <c r="AY366" s="102"/>
      <c r="AZ366" s="102"/>
      <c r="BA366" s="102"/>
      <c r="BB366" s="102"/>
      <c r="BC366" s="102"/>
      <c r="BD366" s="102"/>
      <c r="BE366" s="102"/>
      <c r="BF366" s="102"/>
      <c r="BG366" s="102"/>
      <c r="BH366" s="102"/>
      <c r="BI366" s="102"/>
      <c r="BJ366" s="102"/>
      <c r="BK366" s="102"/>
      <c r="BL366" s="102"/>
      <c r="BM366" s="102"/>
      <c r="BN366" s="102"/>
      <c r="BO366" s="102"/>
      <c r="BP366" s="102"/>
      <c r="BQ366" s="102"/>
      <c r="BR366" s="102"/>
      <c r="BS366" s="102"/>
      <c r="BT366" s="102"/>
      <c r="BU366" s="102"/>
      <c r="BV366" s="102"/>
      <c r="BW366" s="102"/>
      <c r="BX366" s="102"/>
      <c r="BY366" s="102"/>
      <c r="BZ366" s="102"/>
      <c r="CA366" s="102"/>
      <c r="CB366" s="102"/>
      <c r="CC366" s="102"/>
      <c r="CD366" s="102"/>
      <c r="CE366" s="102"/>
      <c r="CF366" s="102"/>
      <c r="CG366" s="102"/>
      <c r="CH366" s="102"/>
      <c r="CI366" s="102"/>
      <c r="CJ366" s="102"/>
      <c r="CK366" s="102"/>
      <c r="CL366" s="102"/>
      <c r="CM366" s="102"/>
      <c r="CN366" s="102"/>
      <c r="CO366" s="102"/>
      <c r="CP366" s="102"/>
      <c r="CQ366" s="102"/>
      <c r="CR366" s="102"/>
      <c r="CS366" s="102"/>
      <c r="CT366" s="102"/>
      <c r="CU366" s="102"/>
      <c r="CV366" s="102"/>
      <c r="CW366" s="102"/>
      <c r="CX366" s="102"/>
      <c r="CY366" s="102"/>
      <c r="CZ366" s="102"/>
      <c r="DA366" s="102"/>
      <c r="DB366" s="102"/>
      <c r="DC366" s="103"/>
      <c r="DD366" s="103"/>
      <c r="DE366" s="103"/>
      <c r="DF366" s="103"/>
      <c r="DG366" s="103"/>
      <c r="DH366" s="103"/>
      <c r="DI366" s="103"/>
      <c r="DJ366" s="103"/>
      <c r="DK366" s="103"/>
      <c r="DL366" s="103"/>
      <c r="DM366" s="103"/>
      <c r="DN366" s="103"/>
      <c r="DO366" s="103"/>
      <c r="DP366" s="103"/>
      <c r="DQ366" s="103"/>
      <c r="DR366" s="103"/>
      <c r="DS366" s="103"/>
      <c r="DT366" s="103"/>
      <c r="DU366" s="103"/>
      <c r="DV366" s="103"/>
      <c r="DW366" s="103"/>
      <c r="DX366" s="103"/>
      <c r="DY366" s="103"/>
      <c r="DZ366" s="103"/>
      <c r="EA366" s="103"/>
      <c r="EB366" s="103"/>
      <c r="EC366" s="103"/>
      <c r="ED366" s="103"/>
      <c r="EE366" s="103"/>
      <c r="EF366" s="103"/>
      <c r="EG366" s="103"/>
      <c r="EH366" s="103"/>
      <c r="EI366" s="103"/>
      <c r="EJ366" s="103"/>
      <c r="EK366" s="103"/>
      <c r="EL366" s="103"/>
      <c r="EM366" s="103"/>
      <c r="EN366" s="103"/>
      <c r="EO366" s="103"/>
      <c r="EP366" s="103"/>
      <c r="EQ366" s="103"/>
      <c r="ER366" s="103"/>
      <c r="ES366" s="103"/>
      <c r="ET366" s="103"/>
      <c r="EU366" s="103"/>
      <c r="EV366" s="103"/>
      <c r="EW366" s="103"/>
      <c r="EX366" s="103"/>
    </row>
    <row r="367" spans="1:154" s="104" customFormat="1" x14ac:dyDescent="0.2">
      <c r="A367" s="118"/>
      <c r="B367" s="99"/>
      <c r="C367" s="119"/>
      <c r="D367" s="99"/>
      <c r="E367" s="99"/>
      <c r="F367" s="115"/>
      <c r="G367" s="100" t="s">
        <v>324</v>
      </c>
      <c r="H367" s="78">
        <v>0</v>
      </c>
      <c r="I367" s="78">
        <v>0</v>
      </c>
      <c r="J367" s="78">
        <f t="shared" si="91"/>
        <v>0</v>
      </c>
      <c r="K367" s="76"/>
      <c r="L367" s="78">
        <v>0</v>
      </c>
      <c r="M367" s="50">
        <v>0</v>
      </c>
      <c r="N367" s="78">
        <v>0</v>
      </c>
      <c r="O367" s="79">
        <v>0</v>
      </c>
      <c r="P367" s="79">
        <f t="shared" si="86"/>
        <v>0</v>
      </c>
      <c r="Q367" s="41"/>
      <c r="R367" s="101"/>
      <c r="S367" s="101"/>
      <c r="T367" s="101"/>
      <c r="U367" s="101"/>
      <c r="V367" s="101"/>
      <c r="W367" s="101"/>
      <c r="X367" s="101"/>
      <c r="Y367" s="101"/>
      <c r="Z367" s="101"/>
      <c r="AA367" s="101"/>
      <c r="AB367" s="101"/>
      <c r="AC367" s="101"/>
      <c r="AD367" s="101"/>
      <c r="AE367" s="101"/>
      <c r="AF367" s="101"/>
      <c r="AG367" s="101"/>
      <c r="AH367" s="101"/>
      <c r="AI367" s="101"/>
      <c r="AJ367" s="101"/>
      <c r="AK367" s="101"/>
      <c r="AL367" s="101"/>
      <c r="AM367" s="101"/>
      <c r="AN367" s="101"/>
      <c r="AO367" s="101"/>
      <c r="AP367" s="101"/>
      <c r="AQ367" s="101"/>
      <c r="AR367" s="101"/>
      <c r="AS367" s="102"/>
      <c r="AT367" s="102"/>
      <c r="AU367" s="102"/>
      <c r="AV367" s="102"/>
      <c r="AW367" s="102"/>
      <c r="AX367" s="102"/>
      <c r="AY367" s="102"/>
      <c r="AZ367" s="102"/>
      <c r="BA367" s="102"/>
      <c r="BB367" s="102"/>
      <c r="BC367" s="102"/>
      <c r="BD367" s="102"/>
      <c r="BE367" s="102"/>
      <c r="BF367" s="102"/>
      <c r="BG367" s="102"/>
      <c r="BH367" s="102"/>
      <c r="BI367" s="102"/>
      <c r="BJ367" s="102"/>
      <c r="BK367" s="102"/>
      <c r="BL367" s="102"/>
      <c r="BM367" s="102"/>
      <c r="BN367" s="102"/>
      <c r="BO367" s="102"/>
      <c r="BP367" s="102"/>
      <c r="BQ367" s="102"/>
      <c r="BR367" s="102"/>
      <c r="BS367" s="102"/>
      <c r="BT367" s="102"/>
      <c r="BU367" s="102"/>
      <c r="BV367" s="102"/>
      <c r="BW367" s="102"/>
      <c r="BX367" s="102"/>
      <c r="BY367" s="102"/>
      <c r="BZ367" s="102"/>
      <c r="CA367" s="102"/>
      <c r="CB367" s="102"/>
      <c r="CC367" s="102"/>
      <c r="CD367" s="102"/>
      <c r="CE367" s="102"/>
      <c r="CF367" s="102"/>
      <c r="CG367" s="102"/>
      <c r="CH367" s="102"/>
      <c r="CI367" s="102"/>
      <c r="CJ367" s="102"/>
      <c r="CK367" s="102"/>
      <c r="CL367" s="102"/>
      <c r="CM367" s="102"/>
      <c r="CN367" s="102"/>
      <c r="CO367" s="102"/>
      <c r="CP367" s="102"/>
      <c r="CQ367" s="102"/>
      <c r="CR367" s="102"/>
      <c r="CS367" s="102"/>
      <c r="CT367" s="102"/>
      <c r="CU367" s="102"/>
      <c r="CV367" s="102"/>
      <c r="CW367" s="102"/>
      <c r="CX367" s="102"/>
      <c r="CY367" s="102"/>
      <c r="CZ367" s="102"/>
      <c r="DA367" s="102"/>
      <c r="DB367" s="102"/>
      <c r="DC367" s="103"/>
      <c r="DD367" s="103"/>
      <c r="DE367" s="103"/>
      <c r="DF367" s="103"/>
      <c r="DG367" s="103"/>
      <c r="DH367" s="103"/>
      <c r="DI367" s="103"/>
      <c r="DJ367" s="103"/>
      <c r="DK367" s="103"/>
      <c r="DL367" s="103"/>
      <c r="DM367" s="103"/>
      <c r="DN367" s="103"/>
      <c r="DO367" s="103"/>
      <c r="DP367" s="103"/>
      <c r="DQ367" s="103"/>
      <c r="DR367" s="103"/>
      <c r="DS367" s="103"/>
      <c r="DT367" s="103"/>
      <c r="DU367" s="103"/>
      <c r="DV367" s="103"/>
      <c r="DW367" s="103"/>
      <c r="DX367" s="103"/>
      <c r="DY367" s="103"/>
      <c r="DZ367" s="103"/>
      <c r="EA367" s="103"/>
      <c r="EB367" s="103"/>
      <c r="EC367" s="103"/>
      <c r="ED367" s="103"/>
      <c r="EE367" s="103"/>
      <c r="EF367" s="103"/>
      <c r="EG367" s="103"/>
      <c r="EH367" s="103"/>
      <c r="EI367" s="103"/>
      <c r="EJ367" s="103"/>
      <c r="EK367" s="103"/>
      <c r="EL367" s="103"/>
      <c r="EM367" s="103"/>
      <c r="EN367" s="103"/>
      <c r="EO367" s="103"/>
      <c r="EP367" s="103"/>
      <c r="EQ367" s="103"/>
      <c r="ER367" s="103"/>
      <c r="ES367" s="103"/>
      <c r="ET367" s="103"/>
      <c r="EU367" s="103"/>
      <c r="EV367" s="103"/>
      <c r="EW367" s="103"/>
      <c r="EX367" s="103"/>
    </row>
    <row r="368" spans="1:154" s="104" customFormat="1" x14ac:dyDescent="0.2">
      <c r="A368" s="118"/>
      <c r="B368" s="99"/>
      <c r="C368" s="119"/>
      <c r="D368" s="99"/>
      <c r="E368" s="99"/>
      <c r="F368" s="115"/>
      <c r="G368" s="100"/>
      <c r="H368" s="78"/>
      <c r="I368" s="78"/>
      <c r="J368" s="78">
        <f t="shared" si="91"/>
        <v>0</v>
      </c>
      <c r="K368" s="76"/>
      <c r="L368" s="78"/>
      <c r="M368" s="50"/>
      <c r="N368" s="78"/>
      <c r="O368" s="79">
        <f t="shared" si="93"/>
        <v>0</v>
      </c>
      <c r="P368" s="79">
        <f t="shared" si="86"/>
        <v>0</v>
      </c>
      <c r="Q368" s="41"/>
      <c r="R368" s="101"/>
      <c r="S368" s="101"/>
      <c r="T368" s="101"/>
      <c r="U368" s="101"/>
      <c r="V368" s="101"/>
      <c r="W368" s="101"/>
      <c r="X368" s="101"/>
      <c r="Y368" s="101"/>
      <c r="Z368" s="101"/>
      <c r="AA368" s="101"/>
      <c r="AB368" s="101"/>
      <c r="AC368" s="101"/>
      <c r="AD368" s="101"/>
      <c r="AE368" s="101"/>
      <c r="AF368" s="101"/>
      <c r="AG368" s="101"/>
      <c r="AH368" s="101"/>
      <c r="AI368" s="101"/>
      <c r="AJ368" s="101"/>
      <c r="AK368" s="101"/>
      <c r="AL368" s="101"/>
      <c r="AM368" s="101"/>
      <c r="AN368" s="101"/>
      <c r="AO368" s="101"/>
      <c r="AP368" s="101"/>
      <c r="AQ368" s="101"/>
      <c r="AR368" s="101"/>
      <c r="AS368" s="102"/>
      <c r="AT368" s="102"/>
      <c r="AU368" s="102"/>
      <c r="AV368" s="102"/>
      <c r="AW368" s="102"/>
      <c r="AX368" s="102"/>
      <c r="AY368" s="102"/>
      <c r="AZ368" s="102"/>
      <c r="BA368" s="102"/>
      <c r="BB368" s="102"/>
      <c r="BC368" s="102"/>
      <c r="BD368" s="102"/>
      <c r="BE368" s="102"/>
      <c r="BF368" s="102"/>
      <c r="BG368" s="102"/>
      <c r="BH368" s="102"/>
      <c r="BI368" s="102"/>
      <c r="BJ368" s="102"/>
      <c r="BK368" s="102"/>
      <c r="BL368" s="102"/>
      <c r="BM368" s="102"/>
      <c r="BN368" s="102"/>
      <c r="BO368" s="102"/>
      <c r="BP368" s="102"/>
      <c r="BQ368" s="102"/>
      <c r="BR368" s="102"/>
      <c r="BS368" s="102"/>
      <c r="BT368" s="102"/>
      <c r="BU368" s="102"/>
      <c r="BV368" s="102"/>
      <c r="BW368" s="102"/>
      <c r="BX368" s="102"/>
      <c r="BY368" s="102"/>
      <c r="BZ368" s="102"/>
      <c r="CA368" s="102"/>
      <c r="CB368" s="102"/>
      <c r="CC368" s="102"/>
      <c r="CD368" s="102"/>
      <c r="CE368" s="102"/>
      <c r="CF368" s="102"/>
      <c r="CG368" s="102"/>
      <c r="CH368" s="102"/>
      <c r="CI368" s="102"/>
      <c r="CJ368" s="102"/>
      <c r="CK368" s="102"/>
      <c r="CL368" s="102"/>
      <c r="CM368" s="102"/>
      <c r="CN368" s="102"/>
      <c r="CO368" s="102"/>
      <c r="CP368" s="102"/>
      <c r="CQ368" s="102"/>
      <c r="CR368" s="102"/>
      <c r="CS368" s="102"/>
      <c r="CT368" s="102"/>
      <c r="CU368" s="102"/>
      <c r="CV368" s="102"/>
      <c r="CW368" s="102"/>
      <c r="CX368" s="102"/>
      <c r="CY368" s="102"/>
      <c r="CZ368" s="102"/>
      <c r="DA368" s="102"/>
      <c r="DB368" s="102"/>
      <c r="DC368" s="103"/>
      <c r="DD368" s="103"/>
      <c r="DE368" s="103"/>
      <c r="DF368" s="103"/>
      <c r="DG368" s="103"/>
      <c r="DH368" s="103"/>
      <c r="DI368" s="103"/>
      <c r="DJ368" s="103"/>
      <c r="DK368" s="103"/>
      <c r="DL368" s="103"/>
      <c r="DM368" s="103"/>
      <c r="DN368" s="103"/>
      <c r="DO368" s="103"/>
      <c r="DP368" s="103"/>
      <c r="DQ368" s="103"/>
      <c r="DR368" s="103"/>
      <c r="DS368" s="103"/>
      <c r="DT368" s="103"/>
      <c r="DU368" s="103"/>
      <c r="DV368" s="103"/>
      <c r="DW368" s="103"/>
      <c r="DX368" s="103"/>
      <c r="DY368" s="103"/>
      <c r="DZ368" s="103"/>
      <c r="EA368" s="103"/>
      <c r="EB368" s="103"/>
      <c r="EC368" s="103"/>
      <c r="ED368" s="103"/>
      <c r="EE368" s="103"/>
      <c r="EF368" s="103"/>
      <c r="EG368" s="103"/>
      <c r="EH368" s="103"/>
      <c r="EI368" s="103"/>
      <c r="EJ368" s="103"/>
      <c r="EK368" s="103"/>
      <c r="EL368" s="103"/>
      <c r="EM368" s="103"/>
      <c r="EN368" s="103"/>
      <c r="EO368" s="103"/>
      <c r="EP368" s="103"/>
      <c r="EQ368" s="103"/>
      <c r="ER368" s="103"/>
      <c r="ES368" s="103"/>
      <c r="ET368" s="103"/>
      <c r="EU368" s="103"/>
      <c r="EV368" s="103"/>
      <c r="EW368" s="103"/>
      <c r="EX368" s="103"/>
    </row>
    <row r="369" spans="1:154" s="104" customFormat="1" ht="47.25" x14ac:dyDescent="0.2">
      <c r="A369" s="99"/>
      <c r="B369" s="99"/>
      <c r="C369" s="100"/>
      <c r="D369" s="99"/>
      <c r="E369" s="68" t="s">
        <v>126</v>
      </c>
      <c r="F369" s="69"/>
      <c r="G369" s="120" t="s">
        <v>325</v>
      </c>
      <c r="H369" s="78">
        <f>H370+H371+H372+H373</f>
        <v>0</v>
      </c>
      <c r="I369" s="78">
        <f>I370+I371+I372+I373</f>
        <v>0</v>
      </c>
      <c r="J369" s="78">
        <f t="shared" si="91"/>
        <v>0</v>
      </c>
      <c r="K369" s="76"/>
      <c r="L369" s="78">
        <f>L370+L371+L372+L373</f>
        <v>0</v>
      </c>
      <c r="M369" s="78">
        <f>M370+M371+M372+M373</f>
        <v>0</v>
      </c>
      <c r="N369" s="78">
        <f>N370+N371+N372+N373</f>
        <v>0</v>
      </c>
      <c r="O369" s="78">
        <f>O370+O371+O372+O373</f>
        <v>0</v>
      </c>
      <c r="P369" s="78">
        <f t="shared" si="86"/>
        <v>0</v>
      </c>
      <c r="Q369" s="41"/>
      <c r="R369" s="101"/>
      <c r="S369" s="101"/>
      <c r="T369" s="101"/>
      <c r="U369" s="101"/>
      <c r="V369" s="101"/>
      <c r="W369" s="101"/>
      <c r="X369" s="101"/>
      <c r="Y369" s="101"/>
      <c r="Z369" s="101"/>
      <c r="AA369" s="101"/>
      <c r="AB369" s="101"/>
      <c r="AC369" s="101"/>
      <c r="AD369" s="101"/>
      <c r="AE369" s="101"/>
      <c r="AF369" s="101"/>
      <c r="AG369" s="101"/>
      <c r="AH369" s="101"/>
      <c r="AI369" s="101"/>
      <c r="AJ369" s="101"/>
      <c r="AK369" s="101"/>
      <c r="AL369" s="101"/>
      <c r="AM369" s="101"/>
      <c r="AN369" s="101"/>
      <c r="AO369" s="101"/>
      <c r="AP369" s="101"/>
      <c r="AQ369" s="101"/>
      <c r="AR369" s="101"/>
      <c r="AS369" s="102"/>
      <c r="AT369" s="102"/>
      <c r="AU369" s="102"/>
      <c r="AV369" s="102"/>
      <c r="AW369" s="102"/>
      <c r="AX369" s="102"/>
      <c r="AY369" s="102"/>
      <c r="AZ369" s="102"/>
      <c r="BA369" s="102"/>
      <c r="BB369" s="102"/>
      <c r="BC369" s="102"/>
      <c r="BD369" s="102"/>
      <c r="BE369" s="102"/>
      <c r="BF369" s="102"/>
      <c r="BG369" s="102"/>
      <c r="BH369" s="102"/>
      <c r="BI369" s="102"/>
      <c r="BJ369" s="102"/>
      <c r="BK369" s="102"/>
      <c r="BL369" s="102"/>
      <c r="BM369" s="102"/>
      <c r="BN369" s="102"/>
      <c r="BO369" s="102"/>
      <c r="BP369" s="102"/>
      <c r="BQ369" s="102"/>
      <c r="BR369" s="102"/>
      <c r="BS369" s="102"/>
      <c r="BT369" s="102"/>
      <c r="BU369" s="102"/>
      <c r="BV369" s="102"/>
      <c r="BW369" s="102"/>
      <c r="BX369" s="102"/>
      <c r="BY369" s="102"/>
      <c r="BZ369" s="102"/>
      <c r="CA369" s="102"/>
      <c r="CB369" s="102"/>
      <c r="CC369" s="102"/>
      <c r="CD369" s="102"/>
      <c r="CE369" s="102"/>
      <c r="CF369" s="102"/>
      <c r="CG369" s="102"/>
      <c r="CH369" s="102"/>
      <c r="CI369" s="102"/>
      <c r="CJ369" s="102"/>
      <c r="CK369" s="102"/>
      <c r="CL369" s="102"/>
      <c r="CM369" s="102"/>
      <c r="CN369" s="102"/>
      <c r="CO369" s="102"/>
      <c r="CP369" s="102"/>
      <c r="CQ369" s="102"/>
      <c r="CR369" s="102"/>
      <c r="CS369" s="102"/>
      <c r="CT369" s="102"/>
      <c r="CU369" s="102"/>
      <c r="CV369" s="102"/>
      <c r="CW369" s="102"/>
      <c r="CX369" s="102"/>
      <c r="CY369" s="102"/>
      <c r="CZ369" s="102"/>
      <c r="DA369" s="102"/>
      <c r="DB369" s="102"/>
      <c r="DC369" s="103"/>
      <c r="DD369" s="103"/>
      <c r="DE369" s="103"/>
      <c r="DF369" s="103"/>
      <c r="DG369" s="103"/>
      <c r="DH369" s="103"/>
      <c r="DI369" s="103"/>
      <c r="DJ369" s="103"/>
      <c r="DK369" s="103"/>
      <c r="DL369" s="103"/>
      <c r="DM369" s="103"/>
      <c r="DN369" s="103"/>
      <c r="DO369" s="103"/>
      <c r="DP369" s="103"/>
      <c r="DQ369" s="103"/>
      <c r="DR369" s="103"/>
      <c r="DS369" s="103"/>
      <c r="DT369" s="103"/>
      <c r="DU369" s="103"/>
      <c r="DV369" s="103"/>
      <c r="DW369" s="103"/>
      <c r="DX369" s="103"/>
      <c r="DY369" s="103"/>
      <c r="DZ369" s="103"/>
      <c r="EA369" s="103"/>
      <c r="EB369" s="103"/>
      <c r="EC369" s="103"/>
      <c r="ED369" s="103"/>
      <c r="EE369" s="103"/>
      <c r="EF369" s="103"/>
      <c r="EG369" s="103"/>
      <c r="EH369" s="103"/>
      <c r="EI369" s="103"/>
      <c r="EJ369" s="103"/>
      <c r="EK369" s="103"/>
      <c r="EL369" s="103"/>
      <c r="EM369" s="103"/>
      <c r="EN369" s="103"/>
      <c r="EO369" s="103"/>
      <c r="EP369" s="103"/>
      <c r="EQ369" s="103"/>
      <c r="ER369" s="103"/>
      <c r="ES369" s="103"/>
      <c r="ET369" s="103"/>
      <c r="EU369" s="103"/>
      <c r="EV369" s="103"/>
      <c r="EW369" s="103"/>
      <c r="EX369" s="103"/>
    </row>
    <row r="370" spans="1:154" s="104" customFormat="1" ht="47.25" x14ac:dyDescent="0.2">
      <c r="A370" s="118"/>
      <c r="B370" s="99"/>
      <c r="C370" s="100"/>
      <c r="D370" s="99"/>
      <c r="E370" s="68"/>
      <c r="F370" s="69"/>
      <c r="G370" s="120" t="s">
        <v>326</v>
      </c>
      <c r="H370" s="78"/>
      <c r="I370" s="78"/>
      <c r="J370" s="78">
        <f t="shared" si="91"/>
        <v>0</v>
      </c>
      <c r="K370" s="76"/>
      <c r="L370" s="78"/>
      <c r="M370" s="50"/>
      <c r="N370" s="78"/>
      <c r="O370" s="79">
        <f t="shared" si="93"/>
        <v>0</v>
      </c>
      <c r="P370" s="79">
        <f t="shared" si="86"/>
        <v>0</v>
      </c>
      <c r="Q370" s="4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01"/>
      <c r="AK370" s="101"/>
      <c r="AL370" s="101"/>
      <c r="AM370" s="101"/>
      <c r="AN370" s="101"/>
      <c r="AO370" s="101"/>
      <c r="AP370" s="101"/>
      <c r="AQ370" s="101"/>
      <c r="AR370" s="101"/>
      <c r="AS370" s="102"/>
      <c r="AT370" s="102"/>
      <c r="AU370" s="102"/>
      <c r="AV370" s="102"/>
      <c r="AW370" s="102"/>
      <c r="AX370" s="102"/>
      <c r="AY370" s="102"/>
      <c r="AZ370" s="102"/>
      <c r="BA370" s="102"/>
      <c r="BB370" s="102"/>
      <c r="BC370" s="102"/>
      <c r="BD370" s="102"/>
      <c r="BE370" s="102"/>
      <c r="BF370" s="102"/>
      <c r="BG370" s="102"/>
      <c r="BH370" s="102"/>
      <c r="BI370" s="102"/>
      <c r="BJ370" s="102"/>
      <c r="BK370" s="102"/>
      <c r="BL370" s="102"/>
      <c r="BM370" s="102"/>
      <c r="BN370" s="102"/>
      <c r="BO370" s="102"/>
      <c r="BP370" s="102"/>
      <c r="BQ370" s="102"/>
      <c r="BR370" s="102"/>
      <c r="BS370" s="102"/>
      <c r="BT370" s="102"/>
      <c r="BU370" s="102"/>
      <c r="BV370" s="102"/>
      <c r="BW370" s="102"/>
      <c r="BX370" s="102"/>
      <c r="BY370" s="102"/>
      <c r="BZ370" s="102"/>
      <c r="CA370" s="102"/>
      <c r="CB370" s="102"/>
      <c r="CC370" s="102"/>
      <c r="CD370" s="102"/>
      <c r="CE370" s="102"/>
      <c r="CF370" s="102"/>
      <c r="CG370" s="102"/>
      <c r="CH370" s="102"/>
      <c r="CI370" s="102"/>
      <c r="CJ370" s="102"/>
      <c r="CK370" s="102"/>
      <c r="CL370" s="102"/>
      <c r="CM370" s="102"/>
      <c r="CN370" s="102"/>
      <c r="CO370" s="102"/>
      <c r="CP370" s="102"/>
      <c r="CQ370" s="102"/>
      <c r="CR370" s="102"/>
      <c r="CS370" s="102"/>
      <c r="CT370" s="102"/>
      <c r="CU370" s="102"/>
      <c r="CV370" s="102"/>
      <c r="CW370" s="102"/>
      <c r="CX370" s="102"/>
      <c r="CY370" s="102"/>
      <c r="CZ370" s="102"/>
      <c r="DA370" s="102"/>
      <c r="DB370" s="102"/>
      <c r="DC370" s="103"/>
      <c r="DD370" s="103"/>
      <c r="DE370" s="103"/>
      <c r="DF370" s="103"/>
      <c r="DG370" s="103"/>
      <c r="DH370" s="103"/>
      <c r="DI370" s="103"/>
      <c r="DJ370" s="103"/>
      <c r="DK370" s="103"/>
      <c r="DL370" s="103"/>
      <c r="DM370" s="103"/>
      <c r="DN370" s="103"/>
      <c r="DO370" s="103"/>
      <c r="DP370" s="103"/>
      <c r="DQ370" s="103"/>
      <c r="DR370" s="103"/>
      <c r="DS370" s="103"/>
      <c r="DT370" s="103"/>
      <c r="DU370" s="103"/>
      <c r="DV370" s="103"/>
      <c r="DW370" s="103"/>
      <c r="DX370" s="103"/>
      <c r="DY370" s="103"/>
      <c r="DZ370" s="103"/>
      <c r="EA370" s="103"/>
      <c r="EB370" s="103"/>
      <c r="EC370" s="103"/>
      <c r="ED370" s="103"/>
      <c r="EE370" s="103"/>
      <c r="EF370" s="103"/>
      <c r="EG370" s="103"/>
      <c r="EH370" s="103"/>
      <c r="EI370" s="103"/>
      <c r="EJ370" s="103"/>
      <c r="EK370" s="103"/>
      <c r="EL370" s="103"/>
      <c r="EM370" s="103"/>
      <c r="EN370" s="103"/>
      <c r="EO370" s="103"/>
      <c r="EP370" s="103"/>
      <c r="EQ370" s="103"/>
      <c r="ER370" s="103"/>
      <c r="ES370" s="103"/>
      <c r="ET370" s="103"/>
      <c r="EU370" s="103"/>
      <c r="EV370" s="103"/>
      <c r="EW370" s="103"/>
      <c r="EX370" s="103"/>
    </row>
    <row r="371" spans="1:154" s="104" customFormat="1" ht="47.25" x14ac:dyDescent="0.2">
      <c r="A371" s="118"/>
      <c r="B371" s="99"/>
      <c r="C371" s="100"/>
      <c r="D371" s="99"/>
      <c r="E371" s="68"/>
      <c r="F371" s="69"/>
      <c r="G371" s="70" t="s">
        <v>327</v>
      </c>
      <c r="H371" s="78"/>
      <c r="I371" s="78"/>
      <c r="J371" s="78">
        <f t="shared" si="91"/>
        <v>0</v>
      </c>
      <c r="K371" s="76"/>
      <c r="L371" s="78"/>
      <c r="M371" s="50"/>
      <c r="N371" s="78"/>
      <c r="O371" s="79">
        <f t="shared" si="93"/>
        <v>0</v>
      </c>
      <c r="P371" s="79">
        <f t="shared" si="86"/>
        <v>0</v>
      </c>
      <c r="Q371" s="41"/>
      <c r="R371" s="101"/>
      <c r="S371" s="101"/>
      <c r="T371" s="101"/>
      <c r="U371" s="101"/>
      <c r="V371" s="101"/>
      <c r="W371" s="101"/>
      <c r="X371" s="101"/>
      <c r="Y371" s="101"/>
      <c r="Z371" s="101"/>
      <c r="AA371" s="101"/>
      <c r="AB371" s="101"/>
      <c r="AC371" s="101"/>
      <c r="AD371" s="101"/>
      <c r="AE371" s="101"/>
      <c r="AF371" s="101"/>
      <c r="AG371" s="101"/>
      <c r="AH371" s="101"/>
      <c r="AI371" s="101"/>
      <c r="AJ371" s="101"/>
      <c r="AK371" s="101"/>
      <c r="AL371" s="101"/>
      <c r="AM371" s="101"/>
      <c r="AN371" s="101"/>
      <c r="AO371" s="101"/>
      <c r="AP371" s="101"/>
      <c r="AQ371" s="101"/>
      <c r="AR371" s="101"/>
      <c r="AS371" s="102"/>
      <c r="AT371" s="102"/>
      <c r="AU371" s="102"/>
      <c r="AV371" s="102"/>
      <c r="AW371" s="102"/>
      <c r="AX371" s="102"/>
      <c r="AY371" s="102"/>
      <c r="AZ371" s="102"/>
      <c r="BA371" s="102"/>
      <c r="BB371" s="102"/>
      <c r="BC371" s="102"/>
      <c r="BD371" s="102"/>
      <c r="BE371" s="102"/>
      <c r="BF371" s="102"/>
      <c r="BG371" s="102"/>
      <c r="BH371" s="102"/>
      <c r="BI371" s="102"/>
      <c r="BJ371" s="102"/>
      <c r="BK371" s="102"/>
      <c r="BL371" s="102"/>
      <c r="BM371" s="102"/>
      <c r="BN371" s="102"/>
      <c r="BO371" s="102"/>
      <c r="BP371" s="102"/>
      <c r="BQ371" s="102"/>
      <c r="BR371" s="102"/>
      <c r="BS371" s="102"/>
      <c r="BT371" s="102"/>
      <c r="BU371" s="102"/>
      <c r="BV371" s="102"/>
      <c r="BW371" s="102"/>
      <c r="BX371" s="102"/>
      <c r="BY371" s="102"/>
      <c r="BZ371" s="102"/>
      <c r="CA371" s="102"/>
      <c r="CB371" s="102"/>
      <c r="CC371" s="102"/>
      <c r="CD371" s="102"/>
      <c r="CE371" s="102"/>
      <c r="CF371" s="102"/>
      <c r="CG371" s="102"/>
      <c r="CH371" s="102"/>
      <c r="CI371" s="102"/>
      <c r="CJ371" s="102"/>
      <c r="CK371" s="102"/>
      <c r="CL371" s="102"/>
      <c r="CM371" s="102"/>
      <c r="CN371" s="102"/>
      <c r="CO371" s="102"/>
      <c r="CP371" s="102"/>
      <c r="CQ371" s="102"/>
      <c r="CR371" s="102"/>
      <c r="CS371" s="102"/>
      <c r="CT371" s="102"/>
      <c r="CU371" s="102"/>
      <c r="CV371" s="102"/>
      <c r="CW371" s="102"/>
      <c r="CX371" s="102"/>
      <c r="CY371" s="102"/>
      <c r="CZ371" s="102"/>
      <c r="DA371" s="102"/>
      <c r="DB371" s="102"/>
      <c r="DC371" s="103"/>
      <c r="DD371" s="103"/>
      <c r="DE371" s="103"/>
      <c r="DF371" s="103"/>
      <c r="DG371" s="103"/>
      <c r="DH371" s="103"/>
      <c r="DI371" s="103"/>
      <c r="DJ371" s="103"/>
      <c r="DK371" s="103"/>
      <c r="DL371" s="103"/>
      <c r="DM371" s="103"/>
      <c r="DN371" s="103"/>
      <c r="DO371" s="103"/>
      <c r="DP371" s="103"/>
      <c r="DQ371" s="103"/>
      <c r="DR371" s="103"/>
      <c r="DS371" s="103"/>
      <c r="DT371" s="103"/>
      <c r="DU371" s="103"/>
      <c r="DV371" s="103"/>
      <c r="DW371" s="103"/>
      <c r="DX371" s="103"/>
      <c r="DY371" s="103"/>
      <c r="DZ371" s="103"/>
      <c r="EA371" s="103"/>
      <c r="EB371" s="103"/>
      <c r="EC371" s="103"/>
      <c r="ED371" s="103"/>
      <c r="EE371" s="103"/>
      <c r="EF371" s="103"/>
      <c r="EG371" s="103"/>
      <c r="EH371" s="103"/>
      <c r="EI371" s="103"/>
      <c r="EJ371" s="103"/>
      <c r="EK371" s="103"/>
      <c r="EL371" s="103"/>
      <c r="EM371" s="103"/>
      <c r="EN371" s="103"/>
      <c r="EO371" s="103"/>
      <c r="EP371" s="103"/>
      <c r="EQ371" s="103"/>
      <c r="ER371" s="103"/>
      <c r="ES371" s="103"/>
      <c r="ET371" s="103"/>
      <c r="EU371" s="103"/>
      <c r="EV371" s="103"/>
      <c r="EW371" s="103"/>
      <c r="EX371" s="103"/>
    </row>
    <row r="372" spans="1:154" s="104" customFormat="1" ht="47.25" x14ac:dyDescent="0.2">
      <c r="A372" s="118"/>
      <c r="B372" s="99"/>
      <c r="C372" s="100"/>
      <c r="D372" s="99"/>
      <c r="E372" s="68"/>
      <c r="F372" s="69"/>
      <c r="G372" s="70" t="s">
        <v>328</v>
      </c>
      <c r="H372" s="78"/>
      <c r="I372" s="78"/>
      <c r="J372" s="78">
        <f t="shared" si="91"/>
        <v>0</v>
      </c>
      <c r="K372" s="76"/>
      <c r="L372" s="78"/>
      <c r="M372" s="50"/>
      <c r="N372" s="78"/>
      <c r="O372" s="79">
        <f t="shared" si="93"/>
        <v>0</v>
      </c>
      <c r="P372" s="79">
        <f t="shared" si="86"/>
        <v>0</v>
      </c>
      <c r="Q372" s="41"/>
      <c r="R372" s="101"/>
      <c r="S372" s="101"/>
      <c r="T372" s="101"/>
      <c r="U372" s="101"/>
      <c r="V372" s="101"/>
      <c r="W372" s="101"/>
      <c r="X372" s="101"/>
      <c r="Y372" s="101"/>
      <c r="Z372" s="101"/>
      <c r="AA372" s="101"/>
      <c r="AB372" s="101"/>
      <c r="AC372" s="101"/>
      <c r="AD372" s="101"/>
      <c r="AE372" s="101"/>
      <c r="AF372" s="101"/>
      <c r="AG372" s="101"/>
      <c r="AH372" s="101"/>
      <c r="AI372" s="101"/>
      <c r="AJ372" s="101"/>
      <c r="AK372" s="101"/>
      <c r="AL372" s="101"/>
      <c r="AM372" s="101"/>
      <c r="AN372" s="101"/>
      <c r="AO372" s="101"/>
      <c r="AP372" s="101"/>
      <c r="AQ372" s="101"/>
      <c r="AR372" s="101"/>
      <c r="AS372" s="102"/>
      <c r="AT372" s="102"/>
      <c r="AU372" s="102"/>
      <c r="AV372" s="102"/>
      <c r="AW372" s="102"/>
      <c r="AX372" s="102"/>
      <c r="AY372" s="102"/>
      <c r="AZ372" s="102"/>
      <c r="BA372" s="102"/>
      <c r="BB372" s="102"/>
      <c r="BC372" s="102"/>
      <c r="BD372" s="102"/>
      <c r="BE372" s="102"/>
      <c r="BF372" s="102"/>
      <c r="BG372" s="102"/>
      <c r="BH372" s="102"/>
      <c r="BI372" s="102"/>
      <c r="BJ372" s="102"/>
      <c r="BK372" s="102"/>
      <c r="BL372" s="102"/>
      <c r="BM372" s="102"/>
      <c r="BN372" s="102"/>
      <c r="BO372" s="102"/>
      <c r="BP372" s="102"/>
      <c r="BQ372" s="102"/>
      <c r="BR372" s="102"/>
      <c r="BS372" s="102"/>
      <c r="BT372" s="102"/>
      <c r="BU372" s="102"/>
      <c r="BV372" s="102"/>
      <c r="BW372" s="102"/>
      <c r="BX372" s="102"/>
      <c r="BY372" s="102"/>
      <c r="BZ372" s="102"/>
      <c r="CA372" s="102"/>
      <c r="CB372" s="102"/>
      <c r="CC372" s="102"/>
      <c r="CD372" s="102"/>
      <c r="CE372" s="102"/>
      <c r="CF372" s="102"/>
      <c r="CG372" s="102"/>
      <c r="CH372" s="102"/>
      <c r="CI372" s="102"/>
      <c r="CJ372" s="102"/>
      <c r="CK372" s="102"/>
      <c r="CL372" s="102"/>
      <c r="CM372" s="102"/>
      <c r="CN372" s="102"/>
      <c r="CO372" s="102"/>
      <c r="CP372" s="102"/>
      <c r="CQ372" s="102"/>
      <c r="CR372" s="102"/>
      <c r="CS372" s="102"/>
      <c r="CT372" s="102"/>
      <c r="CU372" s="102"/>
      <c r="CV372" s="102"/>
      <c r="CW372" s="102"/>
      <c r="CX372" s="102"/>
      <c r="CY372" s="102"/>
      <c r="CZ372" s="102"/>
      <c r="DA372" s="102"/>
      <c r="DB372" s="102"/>
      <c r="DC372" s="103"/>
      <c r="DD372" s="103"/>
      <c r="DE372" s="103"/>
      <c r="DF372" s="103"/>
      <c r="DG372" s="103"/>
      <c r="DH372" s="103"/>
      <c r="DI372" s="103"/>
      <c r="DJ372" s="103"/>
      <c r="DK372" s="103"/>
      <c r="DL372" s="103"/>
      <c r="DM372" s="103"/>
      <c r="DN372" s="103"/>
      <c r="DO372" s="103"/>
      <c r="DP372" s="103"/>
      <c r="DQ372" s="103"/>
      <c r="DR372" s="103"/>
      <c r="DS372" s="103"/>
      <c r="DT372" s="103"/>
      <c r="DU372" s="103"/>
      <c r="DV372" s="103"/>
      <c r="DW372" s="103"/>
      <c r="DX372" s="103"/>
      <c r="DY372" s="103"/>
      <c r="DZ372" s="103"/>
      <c r="EA372" s="103"/>
      <c r="EB372" s="103"/>
      <c r="EC372" s="103"/>
      <c r="ED372" s="103"/>
      <c r="EE372" s="103"/>
      <c r="EF372" s="103"/>
      <c r="EG372" s="103"/>
      <c r="EH372" s="103"/>
      <c r="EI372" s="103"/>
      <c r="EJ372" s="103"/>
      <c r="EK372" s="103"/>
      <c r="EL372" s="103"/>
      <c r="EM372" s="103"/>
      <c r="EN372" s="103"/>
      <c r="EO372" s="103"/>
      <c r="EP372" s="103"/>
      <c r="EQ372" s="103"/>
      <c r="ER372" s="103"/>
      <c r="ES372" s="103"/>
      <c r="ET372" s="103"/>
      <c r="EU372" s="103"/>
      <c r="EV372" s="103"/>
      <c r="EW372" s="103"/>
      <c r="EX372" s="103"/>
    </row>
    <row r="373" spans="1:154" s="104" customFormat="1" ht="47.25" x14ac:dyDescent="0.2">
      <c r="A373" s="118"/>
      <c r="B373" s="99"/>
      <c r="C373" s="100"/>
      <c r="D373" s="99"/>
      <c r="E373" s="68"/>
      <c r="F373" s="69"/>
      <c r="G373" s="70" t="s">
        <v>329</v>
      </c>
      <c r="H373" s="78">
        <v>0</v>
      </c>
      <c r="I373" s="78">
        <v>0</v>
      </c>
      <c r="J373" s="78">
        <f t="shared" si="91"/>
        <v>0</v>
      </c>
      <c r="K373" s="76"/>
      <c r="L373" s="78">
        <v>0</v>
      </c>
      <c r="M373" s="50">
        <v>0</v>
      </c>
      <c r="N373" s="78">
        <v>0</v>
      </c>
      <c r="O373" s="79">
        <f t="shared" si="93"/>
        <v>0</v>
      </c>
      <c r="P373" s="79">
        <f t="shared" si="86"/>
        <v>0</v>
      </c>
      <c r="Q373" s="41"/>
      <c r="R373" s="101"/>
      <c r="S373" s="101"/>
      <c r="T373" s="101"/>
      <c r="U373" s="101"/>
      <c r="V373" s="101"/>
      <c r="W373" s="101"/>
      <c r="X373" s="101"/>
      <c r="Y373" s="101"/>
      <c r="Z373" s="101"/>
      <c r="AA373" s="101"/>
      <c r="AB373" s="101"/>
      <c r="AC373" s="101"/>
      <c r="AD373" s="101"/>
      <c r="AE373" s="101"/>
      <c r="AF373" s="101"/>
      <c r="AG373" s="101"/>
      <c r="AH373" s="101"/>
      <c r="AI373" s="101"/>
      <c r="AJ373" s="101"/>
      <c r="AK373" s="101"/>
      <c r="AL373" s="101"/>
      <c r="AM373" s="101"/>
      <c r="AN373" s="101"/>
      <c r="AO373" s="101"/>
      <c r="AP373" s="101"/>
      <c r="AQ373" s="101"/>
      <c r="AR373" s="101"/>
      <c r="AS373" s="102"/>
      <c r="AT373" s="102"/>
      <c r="AU373" s="102"/>
      <c r="AV373" s="102"/>
      <c r="AW373" s="102"/>
      <c r="AX373" s="102"/>
      <c r="AY373" s="102"/>
      <c r="AZ373" s="102"/>
      <c r="BA373" s="102"/>
      <c r="BB373" s="102"/>
      <c r="BC373" s="102"/>
      <c r="BD373" s="102"/>
      <c r="BE373" s="102"/>
      <c r="BF373" s="102"/>
      <c r="BG373" s="102"/>
      <c r="BH373" s="102"/>
      <c r="BI373" s="102"/>
      <c r="BJ373" s="102"/>
      <c r="BK373" s="102"/>
      <c r="BL373" s="102"/>
      <c r="BM373" s="102"/>
      <c r="BN373" s="102"/>
      <c r="BO373" s="102"/>
      <c r="BP373" s="102"/>
      <c r="BQ373" s="102"/>
      <c r="BR373" s="102"/>
      <c r="BS373" s="102"/>
      <c r="BT373" s="102"/>
      <c r="BU373" s="102"/>
      <c r="BV373" s="102"/>
      <c r="BW373" s="102"/>
      <c r="BX373" s="102"/>
      <c r="BY373" s="102"/>
      <c r="BZ373" s="102"/>
      <c r="CA373" s="102"/>
      <c r="CB373" s="102"/>
      <c r="CC373" s="102"/>
      <c r="CD373" s="102"/>
      <c r="CE373" s="102"/>
      <c r="CF373" s="102"/>
      <c r="CG373" s="102"/>
      <c r="CH373" s="102"/>
      <c r="CI373" s="102"/>
      <c r="CJ373" s="102"/>
      <c r="CK373" s="102"/>
      <c r="CL373" s="102"/>
      <c r="CM373" s="102"/>
      <c r="CN373" s="102"/>
      <c r="CO373" s="102"/>
      <c r="CP373" s="102"/>
      <c r="CQ373" s="102"/>
      <c r="CR373" s="102"/>
      <c r="CS373" s="102"/>
      <c r="CT373" s="102"/>
      <c r="CU373" s="102"/>
      <c r="CV373" s="102"/>
      <c r="CW373" s="102"/>
      <c r="CX373" s="102"/>
      <c r="CY373" s="102"/>
      <c r="CZ373" s="102"/>
      <c r="DA373" s="102"/>
      <c r="DB373" s="102"/>
      <c r="DC373" s="103"/>
      <c r="DD373" s="103"/>
      <c r="DE373" s="103"/>
      <c r="DF373" s="103"/>
      <c r="DG373" s="103"/>
      <c r="DH373" s="103"/>
      <c r="DI373" s="103"/>
      <c r="DJ373" s="103"/>
      <c r="DK373" s="103"/>
      <c r="DL373" s="103"/>
      <c r="DM373" s="103"/>
      <c r="DN373" s="103"/>
      <c r="DO373" s="103"/>
      <c r="DP373" s="103"/>
      <c r="DQ373" s="103"/>
      <c r="DR373" s="103"/>
      <c r="DS373" s="103"/>
      <c r="DT373" s="103"/>
      <c r="DU373" s="103"/>
      <c r="DV373" s="103"/>
      <c r="DW373" s="103"/>
      <c r="DX373" s="103"/>
      <c r="DY373" s="103"/>
      <c r="DZ373" s="103"/>
      <c r="EA373" s="103"/>
      <c r="EB373" s="103"/>
      <c r="EC373" s="103"/>
      <c r="ED373" s="103"/>
      <c r="EE373" s="103"/>
      <c r="EF373" s="103"/>
      <c r="EG373" s="103"/>
      <c r="EH373" s="103"/>
      <c r="EI373" s="103"/>
      <c r="EJ373" s="103"/>
      <c r="EK373" s="103"/>
      <c r="EL373" s="103"/>
      <c r="EM373" s="103"/>
      <c r="EN373" s="103"/>
      <c r="EO373" s="103"/>
      <c r="EP373" s="103"/>
      <c r="EQ373" s="103"/>
      <c r="ER373" s="103"/>
      <c r="ES373" s="103"/>
      <c r="ET373" s="103"/>
      <c r="EU373" s="103"/>
      <c r="EV373" s="103"/>
      <c r="EW373" s="103"/>
      <c r="EX373" s="103"/>
    </row>
    <row r="374" spans="1:154" s="104" customFormat="1" ht="31.5" x14ac:dyDescent="0.2">
      <c r="A374" s="118"/>
      <c r="B374" s="99"/>
      <c r="C374" s="100"/>
      <c r="D374" s="99"/>
      <c r="E374" s="68" t="s">
        <v>128</v>
      </c>
      <c r="F374" s="69"/>
      <c r="G374" s="70" t="s">
        <v>129</v>
      </c>
      <c r="H374" s="78">
        <f>H375+H376</f>
        <v>0</v>
      </c>
      <c r="I374" s="78">
        <f>I375+I376</f>
        <v>0</v>
      </c>
      <c r="J374" s="78">
        <f t="shared" si="91"/>
        <v>0</v>
      </c>
      <c r="K374" s="76"/>
      <c r="L374" s="78">
        <f>L375+L376</f>
        <v>0</v>
      </c>
      <c r="M374" s="50"/>
      <c r="N374" s="78">
        <f>N375+N376</f>
        <v>0</v>
      </c>
      <c r="O374" s="79">
        <f t="shared" si="93"/>
        <v>0</v>
      </c>
      <c r="P374" s="79">
        <f t="shared" si="86"/>
        <v>0</v>
      </c>
      <c r="Q374" s="41"/>
      <c r="R374" s="101"/>
      <c r="S374" s="101"/>
      <c r="T374" s="101"/>
      <c r="U374" s="101"/>
      <c r="V374" s="101"/>
      <c r="W374" s="101"/>
      <c r="X374" s="101"/>
      <c r="Y374" s="101"/>
      <c r="Z374" s="101"/>
      <c r="AA374" s="101"/>
      <c r="AB374" s="101"/>
      <c r="AC374" s="101"/>
      <c r="AD374" s="101"/>
      <c r="AE374" s="101"/>
      <c r="AF374" s="101"/>
      <c r="AG374" s="101"/>
      <c r="AH374" s="101"/>
      <c r="AI374" s="101"/>
      <c r="AJ374" s="101"/>
      <c r="AK374" s="101"/>
      <c r="AL374" s="101"/>
      <c r="AM374" s="101"/>
      <c r="AN374" s="101"/>
      <c r="AO374" s="101"/>
      <c r="AP374" s="101"/>
      <c r="AQ374" s="101"/>
      <c r="AR374" s="101"/>
      <c r="AS374" s="102"/>
      <c r="AT374" s="102"/>
      <c r="AU374" s="102"/>
      <c r="AV374" s="102"/>
      <c r="AW374" s="102"/>
      <c r="AX374" s="102"/>
      <c r="AY374" s="102"/>
      <c r="AZ374" s="102"/>
      <c r="BA374" s="102"/>
      <c r="BB374" s="102"/>
      <c r="BC374" s="102"/>
      <c r="BD374" s="102"/>
      <c r="BE374" s="102"/>
      <c r="BF374" s="102"/>
      <c r="BG374" s="102"/>
      <c r="BH374" s="102"/>
      <c r="BI374" s="102"/>
      <c r="BJ374" s="102"/>
      <c r="BK374" s="102"/>
      <c r="BL374" s="102"/>
      <c r="BM374" s="102"/>
      <c r="BN374" s="102"/>
      <c r="BO374" s="102"/>
      <c r="BP374" s="102"/>
      <c r="BQ374" s="102"/>
      <c r="BR374" s="102"/>
      <c r="BS374" s="102"/>
      <c r="BT374" s="102"/>
      <c r="BU374" s="102"/>
      <c r="BV374" s="102"/>
      <c r="BW374" s="102"/>
      <c r="BX374" s="102"/>
      <c r="BY374" s="102"/>
      <c r="BZ374" s="102"/>
      <c r="CA374" s="102"/>
      <c r="CB374" s="102"/>
      <c r="CC374" s="102"/>
      <c r="CD374" s="102"/>
      <c r="CE374" s="102"/>
      <c r="CF374" s="102"/>
      <c r="CG374" s="102"/>
      <c r="CH374" s="102"/>
      <c r="CI374" s="102"/>
      <c r="CJ374" s="102"/>
      <c r="CK374" s="102"/>
      <c r="CL374" s="102"/>
      <c r="CM374" s="102"/>
      <c r="CN374" s="102"/>
      <c r="CO374" s="102"/>
      <c r="CP374" s="102"/>
      <c r="CQ374" s="102"/>
      <c r="CR374" s="102"/>
      <c r="CS374" s="102"/>
      <c r="CT374" s="102"/>
      <c r="CU374" s="102"/>
      <c r="CV374" s="102"/>
      <c r="CW374" s="102"/>
      <c r="CX374" s="102"/>
      <c r="CY374" s="102"/>
      <c r="CZ374" s="102"/>
      <c r="DA374" s="102"/>
      <c r="DB374" s="102"/>
      <c r="DC374" s="103"/>
      <c r="DD374" s="103"/>
      <c r="DE374" s="103"/>
      <c r="DF374" s="103"/>
      <c r="DG374" s="103"/>
      <c r="DH374" s="103"/>
      <c r="DI374" s="103"/>
      <c r="DJ374" s="103"/>
      <c r="DK374" s="103"/>
      <c r="DL374" s="103"/>
      <c r="DM374" s="103"/>
      <c r="DN374" s="103"/>
      <c r="DO374" s="103"/>
      <c r="DP374" s="103"/>
      <c r="DQ374" s="103"/>
      <c r="DR374" s="103"/>
      <c r="DS374" s="103"/>
      <c r="DT374" s="103"/>
      <c r="DU374" s="103"/>
      <c r="DV374" s="103"/>
      <c r="DW374" s="103"/>
      <c r="DX374" s="103"/>
      <c r="DY374" s="103"/>
      <c r="DZ374" s="103"/>
      <c r="EA374" s="103"/>
      <c r="EB374" s="103"/>
      <c r="EC374" s="103"/>
      <c r="ED374" s="103"/>
      <c r="EE374" s="103"/>
      <c r="EF374" s="103"/>
      <c r="EG374" s="103"/>
      <c r="EH374" s="103"/>
      <c r="EI374" s="103"/>
      <c r="EJ374" s="103"/>
      <c r="EK374" s="103"/>
      <c r="EL374" s="103"/>
      <c r="EM374" s="103"/>
      <c r="EN374" s="103"/>
      <c r="EO374" s="103"/>
      <c r="EP374" s="103"/>
      <c r="EQ374" s="103"/>
      <c r="ER374" s="103"/>
      <c r="ES374" s="103"/>
      <c r="ET374" s="103"/>
      <c r="EU374" s="103"/>
      <c r="EV374" s="103"/>
      <c r="EW374" s="103"/>
      <c r="EX374" s="103"/>
    </row>
    <row r="375" spans="1:154" s="104" customFormat="1" x14ac:dyDescent="0.2">
      <c r="A375" s="118"/>
      <c r="B375" s="99"/>
      <c r="C375" s="100"/>
      <c r="D375" s="99"/>
      <c r="E375" s="68"/>
      <c r="F375" s="69"/>
      <c r="G375" s="70" t="s">
        <v>330</v>
      </c>
      <c r="H375" s="78"/>
      <c r="I375" s="78"/>
      <c r="J375" s="78">
        <f t="shared" si="91"/>
        <v>0</v>
      </c>
      <c r="K375" s="76"/>
      <c r="L375" s="78"/>
      <c r="M375" s="50"/>
      <c r="N375" s="78"/>
      <c r="O375" s="79">
        <f t="shared" si="93"/>
        <v>0</v>
      </c>
      <c r="P375" s="79">
        <f t="shared" si="86"/>
        <v>0</v>
      </c>
      <c r="Q375" s="4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01"/>
      <c r="AK375" s="101"/>
      <c r="AL375" s="101"/>
      <c r="AM375" s="101"/>
      <c r="AN375" s="101"/>
      <c r="AO375" s="101"/>
      <c r="AP375" s="101"/>
      <c r="AQ375" s="101"/>
      <c r="AR375" s="101"/>
      <c r="AS375" s="102"/>
      <c r="AT375" s="102"/>
      <c r="AU375" s="102"/>
      <c r="AV375" s="102"/>
      <c r="AW375" s="102"/>
      <c r="AX375" s="102"/>
      <c r="AY375" s="102"/>
      <c r="AZ375" s="102"/>
      <c r="BA375" s="102"/>
      <c r="BB375" s="102"/>
      <c r="BC375" s="102"/>
      <c r="BD375" s="102"/>
      <c r="BE375" s="102"/>
      <c r="BF375" s="102"/>
      <c r="BG375" s="102"/>
      <c r="BH375" s="102"/>
      <c r="BI375" s="102"/>
      <c r="BJ375" s="102"/>
      <c r="BK375" s="102"/>
      <c r="BL375" s="102"/>
      <c r="BM375" s="102"/>
      <c r="BN375" s="102"/>
      <c r="BO375" s="102"/>
      <c r="BP375" s="102"/>
      <c r="BQ375" s="102"/>
      <c r="BR375" s="102"/>
      <c r="BS375" s="102"/>
      <c r="BT375" s="102"/>
      <c r="BU375" s="102"/>
      <c r="BV375" s="102"/>
      <c r="BW375" s="102"/>
      <c r="BX375" s="102"/>
      <c r="BY375" s="102"/>
      <c r="BZ375" s="102"/>
      <c r="CA375" s="102"/>
      <c r="CB375" s="102"/>
      <c r="CC375" s="102"/>
      <c r="CD375" s="102"/>
      <c r="CE375" s="102"/>
      <c r="CF375" s="102"/>
      <c r="CG375" s="102"/>
      <c r="CH375" s="102"/>
      <c r="CI375" s="102"/>
      <c r="CJ375" s="102"/>
      <c r="CK375" s="102"/>
      <c r="CL375" s="102"/>
      <c r="CM375" s="102"/>
      <c r="CN375" s="102"/>
      <c r="CO375" s="102"/>
      <c r="CP375" s="102"/>
      <c r="CQ375" s="102"/>
      <c r="CR375" s="102"/>
      <c r="CS375" s="102"/>
      <c r="CT375" s="102"/>
      <c r="CU375" s="102"/>
      <c r="CV375" s="102"/>
      <c r="CW375" s="102"/>
      <c r="CX375" s="102"/>
      <c r="CY375" s="102"/>
      <c r="CZ375" s="102"/>
      <c r="DA375" s="102"/>
      <c r="DB375" s="102"/>
      <c r="DC375" s="103"/>
      <c r="DD375" s="103"/>
      <c r="DE375" s="103"/>
      <c r="DF375" s="103"/>
      <c r="DG375" s="103"/>
      <c r="DH375" s="103"/>
      <c r="DI375" s="103"/>
      <c r="DJ375" s="103"/>
      <c r="DK375" s="103"/>
      <c r="DL375" s="103"/>
      <c r="DM375" s="103"/>
      <c r="DN375" s="103"/>
      <c r="DO375" s="103"/>
      <c r="DP375" s="103"/>
      <c r="DQ375" s="103"/>
      <c r="DR375" s="103"/>
      <c r="DS375" s="103"/>
      <c r="DT375" s="103"/>
      <c r="DU375" s="103"/>
      <c r="DV375" s="103"/>
      <c r="DW375" s="103"/>
      <c r="DX375" s="103"/>
      <c r="DY375" s="103"/>
      <c r="DZ375" s="103"/>
      <c r="EA375" s="103"/>
      <c r="EB375" s="103"/>
      <c r="EC375" s="103"/>
      <c r="ED375" s="103"/>
      <c r="EE375" s="103"/>
      <c r="EF375" s="103"/>
      <c r="EG375" s="103"/>
      <c r="EH375" s="103"/>
      <c r="EI375" s="103"/>
      <c r="EJ375" s="103"/>
      <c r="EK375" s="103"/>
      <c r="EL375" s="103"/>
      <c r="EM375" s="103"/>
      <c r="EN375" s="103"/>
      <c r="EO375" s="103"/>
      <c r="EP375" s="103"/>
      <c r="EQ375" s="103"/>
      <c r="ER375" s="103"/>
      <c r="ES375" s="103"/>
      <c r="ET375" s="103"/>
      <c r="EU375" s="103"/>
      <c r="EV375" s="103"/>
      <c r="EW375" s="103"/>
      <c r="EX375" s="103"/>
    </row>
    <row r="376" spans="1:154" s="104" customFormat="1" x14ac:dyDescent="0.2">
      <c r="A376" s="118"/>
      <c r="B376" s="99"/>
      <c r="C376" s="100"/>
      <c r="D376" s="99"/>
      <c r="E376" s="68"/>
      <c r="F376" s="69"/>
      <c r="G376" s="70" t="s">
        <v>331</v>
      </c>
      <c r="H376" s="78"/>
      <c r="I376" s="78"/>
      <c r="J376" s="78">
        <f t="shared" si="91"/>
        <v>0</v>
      </c>
      <c r="K376" s="76"/>
      <c r="L376" s="78"/>
      <c r="M376" s="50"/>
      <c r="N376" s="78"/>
      <c r="O376" s="79">
        <f t="shared" si="93"/>
        <v>0</v>
      </c>
      <c r="P376" s="79">
        <f t="shared" ref="P376:P441" si="94">L376-O376</f>
        <v>0</v>
      </c>
      <c r="Q376" s="41"/>
      <c r="R376" s="101"/>
      <c r="S376" s="101"/>
      <c r="T376" s="101"/>
      <c r="U376" s="101"/>
      <c r="V376" s="101"/>
      <c r="W376" s="101"/>
      <c r="X376" s="101"/>
      <c r="Y376" s="101"/>
      <c r="Z376" s="101"/>
      <c r="AA376" s="101"/>
      <c r="AB376" s="101"/>
      <c r="AC376" s="101"/>
      <c r="AD376" s="101"/>
      <c r="AE376" s="101"/>
      <c r="AF376" s="101"/>
      <c r="AG376" s="101"/>
      <c r="AH376" s="101"/>
      <c r="AI376" s="101"/>
      <c r="AJ376" s="101"/>
      <c r="AK376" s="101"/>
      <c r="AL376" s="101"/>
      <c r="AM376" s="101"/>
      <c r="AN376" s="101"/>
      <c r="AO376" s="101"/>
      <c r="AP376" s="101"/>
      <c r="AQ376" s="101"/>
      <c r="AR376" s="101"/>
      <c r="AS376" s="102"/>
      <c r="AT376" s="102"/>
      <c r="AU376" s="102"/>
      <c r="AV376" s="102"/>
      <c r="AW376" s="102"/>
      <c r="AX376" s="102"/>
      <c r="AY376" s="102"/>
      <c r="AZ376" s="102"/>
      <c r="BA376" s="102"/>
      <c r="BB376" s="102"/>
      <c r="BC376" s="102"/>
      <c r="BD376" s="102"/>
      <c r="BE376" s="102"/>
      <c r="BF376" s="102"/>
      <c r="BG376" s="102"/>
      <c r="BH376" s="102"/>
      <c r="BI376" s="102"/>
      <c r="BJ376" s="102"/>
      <c r="BK376" s="102"/>
      <c r="BL376" s="102"/>
      <c r="BM376" s="102"/>
      <c r="BN376" s="102"/>
      <c r="BO376" s="102"/>
      <c r="BP376" s="102"/>
      <c r="BQ376" s="102"/>
      <c r="BR376" s="102"/>
      <c r="BS376" s="102"/>
      <c r="BT376" s="102"/>
      <c r="BU376" s="102"/>
      <c r="BV376" s="102"/>
      <c r="BW376" s="102"/>
      <c r="BX376" s="102"/>
      <c r="BY376" s="102"/>
      <c r="BZ376" s="102"/>
      <c r="CA376" s="102"/>
      <c r="CB376" s="102"/>
      <c r="CC376" s="102"/>
      <c r="CD376" s="102"/>
      <c r="CE376" s="102"/>
      <c r="CF376" s="102"/>
      <c r="CG376" s="102"/>
      <c r="CH376" s="102"/>
      <c r="CI376" s="102"/>
      <c r="CJ376" s="102"/>
      <c r="CK376" s="102"/>
      <c r="CL376" s="102"/>
      <c r="CM376" s="102"/>
      <c r="CN376" s="102"/>
      <c r="CO376" s="102"/>
      <c r="CP376" s="102"/>
      <c r="CQ376" s="102"/>
      <c r="CR376" s="102"/>
      <c r="CS376" s="102"/>
      <c r="CT376" s="102"/>
      <c r="CU376" s="102"/>
      <c r="CV376" s="102"/>
      <c r="CW376" s="102"/>
      <c r="CX376" s="102"/>
      <c r="CY376" s="102"/>
      <c r="CZ376" s="102"/>
      <c r="DA376" s="102"/>
      <c r="DB376" s="102"/>
      <c r="DC376" s="103"/>
      <c r="DD376" s="103"/>
      <c r="DE376" s="103"/>
      <c r="DF376" s="103"/>
      <c r="DG376" s="103"/>
      <c r="DH376" s="103"/>
      <c r="DI376" s="103"/>
      <c r="DJ376" s="103"/>
      <c r="DK376" s="103"/>
      <c r="DL376" s="103"/>
      <c r="DM376" s="103"/>
      <c r="DN376" s="103"/>
      <c r="DO376" s="103"/>
      <c r="DP376" s="103"/>
      <c r="DQ376" s="103"/>
      <c r="DR376" s="103"/>
      <c r="DS376" s="103"/>
      <c r="DT376" s="103"/>
      <c r="DU376" s="103"/>
      <c r="DV376" s="103"/>
      <c r="DW376" s="103"/>
      <c r="DX376" s="103"/>
      <c r="DY376" s="103"/>
      <c r="DZ376" s="103"/>
      <c r="EA376" s="103"/>
      <c r="EB376" s="103"/>
      <c r="EC376" s="103"/>
      <c r="ED376" s="103"/>
      <c r="EE376" s="103"/>
      <c r="EF376" s="103"/>
      <c r="EG376" s="103"/>
      <c r="EH376" s="103"/>
      <c r="EI376" s="103"/>
      <c r="EJ376" s="103"/>
      <c r="EK376" s="103"/>
      <c r="EL376" s="103"/>
      <c r="EM376" s="103"/>
      <c r="EN376" s="103"/>
      <c r="EO376" s="103"/>
      <c r="EP376" s="103"/>
      <c r="EQ376" s="103"/>
      <c r="ER376" s="103"/>
      <c r="ES376" s="103"/>
      <c r="ET376" s="103"/>
      <c r="EU376" s="103"/>
      <c r="EV376" s="103"/>
      <c r="EW376" s="103"/>
      <c r="EX376" s="103"/>
    </row>
    <row r="377" spans="1:154" x14ac:dyDescent="0.2">
      <c r="A377" s="48"/>
      <c r="B377" s="49"/>
      <c r="C377" s="49"/>
      <c r="D377" s="39">
        <v>59</v>
      </c>
      <c r="E377" s="49"/>
      <c r="F377" s="49"/>
      <c r="G377" s="74" t="s">
        <v>103</v>
      </c>
      <c r="H377" s="78">
        <f>+H378+H379</f>
        <v>0</v>
      </c>
      <c r="I377" s="78">
        <f>+I378+I379</f>
        <v>0</v>
      </c>
      <c r="J377" s="78">
        <f>H377-I377</f>
        <v>0</v>
      </c>
      <c r="K377" s="76" t="e">
        <f t="shared" si="88"/>
        <v>#DIV/0!</v>
      </c>
      <c r="L377" s="78">
        <f>+L378+L379</f>
        <v>0</v>
      </c>
      <c r="M377" s="50">
        <f>M378+M379</f>
        <v>0</v>
      </c>
      <c r="N377" s="78">
        <f>+N378+N379</f>
        <v>0</v>
      </c>
      <c r="O377" s="79">
        <f>+M377+N377</f>
        <v>0</v>
      </c>
      <c r="P377" s="79">
        <f>L377-O377</f>
        <v>0</v>
      </c>
      <c r="Q377" s="41" t="e">
        <f t="shared" si="87"/>
        <v>#DIV/0!</v>
      </c>
      <c r="R377" s="36"/>
      <c r="S377" s="36"/>
      <c r="T377" s="101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1"/>
      <c r="CT377" s="11"/>
      <c r="CU377" s="11"/>
      <c r="CV377" s="11"/>
      <c r="CW377" s="11"/>
      <c r="CX377" s="11"/>
      <c r="CY377" s="11"/>
      <c r="CZ377" s="11"/>
      <c r="DA377" s="11"/>
      <c r="DB377" s="11"/>
      <c r="DC377" s="12"/>
      <c r="DD377" s="12"/>
      <c r="DE377" s="12"/>
      <c r="DF377" s="12"/>
      <c r="DG377" s="12"/>
      <c r="DH377" s="12"/>
      <c r="DI377" s="12"/>
      <c r="DJ377" s="12"/>
      <c r="DK377" s="12"/>
      <c r="DL377" s="12"/>
      <c r="DM377" s="12"/>
      <c r="DN377" s="12"/>
      <c r="DO377" s="12"/>
      <c r="DP377" s="12"/>
      <c r="DQ377" s="12"/>
      <c r="DR377" s="12"/>
      <c r="DS377" s="12"/>
      <c r="DT377" s="12"/>
      <c r="DU377" s="12"/>
      <c r="DV377" s="12"/>
      <c r="DW377" s="12"/>
      <c r="DX377" s="12"/>
      <c r="DY377" s="12"/>
      <c r="DZ377" s="12"/>
      <c r="EA377" s="12"/>
      <c r="EB377" s="12"/>
      <c r="EC377" s="12"/>
      <c r="ED377" s="12"/>
      <c r="EE377" s="12"/>
      <c r="EF377" s="12"/>
      <c r="EG377" s="12"/>
      <c r="EH377" s="12"/>
      <c r="EI377" s="12"/>
      <c r="EJ377" s="12"/>
      <c r="EK377" s="12"/>
      <c r="EL377" s="12"/>
      <c r="EM377" s="12"/>
      <c r="EN377" s="12"/>
      <c r="EO377" s="12"/>
      <c r="EP377" s="12"/>
      <c r="EQ377" s="12"/>
      <c r="ER377" s="12"/>
      <c r="ES377" s="12"/>
      <c r="ET377" s="12"/>
      <c r="EU377" s="12"/>
      <c r="EV377" s="12"/>
      <c r="EW377" s="12"/>
      <c r="EX377" s="12"/>
    </row>
    <row r="378" spans="1:154" x14ac:dyDescent="0.2">
      <c r="A378" s="48"/>
      <c r="B378" s="49"/>
      <c r="C378" s="49"/>
      <c r="D378" s="49"/>
      <c r="E378" s="49">
        <v>17</v>
      </c>
      <c r="F378" s="49"/>
      <c r="G378" s="53" t="s">
        <v>332</v>
      </c>
      <c r="H378" s="78">
        <v>0</v>
      </c>
      <c r="I378" s="78">
        <v>0</v>
      </c>
      <c r="J378" s="78">
        <f t="shared" si="91"/>
        <v>0</v>
      </c>
      <c r="K378" s="76" t="e">
        <f t="shared" si="88"/>
        <v>#DIV/0!</v>
      </c>
      <c r="L378" s="78">
        <v>0</v>
      </c>
      <c r="M378" s="50">
        <v>0</v>
      </c>
      <c r="N378" s="78">
        <v>0</v>
      </c>
      <c r="O378" s="79">
        <f t="shared" si="93"/>
        <v>0</v>
      </c>
      <c r="P378" s="79">
        <f t="shared" si="94"/>
        <v>0</v>
      </c>
      <c r="Q378" s="41" t="e">
        <f t="shared" ref="Q378:Q428" si="95">ROUND(O378/L378*100,2)</f>
        <v>#DIV/0!</v>
      </c>
      <c r="R378" s="36"/>
      <c r="S378" s="36"/>
      <c r="T378" s="101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  <c r="CK378" s="11"/>
      <c r="CL378" s="11"/>
      <c r="CM378" s="11"/>
      <c r="CN378" s="11"/>
      <c r="CO378" s="11"/>
      <c r="CP378" s="11"/>
      <c r="CQ378" s="11"/>
      <c r="CR378" s="11"/>
      <c r="CS378" s="11"/>
      <c r="CT378" s="11"/>
      <c r="CU378" s="11"/>
      <c r="CV378" s="11"/>
      <c r="CW378" s="11"/>
      <c r="CX378" s="11"/>
      <c r="CY378" s="11"/>
      <c r="CZ378" s="11"/>
      <c r="DA378" s="11"/>
      <c r="DB378" s="11"/>
      <c r="DC378" s="12"/>
      <c r="DD378" s="12"/>
      <c r="DE378" s="12"/>
      <c r="DF378" s="12"/>
      <c r="DG378" s="12"/>
      <c r="DH378" s="12"/>
      <c r="DI378" s="12"/>
      <c r="DJ378" s="12"/>
      <c r="DK378" s="12"/>
      <c r="DL378" s="12"/>
      <c r="DM378" s="12"/>
      <c r="DN378" s="12"/>
      <c r="DO378" s="12"/>
      <c r="DP378" s="12"/>
      <c r="DQ378" s="12"/>
      <c r="DR378" s="12"/>
      <c r="DS378" s="12"/>
      <c r="DT378" s="12"/>
      <c r="DU378" s="12"/>
      <c r="DV378" s="12"/>
      <c r="DW378" s="12"/>
      <c r="DX378" s="12"/>
      <c r="DY378" s="12"/>
      <c r="DZ378" s="12"/>
      <c r="EA378" s="12"/>
      <c r="EB378" s="12"/>
      <c r="EC378" s="12"/>
      <c r="ED378" s="12"/>
      <c r="EE378" s="12"/>
      <c r="EF378" s="12"/>
      <c r="EG378" s="12"/>
      <c r="EH378" s="12"/>
      <c r="EI378" s="12"/>
      <c r="EJ378" s="12"/>
      <c r="EK378" s="12"/>
      <c r="EL378" s="12"/>
      <c r="EM378" s="12"/>
      <c r="EN378" s="12"/>
      <c r="EO378" s="12"/>
      <c r="EP378" s="12"/>
      <c r="EQ378" s="12"/>
      <c r="ER378" s="12"/>
      <c r="ES378" s="12"/>
      <c r="ET378" s="12"/>
      <c r="EU378" s="12"/>
      <c r="EV378" s="12"/>
      <c r="EW378" s="12"/>
      <c r="EX378" s="12"/>
    </row>
    <row r="379" spans="1:154" x14ac:dyDescent="0.2">
      <c r="A379" s="48"/>
      <c r="B379" s="49"/>
      <c r="C379" s="49"/>
      <c r="D379" s="49"/>
      <c r="E379" s="49">
        <v>40</v>
      </c>
      <c r="F379" s="49"/>
      <c r="G379" s="312" t="s">
        <v>435</v>
      </c>
      <c r="H379" s="78">
        <v>0</v>
      </c>
      <c r="I379" s="78">
        <v>0</v>
      </c>
      <c r="J379" s="78">
        <v>0</v>
      </c>
      <c r="K379" s="76"/>
      <c r="L379" s="78">
        <v>0</v>
      </c>
      <c r="M379" s="51">
        <v>0</v>
      </c>
      <c r="N379" s="78">
        <v>0</v>
      </c>
      <c r="O379" s="79">
        <v>0</v>
      </c>
      <c r="P379" s="79">
        <f t="shared" si="94"/>
        <v>0</v>
      </c>
      <c r="Q379" s="41"/>
      <c r="R379" s="36"/>
      <c r="S379" s="36"/>
      <c r="T379" s="101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  <c r="CK379" s="11"/>
      <c r="CL379" s="11"/>
      <c r="CM379" s="11"/>
      <c r="CN379" s="11"/>
      <c r="CO379" s="11"/>
      <c r="CP379" s="11"/>
      <c r="CQ379" s="11"/>
      <c r="CR379" s="11"/>
      <c r="CS379" s="11"/>
      <c r="CT379" s="11"/>
      <c r="CU379" s="11"/>
      <c r="CV379" s="11"/>
      <c r="CW379" s="11"/>
      <c r="CX379" s="11"/>
      <c r="CY379" s="11"/>
      <c r="CZ379" s="11"/>
      <c r="DA379" s="11"/>
      <c r="DB379" s="11"/>
      <c r="DC379" s="12"/>
      <c r="DD379" s="12"/>
      <c r="DE379" s="12"/>
      <c r="DF379" s="12"/>
      <c r="DG379" s="12"/>
      <c r="DH379" s="12"/>
      <c r="DI379" s="12"/>
      <c r="DJ379" s="12"/>
      <c r="DK379" s="12"/>
      <c r="DL379" s="12"/>
      <c r="DM379" s="12"/>
      <c r="DN379" s="12"/>
      <c r="DO379" s="12"/>
      <c r="DP379" s="12"/>
      <c r="DQ379" s="12"/>
      <c r="DR379" s="12"/>
      <c r="DS379" s="12"/>
      <c r="DT379" s="12"/>
      <c r="DU379" s="12"/>
      <c r="DV379" s="12"/>
      <c r="DW379" s="12"/>
      <c r="DX379" s="12"/>
      <c r="DY379" s="12"/>
      <c r="DZ379" s="12"/>
      <c r="EA379" s="12"/>
      <c r="EB379" s="12"/>
      <c r="EC379" s="12"/>
      <c r="ED379" s="12"/>
      <c r="EE379" s="12"/>
      <c r="EF379" s="12"/>
      <c r="EG379" s="12"/>
      <c r="EH379" s="12"/>
      <c r="EI379" s="12"/>
      <c r="EJ379" s="12"/>
      <c r="EK379" s="12"/>
      <c r="EL379" s="12"/>
      <c r="EM379" s="12"/>
      <c r="EN379" s="12"/>
      <c r="EO379" s="12"/>
      <c r="EP379" s="12"/>
      <c r="EQ379" s="12"/>
      <c r="ER379" s="12"/>
      <c r="ES379" s="12"/>
      <c r="ET379" s="12"/>
      <c r="EU379" s="12"/>
      <c r="EV379" s="12"/>
      <c r="EW379" s="12"/>
      <c r="EX379" s="12"/>
    </row>
    <row r="380" spans="1:154" x14ac:dyDescent="0.2">
      <c r="A380" s="38"/>
      <c r="B380" s="39"/>
      <c r="C380" s="39"/>
      <c r="D380" s="39" t="s">
        <v>132</v>
      </c>
      <c r="E380" s="39"/>
      <c r="F380" s="39"/>
      <c r="G380" s="74" t="s">
        <v>106</v>
      </c>
      <c r="H380" s="75">
        <f>H381</f>
        <v>0</v>
      </c>
      <c r="I380" s="75">
        <f>I381</f>
        <v>0</v>
      </c>
      <c r="J380" s="78">
        <f t="shared" si="91"/>
        <v>0</v>
      </c>
      <c r="K380" s="76" t="e">
        <f t="shared" si="88"/>
        <v>#DIV/0!</v>
      </c>
      <c r="L380" s="75">
        <f>L381</f>
        <v>0</v>
      </c>
      <c r="M380" s="75">
        <f>M381</f>
        <v>0</v>
      </c>
      <c r="N380" s="75">
        <f>N381</f>
        <v>0</v>
      </c>
      <c r="O380" s="77">
        <f>O381</f>
        <v>0</v>
      </c>
      <c r="P380" s="77">
        <f t="shared" si="94"/>
        <v>0</v>
      </c>
      <c r="Q380" s="41"/>
      <c r="R380" s="36"/>
      <c r="S380" s="36"/>
      <c r="T380" s="101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1"/>
      <c r="CT380" s="11"/>
      <c r="CU380" s="11"/>
      <c r="CV380" s="11"/>
      <c r="CW380" s="11"/>
      <c r="CX380" s="11"/>
      <c r="CY380" s="11"/>
      <c r="CZ380" s="11"/>
      <c r="DA380" s="11"/>
      <c r="DB380" s="11"/>
      <c r="DC380" s="12"/>
      <c r="DD380" s="12"/>
      <c r="DE380" s="12"/>
      <c r="DF380" s="12"/>
      <c r="DG380" s="12"/>
      <c r="DH380" s="12"/>
      <c r="DI380" s="12"/>
      <c r="DJ380" s="12"/>
      <c r="DK380" s="12"/>
      <c r="DL380" s="12"/>
      <c r="DM380" s="12"/>
      <c r="DN380" s="12"/>
      <c r="DO380" s="12"/>
      <c r="DP380" s="12"/>
      <c r="DQ380" s="12"/>
      <c r="DR380" s="12"/>
      <c r="DS380" s="12"/>
      <c r="DT380" s="12"/>
      <c r="DU380" s="12"/>
      <c r="DV380" s="12"/>
      <c r="DW380" s="12"/>
      <c r="DX380" s="12"/>
      <c r="DY380" s="12"/>
      <c r="DZ380" s="12"/>
      <c r="EA380" s="12"/>
      <c r="EB380" s="12"/>
      <c r="EC380" s="12"/>
      <c r="ED380" s="12"/>
      <c r="EE380" s="12"/>
      <c r="EF380" s="12"/>
      <c r="EG380" s="12"/>
      <c r="EH380" s="12"/>
      <c r="EI380" s="12"/>
      <c r="EJ380" s="12"/>
      <c r="EK380" s="12"/>
      <c r="EL380" s="12"/>
      <c r="EM380" s="12"/>
      <c r="EN380" s="12"/>
      <c r="EO380" s="12"/>
      <c r="EP380" s="12"/>
      <c r="EQ380" s="12"/>
      <c r="ER380" s="12"/>
      <c r="ES380" s="12"/>
      <c r="ET380" s="12"/>
      <c r="EU380" s="12"/>
      <c r="EV380" s="12"/>
      <c r="EW380" s="12"/>
      <c r="EX380" s="12"/>
    </row>
    <row r="381" spans="1:154" x14ac:dyDescent="0.2">
      <c r="A381" s="38"/>
      <c r="B381" s="39"/>
      <c r="C381" s="39"/>
      <c r="D381" s="39">
        <v>71</v>
      </c>
      <c r="E381" s="39"/>
      <c r="F381" s="39"/>
      <c r="G381" s="74" t="s">
        <v>333</v>
      </c>
      <c r="H381" s="75">
        <f>H382+H387</f>
        <v>0</v>
      </c>
      <c r="I381" s="75">
        <f>I382+I387</f>
        <v>0</v>
      </c>
      <c r="J381" s="78">
        <f t="shared" si="91"/>
        <v>0</v>
      </c>
      <c r="K381" s="76" t="e">
        <f t="shared" si="88"/>
        <v>#DIV/0!</v>
      </c>
      <c r="L381" s="75">
        <f>L382+L387</f>
        <v>0</v>
      </c>
      <c r="M381" s="75">
        <f>M382+M387</f>
        <v>0</v>
      </c>
      <c r="N381" s="75">
        <f>N382+N387</f>
        <v>0</v>
      </c>
      <c r="O381" s="77">
        <f>O382+O387</f>
        <v>0</v>
      </c>
      <c r="P381" s="77">
        <f t="shared" si="94"/>
        <v>0</v>
      </c>
      <c r="Q381" s="41"/>
      <c r="R381" s="36"/>
      <c r="S381" s="36"/>
      <c r="T381" s="101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1"/>
      <c r="CT381" s="11"/>
      <c r="CU381" s="11"/>
      <c r="CV381" s="11"/>
      <c r="CW381" s="11"/>
      <c r="CX381" s="11"/>
      <c r="CY381" s="11"/>
      <c r="CZ381" s="11"/>
      <c r="DA381" s="11"/>
      <c r="DB381" s="11"/>
      <c r="DC381" s="12"/>
      <c r="DD381" s="12"/>
      <c r="DE381" s="12"/>
      <c r="DF381" s="12"/>
      <c r="DG381" s="12"/>
      <c r="DH381" s="12"/>
      <c r="DI381" s="12"/>
      <c r="DJ381" s="12"/>
      <c r="DK381" s="12"/>
      <c r="DL381" s="12"/>
      <c r="DM381" s="12"/>
      <c r="DN381" s="12"/>
      <c r="DO381" s="12"/>
      <c r="DP381" s="12"/>
      <c r="DQ381" s="12"/>
      <c r="DR381" s="12"/>
      <c r="DS381" s="12"/>
      <c r="DT381" s="12"/>
      <c r="DU381" s="12"/>
      <c r="DV381" s="12"/>
      <c r="DW381" s="12"/>
      <c r="DX381" s="12"/>
      <c r="DY381" s="12"/>
      <c r="DZ381" s="12"/>
      <c r="EA381" s="12"/>
      <c r="EB381" s="12"/>
      <c r="EC381" s="12"/>
      <c r="ED381" s="12"/>
      <c r="EE381" s="12"/>
      <c r="EF381" s="12"/>
      <c r="EG381" s="12"/>
      <c r="EH381" s="12"/>
      <c r="EI381" s="12"/>
      <c r="EJ381" s="12"/>
      <c r="EK381" s="12"/>
      <c r="EL381" s="12"/>
      <c r="EM381" s="12"/>
      <c r="EN381" s="12"/>
      <c r="EO381" s="12"/>
      <c r="EP381" s="12"/>
      <c r="EQ381" s="12"/>
      <c r="ER381" s="12"/>
      <c r="ES381" s="12"/>
      <c r="ET381" s="12"/>
      <c r="EU381" s="12"/>
      <c r="EV381" s="12"/>
      <c r="EW381" s="12"/>
      <c r="EX381" s="12"/>
    </row>
    <row r="382" spans="1:154" x14ac:dyDescent="0.2">
      <c r="A382" s="38"/>
      <c r="B382" s="39"/>
      <c r="C382" s="39"/>
      <c r="D382" s="39"/>
      <c r="E382" s="39" t="s">
        <v>37</v>
      </c>
      <c r="F382" s="39"/>
      <c r="G382" s="52" t="s">
        <v>334</v>
      </c>
      <c r="H382" s="75">
        <f>H383+H384+H385+H386</f>
        <v>0</v>
      </c>
      <c r="I382" s="75">
        <f>I383+I384+I385+I386</f>
        <v>0</v>
      </c>
      <c r="J382" s="78">
        <f t="shared" si="91"/>
        <v>0</v>
      </c>
      <c r="K382" s="76" t="e">
        <f t="shared" si="88"/>
        <v>#DIV/0!</v>
      </c>
      <c r="L382" s="75">
        <f>L383+L384+L385+L386</f>
        <v>0</v>
      </c>
      <c r="M382" s="75">
        <f>M383+M384+M385+M386</f>
        <v>0</v>
      </c>
      <c r="N382" s="75">
        <f>N383+N384+N385+N386</f>
        <v>0</v>
      </c>
      <c r="O382" s="77">
        <f>O383+O384+O385+O386</f>
        <v>0</v>
      </c>
      <c r="P382" s="77">
        <f t="shared" si="94"/>
        <v>0</v>
      </c>
      <c r="Q382" s="41"/>
      <c r="R382" s="36"/>
      <c r="S382" s="36"/>
      <c r="T382" s="101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1"/>
      <c r="CT382" s="11"/>
      <c r="CU382" s="11"/>
      <c r="CV382" s="11"/>
      <c r="CW382" s="11"/>
      <c r="CX382" s="11"/>
      <c r="CY382" s="11"/>
      <c r="CZ382" s="11"/>
      <c r="DA382" s="11"/>
      <c r="DB382" s="11"/>
      <c r="DC382" s="12"/>
      <c r="DD382" s="12"/>
      <c r="DE382" s="12"/>
      <c r="DF382" s="12"/>
      <c r="DG382" s="12"/>
      <c r="DH382" s="12"/>
      <c r="DI382" s="12"/>
      <c r="DJ382" s="12"/>
      <c r="DK382" s="12"/>
      <c r="DL382" s="12"/>
      <c r="DM382" s="12"/>
      <c r="DN382" s="12"/>
      <c r="DO382" s="12"/>
      <c r="DP382" s="12"/>
      <c r="DQ382" s="12"/>
      <c r="DR382" s="12"/>
      <c r="DS382" s="12"/>
      <c r="DT382" s="12"/>
      <c r="DU382" s="12"/>
      <c r="DV382" s="12"/>
      <c r="DW382" s="12"/>
      <c r="DX382" s="12"/>
      <c r="DY382" s="12"/>
      <c r="DZ382" s="12"/>
      <c r="EA382" s="12"/>
      <c r="EB382" s="12"/>
      <c r="EC382" s="12"/>
      <c r="ED382" s="12"/>
      <c r="EE382" s="12"/>
      <c r="EF382" s="12"/>
      <c r="EG382" s="12"/>
      <c r="EH382" s="12"/>
      <c r="EI382" s="12"/>
      <c r="EJ382" s="12"/>
      <c r="EK382" s="12"/>
      <c r="EL382" s="12"/>
      <c r="EM382" s="12"/>
      <c r="EN382" s="12"/>
      <c r="EO382" s="12"/>
      <c r="EP382" s="12"/>
      <c r="EQ382" s="12"/>
      <c r="ER382" s="12"/>
      <c r="ES382" s="12"/>
      <c r="ET382" s="12"/>
      <c r="EU382" s="12"/>
      <c r="EV382" s="12"/>
      <c r="EW382" s="12"/>
      <c r="EX382" s="12"/>
    </row>
    <row r="383" spans="1:154" x14ac:dyDescent="0.2">
      <c r="A383" s="48"/>
      <c r="B383" s="49"/>
      <c r="C383" s="49"/>
      <c r="D383" s="49"/>
      <c r="E383" s="49"/>
      <c r="F383" s="49" t="s">
        <v>37</v>
      </c>
      <c r="G383" s="53" t="s">
        <v>264</v>
      </c>
      <c r="H383" s="78"/>
      <c r="I383" s="78"/>
      <c r="J383" s="78">
        <f t="shared" si="91"/>
        <v>0</v>
      </c>
      <c r="K383" s="76"/>
      <c r="L383" s="78"/>
      <c r="M383" s="50"/>
      <c r="N383" s="78"/>
      <c r="O383" s="79">
        <f>+M383+N383</f>
        <v>0</v>
      </c>
      <c r="P383" s="79">
        <f t="shared" si="94"/>
        <v>0</v>
      </c>
      <c r="Q383" s="41"/>
      <c r="R383" s="36"/>
      <c r="S383" s="36"/>
      <c r="T383" s="101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  <c r="CE383" s="11"/>
      <c r="CF383" s="11"/>
      <c r="CG383" s="11"/>
      <c r="CH383" s="11"/>
      <c r="CI383" s="11"/>
      <c r="CJ383" s="11"/>
      <c r="CK383" s="11"/>
      <c r="CL383" s="11"/>
      <c r="CM383" s="11"/>
      <c r="CN383" s="11"/>
      <c r="CO383" s="11"/>
      <c r="CP383" s="11"/>
      <c r="CQ383" s="11"/>
      <c r="CR383" s="11"/>
      <c r="CS383" s="11"/>
      <c r="CT383" s="11"/>
      <c r="CU383" s="11"/>
      <c r="CV383" s="11"/>
      <c r="CW383" s="11"/>
      <c r="CX383" s="11"/>
      <c r="CY383" s="11"/>
      <c r="CZ383" s="11"/>
      <c r="DA383" s="11"/>
      <c r="DB383" s="11"/>
      <c r="DC383" s="12"/>
      <c r="DD383" s="12"/>
      <c r="DE383" s="12"/>
      <c r="DF383" s="12"/>
      <c r="DG383" s="12"/>
      <c r="DH383" s="12"/>
      <c r="DI383" s="12"/>
      <c r="DJ383" s="12"/>
      <c r="DK383" s="12"/>
      <c r="DL383" s="12"/>
      <c r="DM383" s="12"/>
      <c r="DN383" s="12"/>
      <c r="DO383" s="12"/>
      <c r="DP383" s="12"/>
      <c r="DQ383" s="12"/>
      <c r="DR383" s="12"/>
      <c r="DS383" s="12"/>
      <c r="DT383" s="12"/>
      <c r="DU383" s="12"/>
      <c r="DV383" s="12"/>
      <c r="DW383" s="12"/>
      <c r="DX383" s="12"/>
      <c r="DY383" s="12"/>
      <c r="DZ383" s="12"/>
      <c r="EA383" s="12"/>
      <c r="EB383" s="12"/>
      <c r="EC383" s="12"/>
      <c r="ED383" s="12"/>
      <c r="EE383" s="12"/>
      <c r="EF383" s="12"/>
      <c r="EG383" s="12"/>
      <c r="EH383" s="12"/>
      <c r="EI383" s="12"/>
      <c r="EJ383" s="12"/>
      <c r="EK383" s="12"/>
      <c r="EL383" s="12"/>
      <c r="EM383" s="12"/>
      <c r="EN383" s="12"/>
      <c r="EO383" s="12"/>
      <c r="EP383" s="12"/>
      <c r="EQ383" s="12"/>
      <c r="ER383" s="12"/>
      <c r="ES383" s="12"/>
      <c r="ET383" s="12"/>
      <c r="EU383" s="12"/>
      <c r="EV383" s="12"/>
      <c r="EW383" s="12"/>
      <c r="EX383" s="12"/>
    </row>
    <row r="384" spans="1:154" x14ac:dyDescent="0.2">
      <c r="A384" s="48"/>
      <c r="B384" s="49"/>
      <c r="C384" s="49"/>
      <c r="D384" s="49"/>
      <c r="E384" s="49"/>
      <c r="F384" s="49" t="s">
        <v>35</v>
      </c>
      <c r="G384" s="53" t="s">
        <v>335</v>
      </c>
      <c r="H384" s="78">
        <v>0</v>
      </c>
      <c r="I384" s="78">
        <v>0</v>
      </c>
      <c r="J384" s="78">
        <f t="shared" si="91"/>
        <v>0</v>
      </c>
      <c r="K384" s="76" t="e">
        <f t="shared" ref="K384:K387" si="96">ROUND(I384/H384*100,2)</f>
        <v>#DIV/0!</v>
      </c>
      <c r="L384" s="78">
        <v>0</v>
      </c>
      <c r="M384" s="50">
        <v>0</v>
      </c>
      <c r="N384" s="78">
        <v>0</v>
      </c>
      <c r="O384" s="79">
        <f>+M384+N384</f>
        <v>0</v>
      </c>
      <c r="P384" s="79">
        <f t="shared" si="94"/>
        <v>0</v>
      </c>
      <c r="Q384" s="41"/>
      <c r="R384" s="36"/>
      <c r="S384" s="36"/>
      <c r="T384" s="101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  <c r="CF384" s="11"/>
      <c r="CG384" s="11"/>
      <c r="CH384" s="11"/>
      <c r="CI384" s="11"/>
      <c r="CJ384" s="11"/>
      <c r="CK384" s="11"/>
      <c r="CL384" s="11"/>
      <c r="CM384" s="11"/>
      <c r="CN384" s="11"/>
      <c r="CO384" s="11"/>
      <c r="CP384" s="11"/>
      <c r="CQ384" s="11"/>
      <c r="CR384" s="11"/>
      <c r="CS384" s="11"/>
      <c r="CT384" s="11"/>
      <c r="CU384" s="11"/>
      <c r="CV384" s="11"/>
      <c r="CW384" s="11"/>
      <c r="CX384" s="11"/>
      <c r="CY384" s="11"/>
      <c r="CZ384" s="11"/>
      <c r="DA384" s="11"/>
      <c r="DB384" s="11"/>
      <c r="DC384" s="12"/>
      <c r="DD384" s="12"/>
      <c r="DE384" s="12"/>
      <c r="DF384" s="12"/>
      <c r="DG384" s="12"/>
      <c r="DH384" s="12"/>
      <c r="DI384" s="12"/>
      <c r="DJ384" s="12"/>
      <c r="DK384" s="12"/>
      <c r="DL384" s="12"/>
      <c r="DM384" s="12"/>
      <c r="DN384" s="12"/>
      <c r="DO384" s="12"/>
      <c r="DP384" s="12"/>
      <c r="DQ384" s="12"/>
      <c r="DR384" s="12"/>
      <c r="DS384" s="12"/>
      <c r="DT384" s="12"/>
      <c r="DU384" s="12"/>
      <c r="DV384" s="12"/>
      <c r="DW384" s="12"/>
      <c r="DX384" s="12"/>
      <c r="DY384" s="12"/>
      <c r="DZ384" s="12"/>
      <c r="EA384" s="12"/>
      <c r="EB384" s="12"/>
      <c r="EC384" s="12"/>
      <c r="ED384" s="12"/>
      <c r="EE384" s="12"/>
      <c r="EF384" s="12"/>
      <c r="EG384" s="12"/>
      <c r="EH384" s="12"/>
      <c r="EI384" s="12"/>
      <c r="EJ384" s="12"/>
      <c r="EK384" s="12"/>
      <c r="EL384" s="12"/>
      <c r="EM384" s="12"/>
      <c r="EN384" s="12"/>
      <c r="EO384" s="12"/>
      <c r="EP384" s="12"/>
      <c r="EQ384" s="12"/>
      <c r="ER384" s="12"/>
      <c r="ES384" s="12"/>
      <c r="ET384" s="12"/>
      <c r="EU384" s="12"/>
      <c r="EV384" s="12"/>
      <c r="EW384" s="12"/>
      <c r="EX384" s="12"/>
    </row>
    <row r="385" spans="1:154" x14ac:dyDescent="0.2">
      <c r="A385" s="48"/>
      <c r="B385" s="49"/>
      <c r="C385" s="49"/>
      <c r="D385" s="49"/>
      <c r="E385" s="49"/>
      <c r="F385" s="49" t="s">
        <v>55</v>
      </c>
      <c r="G385" s="53" t="s">
        <v>336</v>
      </c>
      <c r="H385" s="78"/>
      <c r="I385" s="78"/>
      <c r="J385" s="78">
        <f t="shared" si="91"/>
        <v>0</v>
      </c>
      <c r="K385" s="76"/>
      <c r="L385" s="78"/>
      <c r="M385" s="50"/>
      <c r="N385" s="78"/>
      <c r="O385" s="79">
        <f>+M385+N385</f>
        <v>0</v>
      </c>
      <c r="P385" s="79">
        <f t="shared" si="94"/>
        <v>0</v>
      </c>
      <c r="Q385" s="41"/>
      <c r="R385" s="36"/>
      <c r="S385" s="36"/>
      <c r="T385" s="101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  <c r="CE385" s="11"/>
      <c r="CF385" s="11"/>
      <c r="CG385" s="11"/>
      <c r="CH385" s="11"/>
      <c r="CI385" s="11"/>
      <c r="CJ385" s="11"/>
      <c r="CK385" s="11"/>
      <c r="CL385" s="11"/>
      <c r="CM385" s="11"/>
      <c r="CN385" s="11"/>
      <c r="CO385" s="11"/>
      <c r="CP385" s="11"/>
      <c r="CQ385" s="11"/>
      <c r="CR385" s="11"/>
      <c r="CS385" s="11"/>
      <c r="CT385" s="11"/>
      <c r="CU385" s="11"/>
      <c r="CV385" s="11"/>
      <c r="CW385" s="11"/>
      <c r="CX385" s="11"/>
      <c r="CY385" s="11"/>
      <c r="CZ385" s="11"/>
      <c r="DA385" s="11"/>
      <c r="DB385" s="11"/>
      <c r="DC385" s="12"/>
      <c r="DD385" s="12"/>
      <c r="DE385" s="12"/>
      <c r="DF385" s="12"/>
      <c r="DG385" s="12"/>
      <c r="DH385" s="12"/>
      <c r="DI385" s="12"/>
      <c r="DJ385" s="12"/>
      <c r="DK385" s="12"/>
      <c r="DL385" s="12"/>
      <c r="DM385" s="12"/>
      <c r="DN385" s="12"/>
      <c r="DO385" s="12"/>
      <c r="DP385" s="12"/>
      <c r="DQ385" s="12"/>
      <c r="DR385" s="12"/>
      <c r="DS385" s="12"/>
      <c r="DT385" s="12"/>
      <c r="DU385" s="12"/>
      <c r="DV385" s="12"/>
      <c r="DW385" s="12"/>
      <c r="DX385" s="12"/>
      <c r="DY385" s="12"/>
      <c r="DZ385" s="12"/>
      <c r="EA385" s="12"/>
      <c r="EB385" s="12"/>
      <c r="EC385" s="12"/>
      <c r="ED385" s="12"/>
      <c r="EE385" s="12"/>
      <c r="EF385" s="12"/>
      <c r="EG385" s="12"/>
      <c r="EH385" s="12"/>
      <c r="EI385" s="12"/>
      <c r="EJ385" s="12"/>
      <c r="EK385" s="12"/>
      <c r="EL385" s="12"/>
      <c r="EM385" s="12"/>
      <c r="EN385" s="12"/>
      <c r="EO385" s="12"/>
      <c r="EP385" s="12"/>
      <c r="EQ385" s="12"/>
      <c r="ER385" s="12"/>
      <c r="ES385" s="12"/>
      <c r="ET385" s="12"/>
      <c r="EU385" s="12"/>
      <c r="EV385" s="12"/>
      <c r="EW385" s="12"/>
      <c r="EX385" s="12"/>
    </row>
    <row r="386" spans="1:154" x14ac:dyDescent="0.2">
      <c r="A386" s="48"/>
      <c r="B386" s="49"/>
      <c r="C386" s="49"/>
      <c r="D386" s="49"/>
      <c r="E386" s="49"/>
      <c r="F386" s="49" t="s">
        <v>113</v>
      </c>
      <c r="G386" s="53" t="s">
        <v>267</v>
      </c>
      <c r="H386" s="78"/>
      <c r="I386" s="78"/>
      <c r="J386" s="78">
        <f t="shared" si="91"/>
        <v>0</v>
      </c>
      <c r="K386" s="76"/>
      <c r="L386" s="78"/>
      <c r="M386" s="50"/>
      <c r="N386" s="78"/>
      <c r="O386" s="79">
        <f>+M386+N386</f>
        <v>0</v>
      </c>
      <c r="P386" s="79">
        <f t="shared" si="94"/>
        <v>0</v>
      </c>
      <c r="Q386" s="41"/>
      <c r="R386" s="36"/>
      <c r="S386" s="36"/>
      <c r="T386" s="101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  <c r="CE386" s="11"/>
      <c r="CF386" s="11"/>
      <c r="CG386" s="11"/>
      <c r="CH386" s="11"/>
      <c r="CI386" s="11"/>
      <c r="CJ386" s="11"/>
      <c r="CK386" s="11"/>
      <c r="CL386" s="11"/>
      <c r="CM386" s="11"/>
      <c r="CN386" s="11"/>
      <c r="CO386" s="11"/>
      <c r="CP386" s="11"/>
      <c r="CQ386" s="11"/>
      <c r="CR386" s="11"/>
      <c r="CS386" s="11"/>
      <c r="CT386" s="11"/>
      <c r="CU386" s="11"/>
      <c r="CV386" s="11"/>
      <c r="CW386" s="11"/>
      <c r="CX386" s="11"/>
      <c r="CY386" s="11"/>
      <c r="CZ386" s="11"/>
      <c r="DA386" s="11"/>
      <c r="DB386" s="11"/>
      <c r="DC386" s="12"/>
      <c r="DD386" s="12"/>
      <c r="DE386" s="12"/>
      <c r="DF386" s="12"/>
      <c r="DG386" s="12"/>
      <c r="DH386" s="12"/>
      <c r="DI386" s="12"/>
      <c r="DJ386" s="12"/>
      <c r="DK386" s="12"/>
      <c r="DL386" s="12"/>
      <c r="DM386" s="12"/>
      <c r="DN386" s="12"/>
      <c r="DO386" s="12"/>
      <c r="DP386" s="12"/>
      <c r="DQ386" s="12"/>
      <c r="DR386" s="12"/>
      <c r="DS386" s="12"/>
      <c r="DT386" s="12"/>
      <c r="DU386" s="12"/>
      <c r="DV386" s="12"/>
      <c r="DW386" s="12"/>
      <c r="DX386" s="12"/>
      <c r="DY386" s="12"/>
      <c r="DZ386" s="12"/>
      <c r="EA386" s="12"/>
      <c r="EB386" s="12"/>
      <c r="EC386" s="12"/>
      <c r="ED386" s="12"/>
      <c r="EE386" s="12"/>
      <c r="EF386" s="12"/>
      <c r="EG386" s="12"/>
      <c r="EH386" s="12"/>
      <c r="EI386" s="12"/>
      <c r="EJ386" s="12"/>
      <c r="EK386" s="12"/>
      <c r="EL386" s="12"/>
      <c r="EM386" s="12"/>
      <c r="EN386" s="12"/>
      <c r="EO386" s="12"/>
      <c r="EP386" s="12"/>
      <c r="EQ386" s="12"/>
      <c r="ER386" s="12"/>
      <c r="ES386" s="12"/>
      <c r="ET386" s="12"/>
      <c r="EU386" s="12"/>
      <c r="EV386" s="12"/>
      <c r="EW386" s="12"/>
      <c r="EX386" s="12"/>
    </row>
    <row r="387" spans="1:154" x14ac:dyDescent="0.2">
      <c r="A387" s="48"/>
      <c r="B387" s="49"/>
      <c r="C387" s="49"/>
      <c r="D387" s="49"/>
      <c r="E387" s="49" t="s">
        <v>55</v>
      </c>
      <c r="F387" s="49"/>
      <c r="G387" s="53" t="s">
        <v>268</v>
      </c>
      <c r="H387" s="78">
        <v>0</v>
      </c>
      <c r="I387" s="78">
        <v>0</v>
      </c>
      <c r="J387" s="78">
        <f t="shared" si="91"/>
        <v>0</v>
      </c>
      <c r="K387" s="76" t="e">
        <f t="shared" si="96"/>
        <v>#DIV/0!</v>
      </c>
      <c r="L387" s="78">
        <v>0</v>
      </c>
      <c r="M387" s="50">
        <v>0</v>
      </c>
      <c r="N387" s="78">
        <v>0</v>
      </c>
      <c r="O387" s="79">
        <f>+M387+N387</f>
        <v>0</v>
      </c>
      <c r="P387" s="79">
        <f t="shared" si="94"/>
        <v>0</v>
      </c>
      <c r="Q387" s="41"/>
      <c r="R387" s="36"/>
      <c r="S387" s="36"/>
      <c r="T387" s="101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  <c r="CE387" s="11"/>
      <c r="CF387" s="11"/>
      <c r="CG387" s="11"/>
      <c r="CH387" s="11"/>
      <c r="CI387" s="11"/>
      <c r="CJ387" s="11"/>
      <c r="CK387" s="11"/>
      <c r="CL387" s="11"/>
      <c r="CM387" s="11"/>
      <c r="CN387" s="11"/>
      <c r="CO387" s="11"/>
      <c r="CP387" s="11"/>
      <c r="CQ387" s="11"/>
      <c r="CR387" s="11"/>
      <c r="CS387" s="11"/>
      <c r="CT387" s="11"/>
      <c r="CU387" s="11"/>
      <c r="CV387" s="11"/>
      <c r="CW387" s="11"/>
      <c r="CX387" s="11"/>
      <c r="CY387" s="11"/>
      <c r="CZ387" s="11"/>
      <c r="DA387" s="11"/>
      <c r="DB387" s="11"/>
      <c r="DC387" s="12"/>
      <c r="DD387" s="12"/>
      <c r="DE387" s="12"/>
      <c r="DF387" s="12"/>
      <c r="DG387" s="12"/>
      <c r="DH387" s="12"/>
      <c r="DI387" s="12"/>
      <c r="DJ387" s="12"/>
      <c r="DK387" s="12"/>
      <c r="DL387" s="12"/>
      <c r="DM387" s="12"/>
      <c r="DN387" s="12"/>
      <c r="DO387" s="12"/>
      <c r="DP387" s="12"/>
      <c r="DQ387" s="12"/>
      <c r="DR387" s="12"/>
      <c r="DS387" s="12"/>
      <c r="DT387" s="12"/>
      <c r="DU387" s="12"/>
      <c r="DV387" s="12"/>
      <c r="DW387" s="12"/>
      <c r="DX387" s="12"/>
      <c r="DY387" s="12"/>
      <c r="DZ387" s="12"/>
      <c r="EA387" s="12"/>
      <c r="EB387" s="12"/>
      <c r="EC387" s="12"/>
      <c r="ED387" s="12"/>
      <c r="EE387" s="12"/>
      <c r="EF387" s="12"/>
      <c r="EG387" s="12"/>
      <c r="EH387" s="12"/>
      <c r="EI387" s="12"/>
      <c r="EJ387" s="12"/>
      <c r="EK387" s="12"/>
      <c r="EL387" s="12"/>
      <c r="EM387" s="12"/>
      <c r="EN387" s="12"/>
      <c r="EO387" s="12"/>
      <c r="EP387" s="12"/>
      <c r="EQ387" s="12"/>
      <c r="ER387" s="12"/>
      <c r="ES387" s="12"/>
      <c r="ET387" s="12"/>
      <c r="EU387" s="12"/>
      <c r="EV387" s="12"/>
      <c r="EW387" s="12"/>
      <c r="EX387" s="12"/>
    </row>
    <row r="388" spans="1:154" x14ac:dyDescent="0.2">
      <c r="A388" s="38"/>
      <c r="B388" s="39"/>
      <c r="C388" s="39"/>
      <c r="D388" s="39">
        <v>79</v>
      </c>
      <c r="E388" s="39"/>
      <c r="F388" s="39"/>
      <c r="G388" s="74" t="s">
        <v>337</v>
      </c>
      <c r="H388" s="75">
        <f t="shared" ref="H388:I390" si="97">H389</f>
        <v>0</v>
      </c>
      <c r="I388" s="75">
        <f t="shared" si="97"/>
        <v>0</v>
      </c>
      <c r="J388" s="78">
        <f t="shared" si="91"/>
        <v>0</v>
      </c>
      <c r="K388" s="76"/>
      <c r="L388" s="75">
        <f t="shared" ref="L388:O390" si="98">L389</f>
        <v>0</v>
      </c>
      <c r="M388" s="63"/>
      <c r="N388" s="75">
        <f t="shared" si="98"/>
        <v>0</v>
      </c>
      <c r="O388" s="77">
        <f t="shared" si="98"/>
        <v>0</v>
      </c>
      <c r="P388" s="77">
        <f t="shared" si="94"/>
        <v>0</v>
      </c>
      <c r="Q388" s="41"/>
      <c r="R388" s="36"/>
      <c r="S388" s="36"/>
      <c r="T388" s="101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1"/>
      <c r="CD388" s="11"/>
      <c r="CE388" s="11"/>
      <c r="CF388" s="11"/>
      <c r="CG388" s="11"/>
      <c r="CH388" s="11"/>
      <c r="CI388" s="11"/>
      <c r="CJ388" s="11"/>
      <c r="CK388" s="11"/>
      <c r="CL388" s="11"/>
      <c r="CM388" s="11"/>
      <c r="CN388" s="11"/>
      <c r="CO388" s="11"/>
      <c r="CP388" s="11"/>
      <c r="CQ388" s="11"/>
      <c r="CR388" s="11"/>
      <c r="CS388" s="11"/>
      <c r="CT388" s="11"/>
      <c r="CU388" s="11"/>
      <c r="CV388" s="11"/>
      <c r="CW388" s="11"/>
      <c r="CX388" s="11"/>
      <c r="CY388" s="11"/>
      <c r="CZ388" s="11"/>
      <c r="DA388" s="11"/>
      <c r="DB388" s="11"/>
      <c r="DC388" s="12"/>
      <c r="DD388" s="12"/>
      <c r="DE388" s="12"/>
      <c r="DF388" s="12"/>
      <c r="DG388" s="12"/>
      <c r="DH388" s="12"/>
      <c r="DI388" s="12"/>
      <c r="DJ388" s="12"/>
      <c r="DK388" s="12"/>
      <c r="DL388" s="12"/>
      <c r="DM388" s="12"/>
      <c r="DN388" s="12"/>
      <c r="DO388" s="12"/>
      <c r="DP388" s="12"/>
      <c r="DQ388" s="12"/>
      <c r="DR388" s="12"/>
      <c r="DS388" s="12"/>
      <c r="DT388" s="12"/>
      <c r="DU388" s="12"/>
      <c r="DV388" s="12"/>
      <c r="DW388" s="12"/>
      <c r="DX388" s="12"/>
      <c r="DY388" s="12"/>
      <c r="DZ388" s="12"/>
      <c r="EA388" s="12"/>
      <c r="EB388" s="12"/>
      <c r="EC388" s="12"/>
      <c r="ED388" s="12"/>
      <c r="EE388" s="12"/>
      <c r="EF388" s="12"/>
      <c r="EG388" s="12"/>
      <c r="EH388" s="12"/>
      <c r="EI388" s="12"/>
      <c r="EJ388" s="12"/>
      <c r="EK388" s="12"/>
      <c r="EL388" s="12"/>
      <c r="EM388" s="12"/>
      <c r="EN388" s="12"/>
      <c r="EO388" s="12"/>
      <c r="EP388" s="12"/>
      <c r="EQ388" s="12"/>
      <c r="ER388" s="12"/>
      <c r="ES388" s="12"/>
      <c r="ET388" s="12"/>
      <c r="EU388" s="12"/>
      <c r="EV388" s="12"/>
      <c r="EW388" s="12"/>
      <c r="EX388" s="12"/>
    </row>
    <row r="389" spans="1:154" x14ac:dyDescent="0.2">
      <c r="A389" s="38"/>
      <c r="B389" s="39"/>
      <c r="C389" s="39"/>
      <c r="D389" s="39">
        <v>81</v>
      </c>
      <c r="E389" s="39"/>
      <c r="F389" s="39"/>
      <c r="G389" s="74" t="s">
        <v>338</v>
      </c>
      <c r="H389" s="75">
        <f t="shared" si="97"/>
        <v>0</v>
      </c>
      <c r="I389" s="75">
        <f t="shared" si="97"/>
        <v>0</v>
      </c>
      <c r="J389" s="78">
        <f t="shared" si="91"/>
        <v>0</v>
      </c>
      <c r="K389" s="76"/>
      <c r="L389" s="75">
        <f t="shared" si="98"/>
        <v>0</v>
      </c>
      <c r="M389" s="63"/>
      <c r="N389" s="75">
        <f t="shared" si="98"/>
        <v>0</v>
      </c>
      <c r="O389" s="77">
        <f t="shared" si="98"/>
        <v>0</v>
      </c>
      <c r="P389" s="77">
        <f t="shared" si="94"/>
        <v>0</v>
      </c>
      <c r="Q389" s="41"/>
      <c r="R389" s="36"/>
      <c r="S389" s="36"/>
      <c r="T389" s="101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1"/>
      <c r="CD389" s="11"/>
      <c r="CE389" s="11"/>
      <c r="CF389" s="11"/>
      <c r="CG389" s="11"/>
      <c r="CH389" s="11"/>
      <c r="CI389" s="11"/>
      <c r="CJ389" s="11"/>
      <c r="CK389" s="11"/>
      <c r="CL389" s="11"/>
      <c r="CM389" s="11"/>
      <c r="CN389" s="11"/>
      <c r="CO389" s="11"/>
      <c r="CP389" s="11"/>
      <c r="CQ389" s="11"/>
      <c r="CR389" s="11"/>
      <c r="CS389" s="11"/>
      <c r="CT389" s="11"/>
      <c r="CU389" s="11"/>
      <c r="CV389" s="11"/>
      <c r="CW389" s="11"/>
      <c r="CX389" s="11"/>
      <c r="CY389" s="11"/>
      <c r="CZ389" s="11"/>
      <c r="DA389" s="11"/>
      <c r="DB389" s="11"/>
      <c r="DC389" s="12"/>
      <c r="DD389" s="12"/>
      <c r="DE389" s="12"/>
      <c r="DF389" s="12"/>
      <c r="DG389" s="12"/>
      <c r="DH389" s="12"/>
      <c r="DI389" s="12"/>
      <c r="DJ389" s="12"/>
      <c r="DK389" s="12"/>
      <c r="DL389" s="12"/>
      <c r="DM389" s="12"/>
      <c r="DN389" s="12"/>
      <c r="DO389" s="12"/>
      <c r="DP389" s="12"/>
      <c r="DQ389" s="12"/>
      <c r="DR389" s="12"/>
      <c r="DS389" s="12"/>
      <c r="DT389" s="12"/>
      <c r="DU389" s="12"/>
      <c r="DV389" s="12"/>
      <c r="DW389" s="12"/>
      <c r="DX389" s="12"/>
      <c r="DY389" s="12"/>
      <c r="DZ389" s="12"/>
      <c r="EA389" s="12"/>
      <c r="EB389" s="12"/>
      <c r="EC389" s="12"/>
      <c r="ED389" s="12"/>
      <c r="EE389" s="12"/>
      <c r="EF389" s="12"/>
      <c r="EG389" s="12"/>
      <c r="EH389" s="12"/>
      <c r="EI389" s="12"/>
      <c r="EJ389" s="12"/>
      <c r="EK389" s="12"/>
      <c r="EL389" s="12"/>
      <c r="EM389" s="12"/>
      <c r="EN389" s="12"/>
      <c r="EO389" s="12"/>
      <c r="EP389" s="12"/>
      <c r="EQ389" s="12"/>
      <c r="ER389" s="12"/>
      <c r="ES389" s="12"/>
      <c r="ET389" s="12"/>
      <c r="EU389" s="12"/>
      <c r="EV389" s="12"/>
      <c r="EW389" s="12"/>
      <c r="EX389" s="12"/>
    </row>
    <row r="390" spans="1:154" x14ac:dyDescent="0.2">
      <c r="A390" s="38"/>
      <c r="B390" s="39"/>
      <c r="C390" s="39"/>
      <c r="D390" s="39"/>
      <c r="E390" s="39" t="s">
        <v>37</v>
      </c>
      <c r="F390" s="39"/>
      <c r="G390" s="52" t="s">
        <v>339</v>
      </c>
      <c r="H390" s="75">
        <f t="shared" si="97"/>
        <v>0</v>
      </c>
      <c r="I390" s="75">
        <f t="shared" si="97"/>
        <v>0</v>
      </c>
      <c r="J390" s="78">
        <f t="shared" si="91"/>
        <v>0</v>
      </c>
      <c r="K390" s="76"/>
      <c r="L390" s="75">
        <f t="shared" si="98"/>
        <v>0</v>
      </c>
      <c r="M390" s="63"/>
      <c r="N390" s="75">
        <f t="shared" si="98"/>
        <v>0</v>
      </c>
      <c r="O390" s="77">
        <f t="shared" si="98"/>
        <v>0</v>
      </c>
      <c r="P390" s="77">
        <f t="shared" si="94"/>
        <v>0</v>
      </c>
      <c r="Q390" s="41"/>
      <c r="R390" s="36"/>
      <c r="S390" s="36"/>
      <c r="T390" s="101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1"/>
      <c r="CD390" s="11"/>
      <c r="CE390" s="11"/>
      <c r="CF390" s="11"/>
      <c r="CG390" s="11"/>
      <c r="CH390" s="11"/>
      <c r="CI390" s="11"/>
      <c r="CJ390" s="11"/>
      <c r="CK390" s="11"/>
      <c r="CL390" s="11"/>
      <c r="CM390" s="11"/>
      <c r="CN390" s="11"/>
      <c r="CO390" s="11"/>
      <c r="CP390" s="11"/>
      <c r="CQ390" s="11"/>
      <c r="CR390" s="11"/>
      <c r="CS390" s="11"/>
      <c r="CT390" s="11"/>
      <c r="CU390" s="11"/>
      <c r="CV390" s="11"/>
      <c r="CW390" s="11"/>
      <c r="CX390" s="11"/>
      <c r="CY390" s="11"/>
      <c r="CZ390" s="11"/>
      <c r="DA390" s="11"/>
      <c r="DB390" s="11"/>
      <c r="DC390" s="12"/>
      <c r="DD390" s="12"/>
      <c r="DE390" s="12"/>
      <c r="DF390" s="12"/>
      <c r="DG390" s="12"/>
      <c r="DH390" s="12"/>
      <c r="DI390" s="12"/>
      <c r="DJ390" s="12"/>
      <c r="DK390" s="12"/>
      <c r="DL390" s="12"/>
      <c r="DM390" s="12"/>
      <c r="DN390" s="12"/>
      <c r="DO390" s="12"/>
      <c r="DP390" s="12"/>
      <c r="DQ390" s="12"/>
      <c r="DR390" s="12"/>
      <c r="DS390" s="12"/>
      <c r="DT390" s="12"/>
      <c r="DU390" s="12"/>
      <c r="DV390" s="12"/>
      <c r="DW390" s="12"/>
      <c r="DX390" s="12"/>
      <c r="DY390" s="12"/>
      <c r="DZ390" s="12"/>
      <c r="EA390" s="12"/>
      <c r="EB390" s="12"/>
      <c r="EC390" s="12"/>
      <c r="ED390" s="12"/>
      <c r="EE390" s="12"/>
      <c r="EF390" s="12"/>
      <c r="EG390" s="12"/>
      <c r="EH390" s="12"/>
      <c r="EI390" s="12"/>
      <c r="EJ390" s="12"/>
      <c r="EK390" s="12"/>
      <c r="EL390" s="12"/>
      <c r="EM390" s="12"/>
      <c r="EN390" s="12"/>
      <c r="EO390" s="12"/>
      <c r="EP390" s="12"/>
      <c r="EQ390" s="12"/>
      <c r="ER390" s="12"/>
      <c r="ES390" s="12"/>
      <c r="ET390" s="12"/>
      <c r="EU390" s="12"/>
      <c r="EV390" s="12"/>
      <c r="EW390" s="12"/>
      <c r="EX390" s="12"/>
    </row>
    <row r="391" spans="1:154" ht="33" x14ac:dyDescent="0.2">
      <c r="A391" s="48"/>
      <c r="B391" s="49"/>
      <c r="C391" s="49"/>
      <c r="D391" s="49"/>
      <c r="E391" s="49"/>
      <c r="F391" s="49" t="s">
        <v>37</v>
      </c>
      <c r="G391" s="53" t="s">
        <v>340</v>
      </c>
      <c r="H391" s="78"/>
      <c r="I391" s="78"/>
      <c r="J391" s="78">
        <f t="shared" si="91"/>
        <v>0</v>
      </c>
      <c r="K391" s="76"/>
      <c r="L391" s="78"/>
      <c r="M391" s="50"/>
      <c r="N391" s="78"/>
      <c r="O391" s="79">
        <f>+M391+N391</f>
        <v>0</v>
      </c>
      <c r="P391" s="79">
        <f t="shared" si="94"/>
        <v>0</v>
      </c>
      <c r="Q391" s="41"/>
      <c r="R391" s="36"/>
      <c r="S391" s="36"/>
      <c r="T391" s="101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1"/>
      <c r="CD391" s="11"/>
      <c r="CE391" s="11"/>
      <c r="CF391" s="11"/>
      <c r="CG391" s="11"/>
      <c r="CH391" s="11"/>
      <c r="CI391" s="11"/>
      <c r="CJ391" s="11"/>
      <c r="CK391" s="11"/>
      <c r="CL391" s="11"/>
      <c r="CM391" s="11"/>
      <c r="CN391" s="11"/>
      <c r="CO391" s="11"/>
      <c r="CP391" s="11"/>
      <c r="CQ391" s="11"/>
      <c r="CR391" s="11"/>
      <c r="CS391" s="11"/>
      <c r="CT391" s="11"/>
      <c r="CU391" s="11"/>
      <c r="CV391" s="11"/>
      <c r="CW391" s="11"/>
      <c r="CX391" s="11"/>
      <c r="CY391" s="11"/>
      <c r="CZ391" s="11"/>
      <c r="DA391" s="11"/>
      <c r="DB391" s="11"/>
      <c r="DC391" s="12"/>
      <c r="DD391" s="12"/>
      <c r="DE391" s="12"/>
      <c r="DF391" s="12"/>
      <c r="DG391" s="12"/>
      <c r="DH391" s="12"/>
      <c r="DI391" s="12"/>
      <c r="DJ391" s="12"/>
      <c r="DK391" s="12"/>
      <c r="DL391" s="12"/>
      <c r="DM391" s="12"/>
      <c r="DN391" s="12"/>
      <c r="DO391" s="12"/>
      <c r="DP391" s="12"/>
      <c r="DQ391" s="12"/>
      <c r="DR391" s="12"/>
      <c r="DS391" s="12"/>
      <c r="DT391" s="12"/>
      <c r="DU391" s="12"/>
      <c r="DV391" s="12"/>
      <c r="DW391" s="12"/>
      <c r="DX391" s="12"/>
      <c r="DY391" s="12"/>
      <c r="DZ391" s="12"/>
      <c r="EA391" s="12"/>
      <c r="EB391" s="12"/>
      <c r="EC391" s="12"/>
      <c r="ED391" s="12"/>
      <c r="EE391" s="12"/>
      <c r="EF391" s="12"/>
      <c r="EG391" s="12"/>
      <c r="EH391" s="12"/>
      <c r="EI391" s="12"/>
      <c r="EJ391" s="12"/>
      <c r="EK391" s="12"/>
      <c r="EL391" s="12"/>
      <c r="EM391" s="12"/>
      <c r="EN391" s="12"/>
      <c r="EO391" s="12"/>
      <c r="EP391" s="12"/>
      <c r="EQ391" s="12"/>
      <c r="ER391" s="12"/>
      <c r="ES391" s="12"/>
      <c r="ET391" s="12"/>
      <c r="EU391" s="12"/>
      <c r="EV391" s="12"/>
      <c r="EW391" s="12"/>
      <c r="EX391" s="12"/>
    </row>
    <row r="392" spans="1:154" x14ac:dyDescent="0.2">
      <c r="A392" s="92"/>
      <c r="B392" s="93"/>
      <c r="C392" s="93"/>
      <c r="D392" s="93">
        <v>85</v>
      </c>
      <c r="E392" s="93"/>
      <c r="F392" s="93"/>
      <c r="G392" s="94" t="s">
        <v>109</v>
      </c>
      <c r="H392" s="154"/>
      <c r="I392" s="154"/>
      <c r="J392" s="154">
        <f t="shared" si="91"/>
        <v>0</v>
      </c>
      <c r="K392" s="155"/>
      <c r="L392" s="154"/>
      <c r="M392" s="156">
        <v>-140315</v>
      </c>
      <c r="N392" s="154">
        <v>-27</v>
      </c>
      <c r="O392" s="157">
        <f>+M392+N392</f>
        <v>-140342</v>
      </c>
      <c r="P392" s="157">
        <f t="shared" si="94"/>
        <v>140342</v>
      </c>
      <c r="Q392" s="158"/>
      <c r="R392" s="36"/>
      <c r="S392" s="36"/>
      <c r="T392" s="101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1"/>
      <c r="CD392" s="11"/>
      <c r="CE392" s="11"/>
      <c r="CF392" s="11"/>
      <c r="CG392" s="11"/>
      <c r="CH392" s="11"/>
      <c r="CI392" s="11"/>
      <c r="CJ392" s="11"/>
      <c r="CK392" s="11"/>
      <c r="CL392" s="11"/>
      <c r="CM392" s="11"/>
      <c r="CN392" s="11"/>
      <c r="CO392" s="11"/>
      <c r="CP392" s="11"/>
      <c r="CQ392" s="11"/>
      <c r="CR392" s="11"/>
      <c r="CS392" s="11"/>
      <c r="CT392" s="11"/>
      <c r="CU392" s="11"/>
      <c r="CV392" s="11"/>
      <c r="CW392" s="11"/>
      <c r="CX392" s="11"/>
      <c r="CY392" s="11"/>
      <c r="CZ392" s="11"/>
      <c r="DA392" s="11"/>
      <c r="DB392" s="11"/>
      <c r="DC392" s="12"/>
      <c r="DD392" s="12"/>
      <c r="DE392" s="12"/>
      <c r="DF392" s="12"/>
      <c r="DG392" s="12"/>
      <c r="DH392" s="12"/>
      <c r="DI392" s="12"/>
      <c r="DJ392" s="12"/>
      <c r="DK392" s="12"/>
      <c r="DL392" s="12"/>
      <c r="DM392" s="12"/>
      <c r="DN392" s="12"/>
      <c r="DO392" s="12"/>
      <c r="DP392" s="12"/>
      <c r="DQ392" s="12"/>
      <c r="DR392" s="12"/>
      <c r="DS392" s="12"/>
      <c r="DT392" s="12"/>
      <c r="DU392" s="12"/>
      <c r="DV392" s="12"/>
      <c r="DW392" s="12"/>
      <c r="DX392" s="12"/>
      <c r="DY392" s="12"/>
      <c r="DZ392" s="12"/>
      <c r="EA392" s="12"/>
      <c r="EB392" s="12"/>
      <c r="EC392" s="12"/>
      <c r="ED392" s="12"/>
      <c r="EE392" s="12"/>
      <c r="EF392" s="12"/>
      <c r="EG392" s="12"/>
      <c r="EH392" s="12"/>
      <c r="EI392" s="12"/>
      <c r="EJ392" s="12"/>
      <c r="EK392" s="12"/>
      <c r="EL392" s="12"/>
      <c r="EM392" s="12"/>
      <c r="EN392" s="12"/>
      <c r="EO392" s="12"/>
      <c r="EP392" s="12"/>
      <c r="EQ392" s="12"/>
      <c r="ER392" s="12"/>
      <c r="ES392" s="12"/>
      <c r="ET392" s="12"/>
      <c r="EU392" s="12"/>
      <c r="EV392" s="12"/>
      <c r="EW392" s="12"/>
      <c r="EX392" s="12"/>
    </row>
    <row r="393" spans="1:154" x14ac:dyDescent="0.2">
      <c r="A393" s="48"/>
      <c r="B393" s="49"/>
      <c r="C393" s="49"/>
      <c r="D393" s="49"/>
      <c r="E393" s="49"/>
      <c r="F393" s="49"/>
      <c r="G393" s="53" t="s">
        <v>341</v>
      </c>
      <c r="H393" s="78"/>
      <c r="I393" s="78"/>
      <c r="J393" s="78">
        <f t="shared" si="91"/>
        <v>0</v>
      </c>
      <c r="K393" s="117"/>
      <c r="L393" s="78"/>
      <c r="M393" s="50"/>
      <c r="N393" s="78"/>
      <c r="O393" s="105"/>
      <c r="P393" s="105">
        <f t="shared" si="94"/>
        <v>0</v>
      </c>
      <c r="Q393" s="41"/>
      <c r="R393" s="36"/>
      <c r="S393" s="36"/>
      <c r="T393" s="101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1"/>
      <c r="CD393" s="11"/>
      <c r="CE393" s="11"/>
      <c r="CF393" s="11"/>
      <c r="CG393" s="11"/>
      <c r="CH393" s="11"/>
      <c r="CI393" s="11"/>
      <c r="CJ393" s="11"/>
      <c r="CK393" s="11"/>
      <c r="CL393" s="11"/>
      <c r="CM393" s="11"/>
      <c r="CN393" s="11"/>
      <c r="CO393" s="11"/>
      <c r="CP393" s="11"/>
      <c r="CQ393" s="11"/>
      <c r="CR393" s="11"/>
      <c r="CS393" s="11"/>
      <c r="CT393" s="11"/>
      <c r="CU393" s="11"/>
      <c r="CV393" s="11"/>
      <c r="CW393" s="11"/>
      <c r="CX393" s="11"/>
      <c r="CY393" s="11"/>
      <c r="CZ393" s="11"/>
      <c r="DA393" s="11"/>
      <c r="DB393" s="11"/>
      <c r="DC393" s="12"/>
      <c r="DD393" s="12"/>
      <c r="DE393" s="12"/>
      <c r="DF393" s="12"/>
      <c r="DG393" s="12"/>
      <c r="DH393" s="12"/>
      <c r="DI393" s="12"/>
      <c r="DJ393" s="12"/>
      <c r="DK393" s="12"/>
      <c r="DL393" s="12"/>
      <c r="DM393" s="12"/>
      <c r="DN393" s="12"/>
      <c r="DO393" s="12"/>
      <c r="DP393" s="12"/>
      <c r="DQ393" s="12"/>
      <c r="DR393" s="12"/>
      <c r="DS393" s="12"/>
      <c r="DT393" s="12"/>
      <c r="DU393" s="12"/>
      <c r="DV393" s="12"/>
      <c r="DW393" s="12"/>
      <c r="DX393" s="12"/>
      <c r="DY393" s="12"/>
      <c r="DZ393" s="12"/>
      <c r="EA393" s="12"/>
      <c r="EB393" s="12"/>
      <c r="EC393" s="12"/>
      <c r="ED393" s="12"/>
      <c r="EE393" s="12"/>
      <c r="EF393" s="12"/>
      <c r="EG393" s="12"/>
      <c r="EH393" s="12"/>
      <c r="EI393" s="12"/>
      <c r="EJ393" s="12"/>
      <c r="EK393" s="12"/>
      <c r="EL393" s="12"/>
      <c r="EM393" s="12"/>
      <c r="EN393" s="12"/>
      <c r="EO393" s="12"/>
      <c r="EP393" s="12"/>
      <c r="EQ393" s="12"/>
      <c r="ER393" s="12"/>
      <c r="ES393" s="12"/>
      <c r="ET393" s="12"/>
      <c r="EU393" s="12"/>
      <c r="EV393" s="12"/>
      <c r="EW393" s="12"/>
      <c r="EX393" s="12"/>
    </row>
    <row r="394" spans="1:154" x14ac:dyDescent="0.2">
      <c r="A394" s="159" t="s">
        <v>273</v>
      </c>
      <c r="B394" s="160" t="s">
        <v>167</v>
      </c>
      <c r="C394" s="160"/>
      <c r="D394" s="160"/>
      <c r="E394" s="160"/>
      <c r="F394" s="160"/>
      <c r="G394" s="165" t="s">
        <v>342</v>
      </c>
      <c r="H394" s="75">
        <f>H342+H347+H369+H374</f>
        <v>7984000</v>
      </c>
      <c r="I394" s="75">
        <f>I342+I347+I369+I374</f>
        <v>6194000</v>
      </c>
      <c r="J394" s="78">
        <f t="shared" si="91"/>
        <v>1790000</v>
      </c>
      <c r="K394" s="117"/>
      <c r="L394" s="75">
        <f>L342+L347+L369+L374</f>
        <v>6194000</v>
      </c>
      <c r="M394" s="95"/>
      <c r="N394" s="75">
        <f>N342+N347+N369+N374</f>
        <v>1056539</v>
      </c>
      <c r="O394" s="77">
        <f>O342+O347+O369+O374</f>
        <v>5118812</v>
      </c>
      <c r="P394" s="77">
        <f t="shared" si="94"/>
        <v>1075188</v>
      </c>
      <c r="Q394" s="41"/>
      <c r="R394" s="36"/>
      <c r="S394" s="36"/>
      <c r="T394" s="101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  <c r="CE394" s="11"/>
      <c r="CF394" s="11"/>
      <c r="CG394" s="11"/>
      <c r="CH394" s="11"/>
      <c r="CI394" s="11"/>
      <c r="CJ394" s="11"/>
      <c r="CK394" s="11"/>
      <c r="CL394" s="11"/>
      <c r="CM394" s="11"/>
      <c r="CN394" s="11"/>
      <c r="CO394" s="11"/>
      <c r="CP394" s="11"/>
      <c r="CQ394" s="11"/>
      <c r="CR394" s="11"/>
      <c r="CS394" s="11"/>
      <c r="CT394" s="11"/>
      <c r="CU394" s="11"/>
      <c r="CV394" s="11"/>
      <c r="CW394" s="11"/>
      <c r="CX394" s="11"/>
      <c r="CY394" s="11"/>
      <c r="CZ394" s="11"/>
      <c r="DA394" s="11"/>
      <c r="DB394" s="11"/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2"/>
      <c r="DO394" s="12"/>
      <c r="DP394" s="12"/>
      <c r="DQ394" s="12"/>
      <c r="DR394" s="12"/>
      <c r="DS394" s="12"/>
      <c r="DT394" s="12"/>
      <c r="DU394" s="12"/>
      <c r="DV394" s="12"/>
      <c r="DW394" s="12"/>
      <c r="DX394" s="12"/>
      <c r="DY394" s="12"/>
      <c r="DZ394" s="12"/>
      <c r="EA394" s="12"/>
      <c r="EB394" s="12"/>
      <c r="EC394" s="12"/>
      <c r="ED394" s="12"/>
      <c r="EE394" s="12"/>
      <c r="EF394" s="12"/>
      <c r="EG394" s="12"/>
      <c r="EH394" s="12"/>
      <c r="EI394" s="12"/>
      <c r="EJ394" s="12"/>
      <c r="EK394" s="12"/>
      <c r="EL394" s="12"/>
      <c r="EM394" s="12"/>
      <c r="EN394" s="12"/>
      <c r="EO394" s="12"/>
      <c r="EP394" s="12"/>
      <c r="EQ394" s="12"/>
      <c r="ER394" s="12"/>
      <c r="ES394" s="12"/>
      <c r="ET394" s="12"/>
      <c r="EU394" s="12"/>
      <c r="EV394" s="12"/>
      <c r="EW394" s="12"/>
      <c r="EX394" s="12"/>
    </row>
    <row r="395" spans="1:154" x14ac:dyDescent="0.2">
      <c r="A395" s="159"/>
      <c r="B395" s="160">
        <v>15</v>
      </c>
      <c r="C395" s="160"/>
      <c r="D395" s="160"/>
      <c r="E395" s="160"/>
      <c r="F395" s="160"/>
      <c r="G395" s="165" t="s">
        <v>343</v>
      </c>
      <c r="H395" s="75">
        <f>H396</f>
        <v>217000</v>
      </c>
      <c r="I395" s="75">
        <f>I396</f>
        <v>217000</v>
      </c>
      <c r="J395" s="78">
        <f t="shared" si="91"/>
        <v>0</v>
      </c>
      <c r="K395" s="117"/>
      <c r="L395" s="75">
        <f>L396</f>
        <v>217000</v>
      </c>
      <c r="M395" s="95"/>
      <c r="N395" s="75">
        <f>N396</f>
        <v>15476</v>
      </c>
      <c r="O395" s="77">
        <f>O396</f>
        <v>64061</v>
      </c>
      <c r="P395" s="77">
        <f t="shared" si="94"/>
        <v>152939</v>
      </c>
      <c r="Q395" s="41"/>
      <c r="R395" s="36"/>
      <c r="S395" s="36"/>
      <c r="T395" s="101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  <c r="CE395" s="11"/>
      <c r="CF395" s="11"/>
      <c r="CG395" s="11"/>
      <c r="CH395" s="11"/>
      <c r="CI395" s="11"/>
      <c r="CJ395" s="11"/>
      <c r="CK395" s="11"/>
      <c r="CL395" s="11"/>
      <c r="CM395" s="11"/>
      <c r="CN395" s="11"/>
      <c r="CO395" s="11"/>
      <c r="CP395" s="11"/>
      <c r="CQ395" s="11"/>
      <c r="CR395" s="11"/>
      <c r="CS395" s="11"/>
      <c r="CT395" s="11"/>
      <c r="CU395" s="11"/>
      <c r="CV395" s="11"/>
      <c r="CW395" s="11"/>
      <c r="CX395" s="11"/>
      <c r="CY395" s="11"/>
      <c r="CZ395" s="11"/>
      <c r="DA395" s="11"/>
      <c r="DB395" s="11"/>
      <c r="DC395" s="12"/>
      <c r="DD395" s="12"/>
      <c r="DE395" s="12"/>
      <c r="DF395" s="12"/>
      <c r="DG395" s="12"/>
      <c r="DH395" s="12"/>
      <c r="DI395" s="12"/>
      <c r="DJ395" s="12"/>
      <c r="DK395" s="12"/>
      <c r="DL395" s="12"/>
      <c r="DM395" s="12"/>
      <c r="DN395" s="12"/>
      <c r="DO395" s="12"/>
      <c r="DP395" s="12"/>
      <c r="DQ395" s="12"/>
      <c r="DR395" s="12"/>
      <c r="DS395" s="12"/>
      <c r="DT395" s="12"/>
      <c r="DU395" s="12"/>
      <c r="DV395" s="12"/>
      <c r="DW395" s="12"/>
      <c r="DX395" s="12"/>
      <c r="DY395" s="12"/>
      <c r="DZ395" s="12"/>
      <c r="EA395" s="12"/>
      <c r="EB395" s="12"/>
      <c r="EC395" s="12"/>
      <c r="ED395" s="12"/>
      <c r="EE395" s="12"/>
      <c r="EF395" s="12"/>
      <c r="EG395" s="12"/>
      <c r="EH395" s="12"/>
      <c r="EI395" s="12"/>
      <c r="EJ395" s="12"/>
      <c r="EK395" s="12"/>
      <c r="EL395" s="12"/>
      <c r="EM395" s="12"/>
      <c r="EN395" s="12"/>
      <c r="EO395" s="12"/>
      <c r="EP395" s="12"/>
      <c r="EQ395" s="12"/>
      <c r="ER395" s="12"/>
      <c r="ES395" s="12"/>
      <c r="ET395" s="12"/>
      <c r="EU395" s="12"/>
      <c r="EV395" s="12"/>
      <c r="EW395" s="12"/>
      <c r="EX395" s="12"/>
    </row>
    <row r="396" spans="1:154" x14ac:dyDescent="0.2">
      <c r="A396" s="159"/>
      <c r="B396" s="160"/>
      <c r="C396" s="160" t="s">
        <v>65</v>
      </c>
      <c r="D396" s="160"/>
      <c r="E396" s="160"/>
      <c r="F396" s="160"/>
      <c r="G396" s="165" t="s">
        <v>344</v>
      </c>
      <c r="H396" s="75">
        <f>H365</f>
        <v>217000</v>
      </c>
      <c r="I396" s="75">
        <f>I365</f>
        <v>217000</v>
      </c>
      <c r="J396" s="78">
        <f t="shared" si="91"/>
        <v>0</v>
      </c>
      <c r="K396" s="117"/>
      <c r="L396" s="75">
        <f>L365</f>
        <v>217000</v>
      </c>
      <c r="M396" s="95"/>
      <c r="N396" s="75">
        <f>N365</f>
        <v>15476</v>
      </c>
      <c r="O396" s="77">
        <f>O365</f>
        <v>64061</v>
      </c>
      <c r="P396" s="77">
        <f t="shared" si="94"/>
        <v>152939</v>
      </c>
      <c r="Q396" s="41"/>
      <c r="R396" s="36"/>
      <c r="S396" s="36"/>
      <c r="T396" s="101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1"/>
      <c r="CD396" s="11"/>
      <c r="CE396" s="11"/>
      <c r="CF396" s="11"/>
      <c r="CG396" s="11"/>
      <c r="CH396" s="11"/>
      <c r="CI396" s="11"/>
      <c r="CJ396" s="11"/>
      <c r="CK396" s="11"/>
      <c r="CL396" s="11"/>
      <c r="CM396" s="11"/>
      <c r="CN396" s="11"/>
      <c r="CO396" s="11"/>
      <c r="CP396" s="11"/>
      <c r="CQ396" s="11"/>
      <c r="CR396" s="11"/>
      <c r="CS396" s="11"/>
      <c r="CT396" s="11"/>
      <c r="CU396" s="11"/>
      <c r="CV396" s="11"/>
      <c r="CW396" s="11"/>
      <c r="CX396" s="11"/>
      <c r="CY396" s="11"/>
      <c r="CZ396" s="11"/>
      <c r="DA396" s="11"/>
      <c r="DB396" s="11"/>
      <c r="DC396" s="12"/>
      <c r="DD396" s="12"/>
      <c r="DE396" s="12"/>
      <c r="DF396" s="12"/>
      <c r="DG396" s="12"/>
      <c r="DH396" s="12"/>
      <c r="DI396" s="12"/>
      <c r="DJ396" s="12"/>
      <c r="DK396" s="12"/>
      <c r="DL396" s="12"/>
      <c r="DM396" s="12"/>
      <c r="DN396" s="12"/>
      <c r="DO396" s="12"/>
      <c r="DP396" s="12"/>
      <c r="DQ396" s="12"/>
      <c r="DR396" s="12"/>
      <c r="DS396" s="12"/>
      <c r="DT396" s="12"/>
      <c r="DU396" s="12"/>
      <c r="DV396" s="12"/>
      <c r="DW396" s="12"/>
      <c r="DX396" s="12"/>
      <c r="DY396" s="12"/>
      <c r="DZ396" s="12"/>
      <c r="EA396" s="12"/>
      <c r="EB396" s="12"/>
      <c r="EC396" s="12"/>
      <c r="ED396" s="12"/>
      <c r="EE396" s="12"/>
      <c r="EF396" s="12"/>
      <c r="EG396" s="12"/>
      <c r="EH396" s="12"/>
      <c r="EI396" s="12"/>
      <c r="EJ396" s="12"/>
      <c r="EK396" s="12"/>
      <c r="EL396" s="12"/>
      <c r="EM396" s="12"/>
      <c r="EN396" s="12"/>
      <c r="EO396" s="12"/>
      <c r="EP396" s="12"/>
      <c r="EQ396" s="12"/>
      <c r="ER396" s="12"/>
      <c r="ES396" s="12"/>
      <c r="ET396" s="12"/>
      <c r="EU396" s="12"/>
      <c r="EV396" s="12"/>
      <c r="EW396" s="12"/>
      <c r="EX396" s="12"/>
    </row>
    <row r="397" spans="1:154" x14ac:dyDescent="0.2">
      <c r="A397" s="159"/>
      <c r="B397" s="160" t="s">
        <v>65</v>
      </c>
      <c r="C397" s="160"/>
      <c r="D397" s="160"/>
      <c r="E397" s="160"/>
      <c r="F397" s="160"/>
      <c r="G397" s="165" t="s">
        <v>345</v>
      </c>
      <c r="H397" s="75">
        <f>H398+H399</f>
        <v>3377000</v>
      </c>
      <c r="I397" s="75">
        <f>I398+I399</f>
        <v>2220400</v>
      </c>
      <c r="J397" s="78">
        <f t="shared" si="91"/>
        <v>1156600</v>
      </c>
      <c r="K397" s="117"/>
      <c r="L397" s="75">
        <f>L398+L399</f>
        <v>2220400</v>
      </c>
      <c r="M397" s="95"/>
      <c r="N397" s="75">
        <f>N398+N399</f>
        <v>371547.60000000009</v>
      </c>
      <c r="O397" s="77">
        <f>O398+O399</f>
        <v>1655661</v>
      </c>
      <c r="P397" s="77">
        <f t="shared" si="94"/>
        <v>564739</v>
      </c>
      <c r="Q397" s="41"/>
      <c r="R397" s="36"/>
      <c r="S397" s="36"/>
      <c r="T397" s="101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1"/>
      <c r="CD397" s="11"/>
      <c r="CE397" s="11"/>
      <c r="CF397" s="11"/>
      <c r="CG397" s="11"/>
      <c r="CH397" s="11"/>
      <c r="CI397" s="11"/>
      <c r="CJ397" s="11"/>
      <c r="CK397" s="11"/>
      <c r="CL397" s="11"/>
      <c r="CM397" s="11"/>
      <c r="CN397" s="11"/>
      <c r="CO397" s="11"/>
      <c r="CP397" s="11"/>
      <c r="CQ397" s="11"/>
      <c r="CR397" s="11"/>
      <c r="CS397" s="11"/>
      <c r="CT397" s="11"/>
      <c r="CU397" s="11"/>
      <c r="CV397" s="11"/>
      <c r="CW397" s="11"/>
      <c r="CX397" s="11"/>
      <c r="CY397" s="11"/>
      <c r="CZ397" s="11"/>
      <c r="DA397" s="11"/>
      <c r="DB397" s="11"/>
      <c r="DC397" s="12"/>
      <c r="DD397" s="12"/>
      <c r="DE397" s="12"/>
      <c r="DF397" s="12"/>
      <c r="DG397" s="12"/>
      <c r="DH397" s="12"/>
      <c r="DI397" s="12"/>
      <c r="DJ397" s="12"/>
      <c r="DK397" s="12"/>
      <c r="DL397" s="12"/>
      <c r="DM397" s="12"/>
      <c r="DN397" s="12"/>
      <c r="DO397" s="12"/>
      <c r="DP397" s="12"/>
      <c r="DQ397" s="12"/>
      <c r="DR397" s="12"/>
      <c r="DS397" s="12"/>
      <c r="DT397" s="12"/>
      <c r="DU397" s="12"/>
      <c r="DV397" s="12"/>
      <c r="DW397" s="12"/>
      <c r="DX397" s="12"/>
      <c r="DY397" s="12"/>
      <c r="DZ397" s="12"/>
      <c r="EA397" s="12"/>
      <c r="EB397" s="12"/>
      <c r="EC397" s="12"/>
      <c r="ED397" s="12"/>
      <c r="EE397" s="12"/>
      <c r="EF397" s="12"/>
      <c r="EG397" s="12"/>
      <c r="EH397" s="12"/>
      <c r="EI397" s="12"/>
      <c r="EJ397" s="12"/>
      <c r="EK397" s="12"/>
      <c r="EL397" s="12"/>
      <c r="EM397" s="12"/>
      <c r="EN397" s="12"/>
      <c r="EO397" s="12"/>
      <c r="EP397" s="12"/>
      <c r="EQ397" s="12"/>
      <c r="ER397" s="12"/>
      <c r="ES397" s="12"/>
      <c r="ET397" s="12"/>
      <c r="EU397" s="12"/>
      <c r="EV397" s="12"/>
      <c r="EW397" s="12"/>
      <c r="EX397" s="12"/>
    </row>
    <row r="398" spans="1:154" x14ac:dyDescent="0.2">
      <c r="A398" s="159"/>
      <c r="B398" s="160"/>
      <c r="C398" s="160" t="s">
        <v>35</v>
      </c>
      <c r="D398" s="160"/>
      <c r="E398" s="160"/>
      <c r="F398" s="160"/>
      <c r="G398" s="165" t="s">
        <v>197</v>
      </c>
      <c r="H398" s="75">
        <f>+H335</f>
        <v>36000</v>
      </c>
      <c r="I398" s="75">
        <f>+I335</f>
        <v>21000</v>
      </c>
      <c r="J398" s="78">
        <f t="shared" si="91"/>
        <v>15000</v>
      </c>
      <c r="K398" s="117"/>
      <c r="L398" s="75">
        <f>+L335</f>
        <v>21000</v>
      </c>
      <c r="M398" s="95"/>
      <c r="N398" s="75">
        <f>+N335</f>
        <v>3727.31</v>
      </c>
      <c r="O398" s="77">
        <f>+O335</f>
        <v>18591.310000000001</v>
      </c>
      <c r="P398" s="77">
        <f t="shared" si="94"/>
        <v>2408.6899999999987</v>
      </c>
      <c r="Q398" s="41"/>
      <c r="R398" s="36"/>
      <c r="S398" s="36"/>
      <c r="T398" s="101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1"/>
      <c r="CD398" s="11"/>
      <c r="CE398" s="11"/>
      <c r="CF398" s="11"/>
      <c r="CG398" s="11"/>
      <c r="CH398" s="11"/>
      <c r="CI398" s="11"/>
      <c r="CJ398" s="11"/>
      <c r="CK398" s="11"/>
      <c r="CL398" s="11"/>
      <c r="CM398" s="11"/>
      <c r="CN398" s="11"/>
      <c r="CO398" s="11"/>
      <c r="CP398" s="11"/>
      <c r="CQ398" s="11"/>
      <c r="CR398" s="11"/>
      <c r="CS398" s="11"/>
      <c r="CT398" s="11"/>
      <c r="CU398" s="11"/>
      <c r="CV398" s="11"/>
      <c r="CW398" s="11"/>
      <c r="CX398" s="11"/>
      <c r="CY398" s="11"/>
      <c r="CZ398" s="11"/>
      <c r="DA398" s="11"/>
      <c r="DB398" s="11"/>
      <c r="DC398" s="12"/>
      <c r="DD398" s="12"/>
      <c r="DE398" s="12"/>
      <c r="DF398" s="12"/>
      <c r="DG398" s="12"/>
      <c r="DH398" s="12"/>
      <c r="DI398" s="12"/>
      <c r="DJ398" s="12"/>
      <c r="DK398" s="12"/>
      <c r="DL398" s="12"/>
      <c r="DM398" s="12"/>
      <c r="DN398" s="12"/>
      <c r="DO398" s="12"/>
      <c r="DP398" s="12"/>
      <c r="DQ398" s="12"/>
      <c r="DR398" s="12"/>
      <c r="DS398" s="12"/>
      <c r="DT398" s="12"/>
      <c r="DU398" s="12"/>
      <c r="DV398" s="12"/>
      <c r="DW398" s="12"/>
      <c r="DX398" s="12"/>
      <c r="DY398" s="12"/>
      <c r="DZ398" s="12"/>
      <c r="EA398" s="12"/>
      <c r="EB398" s="12"/>
      <c r="EC398" s="12"/>
      <c r="ED398" s="12"/>
      <c r="EE398" s="12"/>
      <c r="EF398" s="12"/>
      <c r="EG398" s="12"/>
      <c r="EH398" s="12"/>
      <c r="EI398" s="12"/>
      <c r="EJ398" s="12"/>
      <c r="EK398" s="12"/>
      <c r="EL398" s="12"/>
      <c r="EM398" s="12"/>
      <c r="EN398" s="12"/>
      <c r="EO398" s="12"/>
      <c r="EP398" s="12"/>
      <c r="EQ398" s="12"/>
      <c r="ER398" s="12"/>
      <c r="ES398" s="12"/>
      <c r="ET398" s="12"/>
      <c r="EU398" s="12"/>
      <c r="EV398" s="12"/>
      <c r="EW398" s="12"/>
      <c r="EX398" s="12"/>
    </row>
    <row r="399" spans="1:154" x14ac:dyDescent="0.2">
      <c r="A399" s="159"/>
      <c r="B399" s="160"/>
      <c r="C399" s="160" t="s">
        <v>55</v>
      </c>
      <c r="D399" s="160"/>
      <c r="E399" s="160"/>
      <c r="F399" s="160"/>
      <c r="G399" s="165" t="s">
        <v>346</v>
      </c>
      <c r="H399" s="75">
        <f>H267-H394-H395-H398</f>
        <v>3341000</v>
      </c>
      <c r="I399" s="75">
        <f>I267-I394-I395-I398</f>
        <v>2199400</v>
      </c>
      <c r="J399" s="78">
        <f t="shared" si="91"/>
        <v>1141600</v>
      </c>
      <c r="K399" s="117"/>
      <c r="L399" s="75">
        <f>L267-L394-L395-L398</f>
        <v>2199400</v>
      </c>
      <c r="M399" s="95"/>
      <c r="N399" s="75">
        <f>N267-N394-N395-N398</f>
        <v>367820.2900000001</v>
      </c>
      <c r="O399" s="77">
        <f>O267-O394-O395-O398</f>
        <v>1637069.69</v>
      </c>
      <c r="P399" s="77">
        <f t="shared" si="94"/>
        <v>562330.31000000006</v>
      </c>
      <c r="Q399" s="41"/>
      <c r="R399" s="36"/>
      <c r="S399" s="36"/>
      <c r="T399" s="101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1"/>
      <c r="CD399" s="11"/>
      <c r="CE399" s="11"/>
      <c r="CF399" s="11"/>
      <c r="CG399" s="11"/>
      <c r="CH399" s="11"/>
      <c r="CI399" s="11"/>
      <c r="CJ399" s="11"/>
      <c r="CK399" s="11"/>
      <c r="CL399" s="11"/>
      <c r="CM399" s="11"/>
      <c r="CN399" s="11"/>
      <c r="CO399" s="11"/>
      <c r="CP399" s="11"/>
      <c r="CQ399" s="11"/>
      <c r="CR399" s="11"/>
      <c r="CS399" s="11"/>
      <c r="CT399" s="11"/>
      <c r="CU399" s="11"/>
      <c r="CV399" s="11"/>
      <c r="CW399" s="11"/>
      <c r="CX399" s="11"/>
      <c r="CY399" s="11"/>
      <c r="CZ399" s="11"/>
      <c r="DA399" s="11"/>
      <c r="DB399" s="11"/>
      <c r="DC399" s="12"/>
      <c r="DD399" s="12"/>
      <c r="DE399" s="12"/>
      <c r="DF399" s="12"/>
      <c r="DG399" s="12"/>
      <c r="DH399" s="12"/>
      <c r="DI399" s="12"/>
      <c r="DJ399" s="12"/>
      <c r="DK399" s="12"/>
      <c r="DL399" s="12"/>
      <c r="DM399" s="12"/>
      <c r="DN399" s="12"/>
      <c r="DO399" s="12"/>
      <c r="DP399" s="12"/>
      <c r="DQ399" s="12"/>
      <c r="DR399" s="12"/>
      <c r="DS399" s="12"/>
      <c r="DT399" s="12"/>
      <c r="DU399" s="12"/>
      <c r="DV399" s="12"/>
      <c r="DW399" s="12"/>
      <c r="DX399" s="12"/>
      <c r="DY399" s="12"/>
      <c r="DZ399" s="12"/>
      <c r="EA399" s="12"/>
      <c r="EB399" s="12"/>
      <c r="EC399" s="12"/>
      <c r="ED399" s="12"/>
      <c r="EE399" s="12"/>
      <c r="EF399" s="12"/>
      <c r="EG399" s="12"/>
      <c r="EH399" s="12"/>
      <c r="EI399" s="12"/>
      <c r="EJ399" s="12"/>
      <c r="EK399" s="12"/>
      <c r="EL399" s="12"/>
      <c r="EM399" s="12"/>
      <c r="EN399" s="12"/>
      <c r="EO399" s="12"/>
      <c r="EP399" s="12"/>
      <c r="EQ399" s="12"/>
      <c r="ER399" s="12"/>
      <c r="ES399" s="12"/>
      <c r="ET399" s="12"/>
      <c r="EU399" s="12"/>
      <c r="EV399" s="12"/>
      <c r="EW399" s="12"/>
      <c r="EX399" s="12"/>
    </row>
    <row r="400" spans="1:154" x14ac:dyDescent="0.2">
      <c r="A400" s="159" t="s">
        <v>347</v>
      </c>
      <c r="B400" s="160" t="s">
        <v>126</v>
      </c>
      <c r="C400" s="160"/>
      <c r="D400" s="160"/>
      <c r="E400" s="160"/>
      <c r="F400" s="160"/>
      <c r="G400" s="165" t="s">
        <v>348</v>
      </c>
      <c r="H400" s="75">
        <f>H402</f>
        <v>31581000</v>
      </c>
      <c r="I400" s="75">
        <f>I402</f>
        <v>14515000</v>
      </c>
      <c r="J400" s="78">
        <f t="shared" si="91"/>
        <v>17066000</v>
      </c>
      <c r="K400" s="117"/>
      <c r="L400" s="75">
        <f>L402</f>
        <v>14515000</v>
      </c>
      <c r="M400" s="95"/>
      <c r="N400" s="75">
        <f>N402</f>
        <v>1531091.05</v>
      </c>
      <c r="O400" s="77">
        <f>O402</f>
        <v>7414851.0500000007</v>
      </c>
      <c r="P400" s="77">
        <f t="shared" si="94"/>
        <v>7100148.9499999993</v>
      </c>
      <c r="Q400" s="41"/>
      <c r="R400" s="36"/>
      <c r="S400" s="36"/>
      <c r="T400" s="101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1"/>
      <c r="CD400" s="11"/>
      <c r="CE400" s="11"/>
      <c r="CF400" s="11"/>
      <c r="CG400" s="11"/>
      <c r="CH400" s="11"/>
      <c r="CI400" s="11"/>
      <c r="CJ400" s="11"/>
      <c r="CK400" s="11"/>
      <c r="CL400" s="11"/>
      <c r="CM400" s="11"/>
      <c r="CN400" s="11"/>
      <c r="CO400" s="11"/>
      <c r="CP400" s="11"/>
      <c r="CQ400" s="11"/>
      <c r="CR400" s="11"/>
      <c r="CS400" s="11"/>
      <c r="CT400" s="11"/>
      <c r="CU400" s="11"/>
      <c r="CV400" s="11"/>
      <c r="CW400" s="11"/>
      <c r="CX400" s="11"/>
      <c r="CY400" s="11"/>
      <c r="CZ400" s="11"/>
      <c r="DA400" s="11"/>
      <c r="DB400" s="11"/>
      <c r="DC400" s="12"/>
      <c r="DD400" s="12"/>
      <c r="DE400" s="12"/>
      <c r="DF400" s="12"/>
      <c r="DG400" s="12"/>
      <c r="DH400" s="12"/>
      <c r="DI400" s="12"/>
      <c r="DJ400" s="12"/>
      <c r="DK400" s="12"/>
      <c r="DL400" s="12"/>
      <c r="DM400" s="12"/>
      <c r="DN400" s="12"/>
      <c r="DO400" s="12"/>
      <c r="DP400" s="12"/>
      <c r="DQ400" s="12"/>
      <c r="DR400" s="12"/>
      <c r="DS400" s="12"/>
      <c r="DT400" s="12"/>
      <c r="DU400" s="12"/>
      <c r="DV400" s="12"/>
      <c r="DW400" s="12"/>
      <c r="DX400" s="12"/>
      <c r="DY400" s="12"/>
      <c r="DZ400" s="12"/>
      <c r="EA400" s="12"/>
      <c r="EB400" s="12"/>
      <c r="EC400" s="12"/>
      <c r="ED400" s="12"/>
      <c r="EE400" s="12"/>
      <c r="EF400" s="12"/>
      <c r="EG400" s="12"/>
      <c r="EH400" s="12"/>
      <c r="EI400" s="12"/>
      <c r="EJ400" s="12"/>
      <c r="EK400" s="12"/>
      <c r="EL400" s="12"/>
      <c r="EM400" s="12"/>
      <c r="EN400" s="12"/>
      <c r="EO400" s="12"/>
      <c r="EP400" s="12"/>
      <c r="EQ400" s="12"/>
      <c r="ER400" s="12"/>
      <c r="ES400" s="12"/>
      <c r="ET400" s="12"/>
      <c r="EU400" s="12"/>
      <c r="EV400" s="12"/>
      <c r="EW400" s="12"/>
      <c r="EX400" s="12"/>
    </row>
    <row r="401" spans="1:154" ht="49.5" x14ac:dyDescent="0.2">
      <c r="A401" s="159"/>
      <c r="B401" s="160"/>
      <c r="C401" s="160"/>
      <c r="D401" s="160" t="s">
        <v>104</v>
      </c>
      <c r="E401" s="160"/>
      <c r="F401" s="160"/>
      <c r="G401" s="165" t="s">
        <v>349</v>
      </c>
      <c r="H401" s="75">
        <f>H482</f>
        <v>15000</v>
      </c>
      <c r="I401" s="75">
        <f>I482</f>
        <v>15000</v>
      </c>
      <c r="J401" s="78">
        <f t="shared" si="91"/>
        <v>0</v>
      </c>
      <c r="K401" s="117"/>
      <c r="L401" s="75">
        <f>L482</f>
        <v>15000</v>
      </c>
      <c r="M401" s="95"/>
      <c r="N401" s="75">
        <f>N482</f>
        <v>6864.94</v>
      </c>
      <c r="O401" s="77">
        <f>O482</f>
        <v>14995.939999999999</v>
      </c>
      <c r="P401" s="77">
        <f t="shared" si="94"/>
        <v>4.0600000000013097</v>
      </c>
      <c r="Q401" s="41"/>
      <c r="R401" s="36"/>
      <c r="S401" s="36"/>
      <c r="T401" s="101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  <c r="CE401" s="11"/>
      <c r="CF401" s="11"/>
      <c r="CG401" s="11"/>
      <c r="CH401" s="11"/>
      <c r="CI401" s="11"/>
      <c r="CJ401" s="11"/>
      <c r="CK401" s="11"/>
      <c r="CL401" s="11"/>
      <c r="CM401" s="11"/>
      <c r="CN401" s="11"/>
      <c r="CO401" s="11"/>
      <c r="CP401" s="11"/>
      <c r="CQ401" s="11"/>
      <c r="CR401" s="11"/>
      <c r="CS401" s="11"/>
      <c r="CT401" s="11"/>
      <c r="CU401" s="11"/>
      <c r="CV401" s="11"/>
      <c r="CW401" s="11"/>
      <c r="CX401" s="11"/>
      <c r="CY401" s="11"/>
      <c r="CZ401" s="11"/>
      <c r="DA401" s="11"/>
      <c r="DB401" s="11"/>
      <c r="DC401" s="12"/>
      <c r="DD401" s="12"/>
      <c r="DE401" s="12"/>
      <c r="DF401" s="12"/>
      <c r="DG401" s="12"/>
      <c r="DH401" s="12"/>
      <c r="DI401" s="12"/>
      <c r="DJ401" s="12"/>
      <c r="DK401" s="12"/>
      <c r="DL401" s="12"/>
      <c r="DM401" s="12"/>
      <c r="DN401" s="12"/>
      <c r="DO401" s="12"/>
      <c r="DP401" s="12"/>
      <c r="DQ401" s="12"/>
      <c r="DR401" s="12"/>
      <c r="DS401" s="12"/>
      <c r="DT401" s="12"/>
      <c r="DU401" s="12"/>
      <c r="DV401" s="12"/>
      <c r="DW401" s="12"/>
      <c r="DX401" s="12"/>
      <c r="DY401" s="12"/>
      <c r="DZ401" s="12"/>
      <c r="EA401" s="12"/>
      <c r="EB401" s="12"/>
      <c r="EC401" s="12"/>
      <c r="ED401" s="12"/>
      <c r="EE401" s="12"/>
      <c r="EF401" s="12"/>
      <c r="EG401" s="12"/>
      <c r="EH401" s="12"/>
      <c r="EI401" s="12"/>
      <c r="EJ401" s="12"/>
      <c r="EK401" s="12"/>
      <c r="EL401" s="12"/>
      <c r="EM401" s="12"/>
      <c r="EN401" s="12"/>
      <c r="EO401" s="12"/>
      <c r="EP401" s="12"/>
      <c r="EQ401" s="12"/>
      <c r="ER401" s="12"/>
      <c r="ES401" s="12"/>
      <c r="ET401" s="12"/>
      <c r="EU401" s="12"/>
      <c r="EV401" s="12"/>
      <c r="EW401" s="12"/>
      <c r="EX401" s="12"/>
    </row>
    <row r="402" spans="1:154" s="47" customFormat="1" x14ac:dyDescent="0.25">
      <c r="A402" s="336" t="s">
        <v>350</v>
      </c>
      <c r="B402" s="337"/>
      <c r="C402" s="337"/>
      <c r="D402" s="337"/>
      <c r="E402" s="337"/>
      <c r="F402" s="337"/>
      <c r="G402" s="57" t="s">
        <v>351</v>
      </c>
      <c r="H402" s="161">
        <f>+H403+H479</f>
        <v>31581000</v>
      </c>
      <c r="I402" s="161">
        <f>+I403+I479</f>
        <v>14515000</v>
      </c>
      <c r="J402" s="161">
        <f>+J403</f>
        <v>17066000</v>
      </c>
      <c r="K402" s="166">
        <f>ROUND(I402/H402*100,2)</f>
        <v>45.96</v>
      </c>
      <c r="L402" s="161">
        <f>+L403+L479</f>
        <v>14515000</v>
      </c>
      <c r="M402" s="161">
        <f>+M403+M479</f>
        <v>5883760</v>
      </c>
      <c r="N402" s="161">
        <f>+N403+N479</f>
        <v>1531091.05</v>
      </c>
      <c r="O402" s="163">
        <f>+O403+O479</f>
        <v>7414851.0500000007</v>
      </c>
      <c r="P402" s="163">
        <f>L402-O402</f>
        <v>7100148.9499999993</v>
      </c>
      <c r="Q402" s="164">
        <f t="shared" si="95"/>
        <v>51.08</v>
      </c>
      <c r="R402" s="96"/>
      <c r="S402" s="96"/>
      <c r="T402" s="121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  <c r="AG402" s="96"/>
      <c r="AH402" s="96"/>
      <c r="AI402" s="96"/>
      <c r="AJ402" s="96"/>
      <c r="AK402" s="96"/>
      <c r="AL402" s="96"/>
      <c r="AM402" s="96"/>
      <c r="AN402" s="96"/>
      <c r="AO402" s="96"/>
      <c r="AP402" s="96"/>
      <c r="AQ402" s="96"/>
      <c r="AR402" s="96"/>
      <c r="AS402" s="46"/>
      <c r="AT402" s="46"/>
      <c r="AU402" s="46"/>
      <c r="AV402" s="46"/>
      <c r="AW402" s="46"/>
      <c r="AX402" s="46"/>
      <c r="AY402" s="46"/>
      <c r="AZ402" s="46"/>
      <c r="BA402" s="46"/>
      <c r="BB402" s="46"/>
      <c r="BC402" s="46"/>
      <c r="BD402" s="46"/>
      <c r="BE402" s="46"/>
      <c r="BF402" s="46"/>
      <c r="BG402" s="46"/>
      <c r="BH402" s="46"/>
      <c r="BI402" s="46"/>
      <c r="BJ402" s="46"/>
      <c r="BK402" s="46"/>
      <c r="BL402" s="46"/>
      <c r="BM402" s="46"/>
      <c r="BN402" s="46"/>
      <c r="BO402" s="46"/>
      <c r="BP402" s="46"/>
      <c r="BQ402" s="46"/>
      <c r="BR402" s="46"/>
      <c r="BS402" s="46"/>
      <c r="BT402" s="46"/>
      <c r="BU402" s="46"/>
      <c r="BV402" s="46"/>
      <c r="BW402" s="46"/>
      <c r="BX402" s="46"/>
      <c r="BY402" s="46"/>
      <c r="BZ402" s="46"/>
      <c r="CA402" s="46"/>
      <c r="CB402" s="46"/>
      <c r="CC402" s="46"/>
      <c r="CD402" s="46"/>
      <c r="CE402" s="46"/>
      <c r="CF402" s="46"/>
      <c r="CG402" s="46"/>
      <c r="CH402" s="46"/>
      <c r="CI402" s="46"/>
      <c r="CJ402" s="46"/>
      <c r="CK402" s="46"/>
      <c r="CL402" s="46"/>
      <c r="CM402" s="46"/>
      <c r="CN402" s="46"/>
      <c r="CO402" s="46"/>
      <c r="CP402" s="46"/>
      <c r="CQ402" s="46"/>
      <c r="CR402" s="46"/>
      <c r="CS402" s="46"/>
      <c r="CT402" s="46"/>
      <c r="CU402" s="46"/>
      <c r="CV402" s="46"/>
      <c r="CW402" s="46"/>
      <c r="CX402" s="46"/>
      <c r="CY402" s="46"/>
      <c r="CZ402" s="46"/>
      <c r="DA402" s="46"/>
      <c r="DB402" s="46"/>
      <c r="DC402" s="46"/>
      <c r="DD402" s="46"/>
      <c r="DE402" s="46"/>
      <c r="DF402" s="46"/>
      <c r="DG402" s="46"/>
      <c r="DH402" s="46"/>
      <c r="DI402" s="46"/>
      <c r="DJ402" s="46"/>
      <c r="DK402" s="46"/>
      <c r="DL402" s="46"/>
      <c r="DM402" s="46"/>
      <c r="DN402" s="46"/>
      <c r="DO402" s="46"/>
      <c r="DP402" s="46"/>
      <c r="DQ402" s="46"/>
      <c r="DR402" s="46"/>
      <c r="DS402" s="46"/>
      <c r="DT402" s="46"/>
      <c r="DU402" s="46"/>
      <c r="DV402" s="46"/>
      <c r="DW402" s="46"/>
      <c r="DX402" s="46"/>
      <c r="DY402" s="46"/>
      <c r="DZ402" s="46"/>
      <c r="EA402" s="46"/>
      <c r="EB402" s="46"/>
      <c r="EC402" s="46"/>
      <c r="ED402" s="46"/>
      <c r="EE402" s="46"/>
      <c r="EF402" s="46"/>
      <c r="EG402" s="46"/>
      <c r="EH402" s="46"/>
      <c r="EI402" s="46"/>
      <c r="EJ402" s="46"/>
      <c r="EK402" s="46"/>
      <c r="EL402" s="46"/>
      <c r="EM402" s="46"/>
      <c r="EN402" s="46"/>
      <c r="EO402" s="46"/>
      <c r="EP402" s="46"/>
      <c r="EQ402" s="46"/>
      <c r="ER402" s="46"/>
      <c r="ES402" s="46"/>
      <c r="ET402" s="46"/>
      <c r="EU402" s="46"/>
      <c r="EV402" s="46"/>
      <c r="EW402" s="46"/>
      <c r="EX402" s="46"/>
    </row>
    <row r="403" spans="1:154" x14ac:dyDescent="0.2">
      <c r="A403" s="38"/>
      <c r="B403" s="39"/>
      <c r="C403" s="39"/>
      <c r="D403" s="39" t="s">
        <v>37</v>
      </c>
      <c r="E403" s="39"/>
      <c r="F403" s="39"/>
      <c r="G403" s="74" t="s">
        <v>83</v>
      </c>
      <c r="H403" s="75">
        <f>H404+H407+H410+H413+H419+H426+H459</f>
        <v>31581000</v>
      </c>
      <c r="I403" s="75">
        <f>I404+I407+I410+I413+I419+I426+I459</f>
        <v>14515000</v>
      </c>
      <c r="J403" s="75">
        <f>J404+J407+J410+J413+J419+J426+J459</f>
        <v>17066000</v>
      </c>
      <c r="K403" s="117">
        <f>ROUND(I403/H403*100,2)</f>
        <v>45.96</v>
      </c>
      <c r="L403" s="75">
        <f>L404+L407+L410+L413+L419+L426+L459</f>
        <v>14515000</v>
      </c>
      <c r="M403" s="75">
        <f>M404+M407+M410+M413+M419+M426+M459</f>
        <v>5923003</v>
      </c>
      <c r="N403" s="75">
        <f>N404+N407+N410+N413+N419+N426+N459</f>
        <v>1531316.94</v>
      </c>
      <c r="O403" s="77">
        <f>O404+O407+O410+O413+O419+O426+O459</f>
        <v>7454319.9400000004</v>
      </c>
      <c r="P403" s="77">
        <f>L403-O403</f>
        <v>7060680.0599999996</v>
      </c>
      <c r="Q403" s="41">
        <f t="shared" si="95"/>
        <v>51.36</v>
      </c>
      <c r="R403" s="36"/>
      <c r="S403" s="36"/>
      <c r="T403" s="101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1"/>
      <c r="CD403" s="11"/>
      <c r="CE403" s="11"/>
      <c r="CF403" s="11"/>
      <c r="CG403" s="11"/>
      <c r="CH403" s="11"/>
      <c r="CI403" s="11"/>
      <c r="CJ403" s="11"/>
      <c r="CK403" s="11"/>
      <c r="CL403" s="11"/>
      <c r="CM403" s="11"/>
      <c r="CN403" s="11"/>
      <c r="CO403" s="11"/>
      <c r="CP403" s="11"/>
      <c r="CQ403" s="11"/>
      <c r="CR403" s="11"/>
      <c r="CS403" s="11"/>
      <c r="CT403" s="11"/>
      <c r="CU403" s="11"/>
      <c r="CV403" s="11"/>
      <c r="CW403" s="11"/>
      <c r="CX403" s="11"/>
      <c r="CY403" s="11"/>
      <c r="CZ403" s="11"/>
      <c r="DA403" s="11"/>
      <c r="DB403" s="11"/>
      <c r="DC403" s="12"/>
      <c r="DD403" s="12"/>
      <c r="DE403" s="12"/>
      <c r="DF403" s="12"/>
      <c r="DG403" s="12"/>
      <c r="DH403" s="12"/>
      <c r="DI403" s="12"/>
      <c r="DJ403" s="12"/>
      <c r="DK403" s="12"/>
      <c r="DL403" s="12"/>
      <c r="DM403" s="12"/>
      <c r="DN403" s="12"/>
      <c r="DO403" s="12"/>
      <c r="DP403" s="12"/>
      <c r="DQ403" s="12"/>
      <c r="DR403" s="12"/>
      <c r="DS403" s="12"/>
      <c r="DT403" s="12"/>
      <c r="DU403" s="12"/>
      <c r="DV403" s="12"/>
      <c r="DW403" s="12"/>
      <c r="DX403" s="12"/>
      <c r="DY403" s="12"/>
      <c r="DZ403" s="12"/>
      <c r="EA403" s="12"/>
      <c r="EB403" s="12"/>
      <c r="EC403" s="12"/>
      <c r="ED403" s="12"/>
      <c r="EE403" s="12"/>
      <c r="EF403" s="12"/>
      <c r="EG403" s="12"/>
      <c r="EH403" s="12"/>
      <c r="EI403" s="12"/>
      <c r="EJ403" s="12"/>
      <c r="EK403" s="12"/>
      <c r="EL403" s="12"/>
      <c r="EM403" s="12"/>
      <c r="EN403" s="12"/>
      <c r="EO403" s="12"/>
      <c r="EP403" s="12"/>
      <c r="EQ403" s="12"/>
      <c r="ER403" s="12"/>
      <c r="ES403" s="12"/>
      <c r="ET403" s="12"/>
      <c r="EU403" s="12"/>
      <c r="EV403" s="12"/>
      <c r="EW403" s="12"/>
      <c r="EX403" s="12"/>
    </row>
    <row r="404" spans="1:154" x14ac:dyDescent="0.2">
      <c r="A404" s="38"/>
      <c r="B404" s="39"/>
      <c r="C404" s="39"/>
      <c r="D404" s="39" t="s">
        <v>112</v>
      </c>
      <c r="E404" s="39"/>
      <c r="F404" s="39"/>
      <c r="G404" s="74" t="s">
        <v>87</v>
      </c>
      <c r="H404" s="75">
        <f>H405</f>
        <v>15000</v>
      </c>
      <c r="I404" s="75">
        <f>I405</f>
        <v>15000</v>
      </c>
      <c r="J404" s="75">
        <f t="shared" ref="J404:J405" si="99">J405</f>
        <v>0</v>
      </c>
      <c r="K404" s="117">
        <f t="shared" ref="K404:K465" si="100">ROUND(I404/H404*100,2)</f>
        <v>100</v>
      </c>
      <c r="L404" s="75">
        <f t="shared" ref="L404:O405" si="101">L405</f>
        <v>15000</v>
      </c>
      <c r="M404" s="75">
        <f t="shared" si="101"/>
        <v>8131</v>
      </c>
      <c r="N404" s="75">
        <f t="shared" si="101"/>
        <v>6864.94</v>
      </c>
      <c r="O404" s="77">
        <f t="shared" si="101"/>
        <v>14995.939999999999</v>
      </c>
      <c r="P404" s="77">
        <f t="shared" si="94"/>
        <v>4.0600000000013097</v>
      </c>
      <c r="Q404" s="41">
        <f t="shared" si="95"/>
        <v>99.97</v>
      </c>
      <c r="R404" s="36"/>
      <c r="S404" s="36"/>
      <c r="T404" s="101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  <c r="BY404" s="11"/>
      <c r="BZ404" s="11"/>
      <c r="CA404" s="11"/>
      <c r="CB404" s="11"/>
      <c r="CC404" s="11"/>
      <c r="CD404" s="11"/>
      <c r="CE404" s="11"/>
      <c r="CF404" s="11"/>
      <c r="CG404" s="11"/>
      <c r="CH404" s="11"/>
      <c r="CI404" s="11"/>
      <c r="CJ404" s="11"/>
      <c r="CK404" s="11"/>
      <c r="CL404" s="11"/>
      <c r="CM404" s="11"/>
      <c r="CN404" s="11"/>
      <c r="CO404" s="11"/>
      <c r="CP404" s="11"/>
      <c r="CQ404" s="11"/>
      <c r="CR404" s="11"/>
      <c r="CS404" s="11"/>
      <c r="CT404" s="11"/>
      <c r="CU404" s="11"/>
      <c r="CV404" s="11"/>
      <c r="CW404" s="11"/>
      <c r="CX404" s="11"/>
      <c r="CY404" s="11"/>
      <c r="CZ404" s="11"/>
      <c r="DA404" s="11"/>
      <c r="DB404" s="11"/>
      <c r="DC404" s="12"/>
      <c r="DD404" s="12"/>
      <c r="DE404" s="12"/>
      <c r="DF404" s="12"/>
      <c r="DG404" s="12"/>
      <c r="DH404" s="12"/>
      <c r="DI404" s="12"/>
      <c r="DJ404" s="12"/>
      <c r="DK404" s="12"/>
      <c r="DL404" s="12"/>
      <c r="DM404" s="12"/>
      <c r="DN404" s="12"/>
      <c r="DO404" s="12"/>
      <c r="DP404" s="12"/>
      <c r="DQ404" s="12"/>
      <c r="DR404" s="12"/>
      <c r="DS404" s="12"/>
      <c r="DT404" s="12"/>
      <c r="DU404" s="12"/>
      <c r="DV404" s="12"/>
      <c r="DW404" s="12"/>
      <c r="DX404" s="12"/>
      <c r="DY404" s="12"/>
      <c r="DZ404" s="12"/>
      <c r="EA404" s="12"/>
      <c r="EB404" s="12"/>
      <c r="EC404" s="12"/>
      <c r="ED404" s="12"/>
      <c r="EE404" s="12"/>
      <c r="EF404" s="12"/>
      <c r="EG404" s="12"/>
      <c r="EH404" s="12"/>
      <c r="EI404" s="12"/>
      <c r="EJ404" s="12"/>
      <c r="EK404" s="12"/>
      <c r="EL404" s="12"/>
      <c r="EM404" s="12"/>
      <c r="EN404" s="12"/>
      <c r="EO404" s="12"/>
      <c r="EP404" s="12"/>
      <c r="EQ404" s="12"/>
      <c r="ER404" s="12"/>
      <c r="ES404" s="12"/>
      <c r="ET404" s="12"/>
      <c r="EU404" s="12"/>
      <c r="EV404" s="12"/>
      <c r="EW404" s="12"/>
      <c r="EX404" s="12"/>
    </row>
    <row r="405" spans="1:154" x14ac:dyDescent="0.2">
      <c r="A405" s="38"/>
      <c r="B405" s="39"/>
      <c r="C405" s="39"/>
      <c r="D405" s="39"/>
      <c r="E405" s="39" t="s">
        <v>113</v>
      </c>
      <c r="F405" s="39"/>
      <c r="G405" s="52" t="s">
        <v>299</v>
      </c>
      <c r="H405" s="75">
        <f>H406</f>
        <v>15000</v>
      </c>
      <c r="I405" s="75">
        <f>I406</f>
        <v>15000</v>
      </c>
      <c r="J405" s="75">
        <f t="shared" si="99"/>
        <v>0</v>
      </c>
      <c r="K405" s="117">
        <f t="shared" si="100"/>
        <v>100</v>
      </c>
      <c r="L405" s="75">
        <f t="shared" si="101"/>
        <v>15000</v>
      </c>
      <c r="M405" s="75">
        <f t="shared" si="101"/>
        <v>8131</v>
      </c>
      <c r="N405" s="75">
        <f t="shared" si="101"/>
        <v>6864.94</v>
      </c>
      <c r="O405" s="77">
        <f t="shared" si="101"/>
        <v>14995.939999999999</v>
      </c>
      <c r="P405" s="77">
        <f t="shared" si="94"/>
        <v>4.0600000000013097</v>
      </c>
      <c r="Q405" s="41">
        <f t="shared" si="95"/>
        <v>99.97</v>
      </c>
      <c r="R405" s="36"/>
      <c r="S405" s="36"/>
      <c r="T405" s="101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1"/>
      <c r="CD405" s="11"/>
      <c r="CE405" s="11"/>
      <c r="CF405" s="11"/>
      <c r="CG405" s="11"/>
      <c r="CH405" s="11"/>
      <c r="CI405" s="11"/>
      <c r="CJ405" s="11"/>
      <c r="CK405" s="11"/>
      <c r="CL405" s="11"/>
      <c r="CM405" s="11"/>
      <c r="CN405" s="11"/>
      <c r="CO405" s="11"/>
      <c r="CP405" s="11"/>
      <c r="CQ405" s="11"/>
      <c r="CR405" s="11"/>
      <c r="CS405" s="11"/>
      <c r="CT405" s="11"/>
      <c r="CU405" s="11"/>
      <c r="CV405" s="11"/>
      <c r="CW405" s="11"/>
      <c r="CX405" s="11"/>
      <c r="CY405" s="11"/>
      <c r="CZ405" s="11"/>
      <c r="DA405" s="11"/>
      <c r="DB405" s="11"/>
      <c r="DC405" s="12"/>
      <c r="DD405" s="12"/>
      <c r="DE405" s="12"/>
      <c r="DF405" s="12"/>
      <c r="DG405" s="12"/>
      <c r="DH405" s="12"/>
      <c r="DI405" s="12"/>
      <c r="DJ405" s="12"/>
      <c r="DK405" s="12"/>
      <c r="DL405" s="12"/>
      <c r="DM405" s="12"/>
      <c r="DN405" s="12"/>
      <c r="DO405" s="12"/>
      <c r="DP405" s="12"/>
      <c r="DQ405" s="12"/>
      <c r="DR405" s="12"/>
      <c r="DS405" s="12"/>
      <c r="DT405" s="12"/>
      <c r="DU405" s="12"/>
      <c r="DV405" s="12"/>
      <c r="DW405" s="12"/>
      <c r="DX405" s="12"/>
      <c r="DY405" s="12"/>
      <c r="DZ405" s="12"/>
      <c r="EA405" s="12"/>
      <c r="EB405" s="12"/>
      <c r="EC405" s="12"/>
      <c r="ED405" s="12"/>
      <c r="EE405" s="12"/>
      <c r="EF405" s="12"/>
      <c r="EG405" s="12"/>
      <c r="EH405" s="12"/>
      <c r="EI405" s="12"/>
      <c r="EJ405" s="12"/>
      <c r="EK405" s="12"/>
      <c r="EL405" s="12"/>
      <c r="EM405" s="12"/>
      <c r="EN405" s="12"/>
      <c r="EO405" s="12"/>
      <c r="EP405" s="12"/>
      <c r="EQ405" s="12"/>
      <c r="ER405" s="12"/>
      <c r="ES405" s="12"/>
      <c r="ET405" s="12"/>
      <c r="EU405" s="12"/>
      <c r="EV405" s="12"/>
      <c r="EW405" s="12"/>
      <c r="EX405" s="12"/>
    </row>
    <row r="406" spans="1:154" ht="21.6" customHeight="1" x14ac:dyDescent="0.2">
      <c r="A406" s="48"/>
      <c r="B406" s="49"/>
      <c r="C406" s="49"/>
      <c r="D406" s="49"/>
      <c r="E406" s="49"/>
      <c r="F406" s="49" t="s">
        <v>113</v>
      </c>
      <c r="G406" s="53" t="s">
        <v>249</v>
      </c>
      <c r="H406" s="78">
        <v>15000</v>
      </c>
      <c r="I406" s="78">
        <v>15000</v>
      </c>
      <c r="J406" s="78">
        <f t="shared" ref="J406:J469" si="102">H406-I406</f>
        <v>0</v>
      </c>
      <c r="K406" s="117">
        <f t="shared" si="100"/>
        <v>100</v>
      </c>
      <c r="L406" s="78">
        <v>15000</v>
      </c>
      <c r="M406" s="50">
        <v>8131</v>
      </c>
      <c r="N406" s="78">
        <v>6864.94</v>
      </c>
      <c r="O406" s="79">
        <f>+M406+N406</f>
        <v>14995.939999999999</v>
      </c>
      <c r="P406" s="79">
        <f t="shared" si="94"/>
        <v>4.0600000000013097</v>
      </c>
      <c r="Q406" s="41">
        <f t="shared" si="95"/>
        <v>99.97</v>
      </c>
      <c r="R406" s="36"/>
      <c r="S406" s="36"/>
      <c r="T406" s="101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1"/>
      <c r="CD406" s="11"/>
      <c r="CE406" s="11"/>
      <c r="CF406" s="11"/>
      <c r="CG406" s="11"/>
      <c r="CH406" s="11"/>
      <c r="CI406" s="11"/>
      <c r="CJ406" s="11"/>
      <c r="CK406" s="11"/>
      <c r="CL406" s="11"/>
      <c r="CM406" s="11"/>
      <c r="CN406" s="11"/>
      <c r="CO406" s="11"/>
      <c r="CP406" s="11"/>
      <c r="CQ406" s="11"/>
      <c r="CR406" s="11"/>
      <c r="CS406" s="11"/>
      <c r="CT406" s="11"/>
      <c r="CU406" s="11"/>
      <c r="CV406" s="11"/>
      <c r="CW406" s="11"/>
      <c r="CX406" s="11"/>
      <c r="CY406" s="11"/>
      <c r="CZ406" s="11"/>
      <c r="DA406" s="11"/>
      <c r="DB406" s="11"/>
      <c r="DC406" s="12"/>
      <c r="DD406" s="12"/>
      <c r="DE406" s="12"/>
      <c r="DF406" s="12"/>
      <c r="DG406" s="12"/>
      <c r="DH406" s="12"/>
      <c r="DI406" s="12"/>
      <c r="DJ406" s="12"/>
      <c r="DK406" s="12"/>
      <c r="DL406" s="12"/>
      <c r="DM406" s="12"/>
      <c r="DN406" s="12"/>
      <c r="DO406" s="12"/>
      <c r="DP406" s="12"/>
      <c r="DQ406" s="12"/>
      <c r="DR406" s="12"/>
      <c r="DS406" s="12"/>
      <c r="DT406" s="12"/>
      <c r="DU406" s="12"/>
      <c r="DV406" s="12"/>
      <c r="DW406" s="12"/>
      <c r="DX406" s="12"/>
      <c r="DY406" s="12"/>
      <c r="DZ406" s="12"/>
      <c r="EA406" s="12"/>
      <c r="EB406" s="12"/>
      <c r="EC406" s="12"/>
      <c r="ED406" s="12"/>
      <c r="EE406" s="12"/>
      <c r="EF406" s="12"/>
      <c r="EG406" s="12"/>
      <c r="EH406" s="12"/>
      <c r="EI406" s="12"/>
      <c r="EJ406" s="12"/>
      <c r="EK406" s="12"/>
      <c r="EL406" s="12"/>
      <c r="EM406" s="12"/>
      <c r="EN406" s="12"/>
      <c r="EO406" s="12"/>
      <c r="EP406" s="12"/>
      <c r="EQ406" s="12"/>
      <c r="ER406" s="12"/>
      <c r="ES406" s="12"/>
      <c r="ET406" s="12"/>
      <c r="EU406" s="12"/>
      <c r="EV406" s="12"/>
      <c r="EW406" s="12"/>
      <c r="EX406" s="12"/>
    </row>
    <row r="407" spans="1:154" x14ac:dyDescent="0.2">
      <c r="A407" s="38"/>
      <c r="B407" s="39"/>
      <c r="C407" s="39"/>
      <c r="D407" s="39" t="s">
        <v>114</v>
      </c>
      <c r="E407" s="39"/>
      <c r="F407" s="39"/>
      <c r="G407" s="74" t="s">
        <v>91</v>
      </c>
      <c r="H407" s="75">
        <f>H408+H409</f>
        <v>0</v>
      </c>
      <c r="I407" s="75">
        <f>I408+I409</f>
        <v>0</v>
      </c>
      <c r="J407" s="78">
        <f t="shared" si="102"/>
        <v>0</v>
      </c>
      <c r="K407" s="117"/>
      <c r="L407" s="75">
        <f>L408+L409</f>
        <v>0</v>
      </c>
      <c r="M407" s="63"/>
      <c r="N407" s="75">
        <f>N408+N409</f>
        <v>0</v>
      </c>
      <c r="O407" s="77">
        <f>O408+O409</f>
        <v>0</v>
      </c>
      <c r="P407" s="77">
        <f t="shared" si="94"/>
        <v>0</v>
      </c>
      <c r="Q407" s="41"/>
      <c r="R407" s="36"/>
      <c r="S407" s="36"/>
      <c r="T407" s="101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1"/>
      <c r="CD407" s="11"/>
      <c r="CE407" s="11"/>
      <c r="CF407" s="11"/>
      <c r="CG407" s="11"/>
      <c r="CH407" s="11"/>
      <c r="CI407" s="11"/>
      <c r="CJ407" s="11"/>
      <c r="CK407" s="11"/>
      <c r="CL407" s="11"/>
      <c r="CM407" s="11"/>
      <c r="CN407" s="11"/>
      <c r="CO407" s="11"/>
      <c r="CP407" s="11"/>
      <c r="CQ407" s="11"/>
      <c r="CR407" s="11"/>
      <c r="CS407" s="11"/>
      <c r="CT407" s="11"/>
      <c r="CU407" s="11"/>
      <c r="CV407" s="11"/>
      <c r="CW407" s="11"/>
      <c r="CX407" s="11"/>
      <c r="CY407" s="11"/>
      <c r="CZ407" s="11"/>
      <c r="DA407" s="11"/>
      <c r="DB407" s="11"/>
      <c r="DC407" s="12"/>
      <c r="DD407" s="12"/>
      <c r="DE407" s="12"/>
      <c r="DF407" s="12"/>
      <c r="DG407" s="12"/>
      <c r="DH407" s="12"/>
      <c r="DI407" s="12"/>
      <c r="DJ407" s="12"/>
      <c r="DK407" s="12"/>
      <c r="DL407" s="12"/>
      <c r="DM407" s="12"/>
      <c r="DN407" s="12"/>
      <c r="DO407" s="12"/>
      <c r="DP407" s="12"/>
      <c r="DQ407" s="12"/>
      <c r="DR407" s="12"/>
      <c r="DS407" s="12"/>
      <c r="DT407" s="12"/>
      <c r="DU407" s="12"/>
      <c r="DV407" s="12"/>
      <c r="DW407" s="12"/>
      <c r="DX407" s="12"/>
      <c r="DY407" s="12"/>
      <c r="DZ407" s="12"/>
      <c r="EA407" s="12"/>
      <c r="EB407" s="12"/>
      <c r="EC407" s="12"/>
      <c r="ED407" s="12"/>
      <c r="EE407" s="12"/>
      <c r="EF407" s="12"/>
      <c r="EG407" s="12"/>
      <c r="EH407" s="12"/>
      <c r="EI407" s="12"/>
      <c r="EJ407" s="12"/>
      <c r="EK407" s="12"/>
      <c r="EL407" s="12"/>
      <c r="EM407" s="12"/>
      <c r="EN407" s="12"/>
      <c r="EO407" s="12"/>
      <c r="EP407" s="12"/>
      <c r="EQ407" s="12"/>
      <c r="ER407" s="12"/>
      <c r="ES407" s="12"/>
      <c r="ET407" s="12"/>
      <c r="EU407" s="12"/>
      <c r="EV407" s="12"/>
      <c r="EW407" s="12"/>
      <c r="EX407" s="12"/>
    </row>
    <row r="408" spans="1:154" ht="33" x14ac:dyDescent="0.2">
      <c r="A408" s="48"/>
      <c r="B408" s="49"/>
      <c r="C408" s="49"/>
      <c r="D408" s="49"/>
      <c r="E408" s="49"/>
      <c r="F408" s="49"/>
      <c r="G408" s="53" t="s">
        <v>352</v>
      </c>
      <c r="H408" s="78"/>
      <c r="I408" s="78"/>
      <c r="J408" s="78">
        <f t="shared" si="102"/>
        <v>0</v>
      </c>
      <c r="K408" s="117"/>
      <c r="L408" s="78"/>
      <c r="M408" s="50"/>
      <c r="N408" s="78"/>
      <c r="O408" s="79">
        <f>+M408+N408</f>
        <v>0</v>
      </c>
      <c r="P408" s="79">
        <f t="shared" si="94"/>
        <v>0</v>
      </c>
      <c r="Q408" s="41"/>
      <c r="R408" s="36"/>
      <c r="S408" s="36"/>
      <c r="T408" s="101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1"/>
      <c r="CD408" s="11"/>
      <c r="CE408" s="11"/>
      <c r="CF408" s="11"/>
      <c r="CG408" s="11"/>
      <c r="CH408" s="11"/>
      <c r="CI408" s="11"/>
      <c r="CJ408" s="11"/>
      <c r="CK408" s="11"/>
      <c r="CL408" s="11"/>
      <c r="CM408" s="11"/>
      <c r="CN408" s="11"/>
      <c r="CO408" s="11"/>
      <c r="CP408" s="11"/>
      <c r="CQ408" s="11"/>
      <c r="CR408" s="11"/>
      <c r="CS408" s="11"/>
      <c r="CT408" s="11"/>
      <c r="CU408" s="11"/>
      <c r="CV408" s="11"/>
      <c r="CW408" s="11"/>
      <c r="CX408" s="11"/>
      <c r="CY408" s="11"/>
      <c r="CZ408" s="11"/>
      <c r="DA408" s="11"/>
      <c r="DB408" s="11"/>
      <c r="DC408" s="12"/>
      <c r="DD408" s="12"/>
      <c r="DE408" s="12"/>
      <c r="DF408" s="12"/>
      <c r="DG408" s="12"/>
      <c r="DH408" s="12"/>
      <c r="DI408" s="12"/>
      <c r="DJ408" s="12"/>
      <c r="DK408" s="12"/>
      <c r="DL408" s="12"/>
      <c r="DM408" s="12"/>
      <c r="DN408" s="12"/>
      <c r="DO408" s="12"/>
      <c r="DP408" s="12"/>
      <c r="DQ408" s="12"/>
      <c r="DR408" s="12"/>
      <c r="DS408" s="12"/>
      <c r="DT408" s="12"/>
      <c r="DU408" s="12"/>
      <c r="DV408" s="12"/>
      <c r="DW408" s="12"/>
      <c r="DX408" s="12"/>
      <c r="DY408" s="12"/>
      <c r="DZ408" s="12"/>
      <c r="EA408" s="12"/>
      <c r="EB408" s="12"/>
      <c r="EC408" s="12"/>
      <c r="ED408" s="12"/>
      <c r="EE408" s="12"/>
      <c r="EF408" s="12"/>
      <c r="EG408" s="12"/>
      <c r="EH408" s="12"/>
      <c r="EI408" s="12"/>
      <c r="EJ408" s="12"/>
      <c r="EK408" s="12"/>
      <c r="EL408" s="12"/>
      <c r="EM408" s="12"/>
      <c r="EN408" s="12"/>
      <c r="EO408" s="12"/>
      <c r="EP408" s="12"/>
      <c r="EQ408" s="12"/>
      <c r="ER408" s="12"/>
      <c r="ES408" s="12"/>
      <c r="ET408" s="12"/>
      <c r="EU408" s="12"/>
      <c r="EV408" s="12"/>
      <c r="EW408" s="12"/>
      <c r="EX408" s="12"/>
    </row>
    <row r="409" spans="1:154" x14ac:dyDescent="0.2">
      <c r="A409" s="48"/>
      <c r="B409" s="49"/>
      <c r="C409" s="49"/>
      <c r="D409" s="49"/>
      <c r="E409" s="49">
        <v>19</v>
      </c>
      <c r="F409" s="49"/>
      <c r="G409" s="53" t="s">
        <v>353</v>
      </c>
      <c r="H409" s="78"/>
      <c r="I409" s="78"/>
      <c r="J409" s="78">
        <f t="shared" si="102"/>
        <v>0</v>
      </c>
      <c r="K409" s="117"/>
      <c r="L409" s="78"/>
      <c r="M409" s="50"/>
      <c r="N409" s="78"/>
      <c r="O409" s="79">
        <f>+M409+N409</f>
        <v>0</v>
      </c>
      <c r="P409" s="79">
        <f t="shared" si="94"/>
        <v>0</v>
      </c>
      <c r="Q409" s="41"/>
      <c r="R409" s="36"/>
      <c r="S409" s="36"/>
      <c r="T409" s="101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1"/>
      <c r="CD409" s="11"/>
      <c r="CE409" s="11"/>
      <c r="CF409" s="11"/>
      <c r="CG409" s="11"/>
      <c r="CH409" s="11"/>
      <c r="CI409" s="11"/>
      <c r="CJ409" s="11"/>
      <c r="CK409" s="11"/>
      <c r="CL409" s="11"/>
      <c r="CM409" s="11"/>
      <c r="CN409" s="11"/>
      <c r="CO409" s="11"/>
      <c r="CP409" s="11"/>
      <c r="CQ409" s="11"/>
      <c r="CR409" s="11"/>
      <c r="CS409" s="11"/>
      <c r="CT409" s="11"/>
      <c r="CU409" s="11"/>
      <c r="CV409" s="11"/>
      <c r="CW409" s="11"/>
      <c r="CX409" s="11"/>
      <c r="CY409" s="11"/>
      <c r="CZ409" s="11"/>
      <c r="DA409" s="11"/>
      <c r="DB409" s="11"/>
      <c r="DC409" s="12"/>
      <c r="DD409" s="12"/>
      <c r="DE409" s="12"/>
      <c r="DF409" s="12"/>
      <c r="DG409" s="12"/>
      <c r="DH409" s="12"/>
      <c r="DI409" s="12"/>
      <c r="DJ409" s="12"/>
      <c r="DK409" s="12"/>
      <c r="DL409" s="12"/>
      <c r="DM409" s="12"/>
      <c r="DN409" s="12"/>
      <c r="DO409" s="12"/>
      <c r="DP409" s="12"/>
      <c r="DQ409" s="12"/>
      <c r="DR409" s="12"/>
      <c r="DS409" s="12"/>
      <c r="DT409" s="12"/>
      <c r="DU409" s="12"/>
      <c r="DV409" s="12"/>
      <c r="DW409" s="12"/>
      <c r="DX409" s="12"/>
      <c r="DY409" s="12"/>
      <c r="DZ409" s="12"/>
      <c r="EA409" s="12"/>
      <c r="EB409" s="12"/>
      <c r="EC409" s="12"/>
      <c r="ED409" s="12"/>
      <c r="EE409" s="12"/>
      <c r="EF409" s="12"/>
      <c r="EG409" s="12"/>
      <c r="EH409" s="12"/>
      <c r="EI409" s="12"/>
      <c r="EJ409" s="12"/>
      <c r="EK409" s="12"/>
      <c r="EL409" s="12"/>
      <c r="EM409" s="12"/>
      <c r="EN409" s="12"/>
      <c r="EO409" s="12"/>
      <c r="EP409" s="12"/>
      <c r="EQ409" s="12"/>
      <c r="ER409" s="12"/>
      <c r="ES409" s="12"/>
      <c r="ET409" s="12"/>
      <c r="EU409" s="12"/>
      <c r="EV409" s="12"/>
      <c r="EW409" s="12"/>
      <c r="EX409" s="12"/>
    </row>
    <row r="410" spans="1:154" x14ac:dyDescent="0.2">
      <c r="A410" s="38"/>
      <c r="B410" s="39"/>
      <c r="C410" s="39"/>
      <c r="D410" s="39">
        <v>51</v>
      </c>
      <c r="E410" s="39"/>
      <c r="F410" s="39"/>
      <c r="G410" s="74" t="s">
        <v>93</v>
      </c>
      <c r="H410" s="75">
        <f>H411</f>
        <v>0</v>
      </c>
      <c r="I410" s="75">
        <f>I411</f>
        <v>0</v>
      </c>
      <c r="J410" s="78">
        <f t="shared" si="102"/>
        <v>0</v>
      </c>
      <c r="K410" s="117"/>
      <c r="L410" s="75">
        <f>L411</f>
        <v>0</v>
      </c>
      <c r="M410" s="63"/>
      <c r="N410" s="75">
        <f>N411</f>
        <v>0</v>
      </c>
      <c r="O410" s="77">
        <f>O411</f>
        <v>0</v>
      </c>
      <c r="P410" s="77">
        <f t="shared" si="94"/>
        <v>0</v>
      </c>
      <c r="Q410" s="41"/>
      <c r="R410" s="36"/>
      <c r="S410" s="36"/>
      <c r="T410" s="101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1"/>
      <c r="CD410" s="11"/>
      <c r="CE410" s="11"/>
      <c r="CF410" s="11"/>
      <c r="CG410" s="11"/>
      <c r="CH410" s="11"/>
      <c r="CI410" s="11"/>
      <c r="CJ410" s="11"/>
      <c r="CK410" s="11"/>
      <c r="CL410" s="11"/>
      <c r="CM410" s="11"/>
      <c r="CN410" s="11"/>
      <c r="CO410" s="11"/>
      <c r="CP410" s="11"/>
      <c r="CQ410" s="11"/>
      <c r="CR410" s="11"/>
      <c r="CS410" s="11"/>
      <c r="CT410" s="11"/>
      <c r="CU410" s="11"/>
      <c r="CV410" s="11"/>
      <c r="CW410" s="11"/>
      <c r="CX410" s="11"/>
      <c r="CY410" s="11"/>
      <c r="CZ410" s="11"/>
      <c r="DA410" s="11"/>
      <c r="DB410" s="11"/>
      <c r="DC410" s="12"/>
      <c r="DD410" s="12"/>
      <c r="DE410" s="12"/>
      <c r="DF410" s="12"/>
      <c r="DG410" s="12"/>
      <c r="DH410" s="12"/>
      <c r="DI410" s="12"/>
      <c r="DJ410" s="12"/>
      <c r="DK410" s="12"/>
      <c r="DL410" s="12"/>
      <c r="DM410" s="12"/>
      <c r="DN410" s="12"/>
      <c r="DO410" s="12"/>
      <c r="DP410" s="12"/>
      <c r="DQ410" s="12"/>
      <c r="DR410" s="12"/>
      <c r="DS410" s="12"/>
      <c r="DT410" s="12"/>
      <c r="DU410" s="12"/>
      <c r="DV410" s="12"/>
      <c r="DW410" s="12"/>
      <c r="DX410" s="12"/>
      <c r="DY410" s="12"/>
      <c r="DZ410" s="12"/>
      <c r="EA410" s="12"/>
      <c r="EB410" s="12"/>
      <c r="EC410" s="12"/>
      <c r="ED410" s="12"/>
      <c r="EE410" s="12"/>
      <c r="EF410" s="12"/>
      <c r="EG410" s="12"/>
      <c r="EH410" s="12"/>
      <c r="EI410" s="12"/>
      <c r="EJ410" s="12"/>
      <c r="EK410" s="12"/>
      <c r="EL410" s="12"/>
      <c r="EM410" s="12"/>
      <c r="EN410" s="12"/>
      <c r="EO410" s="12"/>
      <c r="EP410" s="12"/>
      <c r="EQ410" s="12"/>
      <c r="ER410" s="12"/>
      <c r="ES410" s="12"/>
      <c r="ET410" s="12"/>
      <c r="EU410" s="12"/>
      <c r="EV410" s="12"/>
      <c r="EW410" s="12"/>
      <c r="EX410" s="12"/>
    </row>
    <row r="411" spans="1:154" x14ac:dyDescent="0.2">
      <c r="A411" s="38"/>
      <c r="B411" s="39"/>
      <c r="C411" s="39"/>
      <c r="D411" s="39"/>
      <c r="E411" s="39"/>
      <c r="F411" s="39"/>
      <c r="G411" s="52" t="s">
        <v>115</v>
      </c>
      <c r="H411" s="75">
        <f>H412</f>
        <v>0</v>
      </c>
      <c r="I411" s="75">
        <f>I412</f>
        <v>0</v>
      </c>
      <c r="J411" s="78">
        <f t="shared" si="102"/>
        <v>0</v>
      </c>
      <c r="K411" s="117"/>
      <c r="L411" s="75">
        <f>L412</f>
        <v>0</v>
      </c>
      <c r="M411" s="63"/>
      <c r="N411" s="75">
        <f>N412</f>
        <v>0</v>
      </c>
      <c r="O411" s="77">
        <f>O412</f>
        <v>0</v>
      </c>
      <c r="P411" s="77">
        <f t="shared" si="94"/>
        <v>0</v>
      </c>
      <c r="Q411" s="41"/>
      <c r="R411" s="36"/>
      <c r="S411" s="36"/>
      <c r="T411" s="101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1"/>
      <c r="CD411" s="11"/>
      <c r="CE411" s="11"/>
      <c r="CF411" s="11"/>
      <c r="CG411" s="11"/>
      <c r="CH411" s="11"/>
      <c r="CI411" s="11"/>
      <c r="CJ411" s="11"/>
      <c r="CK411" s="11"/>
      <c r="CL411" s="11"/>
      <c r="CM411" s="11"/>
      <c r="CN411" s="11"/>
      <c r="CO411" s="11"/>
      <c r="CP411" s="11"/>
      <c r="CQ411" s="11"/>
      <c r="CR411" s="11"/>
      <c r="CS411" s="11"/>
      <c r="CT411" s="11"/>
      <c r="CU411" s="11"/>
      <c r="CV411" s="11"/>
      <c r="CW411" s="11"/>
      <c r="CX411" s="11"/>
      <c r="CY411" s="11"/>
      <c r="CZ411" s="11"/>
      <c r="DA411" s="11"/>
      <c r="DB411" s="11"/>
      <c r="DC411" s="12"/>
      <c r="DD411" s="12"/>
      <c r="DE411" s="12"/>
      <c r="DF411" s="12"/>
      <c r="DG411" s="12"/>
      <c r="DH411" s="12"/>
      <c r="DI411" s="12"/>
      <c r="DJ411" s="12"/>
      <c r="DK411" s="12"/>
      <c r="DL411" s="12"/>
      <c r="DM411" s="12"/>
      <c r="DN411" s="12"/>
      <c r="DO411" s="12"/>
      <c r="DP411" s="12"/>
      <c r="DQ411" s="12"/>
      <c r="DR411" s="12"/>
      <c r="DS411" s="12"/>
      <c r="DT411" s="12"/>
      <c r="DU411" s="12"/>
      <c r="DV411" s="12"/>
      <c r="DW411" s="12"/>
      <c r="DX411" s="12"/>
      <c r="DY411" s="12"/>
      <c r="DZ411" s="12"/>
      <c r="EA411" s="12"/>
      <c r="EB411" s="12"/>
      <c r="EC411" s="12"/>
      <c r="ED411" s="12"/>
      <c r="EE411" s="12"/>
      <c r="EF411" s="12"/>
      <c r="EG411" s="12"/>
      <c r="EH411" s="12"/>
      <c r="EI411" s="12"/>
      <c r="EJ411" s="12"/>
      <c r="EK411" s="12"/>
      <c r="EL411" s="12"/>
      <c r="EM411" s="12"/>
      <c r="EN411" s="12"/>
      <c r="EO411" s="12"/>
      <c r="EP411" s="12"/>
      <c r="EQ411" s="12"/>
      <c r="ER411" s="12"/>
      <c r="ES411" s="12"/>
      <c r="ET411" s="12"/>
      <c r="EU411" s="12"/>
      <c r="EV411" s="12"/>
      <c r="EW411" s="12"/>
      <c r="EX411" s="12"/>
    </row>
    <row r="412" spans="1:154" ht="49.5" x14ac:dyDescent="0.2">
      <c r="A412" s="48"/>
      <c r="B412" s="49"/>
      <c r="C412" s="49"/>
      <c r="D412" s="49"/>
      <c r="E412" s="49" t="s">
        <v>37</v>
      </c>
      <c r="F412" s="49">
        <v>18</v>
      </c>
      <c r="G412" s="53" t="s">
        <v>118</v>
      </c>
      <c r="H412" s="78"/>
      <c r="I412" s="78"/>
      <c r="J412" s="78">
        <f t="shared" si="102"/>
        <v>0</v>
      </c>
      <c r="K412" s="117"/>
      <c r="L412" s="78"/>
      <c r="M412" s="50"/>
      <c r="N412" s="78"/>
      <c r="O412" s="79">
        <f>+M412+N412</f>
        <v>0</v>
      </c>
      <c r="P412" s="79">
        <f t="shared" si="94"/>
        <v>0</v>
      </c>
      <c r="Q412" s="41"/>
      <c r="R412" s="36"/>
      <c r="S412" s="36"/>
      <c r="T412" s="101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1"/>
      <c r="CD412" s="11"/>
      <c r="CE412" s="11"/>
      <c r="CF412" s="11"/>
      <c r="CG412" s="11"/>
      <c r="CH412" s="11"/>
      <c r="CI412" s="11"/>
      <c r="CJ412" s="11"/>
      <c r="CK412" s="11"/>
      <c r="CL412" s="11"/>
      <c r="CM412" s="11"/>
      <c r="CN412" s="11"/>
      <c r="CO412" s="11"/>
      <c r="CP412" s="11"/>
      <c r="CQ412" s="11"/>
      <c r="CR412" s="11"/>
      <c r="CS412" s="11"/>
      <c r="CT412" s="11"/>
      <c r="CU412" s="11"/>
      <c r="CV412" s="11"/>
      <c r="CW412" s="11"/>
      <c r="CX412" s="11"/>
      <c r="CY412" s="11"/>
      <c r="CZ412" s="11"/>
      <c r="DA412" s="11"/>
      <c r="DB412" s="11"/>
      <c r="DC412" s="12"/>
      <c r="DD412" s="12"/>
      <c r="DE412" s="12"/>
      <c r="DF412" s="12"/>
      <c r="DG412" s="12"/>
      <c r="DH412" s="12"/>
      <c r="DI412" s="12"/>
      <c r="DJ412" s="12"/>
      <c r="DK412" s="12"/>
      <c r="DL412" s="12"/>
      <c r="DM412" s="12"/>
      <c r="DN412" s="12"/>
      <c r="DO412" s="12"/>
      <c r="DP412" s="12"/>
      <c r="DQ412" s="12"/>
      <c r="DR412" s="12"/>
      <c r="DS412" s="12"/>
      <c r="DT412" s="12"/>
      <c r="DU412" s="12"/>
      <c r="DV412" s="12"/>
      <c r="DW412" s="12"/>
      <c r="DX412" s="12"/>
      <c r="DY412" s="12"/>
      <c r="DZ412" s="12"/>
      <c r="EA412" s="12"/>
      <c r="EB412" s="12"/>
      <c r="EC412" s="12"/>
      <c r="ED412" s="12"/>
      <c r="EE412" s="12"/>
      <c r="EF412" s="12"/>
      <c r="EG412" s="12"/>
      <c r="EH412" s="12"/>
      <c r="EI412" s="12"/>
      <c r="EJ412" s="12"/>
      <c r="EK412" s="12"/>
      <c r="EL412" s="12"/>
      <c r="EM412" s="12"/>
      <c r="EN412" s="12"/>
      <c r="EO412" s="12"/>
      <c r="EP412" s="12"/>
      <c r="EQ412" s="12"/>
      <c r="ER412" s="12"/>
      <c r="ES412" s="12"/>
      <c r="ET412" s="12"/>
      <c r="EU412" s="12"/>
      <c r="EV412" s="12"/>
      <c r="EW412" s="12"/>
      <c r="EX412" s="12"/>
    </row>
    <row r="413" spans="1:154" x14ac:dyDescent="0.2">
      <c r="A413" s="38"/>
      <c r="B413" s="39"/>
      <c r="C413" s="39"/>
      <c r="D413" s="39">
        <v>55</v>
      </c>
      <c r="E413" s="39"/>
      <c r="F413" s="39"/>
      <c r="G413" s="74" t="s">
        <v>354</v>
      </c>
      <c r="H413" s="75">
        <f>H414+H417</f>
        <v>0</v>
      </c>
      <c r="I413" s="75">
        <f>I414+I417</f>
        <v>0</v>
      </c>
      <c r="J413" s="78">
        <f t="shared" si="102"/>
        <v>0</v>
      </c>
      <c r="K413" s="117"/>
      <c r="L413" s="75">
        <f>L414+L417</f>
        <v>0</v>
      </c>
      <c r="M413" s="63"/>
      <c r="N413" s="75">
        <f>N414+N417</f>
        <v>0</v>
      </c>
      <c r="O413" s="77">
        <f>O414+O417</f>
        <v>0</v>
      </c>
      <c r="P413" s="77">
        <f t="shared" si="94"/>
        <v>0</v>
      </c>
      <c r="Q413" s="41"/>
      <c r="R413" s="36"/>
      <c r="S413" s="36"/>
      <c r="T413" s="101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1"/>
      <c r="CD413" s="11"/>
      <c r="CE413" s="11"/>
      <c r="CF413" s="11"/>
      <c r="CG413" s="11"/>
      <c r="CH413" s="11"/>
      <c r="CI413" s="11"/>
      <c r="CJ413" s="11"/>
      <c r="CK413" s="11"/>
      <c r="CL413" s="11"/>
      <c r="CM413" s="11"/>
      <c r="CN413" s="11"/>
      <c r="CO413" s="11"/>
      <c r="CP413" s="11"/>
      <c r="CQ413" s="11"/>
      <c r="CR413" s="11"/>
      <c r="CS413" s="11"/>
      <c r="CT413" s="11"/>
      <c r="CU413" s="11"/>
      <c r="CV413" s="11"/>
      <c r="CW413" s="11"/>
      <c r="CX413" s="11"/>
      <c r="CY413" s="11"/>
      <c r="CZ413" s="11"/>
      <c r="DA413" s="11"/>
      <c r="DB413" s="11"/>
      <c r="DC413" s="12"/>
      <c r="DD413" s="12"/>
      <c r="DE413" s="12"/>
      <c r="DF413" s="12"/>
      <c r="DG413" s="12"/>
      <c r="DH413" s="12"/>
      <c r="DI413" s="12"/>
      <c r="DJ413" s="12"/>
      <c r="DK413" s="12"/>
      <c r="DL413" s="12"/>
      <c r="DM413" s="12"/>
      <c r="DN413" s="12"/>
      <c r="DO413" s="12"/>
      <c r="DP413" s="12"/>
      <c r="DQ413" s="12"/>
      <c r="DR413" s="12"/>
      <c r="DS413" s="12"/>
      <c r="DT413" s="12"/>
      <c r="DU413" s="12"/>
      <c r="DV413" s="12"/>
      <c r="DW413" s="12"/>
      <c r="DX413" s="12"/>
      <c r="DY413" s="12"/>
      <c r="DZ413" s="12"/>
      <c r="EA413" s="12"/>
      <c r="EB413" s="12"/>
      <c r="EC413" s="12"/>
      <c r="ED413" s="12"/>
      <c r="EE413" s="12"/>
      <c r="EF413" s="12"/>
      <c r="EG413" s="12"/>
      <c r="EH413" s="12"/>
      <c r="EI413" s="12"/>
      <c r="EJ413" s="12"/>
      <c r="EK413" s="12"/>
      <c r="EL413" s="12"/>
      <c r="EM413" s="12"/>
      <c r="EN413" s="12"/>
      <c r="EO413" s="12"/>
      <c r="EP413" s="12"/>
      <c r="EQ413" s="12"/>
      <c r="ER413" s="12"/>
      <c r="ES413" s="12"/>
      <c r="ET413" s="12"/>
      <c r="EU413" s="12"/>
      <c r="EV413" s="12"/>
      <c r="EW413" s="12"/>
      <c r="EX413" s="12"/>
    </row>
    <row r="414" spans="1:154" x14ac:dyDescent="0.2">
      <c r="A414" s="38"/>
      <c r="B414" s="39"/>
      <c r="C414" s="39"/>
      <c r="D414" s="39"/>
      <c r="E414" s="39" t="s">
        <v>37</v>
      </c>
      <c r="F414" s="39"/>
      <c r="G414" s="74" t="s">
        <v>355</v>
      </c>
      <c r="H414" s="75">
        <f>H415+H416</f>
        <v>0</v>
      </c>
      <c r="I414" s="75">
        <f>I415+I416</f>
        <v>0</v>
      </c>
      <c r="J414" s="78">
        <f t="shared" si="102"/>
        <v>0</v>
      </c>
      <c r="K414" s="117"/>
      <c r="L414" s="75">
        <f>L415+L416</f>
        <v>0</v>
      </c>
      <c r="M414" s="63"/>
      <c r="N414" s="75">
        <f>N415+N416</f>
        <v>0</v>
      </c>
      <c r="O414" s="77">
        <f>O415+O416</f>
        <v>0</v>
      </c>
      <c r="P414" s="77">
        <f t="shared" si="94"/>
        <v>0</v>
      </c>
      <c r="Q414" s="41"/>
      <c r="R414" s="36"/>
      <c r="S414" s="36"/>
      <c r="T414" s="101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1"/>
      <c r="CD414" s="11"/>
      <c r="CE414" s="11"/>
      <c r="CF414" s="11"/>
      <c r="CG414" s="11"/>
      <c r="CH414" s="11"/>
      <c r="CI414" s="11"/>
      <c r="CJ414" s="11"/>
      <c r="CK414" s="11"/>
      <c r="CL414" s="11"/>
      <c r="CM414" s="11"/>
      <c r="CN414" s="11"/>
      <c r="CO414" s="11"/>
      <c r="CP414" s="11"/>
      <c r="CQ414" s="11"/>
      <c r="CR414" s="11"/>
      <c r="CS414" s="11"/>
      <c r="CT414" s="11"/>
      <c r="CU414" s="11"/>
      <c r="CV414" s="11"/>
      <c r="CW414" s="11"/>
      <c r="CX414" s="11"/>
      <c r="CY414" s="11"/>
      <c r="CZ414" s="11"/>
      <c r="DA414" s="11"/>
      <c r="DB414" s="11"/>
      <c r="DC414" s="12"/>
      <c r="DD414" s="12"/>
      <c r="DE414" s="12"/>
      <c r="DF414" s="12"/>
      <c r="DG414" s="12"/>
      <c r="DH414" s="12"/>
      <c r="DI414" s="12"/>
      <c r="DJ414" s="12"/>
      <c r="DK414" s="12"/>
      <c r="DL414" s="12"/>
      <c r="DM414" s="12"/>
      <c r="DN414" s="12"/>
      <c r="DO414" s="12"/>
      <c r="DP414" s="12"/>
      <c r="DQ414" s="12"/>
      <c r="DR414" s="12"/>
      <c r="DS414" s="12"/>
      <c r="DT414" s="12"/>
      <c r="DU414" s="12"/>
      <c r="DV414" s="12"/>
      <c r="DW414" s="12"/>
      <c r="DX414" s="12"/>
      <c r="DY414" s="12"/>
      <c r="DZ414" s="12"/>
      <c r="EA414" s="12"/>
      <c r="EB414" s="12"/>
      <c r="EC414" s="12"/>
      <c r="ED414" s="12"/>
      <c r="EE414" s="12"/>
      <c r="EF414" s="12"/>
      <c r="EG414" s="12"/>
      <c r="EH414" s="12"/>
      <c r="EI414" s="12"/>
      <c r="EJ414" s="12"/>
      <c r="EK414" s="12"/>
      <c r="EL414" s="12"/>
      <c r="EM414" s="12"/>
      <c r="EN414" s="12"/>
      <c r="EO414" s="12"/>
      <c r="EP414" s="12"/>
      <c r="EQ414" s="12"/>
      <c r="ER414" s="12"/>
      <c r="ES414" s="12"/>
      <c r="ET414" s="12"/>
      <c r="EU414" s="12"/>
      <c r="EV414" s="12"/>
      <c r="EW414" s="12"/>
      <c r="EX414" s="12"/>
    </row>
    <row r="415" spans="1:154" ht="33" x14ac:dyDescent="0.2">
      <c r="A415" s="48"/>
      <c r="B415" s="49"/>
      <c r="C415" s="49"/>
      <c r="D415" s="49"/>
      <c r="E415" s="49"/>
      <c r="F415" s="49" t="s">
        <v>148</v>
      </c>
      <c r="G415" s="53" t="s">
        <v>356</v>
      </c>
      <c r="H415" s="78"/>
      <c r="I415" s="78"/>
      <c r="J415" s="78">
        <f t="shared" si="102"/>
        <v>0</v>
      </c>
      <c r="K415" s="117"/>
      <c r="L415" s="78"/>
      <c r="M415" s="50"/>
      <c r="N415" s="78"/>
      <c r="O415" s="79">
        <f>+M415+N415</f>
        <v>0</v>
      </c>
      <c r="P415" s="79">
        <f t="shared" si="94"/>
        <v>0</v>
      </c>
      <c r="Q415" s="41"/>
      <c r="R415" s="36"/>
      <c r="S415" s="36"/>
      <c r="T415" s="101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1"/>
      <c r="CD415" s="11"/>
      <c r="CE415" s="11"/>
      <c r="CF415" s="11"/>
      <c r="CG415" s="11"/>
      <c r="CH415" s="11"/>
      <c r="CI415" s="11"/>
      <c r="CJ415" s="11"/>
      <c r="CK415" s="11"/>
      <c r="CL415" s="11"/>
      <c r="CM415" s="11"/>
      <c r="CN415" s="11"/>
      <c r="CO415" s="11"/>
      <c r="CP415" s="11"/>
      <c r="CQ415" s="11"/>
      <c r="CR415" s="11"/>
      <c r="CS415" s="11"/>
      <c r="CT415" s="11"/>
      <c r="CU415" s="11"/>
      <c r="CV415" s="11"/>
      <c r="CW415" s="11"/>
      <c r="CX415" s="11"/>
      <c r="CY415" s="11"/>
      <c r="CZ415" s="11"/>
      <c r="DA415" s="11"/>
      <c r="DB415" s="11"/>
      <c r="DC415" s="12"/>
      <c r="DD415" s="12"/>
      <c r="DE415" s="12"/>
      <c r="DF415" s="12"/>
      <c r="DG415" s="12"/>
      <c r="DH415" s="12"/>
      <c r="DI415" s="12"/>
      <c r="DJ415" s="12"/>
      <c r="DK415" s="12"/>
      <c r="DL415" s="12"/>
      <c r="DM415" s="12"/>
      <c r="DN415" s="12"/>
      <c r="DO415" s="12"/>
      <c r="DP415" s="12"/>
      <c r="DQ415" s="12"/>
      <c r="DR415" s="12"/>
      <c r="DS415" s="12"/>
      <c r="DT415" s="12"/>
      <c r="DU415" s="12"/>
      <c r="DV415" s="12"/>
      <c r="DW415" s="12"/>
      <c r="DX415" s="12"/>
      <c r="DY415" s="12"/>
      <c r="DZ415" s="12"/>
      <c r="EA415" s="12"/>
      <c r="EB415" s="12"/>
      <c r="EC415" s="12"/>
      <c r="ED415" s="12"/>
      <c r="EE415" s="12"/>
      <c r="EF415" s="12"/>
      <c r="EG415" s="12"/>
      <c r="EH415" s="12"/>
      <c r="EI415" s="12"/>
      <c r="EJ415" s="12"/>
      <c r="EK415" s="12"/>
      <c r="EL415" s="12"/>
      <c r="EM415" s="12"/>
      <c r="EN415" s="12"/>
      <c r="EO415" s="12"/>
      <c r="EP415" s="12"/>
      <c r="EQ415" s="12"/>
      <c r="ER415" s="12"/>
      <c r="ES415" s="12"/>
      <c r="ET415" s="12"/>
      <c r="EU415" s="12"/>
      <c r="EV415" s="12"/>
      <c r="EW415" s="12"/>
      <c r="EX415" s="12"/>
    </row>
    <row r="416" spans="1:154" x14ac:dyDescent="0.2">
      <c r="A416" s="48"/>
      <c r="B416" s="49"/>
      <c r="C416" s="49"/>
      <c r="D416" s="49"/>
      <c r="E416" s="49"/>
      <c r="F416" s="49">
        <v>18</v>
      </c>
      <c r="G416" s="53" t="s">
        <v>357</v>
      </c>
      <c r="H416" s="78"/>
      <c r="I416" s="78"/>
      <c r="J416" s="78">
        <f t="shared" si="102"/>
        <v>0</v>
      </c>
      <c r="K416" s="117"/>
      <c r="L416" s="78"/>
      <c r="M416" s="50"/>
      <c r="N416" s="78"/>
      <c r="O416" s="79">
        <f>+M416+N416</f>
        <v>0</v>
      </c>
      <c r="P416" s="79">
        <f t="shared" si="94"/>
        <v>0</v>
      </c>
      <c r="Q416" s="41"/>
      <c r="R416" s="36"/>
      <c r="S416" s="36"/>
      <c r="T416" s="101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1"/>
      <c r="CD416" s="11"/>
      <c r="CE416" s="11"/>
      <c r="CF416" s="11"/>
      <c r="CG416" s="11"/>
      <c r="CH416" s="11"/>
      <c r="CI416" s="11"/>
      <c r="CJ416" s="11"/>
      <c r="CK416" s="11"/>
      <c r="CL416" s="11"/>
      <c r="CM416" s="11"/>
      <c r="CN416" s="11"/>
      <c r="CO416" s="11"/>
      <c r="CP416" s="11"/>
      <c r="CQ416" s="11"/>
      <c r="CR416" s="11"/>
      <c r="CS416" s="11"/>
      <c r="CT416" s="11"/>
      <c r="CU416" s="11"/>
      <c r="CV416" s="11"/>
      <c r="CW416" s="11"/>
      <c r="CX416" s="11"/>
      <c r="CY416" s="11"/>
      <c r="CZ416" s="11"/>
      <c r="DA416" s="11"/>
      <c r="DB416" s="11"/>
      <c r="DC416" s="12"/>
      <c r="DD416" s="12"/>
      <c r="DE416" s="12"/>
      <c r="DF416" s="12"/>
      <c r="DG416" s="12"/>
      <c r="DH416" s="12"/>
      <c r="DI416" s="12"/>
      <c r="DJ416" s="12"/>
      <c r="DK416" s="12"/>
      <c r="DL416" s="12"/>
      <c r="DM416" s="12"/>
      <c r="DN416" s="12"/>
      <c r="DO416" s="12"/>
      <c r="DP416" s="12"/>
      <c r="DQ416" s="12"/>
      <c r="DR416" s="12"/>
      <c r="DS416" s="12"/>
      <c r="DT416" s="12"/>
      <c r="DU416" s="12"/>
      <c r="DV416" s="12"/>
      <c r="DW416" s="12"/>
      <c r="DX416" s="12"/>
      <c r="DY416" s="12"/>
      <c r="DZ416" s="12"/>
      <c r="EA416" s="12"/>
      <c r="EB416" s="12"/>
      <c r="EC416" s="12"/>
      <c r="ED416" s="12"/>
      <c r="EE416" s="12"/>
      <c r="EF416" s="12"/>
      <c r="EG416" s="12"/>
      <c r="EH416" s="12"/>
      <c r="EI416" s="12"/>
      <c r="EJ416" s="12"/>
      <c r="EK416" s="12"/>
      <c r="EL416" s="12"/>
      <c r="EM416" s="12"/>
      <c r="EN416" s="12"/>
      <c r="EO416" s="12"/>
      <c r="EP416" s="12"/>
      <c r="EQ416" s="12"/>
      <c r="ER416" s="12"/>
      <c r="ES416" s="12"/>
      <c r="ET416" s="12"/>
      <c r="EU416" s="12"/>
      <c r="EV416" s="12"/>
      <c r="EW416" s="12"/>
      <c r="EX416" s="12"/>
    </row>
    <row r="417" spans="1:154" ht="33" x14ac:dyDescent="0.2">
      <c r="A417" s="38"/>
      <c r="B417" s="39"/>
      <c r="C417" s="39"/>
      <c r="D417" s="39"/>
      <c r="E417" s="39" t="s">
        <v>35</v>
      </c>
      <c r="F417" s="39"/>
      <c r="G417" s="52" t="s">
        <v>358</v>
      </c>
      <c r="H417" s="75">
        <f>H418</f>
        <v>0</v>
      </c>
      <c r="I417" s="75">
        <f>I418</f>
        <v>0</v>
      </c>
      <c r="J417" s="78">
        <f t="shared" si="102"/>
        <v>0</v>
      </c>
      <c r="K417" s="117"/>
      <c r="L417" s="75">
        <f>L418</f>
        <v>0</v>
      </c>
      <c r="M417" s="63"/>
      <c r="N417" s="75">
        <f>N418</f>
        <v>0</v>
      </c>
      <c r="O417" s="77">
        <f>O418</f>
        <v>0</v>
      </c>
      <c r="P417" s="77">
        <f t="shared" si="94"/>
        <v>0</v>
      </c>
      <c r="Q417" s="41"/>
      <c r="R417" s="36"/>
      <c r="S417" s="36"/>
      <c r="T417" s="101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1"/>
      <c r="CD417" s="11"/>
      <c r="CE417" s="11"/>
      <c r="CF417" s="11"/>
      <c r="CG417" s="11"/>
      <c r="CH417" s="11"/>
      <c r="CI417" s="11"/>
      <c r="CJ417" s="11"/>
      <c r="CK417" s="11"/>
      <c r="CL417" s="11"/>
      <c r="CM417" s="11"/>
      <c r="CN417" s="11"/>
      <c r="CO417" s="11"/>
      <c r="CP417" s="11"/>
      <c r="CQ417" s="11"/>
      <c r="CR417" s="11"/>
      <c r="CS417" s="11"/>
      <c r="CT417" s="11"/>
      <c r="CU417" s="11"/>
      <c r="CV417" s="11"/>
      <c r="CW417" s="11"/>
      <c r="CX417" s="11"/>
      <c r="CY417" s="11"/>
      <c r="CZ417" s="11"/>
      <c r="DA417" s="11"/>
      <c r="DB417" s="11"/>
      <c r="DC417" s="12"/>
      <c r="DD417" s="12"/>
      <c r="DE417" s="12"/>
      <c r="DF417" s="12"/>
      <c r="DG417" s="12"/>
      <c r="DH417" s="12"/>
      <c r="DI417" s="12"/>
      <c r="DJ417" s="12"/>
      <c r="DK417" s="12"/>
      <c r="DL417" s="12"/>
      <c r="DM417" s="12"/>
      <c r="DN417" s="12"/>
      <c r="DO417" s="12"/>
      <c r="DP417" s="12"/>
      <c r="DQ417" s="12"/>
      <c r="DR417" s="12"/>
      <c r="DS417" s="12"/>
      <c r="DT417" s="12"/>
      <c r="DU417" s="12"/>
      <c r="DV417" s="12"/>
      <c r="DW417" s="12"/>
      <c r="DX417" s="12"/>
      <c r="DY417" s="12"/>
      <c r="DZ417" s="12"/>
      <c r="EA417" s="12"/>
      <c r="EB417" s="12"/>
      <c r="EC417" s="12"/>
      <c r="ED417" s="12"/>
      <c r="EE417" s="12"/>
      <c r="EF417" s="12"/>
      <c r="EG417" s="12"/>
      <c r="EH417" s="12"/>
      <c r="EI417" s="12"/>
      <c r="EJ417" s="12"/>
      <c r="EK417" s="12"/>
      <c r="EL417" s="12"/>
      <c r="EM417" s="12"/>
      <c r="EN417" s="12"/>
      <c r="EO417" s="12"/>
      <c r="EP417" s="12"/>
      <c r="EQ417" s="12"/>
      <c r="ER417" s="12"/>
      <c r="ES417" s="12"/>
      <c r="ET417" s="12"/>
      <c r="EU417" s="12"/>
      <c r="EV417" s="12"/>
      <c r="EW417" s="12"/>
      <c r="EX417" s="12"/>
    </row>
    <row r="418" spans="1:154" x14ac:dyDescent="0.2">
      <c r="A418" s="48"/>
      <c r="B418" s="49"/>
      <c r="C418" s="49"/>
      <c r="D418" s="49"/>
      <c r="E418" s="49"/>
      <c r="F418" s="49" t="s">
        <v>37</v>
      </c>
      <c r="G418" s="53" t="s">
        <v>359</v>
      </c>
      <c r="H418" s="78"/>
      <c r="I418" s="78"/>
      <c r="J418" s="78">
        <f t="shared" si="102"/>
        <v>0</v>
      </c>
      <c r="K418" s="117"/>
      <c r="L418" s="78"/>
      <c r="M418" s="50"/>
      <c r="N418" s="78"/>
      <c r="O418" s="79">
        <f>+M418+N418</f>
        <v>0</v>
      </c>
      <c r="P418" s="79">
        <f t="shared" si="94"/>
        <v>0</v>
      </c>
      <c r="Q418" s="41"/>
      <c r="R418" s="36"/>
      <c r="S418" s="36"/>
      <c r="T418" s="101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1"/>
      <c r="CD418" s="11"/>
      <c r="CE418" s="11"/>
      <c r="CF418" s="11"/>
      <c r="CG418" s="11"/>
      <c r="CH418" s="11"/>
      <c r="CI418" s="11"/>
      <c r="CJ418" s="11"/>
      <c r="CK418" s="11"/>
      <c r="CL418" s="11"/>
      <c r="CM418" s="11"/>
      <c r="CN418" s="11"/>
      <c r="CO418" s="11"/>
      <c r="CP418" s="11"/>
      <c r="CQ418" s="11"/>
      <c r="CR418" s="11"/>
      <c r="CS418" s="11"/>
      <c r="CT418" s="11"/>
      <c r="CU418" s="11"/>
      <c r="CV418" s="11"/>
      <c r="CW418" s="11"/>
      <c r="CX418" s="11"/>
      <c r="CY418" s="11"/>
      <c r="CZ418" s="11"/>
      <c r="DA418" s="11"/>
      <c r="DB418" s="11"/>
      <c r="DC418" s="12"/>
      <c r="DD418" s="12"/>
      <c r="DE418" s="12"/>
      <c r="DF418" s="12"/>
      <c r="DG418" s="12"/>
      <c r="DH418" s="12"/>
      <c r="DI418" s="12"/>
      <c r="DJ418" s="12"/>
      <c r="DK418" s="12"/>
      <c r="DL418" s="12"/>
      <c r="DM418" s="12"/>
      <c r="DN418" s="12"/>
      <c r="DO418" s="12"/>
      <c r="DP418" s="12"/>
      <c r="DQ418" s="12"/>
      <c r="DR418" s="12"/>
      <c r="DS418" s="12"/>
      <c r="DT418" s="12"/>
      <c r="DU418" s="12"/>
      <c r="DV418" s="12"/>
      <c r="DW418" s="12"/>
      <c r="DX418" s="12"/>
      <c r="DY418" s="12"/>
      <c r="DZ418" s="12"/>
      <c r="EA418" s="12"/>
      <c r="EB418" s="12"/>
      <c r="EC418" s="12"/>
      <c r="ED418" s="12"/>
      <c r="EE418" s="12"/>
      <c r="EF418" s="12"/>
      <c r="EG418" s="12"/>
      <c r="EH418" s="12"/>
      <c r="EI418" s="12"/>
      <c r="EJ418" s="12"/>
      <c r="EK418" s="12"/>
      <c r="EL418" s="12"/>
      <c r="EM418" s="12"/>
      <c r="EN418" s="12"/>
      <c r="EO418" s="12"/>
      <c r="EP418" s="12"/>
      <c r="EQ418" s="12"/>
      <c r="ER418" s="12"/>
      <c r="ES418" s="12"/>
      <c r="ET418" s="12"/>
      <c r="EU418" s="12"/>
      <c r="EV418" s="12"/>
      <c r="EW418" s="12"/>
      <c r="EX418" s="12"/>
    </row>
    <row r="419" spans="1:154" ht="33" x14ac:dyDescent="0.2">
      <c r="A419" s="38"/>
      <c r="B419" s="39"/>
      <c r="C419" s="39"/>
      <c r="D419" s="39">
        <v>56</v>
      </c>
      <c r="E419" s="39"/>
      <c r="F419" s="39"/>
      <c r="G419" s="52" t="s">
        <v>255</v>
      </c>
      <c r="H419" s="75">
        <f>+H420+H421+H422+H423+H424+H425</f>
        <v>0</v>
      </c>
      <c r="I419" s="75">
        <f>+I420+I421+I422+I423+I424+I425</f>
        <v>0</v>
      </c>
      <c r="J419" s="78">
        <f t="shared" si="102"/>
        <v>0</v>
      </c>
      <c r="K419" s="117"/>
      <c r="L419" s="75">
        <f>+L420+L421+L422+L423+L424+L425</f>
        <v>0</v>
      </c>
      <c r="M419" s="63"/>
      <c r="N419" s="75">
        <f>+N420+N421+N422+N423+N424+N425</f>
        <v>0</v>
      </c>
      <c r="O419" s="77">
        <f>+O420+O421+O422+O423+O424+O425</f>
        <v>0</v>
      </c>
      <c r="P419" s="77">
        <f t="shared" si="94"/>
        <v>0</v>
      </c>
      <c r="Q419" s="41"/>
      <c r="R419" s="36"/>
      <c r="S419" s="36"/>
      <c r="T419" s="101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1"/>
      <c r="CD419" s="11"/>
      <c r="CE419" s="11"/>
      <c r="CF419" s="11"/>
      <c r="CG419" s="11"/>
      <c r="CH419" s="11"/>
      <c r="CI419" s="11"/>
      <c r="CJ419" s="11"/>
      <c r="CK419" s="11"/>
      <c r="CL419" s="11"/>
      <c r="CM419" s="11"/>
      <c r="CN419" s="11"/>
      <c r="CO419" s="11"/>
      <c r="CP419" s="11"/>
      <c r="CQ419" s="11"/>
      <c r="CR419" s="11"/>
      <c r="CS419" s="11"/>
      <c r="CT419" s="11"/>
      <c r="CU419" s="11"/>
      <c r="CV419" s="11"/>
      <c r="CW419" s="11"/>
      <c r="CX419" s="11"/>
      <c r="CY419" s="11"/>
      <c r="CZ419" s="11"/>
      <c r="DA419" s="11"/>
      <c r="DB419" s="11"/>
      <c r="DC419" s="12"/>
      <c r="DD419" s="12"/>
      <c r="DE419" s="12"/>
      <c r="DF419" s="12"/>
      <c r="DG419" s="12"/>
      <c r="DH419" s="12"/>
      <c r="DI419" s="12"/>
      <c r="DJ419" s="12"/>
      <c r="DK419" s="12"/>
      <c r="DL419" s="12"/>
      <c r="DM419" s="12"/>
      <c r="DN419" s="12"/>
      <c r="DO419" s="12"/>
      <c r="DP419" s="12"/>
      <c r="DQ419" s="12"/>
      <c r="DR419" s="12"/>
      <c r="DS419" s="12"/>
      <c r="DT419" s="12"/>
      <c r="DU419" s="12"/>
      <c r="DV419" s="12"/>
      <c r="DW419" s="12"/>
      <c r="DX419" s="12"/>
      <c r="DY419" s="12"/>
      <c r="DZ419" s="12"/>
      <c r="EA419" s="12"/>
      <c r="EB419" s="12"/>
      <c r="EC419" s="12"/>
      <c r="ED419" s="12"/>
      <c r="EE419" s="12"/>
      <c r="EF419" s="12"/>
      <c r="EG419" s="12"/>
      <c r="EH419" s="12"/>
      <c r="EI419" s="12"/>
      <c r="EJ419" s="12"/>
      <c r="EK419" s="12"/>
      <c r="EL419" s="12"/>
      <c r="EM419" s="12"/>
      <c r="EN419" s="12"/>
      <c r="EO419" s="12"/>
      <c r="EP419" s="12"/>
      <c r="EQ419" s="12"/>
      <c r="ER419" s="12"/>
      <c r="ES419" s="12"/>
      <c r="ET419" s="12"/>
      <c r="EU419" s="12"/>
      <c r="EV419" s="12"/>
      <c r="EW419" s="12"/>
      <c r="EX419" s="12"/>
    </row>
    <row r="420" spans="1:154" x14ac:dyDescent="0.2">
      <c r="A420" s="48"/>
      <c r="B420" s="49"/>
      <c r="C420" s="49"/>
      <c r="D420" s="49"/>
      <c r="E420" s="54" t="s">
        <v>72</v>
      </c>
      <c r="F420" s="49"/>
      <c r="G420" s="53" t="s">
        <v>360</v>
      </c>
      <c r="H420" s="78"/>
      <c r="I420" s="78"/>
      <c r="J420" s="78">
        <f t="shared" si="102"/>
        <v>0</v>
      </c>
      <c r="K420" s="117"/>
      <c r="L420" s="78"/>
      <c r="M420" s="50"/>
      <c r="N420" s="78"/>
      <c r="O420" s="79">
        <f t="shared" ref="O420:O425" si="103">+M420+N420</f>
        <v>0</v>
      </c>
      <c r="P420" s="79">
        <f t="shared" si="94"/>
        <v>0</v>
      </c>
      <c r="Q420" s="41"/>
      <c r="R420" s="36"/>
      <c r="S420" s="36"/>
      <c r="T420" s="101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1"/>
      <c r="CD420" s="11"/>
      <c r="CE420" s="11"/>
      <c r="CF420" s="11"/>
      <c r="CG420" s="11"/>
      <c r="CH420" s="11"/>
      <c r="CI420" s="11"/>
      <c r="CJ420" s="11"/>
      <c r="CK420" s="11"/>
      <c r="CL420" s="11"/>
      <c r="CM420" s="11"/>
      <c r="CN420" s="11"/>
      <c r="CO420" s="11"/>
      <c r="CP420" s="11"/>
      <c r="CQ420" s="11"/>
      <c r="CR420" s="11"/>
      <c r="CS420" s="11"/>
      <c r="CT420" s="11"/>
      <c r="CU420" s="11"/>
      <c r="CV420" s="11"/>
      <c r="CW420" s="11"/>
      <c r="CX420" s="11"/>
      <c r="CY420" s="11"/>
      <c r="CZ420" s="11"/>
      <c r="DA420" s="11"/>
      <c r="DB420" s="11"/>
      <c r="DC420" s="12"/>
      <c r="DD420" s="12"/>
      <c r="DE420" s="12"/>
      <c r="DF420" s="12"/>
      <c r="DG420" s="12"/>
      <c r="DH420" s="12"/>
      <c r="DI420" s="12"/>
      <c r="DJ420" s="12"/>
      <c r="DK420" s="12"/>
      <c r="DL420" s="12"/>
      <c r="DM420" s="12"/>
      <c r="DN420" s="12"/>
      <c r="DO420" s="12"/>
      <c r="DP420" s="12"/>
      <c r="DQ420" s="12"/>
      <c r="DR420" s="12"/>
      <c r="DS420" s="12"/>
      <c r="DT420" s="12"/>
      <c r="DU420" s="12"/>
      <c r="DV420" s="12"/>
      <c r="DW420" s="12"/>
      <c r="DX420" s="12"/>
      <c r="DY420" s="12"/>
      <c r="DZ420" s="12"/>
      <c r="EA420" s="12"/>
      <c r="EB420" s="12"/>
      <c r="EC420" s="12"/>
      <c r="ED420" s="12"/>
      <c r="EE420" s="12"/>
      <c r="EF420" s="12"/>
      <c r="EG420" s="12"/>
      <c r="EH420" s="12"/>
      <c r="EI420" s="12"/>
      <c r="EJ420" s="12"/>
      <c r="EK420" s="12"/>
      <c r="EL420" s="12"/>
      <c r="EM420" s="12"/>
      <c r="EN420" s="12"/>
      <c r="EO420" s="12"/>
      <c r="EP420" s="12"/>
      <c r="EQ420" s="12"/>
      <c r="ER420" s="12"/>
      <c r="ES420" s="12"/>
      <c r="ET420" s="12"/>
      <c r="EU420" s="12"/>
      <c r="EV420" s="12"/>
      <c r="EW420" s="12"/>
      <c r="EX420" s="12"/>
    </row>
    <row r="421" spans="1:154" x14ac:dyDescent="0.2">
      <c r="A421" s="48"/>
      <c r="B421" s="49"/>
      <c r="C421" s="49"/>
      <c r="D421" s="49"/>
      <c r="E421" s="54" t="s">
        <v>74</v>
      </c>
      <c r="F421" s="49"/>
      <c r="G421" s="53" t="s">
        <v>256</v>
      </c>
      <c r="H421" s="78"/>
      <c r="I421" s="78"/>
      <c r="J421" s="78">
        <f t="shared" si="102"/>
        <v>0</v>
      </c>
      <c r="K421" s="117"/>
      <c r="L421" s="78"/>
      <c r="M421" s="50"/>
      <c r="N421" s="78"/>
      <c r="O421" s="79">
        <f t="shared" si="103"/>
        <v>0</v>
      </c>
      <c r="P421" s="79">
        <f t="shared" si="94"/>
        <v>0</v>
      </c>
      <c r="Q421" s="41"/>
      <c r="R421" s="36"/>
      <c r="S421" s="36"/>
      <c r="T421" s="101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1"/>
      <c r="CD421" s="11"/>
      <c r="CE421" s="11"/>
      <c r="CF421" s="11"/>
      <c r="CG421" s="11"/>
      <c r="CH421" s="11"/>
      <c r="CI421" s="11"/>
      <c r="CJ421" s="11"/>
      <c r="CK421" s="11"/>
      <c r="CL421" s="11"/>
      <c r="CM421" s="11"/>
      <c r="CN421" s="11"/>
      <c r="CO421" s="11"/>
      <c r="CP421" s="11"/>
      <c r="CQ421" s="11"/>
      <c r="CR421" s="11"/>
      <c r="CS421" s="11"/>
      <c r="CT421" s="11"/>
      <c r="CU421" s="11"/>
      <c r="CV421" s="11"/>
      <c r="CW421" s="11"/>
      <c r="CX421" s="11"/>
      <c r="CY421" s="11"/>
      <c r="CZ421" s="11"/>
      <c r="DA421" s="11"/>
      <c r="DB421" s="11"/>
      <c r="DC421" s="12"/>
      <c r="DD421" s="12"/>
      <c r="DE421" s="12"/>
      <c r="DF421" s="12"/>
      <c r="DG421" s="12"/>
      <c r="DH421" s="12"/>
      <c r="DI421" s="12"/>
      <c r="DJ421" s="12"/>
      <c r="DK421" s="12"/>
      <c r="DL421" s="12"/>
      <c r="DM421" s="12"/>
      <c r="DN421" s="12"/>
      <c r="DO421" s="12"/>
      <c r="DP421" s="12"/>
      <c r="DQ421" s="12"/>
      <c r="DR421" s="12"/>
      <c r="DS421" s="12"/>
      <c r="DT421" s="12"/>
      <c r="DU421" s="12"/>
      <c r="DV421" s="12"/>
      <c r="DW421" s="12"/>
      <c r="DX421" s="12"/>
      <c r="DY421" s="12"/>
      <c r="DZ421" s="12"/>
      <c r="EA421" s="12"/>
      <c r="EB421" s="12"/>
      <c r="EC421" s="12"/>
      <c r="ED421" s="12"/>
      <c r="EE421" s="12"/>
      <c r="EF421" s="12"/>
      <c r="EG421" s="12"/>
      <c r="EH421" s="12"/>
      <c r="EI421" s="12"/>
      <c r="EJ421" s="12"/>
      <c r="EK421" s="12"/>
      <c r="EL421" s="12"/>
      <c r="EM421" s="12"/>
      <c r="EN421" s="12"/>
      <c r="EO421" s="12"/>
      <c r="EP421" s="12"/>
      <c r="EQ421" s="12"/>
      <c r="ER421" s="12"/>
      <c r="ES421" s="12"/>
      <c r="ET421" s="12"/>
      <c r="EU421" s="12"/>
      <c r="EV421" s="12"/>
      <c r="EW421" s="12"/>
      <c r="EX421" s="12"/>
    </row>
    <row r="422" spans="1:154" ht="17.45" customHeight="1" x14ac:dyDescent="0.2">
      <c r="A422" s="48"/>
      <c r="B422" s="49"/>
      <c r="C422" s="49"/>
      <c r="D422" s="49"/>
      <c r="E422" s="54" t="s">
        <v>78</v>
      </c>
      <c r="F422" s="49"/>
      <c r="G422" s="53" t="s">
        <v>361</v>
      </c>
      <c r="H422" s="78"/>
      <c r="I422" s="78"/>
      <c r="J422" s="78">
        <f t="shared" si="102"/>
        <v>0</v>
      </c>
      <c r="K422" s="117"/>
      <c r="L422" s="78"/>
      <c r="M422" s="50"/>
      <c r="N422" s="78"/>
      <c r="O422" s="79">
        <f t="shared" si="103"/>
        <v>0</v>
      </c>
      <c r="P422" s="79">
        <f t="shared" si="94"/>
        <v>0</v>
      </c>
      <c r="Q422" s="41"/>
      <c r="R422" s="36"/>
      <c r="S422" s="36"/>
      <c r="T422" s="101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1"/>
      <c r="CD422" s="11"/>
      <c r="CE422" s="11"/>
      <c r="CF422" s="11"/>
      <c r="CG422" s="11"/>
      <c r="CH422" s="11"/>
      <c r="CI422" s="11"/>
      <c r="CJ422" s="11"/>
      <c r="CK422" s="11"/>
      <c r="CL422" s="11"/>
      <c r="CM422" s="11"/>
      <c r="CN422" s="11"/>
      <c r="CO422" s="11"/>
      <c r="CP422" s="11"/>
      <c r="CQ422" s="11"/>
      <c r="CR422" s="11"/>
      <c r="CS422" s="11"/>
      <c r="CT422" s="11"/>
      <c r="CU422" s="11"/>
      <c r="CV422" s="11"/>
      <c r="CW422" s="11"/>
      <c r="CX422" s="11"/>
      <c r="CY422" s="11"/>
      <c r="CZ422" s="11"/>
      <c r="DA422" s="11"/>
      <c r="DB422" s="11"/>
      <c r="DC422" s="12"/>
      <c r="DD422" s="12"/>
      <c r="DE422" s="12"/>
      <c r="DF422" s="12"/>
      <c r="DG422" s="12"/>
      <c r="DH422" s="12"/>
      <c r="DI422" s="12"/>
      <c r="DJ422" s="12"/>
      <c r="DK422" s="12"/>
      <c r="DL422" s="12"/>
      <c r="DM422" s="12"/>
      <c r="DN422" s="12"/>
      <c r="DO422" s="12"/>
      <c r="DP422" s="12"/>
      <c r="DQ422" s="12"/>
      <c r="DR422" s="12"/>
      <c r="DS422" s="12"/>
      <c r="DT422" s="12"/>
      <c r="DU422" s="12"/>
      <c r="DV422" s="12"/>
      <c r="DW422" s="12"/>
      <c r="DX422" s="12"/>
      <c r="DY422" s="12"/>
      <c r="DZ422" s="12"/>
      <c r="EA422" s="12"/>
      <c r="EB422" s="12"/>
      <c r="EC422" s="12"/>
      <c r="ED422" s="12"/>
      <c r="EE422" s="12"/>
      <c r="EF422" s="12"/>
      <c r="EG422" s="12"/>
      <c r="EH422" s="12"/>
      <c r="EI422" s="12"/>
      <c r="EJ422" s="12"/>
      <c r="EK422" s="12"/>
      <c r="EL422" s="12"/>
      <c r="EM422" s="12"/>
      <c r="EN422" s="12"/>
      <c r="EO422" s="12"/>
      <c r="EP422" s="12"/>
      <c r="EQ422" s="12"/>
      <c r="ER422" s="12"/>
      <c r="ES422" s="12"/>
      <c r="ET422" s="12"/>
      <c r="EU422" s="12"/>
      <c r="EV422" s="12"/>
      <c r="EW422" s="12"/>
      <c r="EX422" s="12"/>
    </row>
    <row r="423" spans="1:154" x14ac:dyDescent="0.2">
      <c r="A423" s="48"/>
      <c r="B423" s="49"/>
      <c r="C423" s="49"/>
      <c r="D423" s="49"/>
      <c r="E423" s="54" t="s">
        <v>362</v>
      </c>
      <c r="F423" s="49"/>
      <c r="G423" s="53" t="s">
        <v>363</v>
      </c>
      <c r="H423" s="78"/>
      <c r="I423" s="78"/>
      <c r="J423" s="78">
        <f t="shared" si="102"/>
        <v>0</v>
      </c>
      <c r="K423" s="117"/>
      <c r="L423" s="78"/>
      <c r="M423" s="50"/>
      <c r="N423" s="78"/>
      <c r="O423" s="79">
        <f t="shared" si="103"/>
        <v>0</v>
      </c>
      <c r="P423" s="79">
        <f t="shared" si="94"/>
        <v>0</v>
      </c>
      <c r="Q423" s="41"/>
      <c r="R423" s="36"/>
      <c r="S423" s="36"/>
      <c r="T423" s="101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1"/>
      <c r="CD423" s="11"/>
      <c r="CE423" s="11"/>
      <c r="CF423" s="11"/>
      <c r="CG423" s="11"/>
      <c r="CH423" s="11"/>
      <c r="CI423" s="11"/>
      <c r="CJ423" s="11"/>
      <c r="CK423" s="11"/>
      <c r="CL423" s="11"/>
      <c r="CM423" s="11"/>
      <c r="CN423" s="11"/>
      <c r="CO423" s="11"/>
      <c r="CP423" s="11"/>
      <c r="CQ423" s="11"/>
      <c r="CR423" s="11"/>
      <c r="CS423" s="11"/>
      <c r="CT423" s="11"/>
      <c r="CU423" s="11"/>
      <c r="CV423" s="11"/>
      <c r="CW423" s="11"/>
      <c r="CX423" s="11"/>
      <c r="CY423" s="11"/>
      <c r="CZ423" s="11"/>
      <c r="DA423" s="11"/>
      <c r="DB423" s="11"/>
      <c r="DC423" s="12"/>
      <c r="DD423" s="12"/>
      <c r="DE423" s="12"/>
      <c r="DF423" s="12"/>
      <c r="DG423" s="12"/>
      <c r="DH423" s="12"/>
      <c r="DI423" s="12"/>
      <c r="DJ423" s="12"/>
      <c r="DK423" s="12"/>
      <c r="DL423" s="12"/>
      <c r="DM423" s="12"/>
      <c r="DN423" s="12"/>
      <c r="DO423" s="12"/>
      <c r="DP423" s="12"/>
      <c r="DQ423" s="12"/>
      <c r="DR423" s="12"/>
      <c r="DS423" s="12"/>
      <c r="DT423" s="12"/>
      <c r="DU423" s="12"/>
      <c r="DV423" s="12"/>
      <c r="DW423" s="12"/>
      <c r="DX423" s="12"/>
      <c r="DY423" s="12"/>
      <c r="DZ423" s="12"/>
      <c r="EA423" s="12"/>
      <c r="EB423" s="12"/>
      <c r="EC423" s="12"/>
      <c r="ED423" s="12"/>
      <c r="EE423" s="12"/>
      <c r="EF423" s="12"/>
      <c r="EG423" s="12"/>
      <c r="EH423" s="12"/>
      <c r="EI423" s="12"/>
      <c r="EJ423" s="12"/>
      <c r="EK423" s="12"/>
      <c r="EL423" s="12"/>
      <c r="EM423" s="12"/>
      <c r="EN423" s="12"/>
      <c r="EO423" s="12"/>
      <c r="EP423" s="12"/>
      <c r="EQ423" s="12"/>
      <c r="ER423" s="12"/>
      <c r="ES423" s="12"/>
      <c r="ET423" s="12"/>
      <c r="EU423" s="12"/>
      <c r="EV423" s="12"/>
      <c r="EW423" s="12"/>
      <c r="EX423" s="12"/>
    </row>
    <row r="424" spans="1:154" x14ac:dyDescent="0.2">
      <c r="A424" s="48"/>
      <c r="B424" s="49"/>
      <c r="C424" s="49"/>
      <c r="D424" s="49"/>
      <c r="E424" s="54" t="s">
        <v>364</v>
      </c>
      <c r="F424" s="49"/>
      <c r="G424" s="53" t="s">
        <v>365</v>
      </c>
      <c r="H424" s="78"/>
      <c r="I424" s="78"/>
      <c r="J424" s="78">
        <f t="shared" si="102"/>
        <v>0</v>
      </c>
      <c r="K424" s="117"/>
      <c r="L424" s="78"/>
      <c r="M424" s="50"/>
      <c r="N424" s="78"/>
      <c r="O424" s="79">
        <f t="shared" si="103"/>
        <v>0</v>
      </c>
      <c r="P424" s="79">
        <f t="shared" si="94"/>
        <v>0</v>
      </c>
      <c r="Q424" s="41"/>
      <c r="R424" s="36"/>
      <c r="S424" s="36"/>
      <c r="T424" s="101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1"/>
      <c r="CD424" s="11"/>
      <c r="CE424" s="11"/>
      <c r="CF424" s="11"/>
      <c r="CG424" s="11"/>
      <c r="CH424" s="11"/>
      <c r="CI424" s="11"/>
      <c r="CJ424" s="11"/>
      <c r="CK424" s="11"/>
      <c r="CL424" s="11"/>
      <c r="CM424" s="11"/>
      <c r="CN424" s="11"/>
      <c r="CO424" s="11"/>
      <c r="CP424" s="11"/>
      <c r="CQ424" s="11"/>
      <c r="CR424" s="11"/>
      <c r="CS424" s="11"/>
      <c r="CT424" s="11"/>
      <c r="CU424" s="11"/>
      <c r="CV424" s="11"/>
      <c r="CW424" s="11"/>
      <c r="CX424" s="11"/>
      <c r="CY424" s="11"/>
      <c r="CZ424" s="11"/>
      <c r="DA424" s="11"/>
      <c r="DB424" s="11"/>
      <c r="DC424" s="12"/>
      <c r="DD424" s="12"/>
      <c r="DE424" s="12"/>
      <c r="DF424" s="12"/>
      <c r="DG424" s="12"/>
      <c r="DH424" s="12"/>
      <c r="DI424" s="12"/>
      <c r="DJ424" s="12"/>
      <c r="DK424" s="12"/>
      <c r="DL424" s="12"/>
      <c r="DM424" s="12"/>
      <c r="DN424" s="12"/>
      <c r="DO424" s="12"/>
      <c r="DP424" s="12"/>
      <c r="DQ424" s="12"/>
      <c r="DR424" s="12"/>
      <c r="DS424" s="12"/>
      <c r="DT424" s="12"/>
      <c r="DU424" s="12"/>
      <c r="DV424" s="12"/>
      <c r="DW424" s="12"/>
      <c r="DX424" s="12"/>
      <c r="DY424" s="12"/>
      <c r="DZ424" s="12"/>
      <c r="EA424" s="12"/>
      <c r="EB424" s="12"/>
      <c r="EC424" s="12"/>
      <c r="ED424" s="12"/>
      <c r="EE424" s="12"/>
      <c r="EF424" s="12"/>
      <c r="EG424" s="12"/>
      <c r="EH424" s="12"/>
      <c r="EI424" s="12"/>
      <c r="EJ424" s="12"/>
      <c r="EK424" s="12"/>
      <c r="EL424" s="12"/>
      <c r="EM424" s="12"/>
      <c r="EN424" s="12"/>
      <c r="EO424" s="12"/>
      <c r="EP424" s="12"/>
      <c r="EQ424" s="12"/>
      <c r="ER424" s="12"/>
      <c r="ES424" s="12"/>
      <c r="ET424" s="12"/>
      <c r="EU424" s="12"/>
      <c r="EV424" s="12"/>
      <c r="EW424" s="12"/>
      <c r="EX424" s="12"/>
    </row>
    <row r="425" spans="1:154" x14ac:dyDescent="0.2">
      <c r="A425" s="48"/>
      <c r="B425" s="49"/>
      <c r="C425" s="49"/>
      <c r="D425" s="49"/>
      <c r="E425" s="54" t="s">
        <v>366</v>
      </c>
      <c r="F425" s="49"/>
      <c r="G425" s="53" t="s">
        <v>367</v>
      </c>
      <c r="H425" s="78"/>
      <c r="I425" s="78"/>
      <c r="J425" s="78">
        <f t="shared" si="102"/>
        <v>0</v>
      </c>
      <c r="K425" s="117"/>
      <c r="L425" s="78"/>
      <c r="M425" s="50"/>
      <c r="N425" s="78"/>
      <c r="O425" s="79">
        <f t="shared" si="103"/>
        <v>0</v>
      </c>
      <c r="P425" s="79">
        <f t="shared" si="94"/>
        <v>0</v>
      </c>
      <c r="Q425" s="41"/>
      <c r="R425" s="36"/>
      <c r="S425" s="36"/>
      <c r="T425" s="101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1"/>
      <c r="CD425" s="11"/>
      <c r="CE425" s="11"/>
      <c r="CF425" s="11"/>
      <c r="CG425" s="11"/>
      <c r="CH425" s="11"/>
      <c r="CI425" s="11"/>
      <c r="CJ425" s="11"/>
      <c r="CK425" s="11"/>
      <c r="CL425" s="11"/>
      <c r="CM425" s="11"/>
      <c r="CN425" s="11"/>
      <c r="CO425" s="11"/>
      <c r="CP425" s="11"/>
      <c r="CQ425" s="11"/>
      <c r="CR425" s="11"/>
      <c r="CS425" s="11"/>
      <c r="CT425" s="11"/>
      <c r="CU425" s="11"/>
      <c r="CV425" s="11"/>
      <c r="CW425" s="11"/>
      <c r="CX425" s="11"/>
      <c r="CY425" s="11"/>
      <c r="CZ425" s="11"/>
      <c r="DA425" s="11"/>
      <c r="DB425" s="11"/>
      <c r="DC425" s="12"/>
      <c r="DD425" s="12"/>
      <c r="DE425" s="12"/>
      <c r="DF425" s="12"/>
      <c r="DG425" s="12"/>
      <c r="DH425" s="12"/>
      <c r="DI425" s="12"/>
      <c r="DJ425" s="12"/>
      <c r="DK425" s="12"/>
      <c r="DL425" s="12"/>
      <c r="DM425" s="12"/>
      <c r="DN425" s="12"/>
      <c r="DO425" s="12"/>
      <c r="DP425" s="12"/>
      <c r="DQ425" s="12"/>
      <c r="DR425" s="12"/>
      <c r="DS425" s="12"/>
      <c r="DT425" s="12"/>
      <c r="DU425" s="12"/>
      <c r="DV425" s="12"/>
      <c r="DW425" s="12"/>
      <c r="DX425" s="12"/>
      <c r="DY425" s="12"/>
      <c r="DZ425" s="12"/>
      <c r="EA425" s="12"/>
      <c r="EB425" s="12"/>
      <c r="EC425" s="12"/>
      <c r="ED425" s="12"/>
      <c r="EE425" s="12"/>
      <c r="EF425" s="12"/>
      <c r="EG425" s="12"/>
      <c r="EH425" s="12"/>
      <c r="EI425" s="12"/>
      <c r="EJ425" s="12"/>
      <c r="EK425" s="12"/>
      <c r="EL425" s="12"/>
      <c r="EM425" s="12"/>
      <c r="EN425" s="12"/>
      <c r="EO425" s="12"/>
      <c r="EP425" s="12"/>
      <c r="EQ425" s="12"/>
      <c r="ER425" s="12"/>
      <c r="ES425" s="12"/>
      <c r="ET425" s="12"/>
      <c r="EU425" s="12"/>
      <c r="EV425" s="12"/>
      <c r="EW425" s="12"/>
      <c r="EX425" s="12"/>
    </row>
    <row r="426" spans="1:154" x14ac:dyDescent="0.2">
      <c r="A426" s="38"/>
      <c r="B426" s="39"/>
      <c r="C426" s="39"/>
      <c r="D426" s="39">
        <v>57</v>
      </c>
      <c r="E426" s="39"/>
      <c r="F426" s="39"/>
      <c r="G426" s="52" t="s">
        <v>99</v>
      </c>
      <c r="H426" s="75">
        <f>H427+H454</f>
        <v>31566000</v>
      </c>
      <c r="I426" s="75">
        <f>I427+I454</f>
        <v>14500000</v>
      </c>
      <c r="J426" s="78">
        <f>H426-I426</f>
        <v>17066000</v>
      </c>
      <c r="K426" s="117">
        <f>ROUND(I426/H426*100,2)</f>
        <v>45.94</v>
      </c>
      <c r="L426" s="75">
        <f>L427+L454</f>
        <v>14500000</v>
      </c>
      <c r="M426" s="75">
        <f>M427+M454</f>
        <v>5914872</v>
      </c>
      <c r="N426" s="75">
        <f>N427+N454</f>
        <v>1524452</v>
      </c>
      <c r="O426" s="77">
        <f>O427+O454</f>
        <v>7439324</v>
      </c>
      <c r="P426" s="77">
        <f t="shared" si="94"/>
        <v>7060676</v>
      </c>
      <c r="Q426" s="41">
        <f t="shared" si="95"/>
        <v>51.31</v>
      </c>
      <c r="R426" s="62"/>
      <c r="S426" s="62"/>
      <c r="T426" s="176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  <c r="CF426" s="12"/>
      <c r="CG426" s="12"/>
      <c r="CH426" s="12"/>
      <c r="CI426" s="12"/>
      <c r="CJ426" s="12"/>
      <c r="CK426" s="12"/>
      <c r="CL426" s="12"/>
      <c r="CM426" s="12"/>
      <c r="CN426" s="12"/>
      <c r="CO426" s="12"/>
      <c r="CP426" s="12"/>
      <c r="CQ426" s="12"/>
      <c r="CR426" s="12"/>
      <c r="CS426" s="12"/>
      <c r="CT426" s="12"/>
      <c r="CU426" s="12"/>
      <c r="CV426" s="12"/>
      <c r="CW426" s="12"/>
      <c r="CX426" s="12"/>
      <c r="CY426" s="12"/>
      <c r="CZ426" s="12"/>
      <c r="DA426" s="12"/>
      <c r="DB426" s="12"/>
      <c r="DC426" s="12"/>
      <c r="DD426" s="12"/>
      <c r="DE426" s="12"/>
      <c r="DF426" s="12"/>
      <c r="DG426" s="12"/>
      <c r="DH426" s="12"/>
      <c r="DI426" s="12"/>
      <c r="DJ426" s="12"/>
      <c r="DK426" s="12"/>
      <c r="DL426" s="12"/>
      <c r="DM426" s="12"/>
      <c r="DN426" s="12"/>
      <c r="DO426" s="12"/>
      <c r="DP426" s="12"/>
      <c r="DQ426" s="12"/>
      <c r="DR426" s="12"/>
      <c r="DS426" s="12"/>
      <c r="DT426" s="12"/>
      <c r="DU426" s="12"/>
      <c r="DV426" s="12"/>
      <c r="DW426" s="12"/>
      <c r="DX426" s="12"/>
      <c r="DY426" s="12"/>
      <c r="DZ426" s="12"/>
      <c r="EA426" s="12"/>
      <c r="EB426" s="12"/>
      <c r="EC426" s="12"/>
      <c r="ED426" s="12"/>
      <c r="EE426" s="12"/>
      <c r="EF426" s="12"/>
      <c r="EG426" s="12"/>
      <c r="EH426" s="12"/>
      <c r="EI426" s="12"/>
      <c r="EJ426" s="12"/>
      <c r="EK426" s="12"/>
      <c r="EL426" s="12"/>
      <c r="EM426" s="12"/>
      <c r="EN426" s="12"/>
      <c r="EO426" s="12"/>
      <c r="EP426" s="12"/>
      <c r="EQ426" s="12"/>
      <c r="ER426" s="12"/>
      <c r="ES426" s="12"/>
      <c r="ET426" s="12"/>
      <c r="EU426" s="12"/>
      <c r="EV426" s="12"/>
      <c r="EW426" s="12"/>
      <c r="EX426" s="12"/>
    </row>
    <row r="427" spans="1:154" x14ac:dyDescent="0.2">
      <c r="A427" s="38"/>
      <c r="B427" s="39"/>
      <c r="C427" s="39"/>
      <c r="D427" s="39"/>
      <c r="E427" s="39" t="s">
        <v>35</v>
      </c>
      <c r="F427" s="39"/>
      <c r="G427" s="52" t="s">
        <v>368</v>
      </c>
      <c r="H427" s="75">
        <f>+H428</f>
        <v>31566000</v>
      </c>
      <c r="I427" s="75">
        <f>+I428</f>
        <v>14500000</v>
      </c>
      <c r="J427" s="78">
        <f>H427-I427</f>
        <v>17066000</v>
      </c>
      <c r="K427" s="117">
        <f>ROUND(I427/H427*100,2)</f>
        <v>45.94</v>
      </c>
      <c r="L427" s="75">
        <f>+L428</f>
        <v>14500000</v>
      </c>
      <c r="M427" s="75">
        <f>+M428</f>
        <v>5914872</v>
      </c>
      <c r="N427" s="75">
        <f>+N428</f>
        <v>1524452</v>
      </c>
      <c r="O427" s="77">
        <f>+M427+N427</f>
        <v>7439324</v>
      </c>
      <c r="P427" s="77">
        <f t="shared" si="94"/>
        <v>7060676</v>
      </c>
      <c r="Q427" s="41">
        <f t="shared" si="95"/>
        <v>51.31</v>
      </c>
      <c r="R427" s="62"/>
      <c r="S427" s="62"/>
      <c r="T427" s="176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  <c r="CE427" s="12"/>
      <c r="CF427" s="12"/>
      <c r="CG427" s="12"/>
      <c r="CH427" s="12"/>
      <c r="CI427" s="12"/>
      <c r="CJ427" s="12"/>
      <c r="CK427" s="12"/>
      <c r="CL427" s="12"/>
      <c r="CM427" s="12"/>
      <c r="CN427" s="12"/>
      <c r="CO427" s="12"/>
      <c r="CP427" s="12"/>
      <c r="CQ427" s="12"/>
      <c r="CR427" s="12"/>
      <c r="CS427" s="12"/>
      <c r="CT427" s="12"/>
      <c r="CU427" s="12"/>
      <c r="CV427" s="12"/>
      <c r="CW427" s="12"/>
      <c r="CX427" s="12"/>
      <c r="CY427" s="12"/>
      <c r="CZ427" s="12"/>
      <c r="DA427" s="12"/>
      <c r="DB427" s="12"/>
      <c r="DC427" s="12"/>
      <c r="DD427" s="12"/>
      <c r="DE427" s="12"/>
      <c r="DF427" s="12"/>
      <c r="DG427" s="12"/>
      <c r="DH427" s="12"/>
      <c r="DI427" s="12"/>
      <c r="DJ427" s="12"/>
      <c r="DK427" s="12"/>
      <c r="DL427" s="12"/>
      <c r="DM427" s="12"/>
      <c r="DN427" s="12"/>
      <c r="DO427" s="12"/>
      <c r="DP427" s="12"/>
      <c r="DQ427" s="12"/>
      <c r="DR427" s="12"/>
      <c r="DS427" s="12"/>
      <c r="DT427" s="12"/>
      <c r="DU427" s="12"/>
      <c r="DV427" s="12"/>
      <c r="DW427" s="12"/>
      <c r="DX427" s="12"/>
      <c r="DY427" s="12"/>
      <c r="DZ427" s="12"/>
      <c r="EA427" s="12"/>
      <c r="EB427" s="12"/>
      <c r="EC427" s="12"/>
      <c r="ED427" s="12"/>
      <c r="EE427" s="12"/>
      <c r="EF427" s="12"/>
      <c r="EG427" s="12"/>
      <c r="EH427" s="12"/>
      <c r="EI427" s="12"/>
      <c r="EJ427" s="12"/>
      <c r="EK427" s="12"/>
      <c r="EL427" s="12"/>
      <c r="EM427" s="12"/>
      <c r="EN427" s="12"/>
      <c r="EO427" s="12"/>
      <c r="EP427" s="12"/>
      <c r="EQ427" s="12"/>
      <c r="ER427" s="12"/>
      <c r="ES427" s="12"/>
      <c r="ET427" s="12"/>
      <c r="EU427" s="12"/>
      <c r="EV427" s="12"/>
      <c r="EW427" s="12"/>
      <c r="EX427" s="12"/>
    </row>
    <row r="428" spans="1:154" x14ac:dyDescent="0.2">
      <c r="A428" s="38"/>
      <c r="B428" s="39"/>
      <c r="C428" s="39"/>
      <c r="D428" s="39"/>
      <c r="E428" s="39"/>
      <c r="F428" s="39" t="s">
        <v>37</v>
      </c>
      <c r="G428" s="52" t="s">
        <v>124</v>
      </c>
      <c r="H428" s="75">
        <f>+H429+H439+H441+H446+H447+H448+H449+H450+H452+H443</f>
        <v>31566000</v>
      </c>
      <c r="I428" s="75">
        <f>+I429+I439+I441+I446+I447+I448+I449+I450+I452+I443</f>
        <v>14500000</v>
      </c>
      <c r="J428" s="78">
        <f t="shared" si="102"/>
        <v>17066000</v>
      </c>
      <c r="K428" s="117">
        <f t="shared" si="100"/>
        <v>45.94</v>
      </c>
      <c r="L428" s="75">
        <f>+L429+L439+L441+L446+L447+L448+L449+L450+L452+L443</f>
        <v>14500000</v>
      </c>
      <c r="M428" s="75">
        <f>+M429+M439+M441+M446+M447+M448+M449+M450+M452+M443</f>
        <v>5914872</v>
      </c>
      <c r="N428" s="75">
        <f>+N429+N439+N441+N446+N447+N448+N449+N450+N452+N443</f>
        <v>1524452</v>
      </c>
      <c r="O428" s="122">
        <f>+O429+O439+O441+O446+O447+O448+O449+O450+O452+O443+O451</f>
        <v>7439324</v>
      </c>
      <c r="P428" s="122">
        <f t="shared" si="94"/>
        <v>7060676</v>
      </c>
      <c r="Q428" s="41">
        <f t="shared" si="95"/>
        <v>51.31</v>
      </c>
      <c r="R428" s="62"/>
      <c r="S428" s="62"/>
      <c r="T428" s="176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  <c r="CE428" s="12"/>
      <c r="CF428" s="12"/>
      <c r="CG428" s="12"/>
      <c r="CH428" s="12"/>
      <c r="CI428" s="12"/>
      <c r="CJ428" s="12"/>
      <c r="CK428" s="12"/>
      <c r="CL428" s="12"/>
      <c r="CM428" s="12"/>
      <c r="CN428" s="12"/>
      <c r="CO428" s="12"/>
      <c r="CP428" s="12"/>
      <c r="CQ428" s="12"/>
      <c r="CR428" s="12"/>
      <c r="CS428" s="12"/>
      <c r="CT428" s="12"/>
      <c r="CU428" s="12"/>
      <c r="CV428" s="12"/>
      <c r="CW428" s="12"/>
      <c r="CX428" s="12"/>
      <c r="CY428" s="12"/>
      <c r="CZ428" s="12"/>
      <c r="DA428" s="12"/>
      <c r="DB428" s="12"/>
      <c r="DC428" s="12"/>
      <c r="DD428" s="12"/>
      <c r="DE428" s="12"/>
      <c r="DF428" s="12"/>
      <c r="DG428" s="12"/>
      <c r="DH428" s="12"/>
      <c r="DI428" s="12"/>
      <c r="DJ428" s="12"/>
      <c r="DK428" s="12"/>
      <c r="DL428" s="12"/>
      <c r="DM428" s="12"/>
      <c r="DN428" s="12"/>
      <c r="DO428" s="12"/>
      <c r="DP428" s="12"/>
      <c r="DQ428" s="12"/>
      <c r="DR428" s="12"/>
      <c r="DS428" s="12"/>
      <c r="DT428" s="12"/>
      <c r="DU428" s="12"/>
      <c r="DV428" s="12"/>
      <c r="DW428" s="12"/>
      <c r="DX428" s="12"/>
      <c r="DY428" s="12"/>
      <c r="DZ428" s="12"/>
      <c r="EA428" s="12"/>
      <c r="EB428" s="12"/>
      <c r="EC428" s="12"/>
      <c r="ED428" s="12"/>
      <c r="EE428" s="12"/>
      <c r="EF428" s="12"/>
      <c r="EG428" s="12"/>
      <c r="EH428" s="12"/>
      <c r="EI428" s="12"/>
      <c r="EJ428" s="12"/>
      <c r="EK428" s="12"/>
      <c r="EL428" s="12"/>
      <c r="EM428" s="12"/>
      <c r="EN428" s="12"/>
      <c r="EO428" s="12"/>
      <c r="EP428" s="12"/>
      <c r="EQ428" s="12"/>
      <c r="ER428" s="12"/>
      <c r="ES428" s="12"/>
      <c r="ET428" s="12"/>
      <c r="EU428" s="12"/>
      <c r="EV428" s="12"/>
      <c r="EW428" s="12"/>
      <c r="EX428" s="12"/>
    </row>
    <row r="429" spans="1:154" x14ac:dyDescent="0.2">
      <c r="A429" s="38"/>
      <c r="B429" s="39"/>
      <c r="C429" s="39"/>
      <c r="D429" s="39"/>
      <c r="E429" s="39"/>
      <c r="F429" s="39"/>
      <c r="G429" s="52" t="s">
        <v>369</v>
      </c>
      <c r="H429" s="75">
        <f>+H430+H431</f>
        <v>0</v>
      </c>
      <c r="I429" s="75">
        <f>+I430+I431</f>
        <v>0</v>
      </c>
      <c r="J429" s="78">
        <f t="shared" si="102"/>
        <v>0</v>
      </c>
      <c r="K429" s="117"/>
      <c r="L429" s="75">
        <f>+L430+L431</f>
        <v>0</v>
      </c>
      <c r="M429" s="63">
        <f>M430</f>
        <v>0</v>
      </c>
      <c r="N429" s="75">
        <f>+N430+N431</f>
        <v>0</v>
      </c>
      <c r="O429" s="77">
        <f t="shared" ref="O429:O434" si="104">+M429+N429</f>
        <v>0</v>
      </c>
      <c r="P429" s="77">
        <f t="shared" si="94"/>
        <v>0</v>
      </c>
      <c r="Q429" s="41"/>
      <c r="R429" s="62"/>
      <c r="S429" s="62"/>
      <c r="T429" s="176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  <c r="CF429" s="12"/>
      <c r="CG429" s="12"/>
      <c r="CH429" s="12"/>
      <c r="CI429" s="12"/>
      <c r="CJ429" s="12"/>
      <c r="CK429" s="12"/>
      <c r="CL429" s="12"/>
      <c r="CM429" s="12"/>
      <c r="CN429" s="12"/>
      <c r="CO429" s="12"/>
      <c r="CP429" s="12"/>
      <c r="CQ429" s="12"/>
      <c r="CR429" s="12"/>
      <c r="CS429" s="12"/>
      <c r="CT429" s="12"/>
      <c r="CU429" s="12"/>
      <c r="CV429" s="12"/>
      <c r="CW429" s="12"/>
      <c r="CX429" s="12"/>
      <c r="CY429" s="12"/>
      <c r="CZ429" s="12"/>
      <c r="DA429" s="12"/>
      <c r="DB429" s="12"/>
      <c r="DC429" s="12"/>
      <c r="DD429" s="12"/>
      <c r="DE429" s="12"/>
      <c r="DF429" s="12"/>
      <c r="DG429" s="12"/>
      <c r="DH429" s="12"/>
      <c r="DI429" s="12"/>
      <c r="DJ429" s="12"/>
      <c r="DK429" s="12"/>
      <c r="DL429" s="12"/>
      <c r="DM429" s="12"/>
      <c r="DN429" s="12"/>
      <c r="DO429" s="12"/>
      <c r="DP429" s="12"/>
      <c r="DQ429" s="12"/>
      <c r="DR429" s="12"/>
      <c r="DS429" s="12"/>
      <c r="DT429" s="12"/>
      <c r="DU429" s="12"/>
      <c r="DV429" s="12"/>
      <c r="DW429" s="12"/>
      <c r="DX429" s="12"/>
      <c r="DY429" s="12"/>
      <c r="DZ429" s="12"/>
      <c r="EA429" s="12"/>
      <c r="EB429" s="12"/>
      <c r="EC429" s="12"/>
      <c r="ED429" s="12"/>
      <c r="EE429" s="12"/>
      <c r="EF429" s="12"/>
      <c r="EG429" s="12"/>
      <c r="EH429" s="12"/>
      <c r="EI429" s="12"/>
      <c r="EJ429" s="12"/>
      <c r="EK429" s="12"/>
      <c r="EL429" s="12"/>
      <c r="EM429" s="12"/>
      <c r="EN429" s="12"/>
      <c r="EO429" s="12"/>
      <c r="EP429" s="12"/>
      <c r="EQ429" s="12"/>
      <c r="ER429" s="12"/>
      <c r="ES429" s="12"/>
      <c r="ET429" s="12"/>
      <c r="EU429" s="12"/>
      <c r="EV429" s="12"/>
      <c r="EW429" s="12"/>
      <c r="EX429" s="12"/>
    </row>
    <row r="430" spans="1:154" x14ac:dyDescent="0.2">
      <c r="A430" s="48"/>
      <c r="B430" s="49"/>
      <c r="C430" s="49"/>
      <c r="D430" s="49"/>
      <c r="E430" s="49"/>
      <c r="F430" s="49"/>
      <c r="G430" s="53" t="s">
        <v>370</v>
      </c>
      <c r="H430" s="78">
        <v>0</v>
      </c>
      <c r="I430" s="78">
        <v>0</v>
      </c>
      <c r="J430" s="78">
        <f t="shared" si="102"/>
        <v>0</v>
      </c>
      <c r="K430" s="117"/>
      <c r="L430" s="78">
        <v>0</v>
      </c>
      <c r="M430" s="50">
        <v>0</v>
      </c>
      <c r="N430" s="78">
        <v>0</v>
      </c>
      <c r="O430" s="79">
        <f t="shared" si="104"/>
        <v>0</v>
      </c>
      <c r="P430" s="79">
        <f t="shared" si="94"/>
        <v>0</v>
      </c>
      <c r="Q430" s="41"/>
      <c r="R430" s="62"/>
      <c r="S430" s="62"/>
      <c r="T430" s="176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  <c r="CF430" s="12"/>
      <c r="CG430" s="12"/>
      <c r="CH430" s="12"/>
      <c r="CI430" s="12"/>
      <c r="CJ430" s="12"/>
      <c r="CK430" s="12"/>
      <c r="CL430" s="12"/>
      <c r="CM430" s="12"/>
      <c r="CN430" s="12"/>
      <c r="CO430" s="12"/>
      <c r="CP430" s="12"/>
      <c r="CQ430" s="12"/>
      <c r="CR430" s="12"/>
      <c r="CS430" s="12"/>
      <c r="CT430" s="12"/>
      <c r="CU430" s="12"/>
      <c r="CV430" s="12"/>
      <c r="CW430" s="12"/>
      <c r="CX430" s="12"/>
      <c r="CY430" s="12"/>
      <c r="CZ430" s="12"/>
      <c r="DA430" s="12"/>
      <c r="DB430" s="12"/>
      <c r="DC430" s="12"/>
      <c r="DD430" s="12"/>
      <c r="DE430" s="12"/>
      <c r="DF430" s="12"/>
      <c r="DG430" s="12"/>
      <c r="DH430" s="12"/>
      <c r="DI430" s="12"/>
      <c r="DJ430" s="12"/>
      <c r="DK430" s="12"/>
      <c r="DL430" s="12"/>
      <c r="DM430" s="12"/>
      <c r="DN430" s="12"/>
      <c r="DO430" s="12"/>
      <c r="DP430" s="12"/>
      <c r="DQ430" s="12"/>
      <c r="DR430" s="12"/>
      <c r="DS430" s="12"/>
      <c r="DT430" s="12"/>
      <c r="DU430" s="12"/>
      <c r="DV430" s="12"/>
      <c r="DW430" s="12"/>
      <c r="DX430" s="12"/>
      <c r="DY430" s="12"/>
      <c r="DZ430" s="12"/>
      <c r="EA430" s="12"/>
      <c r="EB430" s="12"/>
      <c r="EC430" s="12"/>
      <c r="ED430" s="12"/>
      <c r="EE430" s="12"/>
      <c r="EF430" s="12"/>
      <c r="EG430" s="12"/>
      <c r="EH430" s="12"/>
      <c r="EI430" s="12"/>
      <c r="EJ430" s="12"/>
      <c r="EK430" s="12"/>
      <c r="EL430" s="12"/>
      <c r="EM430" s="12"/>
      <c r="EN430" s="12"/>
      <c r="EO430" s="12"/>
      <c r="EP430" s="12"/>
      <c r="EQ430" s="12"/>
      <c r="ER430" s="12"/>
      <c r="ES430" s="12"/>
      <c r="ET430" s="12"/>
      <c r="EU430" s="12"/>
      <c r="EV430" s="12"/>
      <c r="EW430" s="12"/>
      <c r="EX430" s="12"/>
    </row>
    <row r="431" spans="1:154" x14ac:dyDescent="0.2">
      <c r="A431" s="48"/>
      <c r="B431" s="49"/>
      <c r="C431" s="49"/>
      <c r="D431" s="49"/>
      <c r="E431" s="49"/>
      <c r="F431" s="49"/>
      <c r="G431" s="53" t="s">
        <v>371</v>
      </c>
      <c r="H431" s="78"/>
      <c r="I431" s="78"/>
      <c r="J431" s="78">
        <f t="shared" si="102"/>
        <v>0</v>
      </c>
      <c r="K431" s="117"/>
      <c r="L431" s="78"/>
      <c r="M431" s="51"/>
      <c r="N431" s="78"/>
      <c r="O431" s="51">
        <f t="shared" si="104"/>
        <v>0</v>
      </c>
      <c r="P431" s="51">
        <f t="shared" si="94"/>
        <v>0</v>
      </c>
      <c r="Q431" s="41"/>
      <c r="R431" s="62"/>
      <c r="S431" s="62"/>
      <c r="T431" s="176"/>
      <c r="U431" s="62"/>
      <c r="V431" s="62"/>
      <c r="W431" s="62"/>
      <c r="X431" s="62"/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  <c r="CE431" s="12"/>
      <c r="CF431" s="12"/>
      <c r="CG431" s="12"/>
      <c r="CH431" s="12"/>
      <c r="CI431" s="12"/>
      <c r="CJ431" s="12"/>
      <c r="CK431" s="12"/>
      <c r="CL431" s="12"/>
      <c r="CM431" s="12"/>
      <c r="CN431" s="12"/>
      <c r="CO431" s="12"/>
      <c r="CP431" s="12"/>
      <c r="CQ431" s="12"/>
      <c r="CR431" s="12"/>
      <c r="CS431" s="12"/>
      <c r="CT431" s="12"/>
      <c r="CU431" s="12"/>
      <c r="CV431" s="12"/>
      <c r="CW431" s="12"/>
      <c r="CX431" s="12"/>
      <c r="CY431" s="12"/>
      <c r="CZ431" s="12"/>
      <c r="DA431" s="12"/>
      <c r="DB431" s="12"/>
      <c r="DC431" s="12"/>
      <c r="DD431" s="12"/>
      <c r="DE431" s="12"/>
      <c r="DF431" s="12"/>
      <c r="DG431" s="12"/>
      <c r="DH431" s="12"/>
      <c r="DI431" s="12"/>
      <c r="DJ431" s="12"/>
      <c r="DK431" s="12"/>
      <c r="DL431" s="12"/>
      <c r="DM431" s="12"/>
      <c r="DN431" s="12"/>
      <c r="DO431" s="12"/>
      <c r="DP431" s="12"/>
      <c r="DQ431" s="12"/>
      <c r="DR431" s="12"/>
      <c r="DS431" s="12"/>
      <c r="DT431" s="12"/>
      <c r="DU431" s="12"/>
      <c r="DV431" s="12"/>
      <c r="DW431" s="12"/>
      <c r="DX431" s="12"/>
      <c r="DY431" s="12"/>
      <c r="DZ431" s="12"/>
      <c r="EA431" s="12"/>
      <c r="EB431" s="12"/>
      <c r="EC431" s="12"/>
      <c r="ED431" s="12"/>
      <c r="EE431" s="12"/>
      <c r="EF431" s="12"/>
      <c r="EG431" s="12"/>
      <c r="EH431" s="12"/>
      <c r="EI431" s="12"/>
      <c r="EJ431" s="12"/>
      <c r="EK431" s="12"/>
      <c r="EL431" s="12"/>
      <c r="EM431" s="12"/>
      <c r="EN431" s="12"/>
      <c r="EO431" s="12"/>
      <c r="EP431" s="12"/>
      <c r="EQ431" s="12"/>
      <c r="ER431" s="12"/>
      <c r="ES431" s="12"/>
      <c r="ET431" s="12"/>
      <c r="EU431" s="12"/>
      <c r="EV431" s="12"/>
      <c r="EW431" s="12"/>
      <c r="EX431" s="12"/>
    </row>
    <row r="432" spans="1:154" x14ac:dyDescent="0.2">
      <c r="A432" s="48"/>
      <c r="B432" s="49"/>
      <c r="C432" s="49"/>
      <c r="D432" s="49"/>
      <c r="E432" s="49"/>
      <c r="F432" s="49"/>
      <c r="G432" s="53" t="s">
        <v>372</v>
      </c>
      <c r="H432" s="78"/>
      <c r="I432" s="78"/>
      <c r="J432" s="78">
        <f t="shared" si="102"/>
        <v>0</v>
      </c>
      <c r="K432" s="117"/>
      <c r="L432" s="78"/>
      <c r="M432" s="50"/>
      <c r="N432" s="78"/>
      <c r="O432" s="79">
        <f t="shared" si="104"/>
        <v>0</v>
      </c>
      <c r="P432" s="79">
        <f t="shared" si="94"/>
        <v>0</v>
      </c>
      <c r="Q432" s="41"/>
      <c r="R432" s="62"/>
      <c r="S432" s="62"/>
      <c r="T432" s="176"/>
      <c r="U432" s="62"/>
      <c r="V432" s="62"/>
      <c r="W432" s="62"/>
      <c r="X432" s="62"/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/>
      <c r="CA432" s="12"/>
      <c r="CB432" s="12"/>
      <c r="CC432" s="12"/>
      <c r="CD432" s="12"/>
      <c r="CE432" s="12"/>
      <c r="CF432" s="12"/>
      <c r="CG432" s="12"/>
      <c r="CH432" s="12"/>
      <c r="CI432" s="12"/>
      <c r="CJ432" s="12"/>
      <c r="CK432" s="12"/>
      <c r="CL432" s="12"/>
      <c r="CM432" s="12"/>
      <c r="CN432" s="12"/>
      <c r="CO432" s="12"/>
      <c r="CP432" s="12"/>
      <c r="CQ432" s="12"/>
      <c r="CR432" s="12"/>
      <c r="CS432" s="12"/>
      <c r="CT432" s="12"/>
      <c r="CU432" s="12"/>
      <c r="CV432" s="12"/>
      <c r="CW432" s="12"/>
      <c r="CX432" s="12"/>
      <c r="CY432" s="12"/>
      <c r="CZ432" s="12"/>
      <c r="DA432" s="12"/>
      <c r="DB432" s="12"/>
      <c r="DC432" s="12"/>
      <c r="DD432" s="12"/>
      <c r="DE432" s="12"/>
      <c r="DF432" s="12"/>
      <c r="DG432" s="12"/>
      <c r="DH432" s="12"/>
      <c r="DI432" s="12"/>
      <c r="DJ432" s="12"/>
      <c r="DK432" s="12"/>
      <c r="DL432" s="12"/>
      <c r="DM432" s="12"/>
      <c r="DN432" s="12"/>
      <c r="DO432" s="12"/>
      <c r="DP432" s="12"/>
      <c r="DQ432" s="12"/>
      <c r="DR432" s="12"/>
      <c r="DS432" s="12"/>
      <c r="DT432" s="12"/>
      <c r="DU432" s="12"/>
      <c r="DV432" s="12"/>
      <c r="DW432" s="12"/>
      <c r="DX432" s="12"/>
      <c r="DY432" s="12"/>
      <c r="DZ432" s="12"/>
      <c r="EA432" s="12"/>
      <c r="EB432" s="12"/>
      <c r="EC432" s="12"/>
      <c r="ED432" s="12"/>
      <c r="EE432" s="12"/>
      <c r="EF432" s="12"/>
      <c r="EG432" s="12"/>
      <c r="EH432" s="12"/>
      <c r="EI432" s="12"/>
      <c r="EJ432" s="12"/>
      <c r="EK432" s="12"/>
      <c r="EL432" s="12"/>
      <c r="EM432" s="12"/>
      <c r="EN432" s="12"/>
      <c r="EO432" s="12"/>
      <c r="EP432" s="12"/>
      <c r="EQ432" s="12"/>
      <c r="ER432" s="12"/>
      <c r="ES432" s="12"/>
      <c r="ET432" s="12"/>
      <c r="EU432" s="12"/>
      <c r="EV432" s="12"/>
      <c r="EW432" s="12"/>
      <c r="EX432" s="12"/>
    </row>
    <row r="433" spans="1:154" x14ac:dyDescent="0.2">
      <c r="A433" s="48"/>
      <c r="B433" s="49"/>
      <c r="C433" s="49"/>
      <c r="D433" s="49"/>
      <c r="E433" s="49"/>
      <c r="F433" s="49"/>
      <c r="G433" s="53" t="s">
        <v>373</v>
      </c>
      <c r="H433" s="78"/>
      <c r="I433" s="78"/>
      <c r="J433" s="78">
        <f t="shared" si="102"/>
        <v>0</v>
      </c>
      <c r="K433" s="117"/>
      <c r="L433" s="78"/>
      <c r="M433" s="50"/>
      <c r="N433" s="78"/>
      <c r="O433" s="79">
        <f t="shared" si="104"/>
        <v>0</v>
      </c>
      <c r="P433" s="79">
        <f t="shared" si="94"/>
        <v>0</v>
      </c>
      <c r="Q433" s="41"/>
      <c r="R433" s="62"/>
      <c r="S433" s="62"/>
      <c r="T433" s="176"/>
      <c r="U433" s="62"/>
      <c r="V433" s="62"/>
      <c r="W433" s="62"/>
      <c r="X433" s="62"/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/>
      <c r="CB433" s="12"/>
      <c r="CC433" s="12"/>
      <c r="CD433" s="12"/>
      <c r="CE433" s="12"/>
      <c r="CF433" s="12"/>
      <c r="CG433" s="12"/>
      <c r="CH433" s="12"/>
      <c r="CI433" s="12"/>
      <c r="CJ433" s="12"/>
      <c r="CK433" s="12"/>
      <c r="CL433" s="12"/>
      <c r="CM433" s="12"/>
      <c r="CN433" s="12"/>
      <c r="CO433" s="12"/>
      <c r="CP433" s="12"/>
      <c r="CQ433" s="12"/>
      <c r="CR433" s="12"/>
      <c r="CS433" s="12"/>
      <c r="CT433" s="12"/>
      <c r="CU433" s="12"/>
      <c r="CV433" s="12"/>
      <c r="CW433" s="12"/>
      <c r="CX433" s="12"/>
      <c r="CY433" s="12"/>
      <c r="CZ433" s="12"/>
      <c r="DA433" s="12"/>
      <c r="DB433" s="12"/>
      <c r="DC433" s="12"/>
      <c r="DD433" s="12"/>
      <c r="DE433" s="12"/>
      <c r="DF433" s="12"/>
      <c r="DG433" s="12"/>
      <c r="DH433" s="12"/>
      <c r="DI433" s="12"/>
      <c r="DJ433" s="12"/>
      <c r="DK433" s="12"/>
      <c r="DL433" s="12"/>
      <c r="DM433" s="12"/>
      <c r="DN433" s="12"/>
      <c r="DO433" s="12"/>
      <c r="DP433" s="12"/>
      <c r="DQ433" s="12"/>
      <c r="DR433" s="12"/>
      <c r="DS433" s="12"/>
      <c r="DT433" s="12"/>
      <c r="DU433" s="12"/>
      <c r="DV433" s="12"/>
      <c r="DW433" s="12"/>
      <c r="DX433" s="12"/>
      <c r="DY433" s="12"/>
      <c r="DZ433" s="12"/>
      <c r="EA433" s="12"/>
      <c r="EB433" s="12"/>
      <c r="EC433" s="12"/>
      <c r="ED433" s="12"/>
      <c r="EE433" s="12"/>
      <c r="EF433" s="12"/>
      <c r="EG433" s="12"/>
      <c r="EH433" s="12"/>
      <c r="EI433" s="12"/>
      <c r="EJ433" s="12"/>
      <c r="EK433" s="12"/>
      <c r="EL433" s="12"/>
      <c r="EM433" s="12"/>
      <c r="EN433" s="12"/>
      <c r="EO433" s="12"/>
      <c r="EP433" s="12"/>
      <c r="EQ433" s="12"/>
      <c r="ER433" s="12"/>
      <c r="ES433" s="12"/>
      <c r="ET433" s="12"/>
      <c r="EU433" s="12"/>
      <c r="EV433" s="12"/>
      <c r="EW433" s="12"/>
      <c r="EX433" s="12"/>
    </row>
    <row r="434" spans="1:154" x14ac:dyDescent="0.2">
      <c r="A434" s="48"/>
      <c r="B434" s="49"/>
      <c r="C434" s="49"/>
      <c r="D434" s="49"/>
      <c r="E434" s="49"/>
      <c r="F434" s="49"/>
      <c r="G434" s="53" t="s">
        <v>374</v>
      </c>
      <c r="H434" s="78"/>
      <c r="I434" s="78"/>
      <c r="J434" s="78">
        <f t="shared" si="102"/>
        <v>0</v>
      </c>
      <c r="K434" s="117"/>
      <c r="L434" s="78"/>
      <c r="M434" s="50"/>
      <c r="N434" s="78"/>
      <c r="O434" s="79">
        <f t="shared" si="104"/>
        <v>0</v>
      </c>
      <c r="P434" s="79">
        <f t="shared" si="94"/>
        <v>0</v>
      </c>
      <c r="Q434" s="41"/>
      <c r="R434" s="62"/>
      <c r="S434" s="62"/>
      <c r="T434" s="176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  <c r="CE434" s="12"/>
      <c r="CF434" s="12"/>
      <c r="CG434" s="12"/>
      <c r="CH434" s="12"/>
      <c r="CI434" s="12"/>
      <c r="CJ434" s="12"/>
      <c r="CK434" s="12"/>
      <c r="CL434" s="12"/>
      <c r="CM434" s="12"/>
      <c r="CN434" s="12"/>
      <c r="CO434" s="12"/>
      <c r="CP434" s="12"/>
      <c r="CQ434" s="12"/>
      <c r="CR434" s="12"/>
      <c r="CS434" s="12"/>
      <c r="CT434" s="12"/>
      <c r="CU434" s="12"/>
      <c r="CV434" s="12"/>
      <c r="CW434" s="12"/>
      <c r="CX434" s="12"/>
      <c r="CY434" s="12"/>
      <c r="CZ434" s="12"/>
      <c r="DA434" s="12"/>
      <c r="DB434" s="12"/>
      <c r="DC434" s="12"/>
      <c r="DD434" s="12"/>
      <c r="DE434" s="12"/>
      <c r="DF434" s="12"/>
      <c r="DG434" s="12"/>
      <c r="DH434" s="12"/>
      <c r="DI434" s="12"/>
      <c r="DJ434" s="12"/>
      <c r="DK434" s="12"/>
      <c r="DL434" s="12"/>
      <c r="DM434" s="12"/>
      <c r="DN434" s="12"/>
      <c r="DO434" s="12"/>
      <c r="DP434" s="12"/>
      <c r="DQ434" s="12"/>
      <c r="DR434" s="12"/>
      <c r="DS434" s="12"/>
      <c r="DT434" s="12"/>
      <c r="DU434" s="12"/>
      <c r="DV434" s="12"/>
      <c r="DW434" s="12"/>
      <c r="DX434" s="12"/>
      <c r="DY434" s="12"/>
      <c r="DZ434" s="12"/>
      <c r="EA434" s="12"/>
      <c r="EB434" s="12"/>
      <c r="EC434" s="12"/>
      <c r="ED434" s="12"/>
      <c r="EE434" s="12"/>
      <c r="EF434" s="12"/>
      <c r="EG434" s="12"/>
      <c r="EH434" s="12"/>
      <c r="EI434" s="12"/>
      <c r="EJ434" s="12"/>
      <c r="EK434" s="12"/>
      <c r="EL434" s="12"/>
      <c r="EM434" s="12"/>
      <c r="EN434" s="12"/>
      <c r="EO434" s="12"/>
      <c r="EP434" s="12"/>
      <c r="EQ434" s="12"/>
      <c r="ER434" s="12"/>
      <c r="ES434" s="12"/>
      <c r="ET434" s="12"/>
      <c r="EU434" s="12"/>
      <c r="EV434" s="12"/>
      <c r="EW434" s="12"/>
      <c r="EX434" s="12"/>
    </row>
    <row r="435" spans="1:154" x14ac:dyDescent="0.2">
      <c r="A435" s="48"/>
      <c r="B435" s="49"/>
      <c r="C435" s="49"/>
      <c r="D435" s="49"/>
      <c r="E435" s="49"/>
      <c r="F435" s="49"/>
      <c r="G435" s="53" t="s">
        <v>375</v>
      </c>
      <c r="H435" s="78">
        <f>+H436+H437+H438</f>
        <v>0</v>
      </c>
      <c r="I435" s="78">
        <f>+I436+I437+I438</f>
        <v>0</v>
      </c>
      <c r="J435" s="78">
        <f t="shared" si="102"/>
        <v>0</v>
      </c>
      <c r="K435" s="117"/>
      <c r="L435" s="78">
        <f>+L436+L437+L438</f>
        <v>0</v>
      </c>
      <c r="M435" s="51"/>
      <c r="N435" s="78">
        <f>+N436+N437+N438</f>
        <v>0</v>
      </c>
      <c r="O435" s="51">
        <f>+O436+O437+O438</f>
        <v>0</v>
      </c>
      <c r="P435" s="51">
        <f t="shared" si="94"/>
        <v>0</v>
      </c>
      <c r="Q435" s="41"/>
      <c r="R435" s="62"/>
      <c r="S435" s="62"/>
      <c r="T435" s="176"/>
      <c r="U435" s="62"/>
      <c r="V435" s="62"/>
      <c r="W435" s="62"/>
      <c r="X435" s="62"/>
      <c r="Y435" s="62"/>
      <c r="Z435" s="62"/>
      <c r="AA435" s="62"/>
      <c r="AB435" s="62"/>
      <c r="AC435" s="62"/>
      <c r="AD435" s="62"/>
      <c r="AE435" s="62"/>
      <c r="AF435" s="62"/>
      <c r="AG435" s="62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  <c r="CE435" s="12"/>
      <c r="CF435" s="12"/>
      <c r="CG435" s="12"/>
      <c r="CH435" s="12"/>
      <c r="CI435" s="12"/>
      <c r="CJ435" s="12"/>
      <c r="CK435" s="12"/>
      <c r="CL435" s="12"/>
      <c r="CM435" s="12"/>
      <c r="CN435" s="12"/>
      <c r="CO435" s="12"/>
      <c r="CP435" s="12"/>
      <c r="CQ435" s="12"/>
      <c r="CR435" s="12"/>
      <c r="CS435" s="12"/>
      <c r="CT435" s="12"/>
      <c r="CU435" s="12"/>
      <c r="CV435" s="12"/>
      <c r="CW435" s="12"/>
      <c r="CX435" s="12"/>
      <c r="CY435" s="12"/>
      <c r="CZ435" s="12"/>
      <c r="DA435" s="12"/>
      <c r="DB435" s="12"/>
      <c r="DC435" s="12"/>
      <c r="DD435" s="12"/>
      <c r="DE435" s="12"/>
      <c r="DF435" s="12"/>
      <c r="DG435" s="12"/>
      <c r="DH435" s="12"/>
      <c r="DI435" s="12"/>
      <c r="DJ435" s="12"/>
      <c r="DK435" s="12"/>
      <c r="DL435" s="12"/>
      <c r="DM435" s="12"/>
      <c r="DN435" s="12"/>
      <c r="DO435" s="12"/>
      <c r="DP435" s="12"/>
      <c r="DQ435" s="12"/>
      <c r="DR435" s="12"/>
      <c r="DS435" s="12"/>
      <c r="DT435" s="12"/>
      <c r="DU435" s="12"/>
      <c r="DV435" s="12"/>
      <c r="DW435" s="12"/>
      <c r="DX435" s="12"/>
      <c r="DY435" s="12"/>
      <c r="DZ435" s="12"/>
      <c r="EA435" s="12"/>
      <c r="EB435" s="12"/>
      <c r="EC435" s="12"/>
      <c r="ED435" s="12"/>
      <c r="EE435" s="12"/>
      <c r="EF435" s="12"/>
      <c r="EG435" s="12"/>
      <c r="EH435" s="12"/>
      <c r="EI435" s="12"/>
      <c r="EJ435" s="12"/>
      <c r="EK435" s="12"/>
      <c r="EL435" s="12"/>
      <c r="EM435" s="12"/>
      <c r="EN435" s="12"/>
      <c r="EO435" s="12"/>
      <c r="EP435" s="12"/>
      <c r="EQ435" s="12"/>
      <c r="ER435" s="12"/>
      <c r="ES435" s="12"/>
      <c r="ET435" s="12"/>
      <c r="EU435" s="12"/>
      <c r="EV435" s="12"/>
      <c r="EW435" s="12"/>
      <c r="EX435" s="12"/>
    </row>
    <row r="436" spans="1:154" x14ac:dyDescent="0.2">
      <c r="A436" s="48"/>
      <c r="B436" s="49"/>
      <c r="C436" s="49"/>
      <c r="D436" s="49"/>
      <c r="E436" s="49"/>
      <c r="F436" s="49"/>
      <c r="G436" s="100" t="s">
        <v>376</v>
      </c>
      <c r="H436" s="78"/>
      <c r="I436" s="78"/>
      <c r="J436" s="78">
        <f t="shared" si="102"/>
        <v>0</v>
      </c>
      <c r="K436" s="117"/>
      <c r="L436" s="78"/>
      <c r="M436" s="50"/>
      <c r="N436" s="78"/>
      <c r="O436" s="79">
        <f t="shared" ref="O436:O450" si="105">+M436+N436</f>
        <v>0</v>
      </c>
      <c r="P436" s="79">
        <f t="shared" si="94"/>
        <v>0</v>
      </c>
      <c r="Q436" s="41"/>
      <c r="R436" s="62"/>
      <c r="S436" s="62"/>
      <c r="T436" s="176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  <c r="BZ436" s="12"/>
      <c r="CA436" s="12"/>
      <c r="CB436" s="12"/>
      <c r="CC436" s="12"/>
      <c r="CD436" s="12"/>
      <c r="CE436" s="12"/>
      <c r="CF436" s="12"/>
      <c r="CG436" s="12"/>
      <c r="CH436" s="12"/>
      <c r="CI436" s="12"/>
      <c r="CJ436" s="12"/>
      <c r="CK436" s="12"/>
      <c r="CL436" s="12"/>
      <c r="CM436" s="12"/>
      <c r="CN436" s="12"/>
      <c r="CO436" s="12"/>
      <c r="CP436" s="12"/>
      <c r="CQ436" s="12"/>
      <c r="CR436" s="12"/>
      <c r="CS436" s="12"/>
      <c r="CT436" s="12"/>
      <c r="CU436" s="12"/>
      <c r="CV436" s="12"/>
      <c r="CW436" s="12"/>
      <c r="CX436" s="12"/>
      <c r="CY436" s="12"/>
      <c r="CZ436" s="12"/>
      <c r="DA436" s="12"/>
      <c r="DB436" s="12"/>
      <c r="DC436" s="12"/>
      <c r="DD436" s="12"/>
      <c r="DE436" s="12"/>
      <c r="DF436" s="12"/>
      <c r="DG436" s="12"/>
      <c r="DH436" s="12"/>
      <c r="DI436" s="12"/>
      <c r="DJ436" s="12"/>
      <c r="DK436" s="12"/>
      <c r="DL436" s="12"/>
      <c r="DM436" s="12"/>
      <c r="DN436" s="12"/>
      <c r="DO436" s="12"/>
      <c r="DP436" s="12"/>
      <c r="DQ436" s="12"/>
      <c r="DR436" s="12"/>
      <c r="DS436" s="12"/>
      <c r="DT436" s="12"/>
      <c r="DU436" s="12"/>
      <c r="DV436" s="12"/>
      <c r="DW436" s="12"/>
      <c r="DX436" s="12"/>
      <c r="DY436" s="12"/>
      <c r="DZ436" s="12"/>
      <c r="EA436" s="12"/>
      <c r="EB436" s="12"/>
      <c r="EC436" s="12"/>
      <c r="ED436" s="12"/>
      <c r="EE436" s="12"/>
      <c r="EF436" s="12"/>
      <c r="EG436" s="12"/>
      <c r="EH436" s="12"/>
      <c r="EI436" s="12"/>
      <c r="EJ436" s="12"/>
      <c r="EK436" s="12"/>
      <c r="EL436" s="12"/>
      <c r="EM436" s="12"/>
      <c r="EN436" s="12"/>
      <c r="EO436" s="12"/>
      <c r="EP436" s="12"/>
      <c r="EQ436" s="12"/>
      <c r="ER436" s="12"/>
      <c r="ES436" s="12"/>
      <c r="ET436" s="12"/>
      <c r="EU436" s="12"/>
      <c r="EV436" s="12"/>
      <c r="EW436" s="12"/>
      <c r="EX436" s="12"/>
    </row>
    <row r="437" spans="1:154" x14ac:dyDescent="0.2">
      <c r="A437" s="48"/>
      <c r="B437" s="49"/>
      <c r="C437" s="49"/>
      <c r="D437" s="49"/>
      <c r="E437" s="49"/>
      <c r="F437" s="49"/>
      <c r="G437" s="100" t="s">
        <v>377</v>
      </c>
      <c r="H437" s="78"/>
      <c r="I437" s="78"/>
      <c r="J437" s="78">
        <f t="shared" si="102"/>
        <v>0</v>
      </c>
      <c r="K437" s="117"/>
      <c r="L437" s="78"/>
      <c r="M437" s="50"/>
      <c r="N437" s="78"/>
      <c r="O437" s="79">
        <f t="shared" si="105"/>
        <v>0</v>
      </c>
      <c r="P437" s="79">
        <f t="shared" si="94"/>
        <v>0</v>
      </c>
      <c r="Q437" s="41"/>
      <c r="R437" s="62"/>
      <c r="S437" s="62"/>
      <c r="T437" s="176"/>
      <c r="U437" s="62"/>
      <c r="V437" s="62"/>
      <c r="W437" s="62"/>
      <c r="X437" s="62"/>
      <c r="Y437" s="62"/>
      <c r="Z437" s="62"/>
      <c r="AA437" s="62"/>
      <c r="AB437" s="62"/>
      <c r="AC437" s="62"/>
      <c r="AD437" s="62"/>
      <c r="AE437" s="62"/>
      <c r="AF437" s="62"/>
      <c r="AG437" s="62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  <c r="CE437" s="12"/>
      <c r="CF437" s="12"/>
      <c r="CG437" s="12"/>
      <c r="CH437" s="12"/>
      <c r="CI437" s="12"/>
      <c r="CJ437" s="12"/>
      <c r="CK437" s="12"/>
      <c r="CL437" s="12"/>
      <c r="CM437" s="12"/>
      <c r="CN437" s="12"/>
      <c r="CO437" s="12"/>
      <c r="CP437" s="12"/>
      <c r="CQ437" s="12"/>
      <c r="CR437" s="12"/>
      <c r="CS437" s="12"/>
      <c r="CT437" s="12"/>
      <c r="CU437" s="12"/>
      <c r="CV437" s="12"/>
      <c r="CW437" s="12"/>
      <c r="CX437" s="12"/>
      <c r="CY437" s="12"/>
      <c r="CZ437" s="12"/>
      <c r="DA437" s="12"/>
      <c r="DB437" s="12"/>
      <c r="DC437" s="12"/>
      <c r="DD437" s="12"/>
      <c r="DE437" s="12"/>
      <c r="DF437" s="12"/>
      <c r="DG437" s="12"/>
      <c r="DH437" s="12"/>
      <c r="DI437" s="12"/>
      <c r="DJ437" s="12"/>
      <c r="DK437" s="12"/>
      <c r="DL437" s="12"/>
      <c r="DM437" s="12"/>
      <c r="DN437" s="12"/>
      <c r="DO437" s="12"/>
      <c r="DP437" s="12"/>
      <c r="DQ437" s="12"/>
      <c r="DR437" s="12"/>
      <c r="DS437" s="12"/>
      <c r="DT437" s="12"/>
      <c r="DU437" s="12"/>
      <c r="DV437" s="12"/>
      <c r="DW437" s="12"/>
      <c r="DX437" s="12"/>
      <c r="DY437" s="12"/>
      <c r="DZ437" s="12"/>
      <c r="EA437" s="12"/>
      <c r="EB437" s="12"/>
      <c r="EC437" s="12"/>
      <c r="ED437" s="12"/>
      <c r="EE437" s="12"/>
      <c r="EF437" s="12"/>
      <c r="EG437" s="12"/>
      <c r="EH437" s="12"/>
      <c r="EI437" s="12"/>
      <c r="EJ437" s="12"/>
      <c r="EK437" s="12"/>
      <c r="EL437" s="12"/>
      <c r="EM437" s="12"/>
      <c r="EN437" s="12"/>
      <c r="EO437" s="12"/>
      <c r="EP437" s="12"/>
      <c r="EQ437" s="12"/>
      <c r="ER437" s="12"/>
      <c r="ES437" s="12"/>
      <c r="ET437" s="12"/>
      <c r="EU437" s="12"/>
      <c r="EV437" s="12"/>
      <c r="EW437" s="12"/>
      <c r="EX437" s="12"/>
    </row>
    <row r="438" spans="1:154" x14ac:dyDescent="0.2">
      <c r="A438" s="48"/>
      <c r="B438" s="49"/>
      <c r="C438" s="49"/>
      <c r="D438" s="49"/>
      <c r="E438" s="49"/>
      <c r="F438" s="49"/>
      <c r="G438" s="100" t="s">
        <v>378</v>
      </c>
      <c r="H438" s="78"/>
      <c r="I438" s="78"/>
      <c r="J438" s="78">
        <f t="shared" si="102"/>
        <v>0</v>
      </c>
      <c r="K438" s="117"/>
      <c r="L438" s="78"/>
      <c r="M438" s="50"/>
      <c r="N438" s="78"/>
      <c r="O438" s="79">
        <f t="shared" si="105"/>
        <v>0</v>
      </c>
      <c r="P438" s="79">
        <f t="shared" si="94"/>
        <v>0</v>
      </c>
      <c r="Q438" s="41"/>
      <c r="R438" s="62"/>
      <c r="S438" s="62"/>
      <c r="T438" s="176"/>
      <c r="U438" s="62"/>
      <c r="V438" s="62"/>
      <c r="W438" s="62"/>
      <c r="X438" s="62"/>
      <c r="Y438" s="62"/>
      <c r="Z438" s="62"/>
      <c r="AA438" s="62"/>
      <c r="AB438" s="62"/>
      <c r="AC438" s="62"/>
      <c r="AD438" s="62"/>
      <c r="AE438" s="62"/>
      <c r="AF438" s="62"/>
      <c r="AG438" s="62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  <c r="CE438" s="12"/>
      <c r="CF438" s="12"/>
      <c r="CG438" s="12"/>
      <c r="CH438" s="12"/>
      <c r="CI438" s="12"/>
      <c r="CJ438" s="12"/>
      <c r="CK438" s="12"/>
      <c r="CL438" s="12"/>
      <c r="CM438" s="12"/>
      <c r="CN438" s="12"/>
      <c r="CO438" s="12"/>
      <c r="CP438" s="12"/>
      <c r="CQ438" s="12"/>
      <c r="CR438" s="12"/>
      <c r="CS438" s="12"/>
      <c r="CT438" s="12"/>
      <c r="CU438" s="12"/>
      <c r="CV438" s="12"/>
      <c r="CW438" s="12"/>
      <c r="CX438" s="12"/>
      <c r="CY438" s="12"/>
      <c r="CZ438" s="12"/>
      <c r="DA438" s="12"/>
      <c r="DB438" s="12"/>
      <c r="DC438" s="12"/>
      <c r="DD438" s="12"/>
      <c r="DE438" s="12"/>
      <c r="DF438" s="12"/>
      <c r="DG438" s="12"/>
      <c r="DH438" s="12"/>
      <c r="DI438" s="12"/>
      <c r="DJ438" s="12"/>
      <c r="DK438" s="12"/>
      <c r="DL438" s="12"/>
      <c r="DM438" s="12"/>
      <c r="DN438" s="12"/>
      <c r="DO438" s="12"/>
      <c r="DP438" s="12"/>
      <c r="DQ438" s="12"/>
      <c r="DR438" s="12"/>
      <c r="DS438" s="12"/>
      <c r="DT438" s="12"/>
      <c r="DU438" s="12"/>
      <c r="DV438" s="12"/>
      <c r="DW438" s="12"/>
      <c r="DX438" s="12"/>
      <c r="DY438" s="12"/>
      <c r="DZ438" s="12"/>
      <c r="EA438" s="12"/>
      <c r="EB438" s="12"/>
      <c r="EC438" s="12"/>
      <c r="ED438" s="12"/>
      <c r="EE438" s="12"/>
      <c r="EF438" s="12"/>
      <c r="EG438" s="12"/>
      <c r="EH438" s="12"/>
      <c r="EI438" s="12"/>
      <c r="EJ438" s="12"/>
      <c r="EK438" s="12"/>
      <c r="EL438" s="12"/>
      <c r="EM438" s="12"/>
      <c r="EN438" s="12"/>
      <c r="EO438" s="12"/>
      <c r="EP438" s="12"/>
      <c r="EQ438" s="12"/>
      <c r="ER438" s="12"/>
      <c r="ES438" s="12"/>
      <c r="ET438" s="12"/>
      <c r="EU438" s="12"/>
      <c r="EV438" s="12"/>
      <c r="EW438" s="12"/>
      <c r="EX438" s="12"/>
    </row>
    <row r="439" spans="1:154" ht="33" x14ac:dyDescent="0.2">
      <c r="A439" s="38"/>
      <c r="B439" s="39"/>
      <c r="C439" s="39"/>
      <c r="D439" s="39"/>
      <c r="E439" s="39"/>
      <c r="F439" s="39"/>
      <c r="G439" s="125" t="s">
        <v>379</v>
      </c>
      <c r="H439" s="314">
        <f>H440</f>
        <v>149935</v>
      </c>
      <c r="I439" s="314">
        <f>I440</f>
        <v>149935</v>
      </c>
      <c r="J439" s="313">
        <f t="shared" si="102"/>
        <v>0</v>
      </c>
      <c r="K439" s="315"/>
      <c r="L439" s="314">
        <f>L440</f>
        <v>149935</v>
      </c>
      <c r="M439" s="75">
        <f>M440</f>
        <v>114042</v>
      </c>
      <c r="N439" s="75">
        <f>N440</f>
        <v>35893</v>
      </c>
      <c r="O439" s="123">
        <f t="shared" si="105"/>
        <v>149935</v>
      </c>
      <c r="P439" s="123">
        <f t="shared" si="94"/>
        <v>0</v>
      </c>
      <c r="Q439" s="41"/>
      <c r="R439" s="62"/>
      <c r="S439" s="62"/>
      <c r="T439" s="176"/>
      <c r="U439" s="62"/>
      <c r="V439" s="62"/>
      <c r="W439" s="62"/>
      <c r="X439" s="62"/>
      <c r="Y439" s="62"/>
      <c r="Z439" s="62"/>
      <c r="AA439" s="62"/>
      <c r="AB439" s="62"/>
      <c r="AC439" s="62"/>
      <c r="AD439" s="62"/>
      <c r="AE439" s="62"/>
      <c r="AF439" s="62"/>
      <c r="AG439" s="62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  <c r="CF439" s="12"/>
      <c r="CG439" s="12"/>
      <c r="CH439" s="12"/>
      <c r="CI439" s="12"/>
      <c r="CJ439" s="12"/>
      <c r="CK439" s="12"/>
      <c r="CL439" s="12"/>
      <c r="CM439" s="12"/>
      <c r="CN439" s="12"/>
      <c r="CO439" s="12"/>
      <c r="CP439" s="12"/>
      <c r="CQ439" s="12"/>
      <c r="CR439" s="12"/>
      <c r="CS439" s="12"/>
      <c r="CT439" s="12"/>
      <c r="CU439" s="12"/>
      <c r="CV439" s="12"/>
      <c r="CW439" s="12"/>
      <c r="CX439" s="12"/>
      <c r="CY439" s="12"/>
      <c r="CZ439" s="12"/>
      <c r="DA439" s="12"/>
      <c r="DB439" s="12"/>
      <c r="DC439" s="12"/>
      <c r="DD439" s="12"/>
      <c r="DE439" s="12"/>
      <c r="DF439" s="12"/>
      <c r="DG439" s="12"/>
      <c r="DH439" s="12"/>
      <c r="DI439" s="12"/>
      <c r="DJ439" s="12"/>
      <c r="DK439" s="12"/>
      <c r="DL439" s="12"/>
      <c r="DM439" s="12"/>
      <c r="DN439" s="12"/>
      <c r="DO439" s="12"/>
      <c r="DP439" s="12"/>
      <c r="DQ439" s="12"/>
      <c r="DR439" s="12"/>
      <c r="DS439" s="12"/>
      <c r="DT439" s="12"/>
      <c r="DU439" s="12"/>
      <c r="DV439" s="12"/>
      <c r="DW439" s="12"/>
      <c r="DX439" s="12"/>
      <c r="DY439" s="12"/>
      <c r="DZ439" s="12"/>
      <c r="EA439" s="12"/>
      <c r="EB439" s="12"/>
      <c r="EC439" s="12"/>
      <c r="ED439" s="12"/>
      <c r="EE439" s="12"/>
      <c r="EF439" s="12"/>
      <c r="EG439" s="12"/>
      <c r="EH439" s="12"/>
      <c r="EI439" s="12"/>
      <c r="EJ439" s="12"/>
      <c r="EK439" s="12"/>
      <c r="EL439" s="12"/>
      <c r="EM439" s="12"/>
      <c r="EN439" s="12"/>
      <c r="EO439" s="12"/>
      <c r="EP439" s="12"/>
      <c r="EQ439" s="12"/>
      <c r="ER439" s="12"/>
      <c r="ES439" s="12"/>
      <c r="ET439" s="12"/>
      <c r="EU439" s="12"/>
      <c r="EV439" s="12"/>
      <c r="EW439" s="12"/>
      <c r="EX439" s="12"/>
    </row>
    <row r="440" spans="1:154" x14ac:dyDescent="0.2">
      <c r="A440" s="48"/>
      <c r="B440" s="49"/>
      <c r="C440" s="49"/>
      <c r="D440" s="49"/>
      <c r="E440" s="49"/>
      <c r="F440" s="49"/>
      <c r="G440" s="124" t="s">
        <v>380</v>
      </c>
      <c r="H440" s="313">
        <v>149935</v>
      </c>
      <c r="I440" s="313">
        <v>149935</v>
      </c>
      <c r="J440" s="313">
        <f t="shared" si="102"/>
        <v>0</v>
      </c>
      <c r="K440" s="315"/>
      <c r="L440" s="313">
        <v>149935</v>
      </c>
      <c r="M440" s="50">
        <v>114042</v>
      </c>
      <c r="N440" s="78">
        <v>35893</v>
      </c>
      <c r="O440" s="79">
        <f t="shared" si="105"/>
        <v>149935</v>
      </c>
      <c r="P440" s="79">
        <f t="shared" si="94"/>
        <v>0</v>
      </c>
      <c r="Q440" s="41"/>
      <c r="R440" s="62"/>
      <c r="S440" s="62"/>
      <c r="T440" s="176"/>
      <c r="U440" s="62"/>
      <c r="V440" s="62"/>
      <c r="W440" s="62"/>
      <c r="X440" s="62"/>
      <c r="Y440" s="62"/>
      <c r="Z440" s="62"/>
      <c r="AA440" s="62"/>
      <c r="AB440" s="62"/>
      <c r="AC440" s="62"/>
      <c r="AD440" s="62"/>
      <c r="AE440" s="62"/>
      <c r="AF440" s="62"/>
      <c r="AG440" s="62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  <c r="CF440" s="12"/>
      <c r="CG440" s="12"/>
      <c r="CH440" s="12"/>
      <c r="CI440" s="12"/>
      <c r="CJ440" s="12"/>
      <c r="CK440" s="12"/>
      <c r="CL440" s="12"/>
      <c r="CM440" s="12"/>
      <c r="CN440" s="12"/>
      <c r="CO440" s="12"/>
      <c r="CP440" s="12"/>
      <c r="CQ440" s="12"/>
      <c r="CR440" s="12"/>
      <c r="CS440" s="12"/>
      <c r="CT440" s="12"/>
      <c r="CU440" s="12"/>
      <c r="CV440" s="12"/>
      <c r="CW440" s="12"/>
      <c r="CX440" s="12"/>
      <c r="CY440" s="12"/>
      <c r="CZ440" s="12"/>
      <c r="DA440" s="12"/>
      <c r="DB440" s="12"/>
      <c r="DC440" s="12"/>
      <c r="DD440" s="12"/>
      <c r="DE440" s="12"/>
      <c r="DF440" s="12"/>
      <c r="DG440" s="12"/>
      <c r="DH440" s="12"/>
      <c r="DI440" s="12"/>
      <c r="DJ440" s="12"/>
      <c r="DK440" s="12"/>
      <c r="DL440" s="12"/>
      <c r="DM440" s="12"/>
      <c r="DN440" s="12"/>
      <c r="DO440" s="12"/>
      <c r="DP440" s="12"/>
      <c r="DQ440" s="12"/>
      <c r="DR440" s="12"/>
      <c r="DS440" s="12"/>
      <c r="DT440" s="12"/>
      <c r="DU440" s="12"/>
      <c r="DV440" s="12"/>
      <c r="DW440" s="12"/>
      <c r="DX440" s="12"/>
      <c r="DY440" s="12"/>
      <c r="DZ440" s="12"/>
      <c r="EA440" s="12"/>
      <c r="EB440" s="12"/>
      <c r="EC440" s="12"/>
      <c r="ED440" s="12"/>
      <c r="EE440" s="12"/>
      <c r="EF440" s="12"/>
      <c r="EG440" s="12"/>
      <c r="EH440" s="12"/>
      <c r="EI440" s="12"/>
      <c r="EJ440" s="12"/>
      <c r="EK440" s="12"/>
      <c r="EL440" s="12"/>
      <c r="EM440" s="12"/>
      <c r="EN440" s="12"/>
      <c r="EO440" s="12"/>
      <c r="EP440" s="12"/>
      <c r="EQ440" s="12"/>
      <c r="ER440" s="12"/>
      <c r="ES440" s="12"/>
      <c r="ET440" s="12"/>
      <c r="EU440" s="12"/>
      <c r="EV440" s="12"/>
      <c r="EW440" s="12"/>
      <c r="EX440" s="12"/>
    </row>
    <row r="441" spans="1:154" ht="33" x14ac:dyDescent="0.2">
      <c r="A441" s="38"/>
      <c r="B441" s="39"/>
      <c r="C441" s="39"/>
      <c r="D441" s="39"/>
      <c r="E441" s="39"/>
      <c r="F441" s="39"/>
      <c r="G441" s="125" t="s">
        <v>381</v>
      </c>
      <c r="H441" s="314">
        <f>H442</f>
        <v>31171893</v>
      </c>
      <c r="I441" s="314">
        <f>I442</f>
        <v>14105893</v>
      </c>
      <c r="J441" s="313">
        <f t="shared" si="102"/>
        <v>17066000</v>
      </c>
      <c r="K441" s="315"/>
      <c r="L441" s="314">
        <f>L442</f>
        <v>14105893</v>
      </c>
      <c r="M441" s="75">
        <f>M442</f>
        <v>5618061</v>
      </c>
      <c r="N441" s="75">
        <f>N442</f>
        <v>1427156</v>
      </c>
      <c r="O441" s="123">
        <f t="shared" si="105"/>
        <v>7045217</v>
      </c>
      <c r="P441" s="123">
        <f t="shared" si="94"/>
        <v>7060676</v>
      </c>
      <c r="Q441" s="41"/>
      <c r="R441" s="62"/>
      <c r="S441" s="62"/>
      <c r="T441" s="176"/>
      <c r="U441" s="62"/>
      <c r="V441" s="62"/>
      <c r="W441" s="62"/>
      <c r="X441" s="62"/>
      <c r="Y441" s="62"/>
      <c r="Z441" s="62"/>
      <c r="AA441" s="62"/>
      <c r="AB441" s="62"/>
      <c r="AC441" s="62"/>
      <c r="AD441" s="62"/>
      <c r="AE441" s="62"/>
      <c r="AF441" s="62"/>
      <c r="AG441" s="62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/>
      <c r="CC441" s="12"/>
      <c r="CD441" s="12"/>
      <c r="CE441" s="12"/>
      <c r="CF441" s="12"/>
      <c r="CG441" s="12"/>
      <c r="CH441" s="12"/>
      <c r="CI441" s="12"/>
      <c r="CJ441" s="12"/>
      <c r="CK441" s="12"/>
      <c r="CL441" s="12"/>
      <c r="CM441" s="12"/>
      <c r="CN441" s="12"/>
      <c r="CO441" s="12"/>
      <c r="CP441" s="12"/>
      <c r="CQ441" s="12"/>
      <c r="CR441" s="12"/>
      <c r="CS441" s="12"/>
      <c r="CT441" s="12"/>
      <c r="CU441" s="12"/>
      <c r="CV441" s="12"/>
      <c r="CW441" s="12"/>
      <c r="CX441" s="12"/>
      <c r="CY441" s="12"/>
      <c r="CZ441" s="12"/>
      <c r="DA441" s="12"/>
      <c r="DB441" s="12"/>
      <c r="DC441" s="12"/>
      <c r="DD441" s="12"/>
      <c r="DE441" s="12"/>
      <c r="DF441" s="12"/>
      <c r="DG441" s="12"/>
      <c r="DH441" s="12"/>
      <c r="DI441" s="12"/>
      <c r="DJ441" s="12"/>
      <c r="DK441" s="12"/>
      <c r="DL441" s="12"/>
      <c r="DM441" s="12"/>
      <c r="DN441" s="12"/>
      <c r="DO441" s="12"/>
      <c r="DP441" s="12"/>
      <c r="DQ441" s="12"/>
      <c r="DR441" s="12"/>
      <c r="DS441" s="12"/>
      <c r="DT441" s="12"/>
      <c r="DU441" s="12"/>
      <c r="DV441" s="12"/>
      <c r="DW441" s="12"/>
      <c r="DX441" s="12"/>
      <c r="DY441" s="12"/>
      <c r="DZ441" s="12"/>
      <c r="EA441" s="12"/>
      <c r="EB441" s="12"/>
      <c r="EC441" s="12"/>
      <c r="ED441" s="12"/>
      <c r="EE441" s="12"/>
      <c r="EF441" s="12"/>
      <c r="EG441" s="12"/>
      <c r="EH441" s="12"/>
      <c r="EI441" s="12"/>
      <c r="EJ441" s="12"/>
      <c r="EK441" s="12"/>
      <c r="EL441" s="12"/>
      <c r="EM441" s="12"/>
      <c r="EN441" s="12"/>
      <c r="EO441" s="12"/>
      <c r="EP441" s="12"/>
      <c r="EQ441" s="12"/>
      <c r="ER441" s="12"/>
      <c r="ES441" s="12"/>
      <c r="ET441" s="12"/>
      <c r="EU441" s="12"/>
      <c r="EV441" s="12"/>
      <c r="EW441" s="12"/>
      <c r="EX441" s="12"/>
    </row>
    <row r="442" spans="1:154" x14ac:dyDescent="0.2">
      <c r="A442" s="48"/>
      <c r="B442" s="49"/>
      <c r="C442" s="49"/>
      <c r="D442" s="49"/>
      <c r="E442" s="49"/>
      <c r="F442" s="49"/>
      <c r="G442" s="124" t="s">
        <v>382</v>
      </c>
      <c r="H442" s="313">
        <v>31171893</v>
      </c>
      <c r="I442" s="313">
        <v>14105893</v>
      </c>
      <c r="J442" s="313">
        <f t="shared" si="102"/>
        <v>17066000</v>
      </c>
      <c r="K442" s="315"/>
      <c r="L442" s="313">
        <v>14105893</v>
      </c>
      <c r="M442" s="50">
        <v>5618061</v>
      </c>
      <c r="N442" s="78">
        <v>1427156</v>
      </c>
      <c r="O442" s="79">
        <f t="shared" si="105"/>
        <v>7045217</v>
      </c>
      <c r="P442" s="79">
        <f t="shared" ref="P442:P479" si="106">L442-O442</f>
        <v>7060676</v>
      </c>
      <c r="Q442" s="41"/>
      <c r="R442" s="62"/>
      <c r="S442" s="62"/>
      <c r="T442" s="176"/>
      <c r="U442" s="62"/>
      <c r="V442" s="62"/>
      <c r="W442" s="62"/>
      <c r="X442" s="62"/>
      <c r="Y442" s="62"/>
      <c r="Z442" s="62"/>
      <c r="AA442" s="62"/>
      <c r="AB442" s="62"/>
      <c r="AC442" s="62"/>
      <c r="AD442" s="62"/>
      <c r="AE442" s="62"/>
      <c r="AF442" s="62"/>
      <c r="AG442" s="62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  <c r="CE442" s="12"/>
      <c r="CF442" s="12"/>
      <c r="CG442" s="12"/>
      <c r="CH442" s="12"/>
      <c r="CI442" s="12"/>
      <c r="CJ442" s="12"/>
      <c r="CK442" s="12"/>
      <c r="CL442" s="12"/>
      <c r="CM442" s="12"/>
      <c r="CN442" s="12"/>
      <c r="CO442" s="12"/>
      <c r="CP442" s="12"/>
      <c r="CQ442" s="12"/>
      <c r="CR442" s="12"/>
      <c r="CS442" s="12"/>
      <c r="CT442" s="12"/>
      <c r="CU442" s="12"/>
      <c r="CV442" s="12"/>
      <c r="CW442" s="12"/>
      <c r="CX442" s="12"/>
      <c r="CY442" s="12"/>
      <c r="CZ442" s="12"/>
      <c r="DA442" s="12"/>
      <c r="DB442" s="12"/>
      <c r="DC442" s="12"/>
      <c r="DD442" s="12"/>
      <c r="DE442" s="12"/>
      <c r="DF442" s="12"/>
      <c r="DG442" s="12"/>
      <c r="DH442" s="12"/>
      <c r="DI442" s="12"/>
      <c r="DJ442" s="12"/>
      <c r="DK442" s="12"/>
      <c r="DL442" s="12"/>
      <c r="DM442" s="12"/>
      <c r="DN442" s="12"/>
      <c r="DO442" s="12"/>
      <c r="DP442" s="12"/>
      <c r="DQ442" s="12"/>
      <c r="DR442" s="12"/>
      <c r="DS442" s="12"/>
      <c r="DT442" s="12"/>
      <c r="DU442" s="12"/>
      <c r="DV442" s="12"/>
      <c r="DW442" s="12"/>
      <c r="DX442" s="12"/>
      <c r="DY442" s="12"/>
      <c r="DZ442" s="12"/>
      <c r="EA442" s="12"/>
      <c r="EB442" s="12"/>
      <c r="EC442" s="12"/>
      <c r="ED442" s="12"/>
      <c r="EE442" s="12"/>
      <c r="EF442" s="12"/>
      <c r="EG442" s="12"/>
      <c r="EH442" s="12"/>
      <c r="EI442" s="12"/>
      <c r="EJ442" s="12"/>
      <c r="EK442" s="12"/>
      <c r="EL442" s="12"/>
      <c r="EM442" s="12"/>
      <c r="EN442" s="12"/>
      <c r="EO442" s="12"/>
      <c r="EP442" s="12"/>
      <c r="EQ442" s="12"/>
      <c r="ER442" s="12"/>
      <c r="ES442" s="12"/>
      <c r="ET442" s="12"/>
      <c r="EU442" s="12"/>
      <c r="EV442" s="12"/>
      <c r="EW442" s="12"/>
      <c r="EX442" s="12"/>
    </row>
    <row r="443" spans="1:154" x14ac:dyDescent="0.2">
      <c r="A443" s="48"/>
      <c r="B443" s="49"/>
      <c r="C443" s="49"/>
      <c r="D443" s="49"/>
      <c r="E443" s="49"/>
      <c r="F443" s="49"/>
      <c r="G443" s="125" t="s">
        <v>383</v>
      </c>
      <c r="H443" s="314">
        <f>+H444+H445+H453</f>
        <v>1685</v>
      </c>
      <c r="I443" s="314">
        <f>+I444+I445+I453</f>
        <v>1685</v>
      </c>
      <c r="J443" s="313">
        <f t="shared" si="102"/>
        <v>0</v>
      </c>
      <c r="K443" s="315"/>
      <c r="L443" s="314">
        <f>+L444+L445+L453</f>
        <v>1685</v>
      </c>
      <c r="M443" s="75">
        <f>+M444+M445+M453</f>
        <v>1685</v>
      </c>
      <c r="N443" s="75">
        <f>+N444+N445+N453</f>
        <v>0</v>
      </c>
      <c r="O443" s="77">
        <f t="shared" si="105"/>
        <v>1685</v>
      </c>
      <c r="P443" s="77">
        <f t="shared" si="106"/>
        <v>0</v>
      </c>
      <c r="Q443" s="41"/>
      <c r="R443" s="62"/>
      <c r="S443" s="62"/>
      <c r="T443" s="176"/>
      <c r="U443" s="62"/>
      <c r="V443" s="62"/>
      <c r="W443" s="62"/>
      <c r="X443" s="62"/>
      <c r="Y443" s="62"/>
      <c r="Z443" s="62"/>
      <c r="AA443" s="62"/>
      <c r="AB443" s="62"/>
      <c r="AC443" s="62"/>
      <c r="AD443" s="62"/>
      <c r="AE443" s="62"/>
      <c r="AF443" s="62"/>
      <c r="AG443" s="62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  <c r="BZ443" s="12"/>
      <c r="CA443" s="12"/>
      <c r="CB443" s="12"/>
      <c r="CC443" s="12"/>
      <c r="CD443" s="12"/>
      <c r="CE443" s="12"/>
      <c r="CF443" s="12"/>
      <c r="CG443" s="12"/>
      <c r="CH443" s="12"/>
      <c r="CI443" s="12"/>
      <c r="CJ443" s="12"/>
      <c r="CK443" s="12"/>
      <c r="CL443" s="12"/>
      <c r="CM443" s="12"/>
      <c r="CN443" s="12"/>
      <c r="CO443" s="12"/>
      <c r="CP443" s="12"/>
      <c r="CQ443" s="12"/>
      <c r="CR443" s="12"/>
      <c r="CS443" s="12"/>
      <c r="CT443" s="12"/>
      <c r="CU443" s="12"/>
      <c r="CV443" s="12"/>
      <c r="CW443" s="12"/>
      <c r="CX443" s="12"/>
      <c r="CY443" s="12"/>
      <c r="CZ443" s="12"/>
      <c r="DA443" s="12"/>
      <c r="DB443" s="12"/>
      <c r="DC443" s="12"/>
      <c r="DD443" s="12"/>
      <c r="DE443" s="12"/>
      <c r="DF443" s="12"/>
      <c r="DG443" s="12"/>
      <c r="DH443" s="12"/>
      <c r="DI443" s="12"/>
      <c r="DJ443" s="12"/>
      <c r="DK443" s="12"/>
      <c r="DL443" s="12"/>
      <c r="DM443" s="12"/>
      <c r="DN443" s="12"/>
      <c r="DO443" s="12"/>
      <c r="DP443" s="12"/>
      <c r="DQ443" s="12"/>
      <c r="DR443" s="12"/>
      <c r="DS443" s="12"/>
      <c r="DT443" s="12"/>
      <c r="DU443" s="12"/>
      <c r="DV443" s="12"/>
      <c r="DW443" s="12"/>
      <c r="DX443" s="12"/>
      <c r="DY443" s="12"/>
      <c r="DZ443" s="12"/>
      <c r="EA443" s="12"/>
      <c r="EB443" s="12"/>
      <c r="EC443" s="12"/>
      <c r="ED443" s="12"/>
      <c r="EE443" s="12"/>
      <c r="EF443" s="12"/>
      <c r="EG443" s="12"/>
      <c r="EH443" s="12"/>
      <c r="EI443" s="12"/>
      <c r="EJ443" s="12"/>
      <c r="EK443" s="12"/>
      <c r="EL443" s="12"/>
      <c r="EM443" s="12"/>
      <c r="EN443" s="12"/>
      <c r="EO443" s="12"/>
      <c r="EP443" s="12"/>
      <c r="EQ443" s="12"/>
      <c r="ER443" s="12"/>
      <c r="ES443" s="12"/>
      <c r="ET443" s="12"/>
      <c r="EU443" s="12"/>
      <c r="EV443" s="12"/>
      <c r="EW443" s="12"/>
      <c r="EX443" s="12"/>
    </row>
    <row r="444" spans="1:154" x14ac:dyDescent="0.2">
      <c r="A444" s="48"/>
      <c r="B444" s="49"/>
      <c r="C444" s="49"/>
      <c r="D444" s="49"/>
      <c r="E444" s="49"/>
      <c r="F444" s="49"/>
      <c r="G444" s="100" t="s">
        <v>384</v>
      </c>
      <c r="H444" s="313">
        <v>897</v>
      </c>
      <c r="I444" s="313">
        <v>897</v>
      </c>
      <c r="J444" s="313">
        <f t="shared" si="102"/>
        <v>0</v>
      </c>
      <c r="K444" s="315"/>
      <c r="L444" s="313">
        <v>897</v>
      </c>
      <c r="M444" s="50">
        <v>897</v>
      </c>
      <c r="N444" s="78">
        <v>0</v>
      </c>
      <c r="O444" s="79">
        <f t="shared" si="105"/>
        <v>897</v>
      </c>
      <c r="P444" s="79">
        <f t="shared" si="106"/>
        <v>0</v>
      </c>
      <c r="Q444" s="41"/>
      <c r="R444" s="62"/>
      <c r="S444" s="62"/>
      <c r="T444" s="176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  <c r="AF444" s="62"/>
      <c r="AG444" s="62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  <c r="BZ444" s="12"/>
      <c r="CA444" s="12"/>
      <c r="CB444" s="12"/>
      <c r="CC444" s="12"/>
      <c r="CD444" s="12"/>
      <c r="CE444" s="12"/>
      <c r="CF444" s="12"/>
      <c r="CG444" s="12"/>
      <c r="CH444" s="12"/>
      <c r="CI444" s="12"/>
      <c r="CJ444" s="12"/>
      <c r="CK444" s="12"/>
      <c r="CL444" s="12"/>
      <c r="CM444" s="12"/>
      <c r="CN444" s="12"/>
      <c r="CO444" s="12"/>
      <c r="CP444" s="12"/>
      <c r="CQ444" s="12"/>
      <c r="CR444" s="12"/>
      <c r="CS444" s="12"/>
      <c r="CT444" s="12"/>
      <c r="CU444" s="12"/>
      <c r="CV444" s="12"/>
      <c r="CW444" s="12"/>
      <c r="CX444" s="12"/>
      <c r="CY444" s="12"/>
      <c r="CZ444" s="12"/>
      <c r="DA444" s="12"/>
      <c r="DB444" s="12"/>
      <c r="DC444" s="12"/>
      <c r="DD444" s="12"/>
      <c r="DE444" s="12"/>
      <c r="DF444" s="12"/>
      <c r="DG444" s="12"/>
      <c r="DH444" s="12"/>
      <c r="DI444" s="12"/>
      <c r="DJ444" s="12"/>
      <c r="DK444" s="12"/>
      <c r="DL444" s="12"/>
      <c r="DM444" s="12"/>
      <c r="DN444" s="12"/>
      <c r="DO444" s="12"/>
      <c r="DP444" s="12"/>
      <c r="DQ444" s="12"/>
      <c r="DR444" s="12"/>
      <c r="DS444" s="12"/>
      <c r="DT444" s="12"/>
      <c r="DU444" s="12"/>
      <c r="DV444" s="12"/>
      <c r="DW444" s="12"/>
      <c r="DX444" s="12"/>
      <c r="DY444" s="12"/>
      <c r="DZ444" s="12"/>
      <c r="EA444" s="12"/>
      <c r="EB444" s="12"/>
      <c r="EC444" s="12"/>
      <c r="ED444" s="12"/>
      <c r="EE444" s="12"/>
      <c r="EF444" s="12"/>
      <c r="EG444" s="12"/>
      <c r="EH444" s="12"/>
      <c r="EI444" s="12"/>
      <c r="EJ444" s="12"/>
      <c r="EK444" s="12"/>
      <c r="EL444" s="12"/>
      <c r="EM444" s="12"/>
      <c r="EN444" s="12"/>
      <c r="EO444" s="12"/>
      <c r="EP444" s="12"/>
      <c r="EQ444" s="12"/>
      <c r="ER444" s="12"/>
      <c r="ES444" s="12"/>
      <c r="ET444" s="12"/>
      <c r="EU444" s="12"/>
      <c r="EV444" s="12"/>
      <c r="EW444" s="12"/>
      <c r="EX444" s="12"/>
    </row>
    <row r="445" spans="1:154" x14ac:dyDescent="0.2">
      <c r="A445" s="48"/>
      <c r="B445" s="49"/>
      <c r="C445" s="49"/>
      <c r="D445" s="49"/>
      <c r="E445" s="49"/>
      <c r="F445" s="49"/>
      <c r="G445" s="100" t="s">
        <v>437</v>
      </c>
      <c r="H445" s="313">
        <v>788</v>
      </c>
      <c r="I445" s="313">
        <v>788</v>
      </c>
      <c r="J445" s="313">
        <f t="shared" si="102"/>
        <v>0</v>
      </c>
      <c r="K445" s="315"/>
      <c r="L445" s="313">
        <v>788</v>
      </c>
      <c r="M445" s="50">
        <v>788</v>
      </c>
      <c r="N445" s="78">
        <v>0</v>
      </c>
      <c r="O445" s="79">
        <f t="shared" si="105"/>
        <v>788</v>
      </c>
      <c r="P445" s="79">
        <f t="shared" si="106"/>
        <v>0</v>
      </c>
      <c r="Q445" s="41"/>
      <c r="R445" s="62"/>
      <c r="S445" s="62"/>
      <c r="T445" s="176"/>
      <c r="U445" s="62"/>
      <c r="V445" s="62"/>
      <c r="W445" s="62"/>
      <c r="X445" s="62"/>
      <c r="Y445" s="62"/>
      <c r="Z445" s="62"/>
      <c r="AA445" s="62"/>
      <c r="AB445" s="62"/>
      <c r="AC445" s="62"/>
      <c r="AD445" s="62"/>
      <c r="AE445" s="62"/>
      <c r="AF445" s="62"/>
      <c r="AG445" s="62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  <c r="CF445" s="12"/>
      <c r="CG445" s="12"/>
      <c r="CH445" s="12"/>
      <c r="CI445" s="12"/>
      <c r="CJ445" s="12"/>
      <c r="CK445" s="12"/>
      <c r="CL445" s="12"/>
      <c r="CM445" s="12"/>
      <c r="CN445" s="12"/>
      <c r="CO445" s="12"/>
      <c r="CP445" s="12"/>
      <c r="CQ445" s="12"/>
      <c r="CR445" s="12"/>
      <c r="CS445" s="12"/>
      <c r="CT445" s="12"/>
      <c r="CU445" s="12"/>
      <c r="CV445" s="12"/>
      <c r="CW445" s="12"/>
      <c r="CX445" s="12"/>
      <c r="CY445" s="12"/>
      <c r="CZ445" s="12"/>
      <c r="DA445" s="12"/>
      <c r="DB445" s="12"/>
      <c r="DC445" s="12"/>
      <c r="DD445" s="12"/>
      <c r="DE445" s="12"/>
      <c r="DF445" s="12"/>
      <c r="DG445" s="12"/>
      <c r="DH445" s="12"/>
      <c r="DI445" s="12"/>
      <c r="DJ445" s="12"/>
      <c r="DK445" s="12"/>
      <c r="DL445" s="12"/>
      <c r="DM445" s="12"/>
      <c r="DN445" s="12"/>
      <c r="DO445" s="12"/>
      <c r="DP445" s="12"/>
      <c r="DQ445" s="12"/>
      <c r="DR445" s="12"/>
      <c r="DS445" s="12"/>
      <c r="DT445" s="12"/>
      <c r="DU445" s="12"/>
      <c r="DV445" s="12"/>
      <c r="DW445" s="12"/>
      <c r="DX445" s="12"/>
      <c r="DY445" s="12"/>
      <c r="DZ445" s="12"/>
      <c r="EA445" s="12"/>
      <c r="EB445" s="12"/>
      <c r="EC445" s="12"/>
      <c r="ED445" s="12"/>
      <c r="EE445" s="12"/>
      <c r="EF445" s="12"/>
      <c r="EG445" s="12"/>
      <c r="EH445" s="12"/>
      <c r="EI445" s="12"/>
      <c r="EJ445" s="12"/>
      <c r="EK445" s="12"/>
      <c r="EL445" s="12"/>
      <c r="EM445" s="12"/>
      <c r="EN445" s="12"/>
      <c r="EO445" s="12"/>
      <c r="EP445" s="12"/>
      <c r="EQ445" s="12"/>
      <c r="ER445" s="12"/>
      <c r="ES445" s="12"/>
      <c r="ET445" s="12"/>
      <c r="EU445" s="12"/>
      <c r="EV445" s="12"/>
      <c r="EW445" s="12"/>
      <c r="EX445" s="12"/>
    </row>
    <row r="446" spans="1:154" s="47" customFormat="1" x14ac:dyDescent="0.25">
      <c r="A446" s="38"/>
      <c r="B446" s="39"/>
      <c r="C446" s="39"/>
      <c r="D446" s="39"/>
      <c r="E446" s="39"/>
      <c r="F446" s="39"/>
      <c r="G446" s="125" t="s">
        <v>385</v>
      </c>
      <c r="H446" s="314">
        <v>2925</v>
      </c>
      <c r="I446" s="314">
        <v>2925</v>
      </c>
      <c r="J446" s="313">
        <f t="shared" si="102"/>
        <v>0</v>
      </c>
      <c r="K446" s="315"/>
      <c r="L446" s="314">
        <v>2925</v>
      </c>
      <c r="M446" s="63">
        <v>2925</v>
      </c>
      <c r="N446" s="75">
        <v>0</v>
      </c>
      <c r="O446" s="123">
        <f t="shared" si="105"/>
        <v>2925</v>
      </c>
      <c r="P446" s="123">
        <f t="shared" si="106"/>
        <v>0</v>
      </c>
      <c r="Q446" s="41"/>
      <c r="R446" s="96"/>
      <c r="S446" s="96"/>
      <c r="T446" s="121"/>
      <c r="U446" s="96"/>
      <c r="V446" s="96"/>
      <c r="W446" s="96"/>
      <c r="X446" s="96"/>
      <c r="Y446" s="96"/>
      <c r="Z446" s="96"/>
      <c r="AA446" s="96"/>
      <c r="AB446" s="96"/>
      <c r="AC446" s="96"/>
      <c r="AD446" s="96"/>
      <c r="AE446" s="96"/>
      <c r="AF446" s="96"/>
      <c r="AG446" s="96"/>
      <c r="AH446" s="96"/>
      <c r="AI446" s="96"/>
      <c r="AJ446" s="96"/>
      <c r="AK446" s="96"/>
      <c r="AL446" s="96"/>
      <c r="AM446" s="96"/>
      <c r="AN446" s="96"/>
      <c r="AO446" s="96"/>
      <c r="AP446" s="96"/>
      <c r="AQ446" s="96"/>
      <c r="AR446" s="96"/>
      <c r="AS446" s="46"/>
      <c r="AT446" s="46"/>
      <c r="AU446" s="46"/>
      <c r="AV446" s="46"/>
      <c r="AW446" s="46"/>
      <c r="AX446" s="46"/>
      <c r="AY446" s="46"/>
      <c r="AZ446" s="46"/>
      <c r="BA446" s="46"/>
      <c r="BB446" s="46"/>
      <c r="BC446" s="46"/>
      <c r="BD446" s="46"/>
      <c r="BE446" s="46"/>
      <c r="BF446" s="46"/>
      <c r="BG446" s="46"/>
      <c r="BH446" s="46"/>
      <c r="BI446" s="46"/>
      <c r="BJ446" s="46"/>
      <c r="BK446" s="46"/>
      <c r="BL446" s="46"/>
      <c r="BM446" s="46"/>
      <c r="BN446" s="46"/>
      <c r="BO446" s="46"/>
      <c r="BP446" s="46"/>
      <c r="BQ446" s="46"/>
      <c r="BR446" s="46"/>
      <c r="BS446" s="46"/>
      <c r="BT446" s="46"/>
      <c r="BU446" s="46"/>
      <c r="BV446" s="46"/>
      <c r="BW446" s="46"/>
      <c r="BX446" s="46"/>
      <c r="BY446" s="46"/>
      <c r="BZ446" s="46"/>
      <c r="CA446" s="46"/>
      <c r="CB446" s="46"/>
      <c r="CC446" s="46"/>
      <c r="CD446" s="46"/>
      <c r="CE446" s="46"/>
      <c r="CF446" s="46"/>
      <c r="CG446" s="46"/>
      <c r="CH446" s="46"/>
      <c r="CI446" s="46"/>
      <c r="CJ446" s="46"/>
      <c r="CK446" s="46"/>
      <c r="CL446" s="46"/>
      <c r="CM446" s="46"/>
      <c r="CN446" s="46"/>
      <c r="CO446" s="46"/>
      <c r="CP446" s="46"/>
      <c r="CQ446" s="46"/>
      <c r="CR446" s="46"/>
      <c r="CS446" s="46"/>
      <c r="CT446" s="46"/>
      <c r="CU446" s="46"/>
      <c r="CV446" s="46"/>
      <c r="CW446" s="46"/>
      <c r="CX446" s="46"/>
      <c r="CY446" s="46"/>
      <c r="CZ446" s="46"/>
      <c r="DA446" s="46"/>
      <c r="DB446" s="46"/>
      <c r="DC446" s="46"/>
      <c r="DD446" s="46"/>
      <c r="DE446" s="46"/>
      <c r="DF446" s="46"/>
      <c r="DG446" s="46"/>
      <c r="DH446" s="46"/>
      <c r="DI446" s="46"/>
      <c r="DJ446" s="46"/>
      <c r="DK446" s="46"/>
      <c r="DL446" s="46"/>
      <c r="DM446" s="46"/>
      <c r="DN446" s="46"/>
      <c r="DO446" s="46"/>
      <c r="DP446" s="46"/>
      <c r="DQ446" s="46"/>
      <c r="DR446" s="46"/>
      <c r="DS446" s="46"/>
      <c r="DT446" s="46"/>
      <c r="DU446" s="46"/>
      <c r="DV446" s="46"/>
      <c r="DW446" s="46"/>
      <c r="DX446" s="46"/>
      <c r="DY446" s="46"/>
      <c r="DZ446" s="46"/>
      <c r="EA446" s="46"/>
      <c r="EB446" s="46"/>
      <c r="EC446" s="46"/>
      <c r="ED446" s="46"/>
      <c r="EE446" s="46"/>
      <c r="EF446" s="46"/>
      <c r="EG446" s="46"/>
      <c r="EH446" s="46"/>
      <c r="EI446" s="46"/>
      <c r="EJ446" s="46"/>
      <c r="EK446" s="46"/>
      <c r="EL446" s="46"/>
      <c r="EM446" s="46"/>
      <c r="EN446" s="46"/>
      <c r="EO446" s="46"/>
      <c r="EP446" s="46"/>
      <c r="EQ446" s="46"/>
      <c r="ER446" s="46"/>
      <c r="ES446" s="46"/>
      <c r="ET446" s="46"/>
      <c r="EU446" s="46"/>
      <c r="EV446" s="46"/>
      <c r="EW446" s="46"/>
      <c r="EX446" s="46"/>
    </row>
    <row r="447" spans="1:154" s="47" customFormat="1" ht="33" x14ac:dyDescent="0.25">
      <c r="A447" s="38"/>
      <c r="B447" s="39"/>
      <c r="C447" s="39"/>
      <c r="D447" s="39"/>
      <c r="E447" s="39"/>
      <c r="F447" s="39"/>
      <c r="G447" s="125" t="s">
        <v>386</v>
      </c>
      <c r="H447" s="314"/>
      <c r="I447" s="314"/>
      <c r="J447" s="313">
        <f t="shared" si="102"/>
        <v>0</v>
      </c>
      <c r="K447" s="315"/>
      <c r="L447" s="314"/>
      <c r="M447" s="63"/>
      <c r="N447" s="75"/>
      <c r="O447" s="123">
        <f t="shared" si="105"/>
        <v>0</v>
      </c>
      <c r="P447" s="123">
        <f t="shared" si="106"/>
        <v>0</v>
      </c>
      <c r="Q447" s="41"/>
      <c r="R447" s="96"/>
      <c r="S447" s="96"/>
      <c r="T447" s="121"/>
      <c r="U447" s="96"/>
      <c r="V447" s="96"/>
      <c r="W447" s="96"/>
      <c r="X447" s="96"/>
      <c r="Y447" s="96"/>
      <c r="Z447" s="96"/>
      <c r="AA447" s="96"/>
      <c r="AB447" s="96"/>
      <c r="AC447" s="96"/>
      <c r="AD447" s="96"/>
      <c r="AE447" s="96"/>
      <c r="AF447" s="96"/>
      <c r="AG447" s="96"/>
      <c r="AH447" s="96"/>
      <c r="AI447" s="96"/>
      <c r="AJ447" s="96"/>
      <c r="AK447" s="96"/>
      <c r="AL447" s="96"/>
      <c r="AM447" s="96"/>
      <c r="AN447" s="96"/>
      <c r="AO447" s="96"/>
      <c r="AP447" s="96"/>
      <c r="AQ447" s="96"/>
      <c r="AR447" s="96"/>
      <c r="AS447" s="46"/>
      <c r="AT447" s="46"/>
      <c r="AU447" s="46"/>
      <c r="AV447" s="46"/>
      <c r="AW447" s="46"/>
      <c r="AX447" s="46"/>
      <c r="AY447" s="46"/>
      <c r="AZ447" s="46"/>
      <c r="BA447" s="46"/>
      <c r="BB447" s="46"/>
      <c r="BC447" s="46"/>
      <c r="BD447" s="46"/>
      <c r="BE447" s="46"/>
      <c r="BF447" s="46"/>
      <c r="BG447" s="46"/>
      <c r="BH447" s="46"/>
      <c r="BI447" s="46"/>
      <c r="BJ447" s="46"/>
      <c r="BK447" s="46"/>
      <c r="BL447" s="46"/>
      <c r="BM447" s="46"/>
      <c r="BN447" s="46"/>
      <c r="BO447" s="46"/>
      <c r="BP447" s="46"/>
      <c r="BQ447" s="46"/>
      <c r="BR447" s="46"/>
      <c r="BS447" s="46"/>
      <c r="BT447" s="46"/>
      <c r="BU447" s="46"/>
      <c r="BV447" s="46"/>
      <c r="BW447" s="46"/>
      <c r="BX447" s="46"/>
      <c r="BY447" s="46"/>
      <c r="BZ447" s="46"/>
      <c r="CA447" s="46"/>
      <c r="CB447" s="46"/>
      <c r="CC447" s="46"/>
      <c r="CD447" s="46"/>
      <c r="CE447" s="46"/>
      <c r="CF447" s="46"/>
      <c r="CG447" s="46"/>
      <c r="CH447" s="46"/>
      <c r="CI447" s="46"/>
      <c r="CJ447" s="46"/>
      <c r="CK447" s="46"/>
      <c r="CL447" s="46"/>
      <c r="CM447" s="46"/>
      <c r="CN447" s="46"/>
      <c r="CO447" s="46"/>
      <c r="CP447" s="46"/>
      <c r="CQ447" s="46"/>
      <c r="CR447" s="46"/>
      <c r="CS447" s="46"/>
      <c r="CT447" s="46"/>
      <c r="CU447" s="46"/>
      <c r="CV447" s="46"/>
      <c r="CW447" s="46"/>
      <c r="CX447" s="46"/>
      <c r="CY447" s="46"/>
      <c r="CZ447" s="46"/>
      <c r="DA447" s="46"/>
      <c r="DB447" s="46"/>
      <c r="DC447" s="46"/>
      <c r="DD447" s="46"/>
      <c r="DE447" s="46"/>
      <c r="DF447" s="46"/>
      <c r="DG447" s="46"/>
      <c r="DH447" s="46"/>
      <c r="DI447" s="46"/>
      <c r="DJ447" s="46"/>
      <c r="DK447" s="46"/>
      <c r="DL447" s="46"/>
      <c r="DM447" s="46"/>
      <c r="DN447" s="46"/>
      <c r="DO447" s="46"/>
      <c r="DP447" s="46"/>
      <c r="DQ447" s="46"/>
      <c r="DR447" s="46"/>
      <c r="DS447" s="46"/>
      <c r="DT447" s="46"/>
      <c r="DU447" s="46"/>
      <c r="DV447" s="46"/>
      <c r="DW447" s="46"/>
      <c r="DX447" s="46"/>
      <c r="DY447" s="46"/>
      <c r="DZ447" s="46"/>
      <c r="EA447" s="46"/>
      <c r="EB447" s="46"/>
      <c r="EC447" s="46"/>
      <c r="ED447" s="46"/>
      <c r="EE447" s="46"/>
      <c r="EF447" s="46"/>
      <c r="EG447" s="46"/>
      <c r="EH447" s="46"/>
      <c r="EI447" s="46"/>
      <c r="EJ447" s="46"/>
      <c r="EK447" s="46"/>
      <c r="EL447" s="46"/>
      <c r="EM447" s="46"/>
      <c r="EN447" s="46"/>
      <c r="EO447" s="46"/>
      <c r="EP447" s="46"/>
      <c r="EQ447" s="46"/>
      <c r="ER447" s="46"/>
      <c r="ES447" s="46"/>
      <c r="ET447" s="46"/>
      <c r="EU447" s="46"/>
      <c r="EV447" s="46"/>
      <c r="EW447" s="46"/>
      <c r="EX447" s="46"/>
    </row>
    <row r="448" spans="1:154" s="47" customFormat="1" x14ac:dyDescent="0.25">
      <c r="A448" s="38"/>
      <c r="B448" s="39"/>
      <c r="C448" s="39"/>
      <c r="D448" s="39"/>
      <c r="E448" s="39"/>
      <c r="F448" s="39"/>
      <c r="G448" s="125" t="s">
        <v>387</v>
      </c>
      <c r="H448" s="314">
        <v>2000</v>
      </c>
      <c r="I448" s="314">
        <v>2000</v>
      </c>
      <c r="J448" s="313">
        <f t="shared" si="102"/>
        <v>0</v>
      </c>
      <c r="K448" s="315"/>
      <c r="L448" s="314">
        <v>2000</v>
      </c>
      <c r="M448" s="63">
        <v>2000</v>
      </c>
      <c r="N448" s="75">
        <v>0</v>
      </c>
      <c r="O448" s="123">
        <f t="shared" si="105"/>
        <v>2000</v>
      </c>
      <c r="P448" s="123">
        <f t="shared" si="106"/>
        <v>0</v>
      </c>
      <c r="Q448" s="41"/>
      <c r="R448" s="96"/>
      <c r="S448" s="96"/>
      <c r="T448" s="121"/>
      <c r="U448" s="96"/>
      <c r="V448" s="96"/>
      <c r="W448" s="96"/>
      <c r="X448" s="96"/>
      <c r="Y448" s="96"/>
      <c r="Z448" s="96"/>
      <c r="AA448" s="96"/>
      <c r="AB448" s="96"/>
      <c r="AC448" s="96"/>
      <c r="AD448" s="96"/>
      <c r="AE448" s="96"/>
      <c r="AF448" s="96"/>
      <c r="AG448" s="96"/>
      <c r="AH448" s="96"/>
      <c r="AI448" s="96"/>
      <c r="AJ448" s="96"/>
      <c r="AK448" s="96"/>
      <c r="AL448" s="96"/>
      <c r="AM448" s="96"/>
      <c r="AN448" s="96"/>
      <c r="AO448" s="96"/>
      <c r="AP448" s="96"/>
      <c r="AQ448" s="96"/>
      <c r="AR448" s="96"/>
      <c r="AS448" s="46"/>
      <c r="AT448" s="46"/>
      <c r="AU448" s="46"/>
      <c r="AV448" s="46"/>
      <c r="AW448" s="46"/>
      <c r="AX448" s="46"/>
      <c r="AY448" s="46"/>
      <c r="AZ448" s="46"/>
      <c r="BA448" s="46"/>
      <c r="BB448" s="46"/>
      <c r="BC448" s="46"/>
      <c r="BD448" s="46"/>
      <c r="BE448" s="46"/>
      <c r="BF448" s="46"/>
      <c r="BG448" s="46"/>
      <c r="BH448" s="46"/>
      <c r="BI448" s="46"/>
      <c r="BJ448" s="46"/>
      <c r="BK448" s="46"/>
      <c r="BL448" s="46"/>
      <c r="BM448" s="46"/>
      <c r="BN448" s="46"/>
      <c r="BO448" s="46"/>
      <c r="BP448" s="46"/>
      <c r="BQ448" s="46"/>
      <c r="BR448" s="46"/>
      <c r="BS448" s="46"/>
      <c r="BT448" s="46"/>
      <c r="BU448" s="46"/>
      <c r="BV448" s="46"/>
      <c r="BW448" s="46"/>
      <c r="BX448" s="46"/>
      <c r="BY448" s="46"/>
      <c r="BZ448" s="46"/>
      <c r="CA448" s="46"/>
      <c r="CB448" s="46"/>
      <c r="CC448" s="46"/>
      <c r="CD448" s="46"/>
      <c r="CE448" s="46"/>
      <c r="CF448" s="46"/>
      <c r="CG448" s="46"/>
      <c r="CH448" s="46"/>
      <c r="CI448" s="46"/>
      <c r="CJ448" s="46"/>
      <c r="CK448" s="46"/>
      <c r="CL448" s="46"/>
      <c r="CM448" s="46"/>
      <c r="CN448" s="46"/>
      <c r="CO448" s="46"/>
      <c r="CP448" s="46"/>
      <c r="CQ448" s="46"/>
      <c r="CR448" s="46"/>
      <c r="CS448" s="46"/>
      <c r="CT448" s="46"/>
      <c r="CU448" s="46"/>
      <c r="CV448" s="46"/>
      <c r="CW448" s="46"/>
      <c r="CX448" s="46"/>
      <c r="CY448" s="46"/>
      <c r="CZ448" s="46"/>
      <c r="DA448" s="46"/>
      <c r="DB448" s="46"/>
      <c r="DC448" s="46"/>
      <c r="DD448" s="46"/>
      <c r="DE448" s="46"/>
      <c r="DF448" s="46"/>
      <c r="DG448" s="46"/>
      <c r="DH448" s="46"/>
      <c r="DI448" s="46"/>
      <c r="DJ448" s="46"/>
      <c r="DK448" s="46"/>
      <c r="DL448" s="46"/>
      <c r="DM448" s="46"/>
      <c r="DN448" s="46"/>
      <c r="DO448" s="46"/>
      <c r="DP448" s="46"/>
      <c r="DQ448" s="46"/>
      <c r="DR448" s="46"/>
      <c r="DS448" s="46"/>
      <c r="DT448" s="46"/>
      <c r="DU448" s="46"/>
      <c r="DV448" s="46"/>
      <c r="DW448" s="46"/>
      <c r="DX448" s="46"/>
      <c r="DY448" s="46"/>
      <c r="DZ448" s="46"/>
      <c r="EA448" s="46"/>
      <c r="EB448" s="46"/>
      <c r="EC448" s="46"/>
      <c r="ED448" s="46"/>
      <c r="EE448" s="46"/>
      <c r="EF448" s="46"/>
      <c r="EG448" s="46"/>
      <c r="EH448" s="46"/>
      <c r="EI448" s="46"/>
      <c r="EJ448" s="46"/>
      <c r="EK448" s="46"/>
      <c r="EL448" s="46"/>
      <c r="EM448" s="46"/>
      <c r="EN448" s="46"/>
      <c r="EO448" s="46"/>
      <c r="EP448" s="46"/>
      <c r="EQ448" s="46"/>
      <c r="ER448" s="46"/>
      <c r="ES448" s="46"/>
      <c r="ET448" s="46"/>
      <c r="EU448" s="46"/>
      <c r="EV448" s="46"/>
      <c r="EW448" s="46"/>
      <c r="EX448" s="46"/>
    </row>
    <row r="449" spans="1:154" s="47" customFormat="1" x14ac:dyDescent="0.25">
      <c r="A449" s="38"/>
      <c r="B449" s="39"/>
      <c r="C449" s="39"/>
      <c r="D449" s="39"/>
      <c r="E449" s="39"/>
      <c r="F449" s="39"/>
      <c r="G449" s="125" t="s">
        <v>388</v>
      </c>
      <c r="H449" s="314">
        <v>2139</v>
      </c>
      <c r="I449" s="314">
        <v>2139</v>
      </c>
      <c r="J449" s="313">
        <f t="shared" si="102"/>
        <v>0</v>
      </c>
      <c r="K449" s="315"/>
      <c r="L449" s="314">
        <v>2139</v>
      </c>
      <c r="M449" s="63">
        <v>2139</v>
      </c>
      <c r="N449" s="75">
        <v>0</v>
      </c>
      <c r="O449" s="123">
        <f t="shared" si="105"/>
        <v>2139</v>
      </c>
      <c r="P449" s="123">
        <f t="shared" si="106"/>
        <v>0</v>
      </c>
      <c r="Q449" s="41"/>
      <c r="R449" s="96"/>
      <c r="S449" s="96"/>
      <c r="T449" s="121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96"/>
      <c r="AK449" s="96"/>
      <c r="AL449" s="96"/>
      <c r="AM449" s="96"/>
      <c r="AN449" s="96"/>
      <c r="AO449" s="96"/>
      <c r="AP449" s="96"/>
      <c r="AQ449" s="96"/>
      <c r="AR449" s="96"/>
      <c r="AS449" s="46"/>
      <c r="AT449" s="46"/>
      <c r="AU449" s="46"/>
      <c r="AV449" s="46"/>
      <c r="AW449" s="46"/>
      <c r="AX449" s="46"/>
      <c r="AY449" s="46"/>
      <c r="AZ449" s="46"/>
      <c r="BA449" s="46"/>
      <c r="BB449" s="46"/>
      <c r="BC449" s="46"/>
      <c r="BD449" s="46"/>
      <c r="BE449" s="46"/>
      <c r="BF449" s="46"/>
      <c r="BG449" s="46"/>
      <c r="BH449" s="46"/>
      <c r="BI449" s="46"/>
      <c r="BJ449" s="46"/>
      <c r="BK449" s="46"/>
      <c r="BL449" s="46"/>
      <c r="BM449" s="46"/>
      <c r="BN449" s="46"/>
      <c r="BO449" s="46"/>
      <c r="BP449" s="46"/>
      <c r="BQ449" s="46"/>
      <c r="BR449" s="46"/>
      <c r="BS449" s="46"/>
      <c r="BT449" s="46"/>
      <c r="BU449" s="46"/>
      <c r="BV449" s="46"/>
      <c r="BW449" s="46"/>
      <c r="BX449" s="46"/>
      <c r="BY449" s="46"/>
      <c r="BZ449" s="46"/>
      <c r="CA449" s="46"/>
      <c r="CB449" s="46"/>
      <c r="CC449" s="46"/>
      <c r="CD449" s="46"/>
      <c r="CE449" s="46"/>
      <c r="CF449" s="46"/>
      <c r="CG449" s="46"/>
      <c r="CH449" s="46"/>
      <c r="CI449" s="46"/>
      <c r="CJ449" s="46"/>
      <c r="CK449" s="46"/>
      <c r="CL449" s="46"/>
      <c r="CM449" s="46"/>
      <c r="CN449" s="46"/>
      <c r="CO449" s="46"/>
      <c r="CP449" s="46"/>
      <c r="CQ449" s="46"/>
      <c r="CR449" s="46"/>
      <c r="CS449" s="46"/>
      <c r="CT449" s="46"/>
      <c r="CU449" s="46"/>
      <c r="CV449" s="46"/>
      <c r="CW449" s="46"/>
      <c r="CX449" s="46"/>
      <c r="CY449" s="46"/>
      <c r="CZ449" s="46"/>
      <c r="DA449" s="46"/>
      <c r="DB449" s="46"/>
      <c r="DC449" s="46"/>
      <c r="DD449" s="46"/>
      <c r="DE449" s="46"/>
      <c r="DF449" s="46"/>
      <c r="DG449" s="46"/>
      <c r="DH449" s="46"/>
      <c r="DI449" s="46"/>
      <c r="DJ449" s="46"/>
      <c r="DK449" s="46"/>
      <c r="DL449" s="46"/>
      <c r="DM449" s="46"/>
      <c r="DN449" s="46"/>
      <c r="DO449" s="46"/>
      <c r="DP449" s="46"/>
      <c r="DQ449" s="46"/>
      <c r="DR449" s="46"/>
      <c r="DS449" s="46"/>
      <c r="DT449" s="46"/>
      <c r="DU449" s="46"/>
      <c r="DV449" s="46"/>
      <c r="DW449" s="46"/>
      <c r="DX449" s="46"/>
      <c r="DY449" s="46"/>
      <c r="DZ449" s="46"/>
      <c r="EA449" s="46"/>
      <c r="EB449" s="46"/>
      <c r="EC449" s="46"/>
      <c r="ED449" s="46"/>
      <c r="EE449" s="46"/>
      <c r="EF449" s="46"/>
      <c r="EG449" s="46"/>
      <c r="EH449" s="46"/>
      <c r="EI449" s="46"/>
      <c r="EJ449" s="46"/>
      <c r="EK449" s="46"/>
      <c r="EL449" s="46"/>
      <c r="EM449" s="46"/>
      <c r="EN449" s="46"/>
      <c r="EO449" s="46"/>
      <c r="EP449" s="46"/>
      <c r="EQ449" s="46"/>
      <c r="ER449" s="46"/>
      <c r="ES449" s="46"/>
      <c r="ET449" s="46"/>
      <c r="EU449" s="46"/>
      <c r="EV449" s="46"/>
      <c r="EW449" s="46"/>
      <c r="EX449" s="46"/>
    </row>
    <row r="450" spans="1:154" s="47" customFormat="1" ht="33" x14ac:dyDescent="0.25">
      <c r="A450" s="38"/>
      <c r="B450" s="39"/>
      <c r="C450" s="39"/>
      <c r="D450" s="39"/>
      <c r="E450" s="39"/>
      <c r="F450" s="39"/>
      <c r="G450" s="125" t="s">
        <v>436</v>
      </c>
      <c r="H450" s="314">
        <v>235423</v>
      </c>
      <c r="I450" s="314">
        <v>235423</v>
      </c>
      <c r="J450" s="313">
        <f t="shared" si="102"/>
        <v>0</v>
      </c>
      <c r="K450" s="315"/>
      <c r="L450" s="314">
        <v>235423</v>
      </c>
      <c r="M450" s="63">
        <v>174020</v>
      </c>
      <c r="N450" s="75">
        <v>61403</v>
      </c>
      <c r="O450" s="123">
        <f t="shared" si="105"/>
        <v>235423</v>
      </c>
      <c r="P450" s="123">
        <f t="shared" si="106"/>
        <v>0</v>
      </c>
      <c r="Q450" s="41"/>
      <c r="R450" s="96"/>
      <c r="S450" s="96"/>
      <c r="T450" s="121"/>
      <c r="U450" s="96"/>
      <c r="V450" s="96"/>
      <c r="W450" s="96"/>
      <c r="X450" s="96"/>
      <c r="Y450" s="96"/>
      <c r="Z450" s="96"/>
      <c r="AA450" s="96"/>
      <c r="AB450" s="96"/>
      <c r="AC450" s="96"/>
      <c r="AD450" s="96"/>
      <c r="AE450" s="96"/>
      <c r="AF450" s="96"/>
      <c r="AG450" s="96"/>
      <c r="AH450" s="96"/>
      <c r="AI450" s="96"/>
      <c r="AJ450" s="96"/>
      <c r="AK450" s="96"/>
      <c r="AL450" s="96"/>
      <c r="AM450" s="96"/>
      <c r="AN450" s="96"/>
      <c r="AO450" s="96"/>
      <c r="AP450" s="96"/>
      <c r="AQ450" s="96"/>
      <c r="AR450" s="96"/>
      <c r="AS450" s="46"/>
      <c r="AT450" s="46"/>
      <c r="AU450" s="46"/>
      <c r="AV450" s="46"/>
      <c r="AW450" s="46"/>
      <c r="AX450" s="46"/>
      <c r="AY450" s="46"/>
      <c r="AZ450" s="46"/>
      <c r="BA450" s="46"/>
      <c r="BB450" s="46"/>
      <c r="BC450" s="46"/>
      <c r="BD450" s="46"/>
      <c r="BE450" s="46"/>
      <c r="BF450" s="46"/>
      <c r="BG450" s="46"/>
      <c r="BH450" s="46"/>
      <c r="BI450" s="46"/>
      <c r="BJ450" s="46"/>
      <c r="BK450" s="46"/>
      <c r="BL450" s="46"/>
      <c r="BM450" s="46"/>
      <c r="BN450" s="46"/>
      <c r="BO450" s="46"/>
      <c r="BP450" s="46"/>
      <c r="BQ450" s="46"/>
      <c r="BR450" s="46"/>
      <c r="BS450" s="46"/>
      <c r="BT450" s="46"/>
      <c r="BU450" s="46"/>
      <c r="BV450" s="46"/>
      <c r="BW450" s="46"/>
      <c r="BX450" s="46"/>
      <c r="BY450" s="46"/>
      <c r="BZ450" s="46"/>
      <c r="CA450" s="46"/>
      <c r="CB450" s="46"/>
      <c r="CC450" s="46"/>
      <c r="CD450" s="46"/>
      <c r="CE450" s="46"/>
      <c r="CF450" s="46"/>
      <c r="CG450" s="46"/>
      <c r="CH450" s="46"/>
      <c r="CI450" s="46"/>
      <c r="CJ450" s="46"/>
      <c r="CK450" s="46"/>
      <c r="CL450" s="46"/>
      <c r="CM450" s="46"/>
      <c r="CN450" s="46"/>
      <c r="CO450" s="46"/>
      <c r="CP450" s="46"/>
      <c r="CQ450" s="46"/>
      <c r="CR450" s="46"/>
      <c r="CS450" s="46"/>
      <c r="CT450" s="46"/>
      <c r="CU450" s="46"/>
      <c r="CV450" s="46"/>
      <c r="CW450" s="46"/>
      <c r="CX450" s="46"/>
      <c r="CY450" s="46"/>
      <c r="CZ450" s="46"/>
      <c r="DA450" s="46"/>
      <c r="DB450" s="46"/>
      <c r="DC450" s="46"/>
      <c r="DD450" s="46"/>
      <c r="DE450" s="46"/>
      <c r="DF450" s="46"/>
      <c r="DG450" s="46"/>
      <c r="DH450" s="46"/>
      <c r="DI450" s="46"/>
      <c r="DJ450" s="46"/>
      <c r="DK450" s="46"/>
      <c r="DL450" s="46"/>
      <c r="DM450" s="46"/>
      <c r="DN450" s="46"/>
      <c r="DO450" s="46"/>
      <c r="DP450" s="46"/>
      <c r="DQ450" s="46"/>
      <c r="DR450" s="46"/>
      <c r="DS450" s="46"/>
      <c r="DT450" s="46"/>
      <c r="DU450" s="46"/>
      <c r="DV450" s="46"/>
      <c r="DW450" s="46"/>
      <c r="DX450" s="46"/>
      <c r="DY450" s="46"/>
      <c r="DZ450" s="46"/>
      <c r="EA450" s="46"/>
      <c r="EB450" s="46"/>
      <c r="EC450" s="46"/>
      <c r="ED450" s="46"/>
      <c r="EE450" s="46"/>
      <c r="EF450" s="46"/>
      <c r="EG450" s="46"/>
      <c r="EH450" s="46"/>
      <c r="EI450" s="46"/>
      <c r="EJ450" s="46"/>
      <c r="EK450" s="46"/>
      <c r="EL450" s="46"/>
      <c r="EM450" s="46"/>
      <c r="EN450" s="46"/>
      <c r="EO450" s="46"/>
      <c r="EP450" s="46"/>
      <c r="EQ450" s="46"/>
      <c r="ER450" s="46"/>
      <c r="ES450" s="46"/>
      <c r="ET450" s="46"/>
      <c r="EU450" s="46"/>
      <c r="EV450" s="46"/>
      <c r="EW450" s="46"/>
      <c r="EX450" s="46"/>
    </row>
    <row r="451" spans="1:154" s="47" customFormat="1" x14ac:dyDescent="0.25">
      <c r="A451" s="38"/>
      <c r="B451" s="39"/>
      <c r="C451" s="39"/>
      <c r="D451" s="39"/>
      <c r="E451" s="39"/>
      <c r="F451" s="39"/>
      <c r="G451" s="125"/>
      <c r="H451" s="314"/>
      <c r="I451" s="314"/>
      <c r="J451" s="78">
        <f t="shared" si="102"/>
        <v>0</v>
      </c>
      <c r="K451" s="315"/>
      <c r="L451" s="314"/>
      <c r="M451" s="63"/>
      <c r="N451" s="75"/>
      <c r="O451" s="123"/>
      <c r="P451" s="123">
        <f t="shared" si="106"/>
        <v>0</v>
      </c>
      <c r="Q451" s="41"/>
      <c r="R451" s="96"/>
      <c r="S451" s="96"/>
      <c r="T451" s="121"/>
      <c r="U451" s="96"/>
      <c r="V451" s="96"/>
      <c r="W451" s="96"/>
      <c r="X451" s="96"/>
      <c r="Y451" s="96"/>
      <c r="Z451" s="96"/>
      <c r="AA451" s="96"/>
      <c r="AB451" s="96"/>
      <c r="AC451" s="96"/>
      <c r="AD451" s="96"/>
      <c r="AE451" s="96"/>
      <c r="AF451" s="96"/>
      <c r="AG451" s="96"/>
      <c r="AH451" s="96"/>
      <c r="AI451" s="96"/>
      <c r="AJ451" s="96"/>
      <c r="AK451" s="96"/>
      <c r="AL451" s="96"/>
      <c r="AM451" s="96"/>
      <c r="AN451" s="96"/>
      <c r="AO451" s="96"/>
      <c r="AP451" s="96"/>
      <c r="AQ451" s="96"/>
      <c r="AR451" s="96"/>
      <c r="AS451" s="46"/>
      <c r="AT451" s="46"/>
      <c r="AU451" s="46"/>
      <c r="AV451" s="46"/>
      <c r="AW451" s="46"/>
      <c r="AX451" s="46"/>
      <c r="AY451" s="46"/>
      <c r="AZ451" s="46"/>
      <c r="BA451" s="46"/>
      <c r="BB451" s="46"/>
      <c r="BC451" s="46"/>
      <c r="BD451" s="46"/>
      <c r="BE451" s="46"/>
      <c r="BF451" s="46"/>
      <c r="BG451" s="46"/>
      <c r="BH451" s="46"/>
      <c r="BI451" s="46"/>
      <c r="BJ451" s="46"/>
      <c r="BK451" s="46"/>
      <c r="BL451" s="46"/>
      <c r="BM451" s="46"/>
      <c r="BN451" s="46"/>
      <c r="BO451" s="46"/>
      <c r="BP451" s="46"/>
      <c r="BQ451" s="46"/>
      <c r="BR451" s="46"/>
      <c r="BS451" s="46"/>
      <c r="BT451" s="46"/>
      <c r="BU451" s="46"/>
      <c r="BV451" s="46"/>
      <c r="BW451" s="46"/>
      <c r="BX451" s="46"/>
      <c r="BY451" s="46"/>
      <c r="BZ451" s="46"/>
      <c r="CA451" s="46"/>
      <c r="CB451" s="46"/>
      <c r="CC451" s="46"/>
      <c r="CD451" s="46"/>
      <c r="CE451" s="46"/>
      <c r="CF451" s="46"/>
      <c r="CG451" s="46"/>
      <c r="CH451" s="46"/>
      <c r="CI451" s="46"/>
      <c r="CJ451" s="46"/>
      <c r="CK451" s="46"/>
      <c r="CL451" s="46"/>
      <c r="CM451" s="46"/>
      <c r="CN451" s="46"/>
      <c r="CO451" s="46"/>
      <c r="CP451" s="46"/>
      <c r="CQ451" s="46"/>
      <c r="CR451" s="46"/>
      <c r="CS451" s="46"/>
      <c r="CT451" s="46"/>
      <c r="CU451" s="46"/>
      <c r="CV451" s="46"/>
      <c r="CW451" s="46"/>
      <c r="CX451" s="46"/>
      <c r="CY451" s="46"/>
      <c r="CZ451" s="46"/>
      <c r="DA451" s="46"/>
      <c r="DB451" s="46"/>
      <c r="DC451" s="46"/>
      <c r="DD451" s="46"/>
      <c r="DE451" s="46"/>
      <c r="DF451" s="46"/>
      <c r="DG451" s="46"/>
      <c r="DH451" s="46"/>
      <c r="DI451" s="46"/>
      <c r="DJ451" s="46"/>
      <c r="DK451" s="46"/>
      <c r="DL451" s="46"/>
      <c r="DM451" s="46"/>
      <c r="DN451" s="46"/>
      <c r="DO451" s="46"/>
      <c r="DP451" s="46"/>
      <c r="DQ451" s="46"/>
      <c r="DR451" s="46"/>
      <c r="DS451" s="46"/>
      <c r="DT451" s="46"/>
      <c r="DU451" s="46"/>
      <c r="DV451" s="46"/>
      <c r="DW451" s="46"/>
      <c r="DX451" s="46"/>
      <c r="DY451" s="46"/>
      <c r="DZ451" s="46"/>
      <c r="EA451" s="46"/>
      <c r="EB451" s="46"/>
      <c r="EC451" s="46"/>
      <c r="ED451" s="46"/>
      <c r="EE451" s="46"/>
      <c r="EF451" s="46"/>
      <c r="EG451" s="46"/>
      <c r="EH451" s="46"/>
      <c r="EI451" s="46"/>
      <c r="EJ451" s="46"/>
      <c r="EK451" s="46"/>
      <c r="EL451" s="46"/>
      <c r="EM451" s="46"/>
      <c r="EN451" s="46"/>
      <c r="EO451" s="46"/>
      <c r="EP451" s="46"/>
      <c r="EQ451" s="46"/>
      <c r="ER451" s="46"/>
      <c r="ES451" s="46"/>
      <c r="ET451" s="46"/>
      <c r="EU451" s="46"/>
      <c r="EV451" s="46"/>
      <c r="EW451" s="46"/>
      <c r="EX451" s="46"/>
    </row>
    <row r="452" spans="1:154" x14ac:dyDescent="0.2">
      <c r="A452" s="48"/>
      <c r="B452" s="49"/>
      <c r="C452" s="49"/>
      <c r="D452" s="49"/>
      <c r="E452" s="49"/>
      <c r="F452" s="49"/>
      <c r="G452" s="100" t="s">
        <v>389</v>
      </c>
      <c r="H452" s="313"/>
      <c r="I452" s="313"/>
      <c r="J452" s="78">
        <f t="shared" si="102"/>
        <v>0</v>
      </c>
      <c r="K452" s="315"/>
      <c r="L452" s="313"/>
      <c r="M452" s="50"/>
      <c r="N452" s="78"/>
      <c r="O452" s="79">
        <f>+M452+N452</f>
        <v>0</v>
      </c>
      <c r="P452" s="79">
        <f t="shared" si="106"/>
        <v>0</v>
      </c>
      <c r="Q452" s="41"/>
      <c r="R452" s="62"/>
      <c r="S452" s="62"/>
      <c r="T452" s="176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  <c r="BZ452" s="12"/>
      <c r="CA452" s="12"/>
      <c r="CB452" s="12"/>
      <c r="CC452" s="12"/>
      <c r="CD452" s="12"/>
      <c r="CE452" s="12"/>
      <c r="CF452" s="12"/>
      <c r="CG452" s="12"/>
      <c r="CH452" s="12"/>
      <c r="CI452" s="12"/>
      <c r="CJ452" s="12"/>
      <c r="CK452" s="12"/>
      <c r="CL452" s="12"/>
      <c r="CM452" s="12"/>
      <c r="CN452" s="12"/>
      <c r="CO452" s="12"/>
      <c r="CP452" s="12"/>
      <c r="CQ452" s="12"/>
      <c r="CR452" s="12"/>
      <c r="CS452" s="12"/>
      <c r="CT452" s="12"/>
      <c r="CU452" s="12"/>
      <c r="CV452" s="12"/>
      <c r="CW452" s="12"/>
      <c r="CX452" s="12"/>
      <c r="CY452" s="12"/>
      <c r="CZ452" s="12"/>
      <c r="DA452" s="12"/>
      <c r="DB452" s="12"/>
      <c r="DC452" s="12"/>
      <c r="DD452" s="12"/>
      <c r="DE452" s="12"/>
      <c r="DF452" s="12"/>
      <c r="DG452" s="12"/>
      <c r="DH452" s="12"/>
      <c r="DI452" s="12"/>
      <c r="DJ452" s="12"/>
      <c r="DK452" s="12"/>
      <c r="DL452" s="12"/>
      <c r="DM452" s="12"/>
      <c r="DN452" s="12"/>
      <c r="DO452" s="12"/>
      <c r="DP452" s="12"/>
      <c r="DQ452" s="12"/>
      <c r="DR452" s="12"/>
      <c r="DS452" s="12"/>
      <c r="DT452" s="12"/>
      <c r="DU452" s="12"/>
      <c r="DV452" s="12"/>
      <c r="DW452" s="12"/>
      <c r="DX452" s="12"/>
      <c r="DY452" s="12"/>
      <c r="DZ452" s="12"/>
      <c r="EA452" s="12"/>
      <c r="EB452" s="12"/>
      <c r="EC452" s="12"/>
      <c r="ED452" s="12"/>
      <c r="EE452" s="12"/>
      <c r="EF452" s="12"/>
      <c r="EG452" s="12"/>
      <c r="EH452" s="12"/>
      <c r="EI452" s="12"/>
      <c r="EJ452" s="12"/>
      <c r="EK452" s="12"/>
      <c r="EL452" s="12"/>
      <c r="EM452" s="12"/>
      <c r="EN452" s="12"/>
      <c r="EO452" s="12"/>
      <c r="EP452" s="12"/>
      <c r="EQ452" s="12"/>
      <c r="ER452" s="12"/>
      <c r="ES452" s="12"/>
      <c r="ET452" s="12"/>
      <c r="EU452" s="12"/>
      <c r="EV452" s="12"/>
      <c r="EW452" s="12"/>
      <c r="EX452" s="12"/>
    </row>
    <row r="453" spans="1:154" x14ac:dyDescent="0.2">
      <c r="A453" s="48"/>
      <c r="B453" s="49"/>
      <c r="C453" s="49"/>
      <c r="D453" s="49"/>
      <c r="E453" s="49"/>
      <c r="F453" s="49"/>
      <c r="G453" s="100" t="s">
        <v>384</v>
      </c>
      <c r="H453" s="313"/>
      <c r="I453" s="313"/>
      <c r="J453" s="78">
        <f t="shared" si="102"/>
        <v>0</v>
      </c>
      <c r="K453" s="315"/>
      <c r="L453" s="313"/>
      <c r="M453" s="50"/>
      <c r="N453" s="78"/>
      <c r="O453" s="79">
        <f>+M453+N453</f>
        <v>0</v>
      </c>
      <c r="P453" s="79">
        <f t="shared" si="106"/>
        <v>0</v>
      </c>
      <c r="Q453" s="41"/>
      <c r="R453" s="62"/>
      <c r="S453" s="62"/>
      <c r="T453" s="176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  <c r="CE453" s="12"/>
      <c r="CF453" s="12"/>
      <c r="CG453" s="12"/>
      <c r="CH453" s="12"/>
      <c r="CI453" s="12"/>
      <c r="CJ453" s="12"/>
      <c r="CK453" s="12"/>
      <c r="CL453" s="12"/>
      <c r="CM453" s="12"/>
      <c r="CN453" s="12"/>
      <c r="CO453" s="12"/>
      <c r="CP453" s="12"/>
      <c r="CQ453" s="12"/>
      <c r="CR453" s="12"/>
      <c r="CS453" s="12"/>
      <c r="CT453" s="12"/>
      <c r="CU453" s="12"/>
      <c r="CV453" s="12"/>
      <c r="CW453" s="12"/>
      <c r="CX453" s="12"/>
      <c r="CY453" s="12"/>
      <c r="CZ453" s="12"/>
      <c r="DA453" s="12"/>
      <c r="DB453" s="12"/>
      <c r="DC453" s="12"/>
      <c r="DD453" s="12"/>
      <c r="DE453" s="12"/>
      <c r="DF453" s="12"/>
      <c r="DG453" s="12"/>
      <c r="DH453" s="12"/>
      <c r="DI453" s="12"/>
      <c r="DJ453" s="12"/>
      <c r="DK453" s="12"/>
      <c r="DL453" s="12"/>
      <c r="DM453" s="12"/>
      <c r="DN453" s="12"/>
      <c r="DO453" s="12"/>
      <c r="DP453" s="12"/>
      <c r="DQ453" s="12"/>
      <c r="DR453" s="12"/>
      <c r="DS453" s="12"/>
      <c r="DT453" s="12"/>
      <c r="DU453" s="12"/>
      <c r="DV453" s="12"/>
      <c r="DW453" s="12"/>
      <c r="DX453" s="12"/>
      <c r="DY453" s="12"/>
      <c r="DZ453" s="12"/>
      <c r="EA453" s="12"/>
      <c r="EB453" s="12"/>
      <c r="EC453" s="12"/>
      <c r="ED453" s="12"/>
      <c r="EE453" s="12"/>
      <c r="EF453" s="12"/>
      <c r="EG453" s="12"/>
      <c r="EH453" s="12"/>
      <c r="EI453" s="12"/>
      <c r="EJ453" s="12"/>
      <c r="EK453" s="12"/>
      <c r="EL453" s="12"/>
      <c r="EM453" s="12"/>
      <c r="EN453" s="12"/>
      <c r="EO453" s="12"/>
      <c r="EP453" s="12"/>
      <c r="EQ453" s="12"/>
      <c r="ER453" s="12"/>
      <c r="ES453" s="12"/>
      <c r="ET453" s="12"/>
      <c r="EU453" s="12"/>
      <c r="EV453" s="12"/>
      <c r="EW453" s="12"/>
      <c r="EX453" s="12"/>
    </row>
    <row r="454" spans="1:154" ht="33" x14ac:dyDescent="0.2">
      <c r="A454" s="48"/>
      <c r="B454" s="49"/>
      <c r="C454" s="49"/>
      <c r="D454" s="49"/>
      <c r="E454" s="67" t="s">
        <v>130</v>
      </c>
      <c r="F454" s="49"/>
      <c r="G454" s="125" t="s">
        <v>390</v>
      </c>
      <c r="H454" s="78">
        <f>H455+H456+H457+H458</f>
        <v>0</v>
      </c>
      <c r="I454" s="78">
        <f>I455+I456+I457+I458</f>
        <v>0</v>
      </c>
      <c r="J454" s="78">
        <f t="shared" si="102"/>
        <v>0</v>
      </c>
      <c r="K454" s="117"/>
      <c r="L454" s="78">
        <f>L455+L456+L457+L458</f>
        <v>0</v>
      </c>
      <c r="M454" s="50"/>
      <c r="N454" s="78">
        <f>N455+N456+N457+N458</f>
        <v>0</v>
      </c>
      <c r="O454" s="79">
        <f>+M454+N454</f>
        <v>0</v>
      </c>
      <c r="P454" s="79">
        <f t="shared" si="106"/>
        <v>0</v>
      </c>
      <c r="Q454" s="41"/>
      <c r="R454" s="62"/>
      <c r="S454" s="62"/>
      <c r="T454" s="176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  <c r="CF454" s="12"/>
      <c r="CG454" s="12"/>
      <c r="CH454" s="12"/>
      <c r="CI454" s="12"/>
      <c r="CJ454" s="12"/>
      <c r="CK454" s="12"/>
      <c r="CL454" s="12"/>
      <c r="CM454" s="12"/>
      <c r="CN454" s="12"/>
      <c r="CO454" s="12"/>
      <c r="CP454" s="12"/>
      <c r="CQ454" s="12"/>
      <c r="CR454" s="12"/>
      <c r="CS454" s="12"/>
      <c r="CT454" s="12"/>
      <c r="CU454" s="12"/>
      <c r="CV454" s="12"/>
      <c r="CW454" s="12"/>
      <c r="CX454" s="12"/>
      <c r="CY454" s="12"/>
      <c r="CZ454" s="12"/>
      <c r="DA454" s="12"/>
      <c r="DB454" s="12"/>
      <c r="DC454" s="12"/>
      <c r="DD454" s="12"/>
      <c r="DE454" s="12"/>
      <c r="DF454" s="12"/>
      <c r="DG454" s="12"/>
      <c r="DH454" s="12"/>
      <c r="DI454" s="12"/>
      <c r="DJ454" s="12"/>
      <c r="DK454" s="12"/>
      <c r="DL454" s="12"/>
      <c r="DM454" s="12"/>
      <c r="DN454" s="12"/>
      <c r="DO454" s="12"/>
      <c r="DP454" s="12"/>
      <c r="DQ454" s="12"/>
      <c r="DR454" s="12"/>
      <c r="DS454" s="12"/>
      <c r="DT454" s="12"/>
      <c r="DU454" s="12"/>
      <c r="DV454" s="12"/>
      <c r="DW454" s="12"/>
      <c r="DX454" s="12"/>
      <c r="DY454" s="12"/>
      <c r="DZ454" s="12"/>
      <c r="EA454" s="12"/>
      <c r="EB454" s="12"/>
      <c r="EC454" s="12"/>
      <c r="ED454" s="12"/>
      <c r="EE454" s="12"/>
      <c r="EF454" s="12"/>
      <c r="EG454" s="12"/>
      <c r="EH454" s="12"/>
      <c r="EI454" s="12"/>
      <c r="EJ454" s="12"/>
      <c r="EK454" s="12"/>
      <c r="EL454" s="12"/>
      <c r="EM454" s="12"/>
      <c r="EN454" s="12"/>
      <c r="EO454" s="12"/>
      <c r="EP454" s="12"/>
      <c r="EQ454" s="12"/>
      <c r="ER454" s="12"/>
      <c r="ES454" s="12"/>
      <c r="ET454" s="12"/>
      <c r="EU454" s="12"/>
      <c r="EV454" s="12"/>
      <c r="EW454" s="12"/>
      <c r="EX454" s="12"/>
    </row>
    <row r="455" spans="1:154" x14ac:dyDescent="0.2">
      <c r="A455" s="48"/>
      <c r="B455" s="49"/>
      <c r="C455" s="49"/>
      <c r="D455" s="49"/>
      <c r="E455" s="67"/>
      <c r="F455" s="90"/>
      <c r="G455" s="133" t="s">
        <v>391</v>
      </c>
      <c r="H455" s="78"/>
      <c r="I455" s="78"/>
      <c r="J455" s="78">
        <f t="shared" si="102"/>
        <v>0</v>
      </c>
      <c r="K455" s="117"/>
      <c r="L455" s="78"/>
      <c r="M455" s="50"/>
      <c r="N455" s="78"/>
      <c r="O455" s="79">
        <f>M455+N455</f>
        <v>0</v>
      </c>
      <c r="P455" s="79">
        <f t="shared" si="106"/>
        <v>0</v>
      </c>
      <c r="Q455" s="41"/>
      <c r="R455" s="62"/>
      <c r="S455" s="62"/>
      <c r="T455" s="176"/>
      <c r="U455" s="62"/>
      <c r="V455" s="62"/>
      <c r="W455" s="62"/>
      <c r="X455" s="62"/>
      <c r="Y455" s="62"/>
      <c r="Z455" s="62"/>
      <c r="AA455" s="62"/>
      <c r="AB455" s="62"/>
      <c r="AC455" s="62"/>
      <c r="AD455" s="62"/>
      <c r="AE455" s="62"/>
      <c r="AF455" s="62"/>
      <c r="AG455" s="62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  <c r="BZ455" s="12"/>
      <c r="CA455" s="12"/>
      <c r="CB455" s="12"/>
      <c r="CC455" s="12"/>
      <c r="CD455" s="12"/>
      <c r="CE455" s="12"/>
      <c r="CF455" s="12"/>
      <c r="CG455" s="12"/>
      <c r="CH455" s="12"/>
      <c r="CI455" s="12"/>
      <c r="CJ455" s="12"/>
      <c r="CK455" s="12"/>
      <c r="CL455" s="12"/>
      <c r="CM455" s="12"/>
      <c r="CN455" s="12"/>
      <c r="CO455" s="12"/>
      <c r="CP455" s="12"/>
      <c r="CQ455" s="12"/>
      <c r="CR455" s="12"/>
      <c r="CS455" s="12"/>
      <c r="CT455" s="12"/>
      <c r="CU455" s="12"/>
      <c r="CV455" s="12"/>
      <c r="CW455" s="12"/>
      <c r="CX455" s="12"/>
      <c r="CY455" s="12"/>
      <c r="CZ455" s="12"/>
      <c r="DA455" s="12"/>
      <c r="DB455" s="12"/>
      <c r="DC455" s="12"/>
      <c r="DD455" s="12"/>
      <c r="DE455" s="12"/>
      <c r="DF455" s="12"/>
      <c r="DG455" s="12"/>
      <c r="DH455" s="12"/>
      <c r="DI455" s="12"/>
      <c r="DJ455" s="12"/>
      <c r="DK455" s="12"/>
      <c r="DL455" s="12"/>
      <c r="DM455" s="12"/>
      <c r="DN455" s="12"/>
      <c r="DO455" s="12"/>
      <c r="DP455" s="12"/>
      <c r="DQ455" s="12"/>
      <c r="DR455" s="12"/>
      <c r="DS455" s="12"/>
      <c r="DT455" s="12"/>
      <c r="DU455" s="12"/>
      <c r="DV455" s="12"/>
      <c r="DW455" s="12"/>
      <c r="DX455" s="12"/>
      <c r="DY455" s="12"/>
      <c r="DZ455" s="12"/>
      <c r="EA455" s="12"/>
      <c r="EB455" s="12"/>
      <c r="EC455" s="12"/>
      <c r="ED455" s="12"/>
      <c r="EE455" s="12"/>
      <c r="EF455" s="12"/>
      <c r="EG455" s="12"/>
      <c r="EH455" s="12"/>
      <c r="EI455" s="12"/>
      <c r="EJ455" s="12"/>
      <c r="EK455" s="12"/>
      <c r="EL455" s="12"/>
      <c r="EM455" s="12"/>
      <c r="EN455" s="12"/>
      <c r="EO455" s="12"/>
      <c r="EP455" s="12"/>
      <c r="EQ455" s="12"/>
      <c r="ER455" s="12"/>
      <c r="ES455" s="12"/>
      <c r="ET455" s="12"/>
      <c r="EU455" s="12"/>
      <c r="EV455" s="12"/>
      <c r="EW455" s="12"/>
      <c r="EX455" s="12"/>
    </row>
    <row r="456" spans="1:154" ht="17.45" customHeight="1" x14ac:dyDescent="0.2">
      <c r="A456" s="48"/>
      <c r="B456" s="49"/>
      <c r="C456" s="49"/>
      <c r="D456" s="49"/>
      <c r="E456" s="67"/>
      <c r="F456" s="90"/>
      <c r="G456" s="133" t="s">
        <v>392</v>
      </c>
      <c r="H456" s="78"/>
      <c r="I456" s="78"/>
      <c r="J456" s="78">
        <f t="shared" si="102"/>
        <v>0</v>
      </c>
      <c r="K456" s="117"/>
      <c r="L456" s="78"/>
      <c r="M456" s="50"/>
      <c r="N456" s="78"/>
      <c r="O456" s="79">
        <f>M456+N456</f>
        <v>0</v>
      </c>
      <c r="P456" s="79">
        <f t="shared" si="106"/>
        <v>0</v>
      </c>
      <c r="Q456" s="41"/>
      <c r="R456" s="62"/>
      <c r="S456" s="62"/>
      <c r="T456" s="176"/>
      <c r="U456" s="62"/>
      <c r="V456" s="62"/>
      <c r="W456" s="62"/>
      <c r="X456" s="62"/>
      <c r="Y456" s="62"/>
      <c r="Z456" s="62"/>
      <c r="AA456" s="62"/>
      <c r="AB456" s="62"/>
      <c r="AC456" s="62"/>
      <c r="AD456" s="62"/>
      <c r="AE456" s="62"/>
      <c r="AF456" s="62"/>
      <c r="AG456" s="62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  <c r="BZ456" s="12"/>
      <c r="CA456" s="12"/>
      <c r="CB456" s="12"/>
      <c r="CC456" s="12"/>
      <c r="CD456" s="12"/>
      <c r="CE456" s="12"/>
      <c r="CF456" s="12"/>
      <c r="CG456" s="12"/>
      <c r="CH456" s="12"/>
      <c r="CI456" s="12"/>
      <c r="CJ456" s="12"/>
      <c r="CK456" s="12"/>
      <c r="CL456" s="12"/>
      <c r="CM456" s="12"/>
      <c r="CN456" s="12"/>
      <c r="CO456" s="12"/>
      <c r="CP456" s="12"/>
      <c r="CQ456" s="12"/>
      <c r="CR456" s="12"/>
      <c r="CS456" s="12"/>
      <c r="CT456" s="12"/>
      <c r="CU456" s="12"/>
      <c r="CV456" s="12"/>
      <c r="CW456" s="12"/>
      <c r="CX456" s="12"/>
      <c r="CY456" s="12"/>
      <c r="CZ456" s="12"/>
      <c r="DA456" s="12"/>
      <c r="DB456" s="12"/>
      <c r="DC456" s="12"/>
      <c r="DD456" s="12"/>
      <c r="DE456" s="12"/>
      <c r="DF456" s="12"/>
      <c r="DG456" s="12"/>
      <c r="DH456" s="12"/>
      <c r="DI456" s="12"/>
      <c r="DJ456" s="12"/>
      <c r="DK456" s="12"/>
      <c r="DL456" s="12"/>
      <c r="DM456" s="12"/>
      <c r="DN456" s="12"/>
      <c r="DO456" s="12"/>
      <c r="DP456" s="12"/>
      <c r="DQ456" s="12"/>
      <c r="DR456" s="12"/>
      <c r="DS456" s="12"/>
      <c r="DT456" s="12"/>
      <c r="DU456" s="12"/>
      <c r="DV456" s="12"/>
      <c r="DW456" s="12"/>
      <c r="DX456" s="12"/>
      <c r="DY456" s="12"/>
      <c r="DZ456" s="12"/>
      <c r="EA456" s="12"/>
      <c r="EB456" s="12"/>
      <c r="EC456" s="12"/>
      <c r="ED456" s="12"/>
      <c r="EE456" s="12"/>
      <c r="EF456" s="12"/>
      <c r="EG456" s="12"/>
      <c r="EH456" s="12"/>
      <c r="EI456" s="12"/>
      <c r="EJ456" s="12"/>
      <c r="EK456" s="12"/>
      <c r="EL456" s="12"/>
      <c r="EM456" s="12"/>
      <c r="EN456" s="12"/>
      <c r="EO456" s="12"/>
      <c r="EP456" s="12"/>
      <c r="EQ456" s="12"/>
      <c r="ER456" s="12"/>
      <c r="ES456" s="12"/>
      <c r="ET456" s="12"/>
      <c r="EU456" s="12"/>
      <c r="EV456" s="12"/>
      <c r="EW456" s="12"/>
      <c r="EX456" s="12"/>
    </row>
    <row r="457" spans="1:154" x14ac:dyDescent="0.2">
      <c r="A457" s="48"/>
      <c r="B457" s="49"/>
      <c r="C457" s="49"/>
      <c r="D457" s="49"/>
      <c r="E457" s="67"/>
      <c r="F457" s="90"/>
      <c r="G457" s="126" t="s">
        <v>393</v>
      </c>
      <c r="H457" s="78"/>
      <c r="I457" s="78"/>
      <c r="J457" s="78">
        <f t="shared" si="102"/>
        <v>0</v>
      </c>
      <c r="K457" s="117"/>
      <c r="L457" s="78"/>
      <c r="M457" s="50"/>
      <c r="N457" s="78"/>
      <c r="O457" s="79">
        <f>M457+N457</f>
        <v>0</v>
      </c>
      <c r="P457" s="79">
        <f t="shared" si="106"/>
        <v>0</v>
      </c>
      <c r="Q457" s="41"/>
      <c r="R457" s="62"/>
      <c r="S457" s="62"/>
      <c r="T457" s="176"/>
      <c r="U457" s="62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  <c r="AF457" s="62"/>
      <c r="AG457" s="62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  <c r="CE457" s="12"/>
      <c r="CF457" s="12"/>
      <c r="CG457" s="12"/>
      <c r="CH457" s="12"/>
      <c r="CI457" s="12"/>
      <c r="CJ457" s="12"/>
      <c r="CK457" s="12"/>
      <c r="CL457" s="12"/>
      <c r="CM457" s="12"/>
      <c r="CN457" s="12"/>
      <c r="CO457" s="12"/>
      <c r="CP457" s="12"/>
      <c r="CQ457" s="12"/>
      <c r="CR457" s="12"/>
      <c r="CS457" s="12"/>
      <c r="CT457" s="12"/>
      <c r="CU457" s="12"/>
      <c r="CV457" s="12"/>
      <c r="CW457" s="12"/>
      <c r="CX457" s="12"/>
      <c r="CY457" s="12"/>
      <c r="CZ457" s="12"/>
      <c r="DA457" s="12"/>
      <c r="DB457" s="12"/>
      <c r="DC457" s="12"/>
      <c r="DD457" s="12"/>
      <c r="DE457" s="12"/>
      <c r="DF457" s="12"/>
      <c r="DG457" s="12"/>
      <c r="DH457" s="12"/>
      <c r="DI457" s="12"/>
      <c r="DJ457" s="12"/>
      <c r="DK457" s="12"/>
      <c r="DL457" s="12"/>
      <c r="DM457" s="12"/>
      <c r="DN457" s="12"/>
      <c r="DO457" s="12"/>
      <c r="DP457" s="12"/>
      <c r="DQ457" s="12"/>
      <c r="DR457" s="12"/>
      <c r="DS457" s="12"/>
      <c r="DT457" s="12"/>
      <c r="DU457" s="12"/>
      <c r="DV457" s="12"/>
      <c r="DW457" s="12"/>
      <c r="DX457" s="12"/>
      <c r="DY457" s="12"/>
      <c r="DZ457" s="12"/>
      <c r="EA457" s="12"/>
      <c r="EB457" s="12"/>
      <c r="EC457" s="12"/>
      <c r="ED457" s="12"/>
      <c r="EE457" s="12"/>
      <c r="EF457" s="12"/>
      <c r="EG457" s="12"/>
      <c r="EH457" s="12"/>
      <c r="EI457" s="12"/>
      <c r="EJ457" s="12"/>
      <c r="EK457" s="12"/>
      <c r="EL457" s="12"/>
      <c r="EM457" s="12"/>
      <c r="EN457" s="12"/>
      <c r="EO457" s="12"/>
      <c r="EP457" s="12"/>
      <c r="EQ457" s="12"/>
      <c r="ER457" s="12"/>
      <c r="ES457" s="12"/>
      <c r="ET457" s="12"/>
      <c r="EU457" s="12"/>
      <c r="EV457" s="12"/>
      <c r="EW457" s="12"/>
      <c r="EX457" s="12"/>
    </row>
    <row r="458" spans="1:154" x14ac:dyDescent="0.2">
      <c r="A458" s="48"/>
      <c r="B458" s="49"/>
      <c r="C458" s="49"/>
      <c r="D458" s="49"/>
      <c r="E458" s="67"/>
      <c r="F458" s="90"/>
      <c r="G458" s="126" t="s">
        <v>394</v>
      </c>
      <c r="H458" s="78"/>
      <c r="I458" s="78"/>
      <c r="J458" s="78">
        <f t="shared" si="102"/>
        <v>0</v>
      </c>
      <c r="K458" s="117"/>
      <c r="L458" s="78"/>
      <c r="M458" s="50"/>
      <c r="N458" s="78"/>
      <c r="O458" s="79">
        <f>M458+N458</f>
        <v>0</v>
      </c>
      <c r="P458" s="79">
        <f t="shared" si="106"/>
        <v>0</v>
      </c>
      <c r="Q458" s="41"/>
      <c r="R458" s="62"/>
      <c r="S458" s="62"/>
      <c r="T458" s="176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2"/>
      <c r="AF458" s="62"/>
      <c r="AG458" s="62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  <c r="CE458" s="12"/>
      <c r="CF458" s="12"/>
      <c r="CG458" s="12"/>
      <c r="CH458" s="12"/>
      <c r="CI458" s="12"/>
      <c r="CJ458" s="12"/>
      <c r="CK458" s="12"/>
      <c r="CL458" s="12"/>
      <c r="CM458" s="12"/>
      <c r="CN458" s="12"/>
      <c r="CO458" s="12"/>
      <c r="CP458" s="12"/>
      <c r="CQ458" s="12"/>
      <c r="CR458" s="12"/>
      <c r="CS458" s="12"/>
      <c r="CT458" s="12"/>
      <c r="CU458" s="12"/>
      <c r="CV458" s="12"/>
      <c r="CW458" s="12"/>
      <c r="CX458" s="12"/>
      <c r="CY458" s="12"/>
      <c r="CZ458" s="12"/>
      <c r="DA458" s="12"/>
      <c r="DB458" s="12"/>
      <c r="DC458" s="12"/>
      <c r="DD458" s="12"/>
      <c r="DE458" s="12"/>
      <c r="DF458" s="12"/>
      <c r="DG458" s="12"/>
      <c r="DH458" s="12"/>
      <c r="DI458" s="12"/>
      <c r="DJ458" s="12"/>
      <c r="DK458" s="12"/>
      <c r="DL458" s="12"/>
      <c r="DM458" s="12"/>
      <c r="DN458" s="12"/>
      <c r="DO458" s="12"/>
      <c r="DP458" s="12"/>
      <c r="DQ458" s="12"/>
      <c r="DR458" s="12"/>
      <c r="DS458" s="12"/>
      <c r="DT458" s="12"/>
      <c r="DU458" s="12"/>
      <c r="DV458" s="12"/>
      <c r="DW458" s="12"/>
      <c r="DX458" s="12"/>
      <c r="DY458" s="12"/>
      <c r="DZ458" s="12"/>
      <c r="EA458" s="12"/>
      <c r="EB458" s="12"/>
      <c r="EC458" s="12"/>
      <c r="ED458" s="12"/>
      <c r="EE458" s="12"/>
      <c r="EF458" s="12"/>
      <c r="EG458" s="12"/>
      <c r="EH458" s="12"/>
      <c r="EI458" s="12"/>
      <c r="EJ458" s="12"/>
      <c r="EK458" s="12"/>
      <c r="EL458" s="12"/>
      <c r="EM458" s="12"/>
      <c r="EN458" s="12"/>
      <c r="EO458" s="12"/>
      <c r="EP458" s="12"/>
      <c r="EQ458" s="12"/>
      <c r="ER458" s="12"/>
      <c r="ES458" s="12"/>
      <c r="ET458" s="12"/>
      <c r="EU458" s="12"/>
      <c r="EV458" s="12"/>
      <c r="EW458" s="12"/>
      <c r="EX458" s="12"/>
    </row>
    <row r="459" spans="1:154" ht="49.5" x14ac:dyDescent="0.2">
      <c r="A459" s="48"/>
      <c r="B459" s="49"/>
      <c r="C459" s="49"/>
      <c r="D459" s="39">
        <v>58</v>
      </c>
      <c r="E459" s="49"/>
      <c r="F459" s="49"/>
      <c r="G459" s="52" t="s">
        <v>395</v>
      </c>
      <c r="H459" s="75">
        <f>+H460+H464+H468+H472</f>
        <v>0</v>
      </c>
      <c r="I459" s="75">
        <f>+I460+I464+I468+I472</f>
        <v>0</v>
      </c>
      <c r="J459" s="78">
        <f t="shared" si="102"/>
        <v>0</v>
      </c>
      <c r="K459" s="117" t="e">
        <f t="shared" si="100"/>
        <v>#DIV/0!</v>
      </c>
      <c r="L459" s="75">
        <f>+L460+L464+L468+L472</f>
        <v>0</v>
      </c>
      <c r="M459" s="75">
        <f>+M460+M464+M468+M472</f>
        <v>0</v>
      </c>
      <c r="N459" s="75">
        <f>+N460+N464+N468+N472</f>
        <v>0</v>
      </c>
      <c r="O459" s="77">
        <f>+M459+N459</f>
        <v>0</v>
      </c>
      <c r="P459" s="77">
        <f>L459-O459</f>
        <v>0</v>
      </c>
      <c r="Q459" s="41" t="e">
        <f>ROUND(O459/L459*100,2)</f>
        <v>#DIV/0!</v>
      </c>
      <c r="R459" s="62"/>
      <c r="S459" s="62"/>
      <c r="T459" s="176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/>
      <c r="CA459" s="12"/>
      <c r="CB459" s="12"/>
      <c r="CC459" s="12"/>
      <c r="CD459" s="12"/>
      <c r="CE459" s="12"/>
      <c r="CF459" s="12"/>
      <c r="CG459" s="12"/>
      <c r="CH459" s="12"/>
      <c r="CI459" s="12"/>
      <c r="CJ459" s="12"/>
      <c r="CK459" s="12"/>
      <c r="CL459" s="12"/>
      <c r="CM459" s="12"/>
      <c r="CN459" s="12"/>
      <c r="CO459" s="12"/>
      <c r="CP459" s="12"/>
      <c r="CQ459" s="12"/>
      <c r="CR459" s="12"/>
      <c r="CS459" s="12"/>
      <c r="CT459" s="12"/>
      <c r="CU459" s="12"/>
      <c r="CV459" s="12"/>
      <c r="CW459" s="12"/>
      <c r="CX459" s="12"/>
      <c r="CY459" s="12"/>
      <c r="CZ459" s="12"/>
      <c r="DA459" s="12"/>
      <c r="DB459" s="12"/>
      <c r="DC459" s="12"/>
      <c r="DD459" s="12"/>
      <c r="DE459" s="12"/>
      <c r="DF459" s="12"/>
      <c r="DG459" s="12"/>
      <c r="DH459" s="12"/>
      <c r="DI459" s="12"/>
      <c r="DJ459" s="12"/>
      <c r="DK459" s="12"/>
      <c r="DL459" s="12"/>
      <c r="DM459" s="12"/>
      <c r="DN459" s="12"/>
      <c r="DO459" s="12"/>
      <c r="DP459" s="12"/>
      <c r="DQ459" s="12"/>
      <c r="DR459" s="12"/>
      <c r="DS459" s="12"/>
      <c r="DT459" s="12"/>
      <c r="DU459" s="12"/>
      <c r="DV459" s="12"/>
      <c r="DW459" s="12"/>
      <c r="DX459" s="12"/>
      <c r="DY459" s="12"/>
      <c r="DZ459" s="12"/>
      <c r="EA459" s="12"/>
      <c r="EB459" s="12"/>
      <c r="EC459" s="12"/>
      <c r="ED459" s="12"/>
      <c r="EE459" s="12"/>
      <c r="EF459" s="12"/>
      <c r="EG459" s="12"/>
      <c r="EH459" s="12"/>
      <c r="EI459" s="12"/>
      <c r="EJ459" s="12"/>
      <c r="EK459" s="12"/>
      <c r="EL459" s="12"/>
      <c r="EM459" s="12"/>
      <c r="EN459" s="12"/>
      <c r="EO459" s="12"/>
      <c r="EP459" s="12"/>
      <c r="EQ459" s="12"/>
      <c r="ER459" s="12"/>
      <c r="ES459" s="12"/>
      <c r="ET459" s="12"/>
      <c r="EU459" s="12"/>
      <c r="EV459" s="12"/>
      <c r="EW459" s="12"/>
      <c r="EX459" s="12"/>
    </row>
    <row r="460" spans="1:154" ht="33" x14ac:dyDescent="0.2">
      <c r="A460" s="48"/>
      <c r="B460" s="49"/>
      <c r="C460" s="49"/>
      <c r="D460" s="39"/>
      <c r="E460" s="90" t="s">
        <v>72</v>
      </c>
      <c r="F460" s="49"/>
      <c r="G460" s="52" t="s">
        <v>396</v>
      </c>
      <c r="H460" s="75">
        <f>H461+H462+H463</f>
        <v>0</v>
      </c>
      <c r="I460" s="75">
        <f>I461+I462+I463</f>
        <v>0</v>
      </c>
      <c r="J460" s="78">
        <f t="shared" si="102"/>
        <v>0</v>
      </c>
      <c r="K460" s="117"/>
      <c r="L460" s="75">
        <f>L461+L462+L463</f>
        <v>0</v>
      </c>
      <c r="M460" s="75">
        <f>M461+M462+M463</f>
        <v>0</v>
      </c>
      <c r="N460" s="75">
        <f>N461+N462+N463</f>
        <v>0</v>
      </c>
      <c r="O460" s="77">
        <f>+M460+N460</f>
        <v>0</v>
      </c>
      <c r="P460" s="77">
        <f>L460-O460</f>
        <v>0</v>
      </c>
      <c r="Q460" s="41"/>
      <c r="R460" s="62"/>
      <c r="S460" s="62"/>
      <c r="T460" s="176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  <c r="BZ460" s="12"/>
      <c r="CA460" s="12"/>
      <c r="CB460" s="12"/>
      <c r="CC460" s="12"/>
      <c r="CD460" s="12"/>
      <c r="CE460" s="12"/>
      <c r="CF460" s="12"/>
      <c r="CG460" s="12"/>
      <c r="CH460" s="12"/>
      <c r="CI460" s="12"/>
      <c r="CJ460" s="12"/>
      <c r="CK460" s="12"/>
      <c r="CL460" s="12"/>
      <c r="CM460" s="12"/>
      <c r="CN460" s="12"/>
      <c r="CO460" s="12"/>
      <c r="CP460" s="12"/>
      <c r="CQ460" s="12"/>
      <c r="CR460" s="12"/>
      <c r="CS460" s="12"/>
      <c r="CT460" s="12"/>
      <c r="CU460" s="12"/>
      <c r="CV460" s="12"/>
      <c r="CW460" s="12"/>
      <c r="CX460" s="12"/>
      <c r="CY460" s="12"/>
      <c r="CZ460" s="12"/>
      <c r="DA460" s="12"/>
      <c r="DB460" s="12"/>
      <c r="DC460" s="12"/>
      <c r="DD460" s="12"/>
      <c r="DE460" s="12"/>
      <c r="DF460" s="12"/>
      <c r="DG460" s="12"/>
      <c r="DH460" s="12"/>
      <c r="DI460" s="12"/>
      <c r="DJ460" s="12"/>
      <c r="DK460" s="12"/>
      <c r="DL460" s="12"/>
      <c r="DM460" s="12"/>
      <c r="DN460" s="12"/>
      <c r="DO460" s="12"/>
      <c r="DP460" s="12"/>
      <c r="DQ460" s="12"/>
      <c r="DR460" s="12"/>
      <c r="DS460" s="12"/>
      <c r="DT460" s="12"/>
      <c r="DU460" s="12"/>
      <c r="DV460" s="12"/>
      <c r="DW460" s="12"/>
      <c r="DX460" s="12"/>
      <c r="DY460" s="12"/>
      <c r="DZ460" s="12"/>
      <c r="EA460" s="12"/>
      <c r="EB460" s="12"/>
      <c r="EC460" s="12"/>
      <c r="ED460" s="12"/>
      <c r="EE460" s="12"/>
      <c r="EF460" s="12"/>
      <c r="EG460" s="12"/>
      <c r="EH460" s="12"/>
      <c r="EI460" s="12"/>
      <c r="EJ460" s="12"/>
      <c r="EK460" s="12"/>
      <c r="EL460" s="12"/>
      <c r="EM460" s="12"/>
      <c r="EN460" s="12"/>
      <c r="EO460" s="12"/>
      <c r="EP460" s="12"/>
      <c r="EQ460" s="12"/>
      <c r="ER460" s="12"/>
      <c r="ES460" s="12"/>
      <c r="ET460" s="12"/>
      <c r="EU460" s="12"/>
      <c r="EV460" s="12"/>
      <c r="EW460" s="12"/>
      <c r="EX460" s="12"/>
    </row>
    <row r="461" spans="1:154" x14ac:dyDescent="0.2">
      <c r="A461" s="48"/>
      <c r="B461" s="49"/>
      <c r="C461" s="49"/>
      <c r="D461" s="39"/>
      <c r="E461" s="49"/>
      <c r="F461" s="49" t="s">
        <v>72</v>
      </c>
      <c r="G461" s="52" t="s">
        <v>260</v>
      </c>
      <c r="H461" s="75">
        <v>0</v>
      </c>
      <c r="I461" s="75">
        <v>0</v>
      </c>
      <c r="J461" s="78">
        <f t="shared" si="102"/>
        <v>0</v>
      </c>
      <c r="K461" s="117"/>
      <c r="L461" s="75">
        <v>0</v>
      </c>
      <c r="M461" s="127">
        <v>0</v>
      </c>
      <c r="N461" s="75">
        <v>0</v>
      </c>
      <c r="O461" s="77">
        <f>+M461+N461</f>
        <v>0</v>
      </c>
      <c r="P461" s="77">
        <f t="shared" si="106"/>
        <v>0</v>
      </c>
      <c r="Q461" s="41"/>
      <c r="R461" s="62"/>
      <c r="S461" s="62"/>
      <c r="T461" s="176"/>
      <c r="U461" s="62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62"/>
      <c r="AG461" s="62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  <c r="BZ461" s="12"/>
      <c r="CA461" s="12"/>
      <c r="CB461" s="12"/>
      <c r="CC461" s="12"/>
      <c r="CD461" s="12"/>
      <c r="CE461" s="12"/>
      <c r="CF461" s="12"/>
      <c r="CG461" s="12"/>
      <c r="CH461" s="12"/>
      <c r="CI461" s="12"/>
      <c r="CJ461" s="12"/>
      <c r="CK461" s="12"/>
      <c r="CL461" s="12"/>
      <c r="CM461" s="12"/>
      <c r="CN461" s="12"/>
      <c r="CO461" s="12"/>
      <c r="CP461" s="12"/>
      <c r="CQ461" s="12"/>
      <c r="CR461" s="12"/>
      <c r="CS461" s="12"/>
      <c r="CT461" s="12"/>
      <c r="CU461" s="12"/>
      <c r="CV461" s="12"/>
      <c r="CW461" s="12"/>
      <c r="CX461" s="12"/>
      <c r="CY461" s="12"/>
      <c r="CZ461" s="12"/>
      <c r="DA461" s="12"/>
      <c r="DB461" s="12"/>
      <c r="DC461" s="12"/>
      <c r="DD461" s="12"/>
      <c r="DE461" s="12"/>
      <c r="DF461" s="12"/>
      <c r="DG461" s="12"/>
      <c r="DH461" s="12"/>
      <c r="DI461" s="12"/>
      <c r="DJ461" s="12"/>
      <c r="DK461" s="12"/>
      <c r="DL461" s="12"/>
      <c r="DM461" s="12"/>
      <c r="DN461" s="12"/>
      <c r="DO461" s="12"/>
      <c r="DP461" s="12"/>
      <c r="DQ461" s="12"/>
      <c r="DR461" s="12"/>
      <c r="DS461" s="12"/>
      <c r="DT461" s="12"/>
      <c r="DU461" s="12"/>
      <c r="DV461" s="12"/>
      <c r="DW461" s="12"/>
      <c r="DX461" s="12"/>
      <c r="DY461" s="12"/>
      <c r="DZ461" s="12"/>
      <c r="EA461" s="12"/>
      <c r="EB461" s="12"/>
      <c r="EC461" s="12"/>
      <c r="ED461" s="12"/>
      <c r="EE461" s="12"/>
      <c r="EF461" s="12"/>
      <c r="EG461" s="12"/>
      <c r="EH461" s="12"/>
      <c r="EI461" s="12"/>
      <c r="EJ461" s="12"/>
      <c r="EK461" s="12"/>
      <c r="EL461" s="12"/>
      <c r="EM461" s="12"/>
      <c r="EN461" s="12"/>
      <c r="EO461" s="12"/>
      <c r="EP461" s="12"/>
      <c r="EQ461" s="12"/>
      <c r="ER461" s="12"/>
      <c r="ES461" s="12"/>
      <c r="ET461" s="12"/>
      <c r="EU461" s="12"/>
      <c r="EV461" s="12"/>
      <c r="EW461" s="12"/>
      <c r="EX461" s="12"/>
    </row>
    <row r="462" spans="1:154" x14ac:dyDescent="0.2">
      <c r="A462" s="48"/>
      <c r="B462" s="49"/>
      <c r="C462" s="49"/>
      <c r="D462" s="39"/>
      <c r="E462" s="49"/>
      <c r="F462" s="49" t="s">
        <v>74</v>
      </c>
      <c r="G462" s="52" t="s">
        <v>261</v>
      </c>
      <c r="H462" s="75"/>
      <c r="I462" s="75"/>
      <c r="J462" s="78">
        <f t="shared" si="102"/>
        <v>0</v>
      </c>
      <c r="K462" s="117"/>
      <c r="L462" s="75"/>
      <c r="M462" s="127"/>
      <c r="N462" s="75"/>
      <c r="O462" s="77"/>
      <c r="P462" s="77">
        <f t="shared" si="106"/>
        <v>0</v>
      </c>
      <c r="Q462" s="41"/>
      <c r="R462" s="62"/>
      <c r="S462" s="62"/>
      <c r="T462" s="176"/>
      <c r="U462" s="62"/>
      <c r="V462" s="62"/>
      <c r="W462" s="62"/>
      <c r="X462" s="62"/>
      <c r="Y462" s="62"/>
      <c r="Z462" s="62"/>
      <c r="AA462" s="62"/>
      <c r="AB462" s="62"/>
      <c r="AC462" s="62"/>
      <c r="AD462" s="62"/>
      <c r="AE462" s="62"/>
      <c r="AF462" s="62"/>
      <c r="AG462" s="62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  <c r="CE462" s="12"/>
      <c r="CF462" s="12"/>
      <c r="CG462" s="12"/>
      <c r="CH462" s="12"/>
      <c r="CI462" s="12"/>
      <c r="CJ462" s="12"/>
      <c r="CK462" s="12"/>
      <c r="CL462" s="12"/>
      <c r="CM462" s="12"/>
      <c r="CN462" s="12"/>
      <c r="CO462" s="12"/>
      <c r="CP462" s="12"/>
      <c r="CQ462" s="12"/>
      <c r="CR462" s="12"/>
      <c r="CS462" s="12"/>
      <c r="CT462" s="12"/>
      <c r="CU462" s="12"/>
      <c r="CV462" s="12"/>
      <c r="CW462" s="12"/>
      <c r="CX462" s="12"/>
      <c r="CY462" s="12"/>
      <c r="CZ462" s="12"/>
      <c r="DA462" s="12"/>
      <c r="DB462" s="12"/>
      <c r="DC462" s="12"/>
      <c r="DD462" s="12"/>
      <c r="DE462" s="12"/>
      <c r="DF462" s="12"/>
      <c r="DG462" s="12"/>
      <c r="DH462" s="12"/>
      <c r="DI462" s="12"/>
      <c r="DJ462" s="12"/>
      <c r="DK462" s="12"/>
      <c r="DL462" s="12"/>
      <c r="DM462" s="12"/>
      <c r="DN462" s="12"/>
      <c r="DO462" s="12"/>
      <c r="DP462" s="12"/>
      <c r="DQ462" s="12"/>
      <c r="DR462" s="12"/>
      <c r="DS462" s="12"/>
      <c r="DT462" s="12"/>
      <c r="DU462" s="12"/>
      <c r="DV462" s="12"/>
      <c r="DW462" s="12"/>
      <c r="DX462" s="12"/>
      <c r="DY462" s="12"/>
      <c r="DZ462" s="12"/>
      <c r="EA462" s="12"/>
      <c r="EB462" s="12"/>
      <c r="EC462" s="12"/>
      <c r="ED462" s="12"/>
      <c r="EE462" s="12"/>
      <c r="EF462" s="12"/>
      <c r="EG462" s="12"/>
      <c r="EH462" s="12"/>
      <c r="EI462" s="12"/>
      <c r="EJ462" s="12"/>
      <c r="EK462" s="12"/>
      <c r="EL462" s="12"/>
      <c r="EM462" s="12"/>
      <c r="EN462" s="12"/>
      <c r="EO462" s="12"/>
      <c r="EP462" s="12"/>
      <c r="EQ462" s="12"/>
      <c r="ER462" s="12"/>
      <c r="ES462" s="12"/>
      <c r="ET462" s="12"/>
      <c r="EU462" s="12"/>
      <c r="EV462" s="12"/>
      <c r="EW462" s="12"/>
      <c r="EX462" s="12"/>
    </row>
    <row r="463" spans="1:154" x14ac:dyDescent="0.2">
      <c r="A463" s="48"/>
      <c r="B463" s="49"/>
      <c r="C463" s="49"/>
      <c r="D463" s="39"/>
      <c r="E463" s="49"/>
      <c r="F463" s="49" t="s">
        <v>29</v>
      </c>
      <c r="G463" s="52" t="s">
        <v>397</v>
      </c>
      <c r="H463" s="75"/>
      <c r="I463" s="75"/>
      <c r="J463" s="78">
        <f t="shared" si="102"/>
        <v>0</v>
      </c>
      <c r="K463" s="117"/>
      <c r="L463" s="75"/>
      <c r="M463" s="127"/>
      <c r="N463" s="75"/>
      <c r="O463" s="128"/>
      <c r="P463" s="128">
        <f t="shared" si="106"/>
        <v>0</v>
      </c>
      <c r="Q463" s="41"/>
      <c r="R463" s="62"/>
      <c r="S463" s="62"/>
      <c r="T463" s="176"/>
      <c r="U463" s="62"/>
      <c r="V463" s="62"/>
      <c r="W463" s="62"/>
      <c r="X463" s="62"/>
      <c r="Y463" s="62"/>
      <c r="Z463" s="62"/>
      <c r="AA463" s="62"/>
      <c r="AB463" s="62"/>
      <c r="AC463" s="62"/>
      <c r="AD463" s="62"/>
      <c r="AE463" s="62"/>
      <c r="AF463" s="62"/>
      <c r="AG463" s="62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  <c r="CE463" s="12"/>
      <c r="CF463" s="12"/>
      <c r="CG463" s="12"/>
      <c r="CH463" s="12"/>
      <c r="CI463" s="12"/>
      <c r="CJ463" s="12"/>
      <c r="CK463" s="12"/>
      <c r="CL463" s="12"/>
      <c r="CM463" s="12"/>
      <c r="CN463" s="12"/>
      <c r="CO463" s="12"/>
      <c r="CP463" s="12"/>
      <c r="CQ463" s="12"/>
      <c r="CR463" s="12"/>
      <c r="CS463" s="12"/>
      <c r="CT463" s="12"/>
      <c r="CU463" s="12"/>
      <c r="CV463" s="12"/>
      <c r="CW463" s="12"/>
      <c r="CX463" s="12"/>
      <c r="CY463" s="12"/>
      <c r="CZ463" s="12"/>
      <c r="DA463" s="12"/>
      <c r="DB463" s="12"/>
      <c r="DC463" s="12"/>
      <c r="DD463" s="12"/>
      <c r="DE463" s="12"/>
      <c r="DF463" s="12"/>
      <c r="DG463" s="12"/>
      <c r="DH463" s="12"/>
      <c r="DI463" s="12"/>
      <c r="DJ463" s="12"/>
      <c r="DK463" s="12"/>
      <c r="DL463" s="12"/>
      <c r="DM463" s="12"/>
      <c r="DN463" s="12"/>
      <c r="DO463" s="12"/>
      <c r="DP463" s="12"/>
      <c r="DQ463" s="12"/>
      <c r="DR463" s="12"/>
      <c r="DS463" s="12"/>
      <c r="DT463" s="12"/>
      <c r="DU463" s="12"/>
      <c r="DV463" s="12"/>
      <c r="DW463" s="12"/>
      <c r="DX463" s="12"/>
      <c r="DY463" s="12"/>
      <c r="DZ463" s="12"/>
      <c r="EA463" s="12"/>
      <c r="EB463" s="12"/>
      <c r="EC463" s="12"/>
      <c r="ED463" s="12"/>
      <c r="EE463" s="12"/>
      <c r="EF463" s="12"/>
      <c r="EG463" s="12"/>
      <c r="EH463" s="12"/>
      <c r="EI463" s="12"/>
      <c r="EJ463" s="12"/>
      <c r="EK463" s="12"/>
      <c r="EL463" s="12"/>
      <c r="EM463" s="12"/>
      <c r="EN463" s="12"/>
      <c r="EO463" s="12"/>
      <c r="EP463" s="12"/>
      <c r="EQ463" s="12"/>
      <c r="ER463" s="12"/>
      <c r="ES463" s="12"/>
      <c r="ET463" s="12"/>
      <c r="EU463" s="12"/>
      <c r="EV463" s="12"/>
      <c r="EW463" s="12"/>
      <c r="EX463" s="12"/>
    </row>
    <row r="464" spans="1:154" x14ac:dyDescent="0.2">
      <c r="A464" s="48"/>
      <c r="B464" s="49"/>
      <c r="C464" s="49"/>
      <c r="D464" s="39"/>
      <c r="E464" s="90" t="s">
        <v>74</v>
      </c>
      <c r="F464" s="49"/>
      <c r="G464" s="52" t="s">
        <v>256</v>
      </c>
      <c r="H464" s="75">
        <f>H465+H466+H467</f>
        <v>0</v>
      </c>
      <c r="I464" s="75">
        <f>I465+I466+I467</f>
        <v>0</v>
      </c>
      <c r="J464" s="78">
        <f t="shared" si="102"/>
        <v>0</v>
      </c>
      <c r="K464" s="117" t="e">
        <f t="shared" si="100"/>
        <v>#DIV/0!</v>
      </c>
      <c r="L464" s="75">
        <f>L465+L466+L467</f>
        <v>0</v>
      </c>
      <c r="M464" s="75">
        <f>M465+M466+M467</f>
        <v>0</v>
      </c>
      <c r="N464" s="75">
        <f>N465+N466+N467</f>
        <v>0</v>
      </c>
      <c r="O464" s="128">
        <f>+M464+N464</f>
        <v>0</v>
      </c>
      <c r="P464" s="128">
        <f t="shared" si="106"/>
        <v>0</v>
      </c>
      <c r="Q464" s="41" t="e">
        <f t="shared" ref="Q464:Q467" si="107">ROUND(O464/L464*100,2)</f>
        <v>#DIV/0!</v>
      </c>
      <c r="R464" s="62"/>
      <c r="S464" s="62"/>
      <c r="T464" s="176"/>
      <c r="U464" s="62"/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  <c r="BZ464" s="12"/>
      <c r="CA464" s="12"/>
      <c r="CB464" s="12"/>
      <c r="CC464" s="12"/>
      <c r="CD464" s="12"/>
      <c r="CE464" s="12"/>
      <c r="CF464" s="12"/>
      <c r="CG464" s="12"/>
      <c r="CH464" s="12"/>
      <c r="CI464" s="12"/>
      <c r="CJ464" s="12"/>
      <c r="CK464" s="12"/>
      <c r="CL464" s="12"/>
      <c r="CM464" s="12"/>
      <c r="CN464" s="12"/>
      <c r="CO464" s="12"/>
      <c r="CP464" s="12"/>
      <c r="CQ464" s="12"/>
      <c r="CR464" s="12"/>
      <c r="CS464" s="12"/>
      <c r="CT464" s="12"/>
      <c r="CU464" s="12"/>
      <c r="CV464" s="12"/>
      <c r="CW464" s="12"/>
      <c r="CX464" s="12"/>
      <c r="CY464" s="12"/>
      <c r="CZ464" s="12"/>
      <c r="DA464" s="12"/>
      <c r="DB464" s="12"/>
      <c r="DC464" s="12"/>
      <c r="DD464" s="12"/>
      <c r="DE464" s="12"/>
      <c r="DF464" s="12"/>
      <c r="DG464" s="12"/>
      <c r="DH464" s="12"/>
      <c r="DI464" s="12"/>
      <c r="DJ464" s="12"/>
      <c r="DK464" s="12"/>
      <c r="DL464" s="12"/>
      <c r="DM464" s="12"/>
      <c r="DN464" s="12"/>
      <c r="DO464" s="12"/>
      <c r="DP464" s="12"/>
      <c r="DQ464" s="12"/>
      <c r="DR464" s="12"/>
      <c r="DS464" s="12"/>
      <c r="DT464" s="12"/>
      <c r="DU464" s="12"/>
      <c r="DV464" s="12"/>
      <c r="DW464" s="12"/>
      <c r="DX464" s="12"/>
      <c r="DY464" s="12"/>
      <c r="DZ464" s="12"/>
      <c r="EA464" s="12"/>
      <c r="EB464" s="12"/>
      <c r="EC464" s="12"/>
      <c r="ED464" s="12"/>
      <c r="EE464" s="12"/>
      <c r="EF464" s="12"/>
      <c r="EG464" s="12"/>
      <c r="EH464" s="12"/>
      <c r="EI464" s="12"/>
      <c r="EJ464" s="12"/>
      <c r="EK464" s="12"/>
      <c r="EL464" s="12"/>
      <c r="EM464" s="12"/>
      <c r="EN464" s="12"/>
      <c r="EO464" s="12"/>
      <c r="EP464" s="12"/>
      <c r="EQ464" s="12"/>
      <c r="ER464" s="12"/>
      <c r="ES464" s="12"/>
      <c r="ET464" s="12"/>
      <c r="EU464" s="12"/>
      <c r="EV464" s="12"/>
      <c r="EW464" s="12"/>
      <c r="EX464" s="12"/>
    </row>
    <row r="465" spans="1:154" x14ac:dyDescent="0.2">
      <c r="A465" s="48"/>
      <c r="B465" s="49"/>
      <c r="C465" s="49"/>
      <c r="D465" s="49"/>
      <c r="E465" s="54"/>
      <c r="F465" s="49" t="s">
        <v>72</v>
      </c>
      <c r="G465" s="53" t="s">
        <v>260</v>
      </c>
      <c r="H465" s="78">
        <v>0</v>
      </c>
      <c r="I465" s="78">
        <v>0</v>
      </c>
      <c r="J465" s="78">
        <f t="shared" si="102"/>
        <v>0</v>
      </c>
      <c r="K465" s="117" t="e">
        <f t="shared" si="100"/>
        <v>#DIV/0!</v>
      </c>
      <c r="L465" s="78">
        <v>0</v>
      </c>
      <c r="M465" s="50">
        <v>0</v>
      </c>
      <c r="N465" s="78">
        <v>0</v>
      </c>
      <c r="O465" s="79">
        <f>+M465+N465</f>
        <v>0</v>
      </c>
      <c r="P465" s="79">
        <f t="shared" si="106"/>
        <v>0</v>
      </c>
      <c r="Q465" s="41" t="e">
        <f t="shared" si="107"/>
        <v>#DIV/0!</v>
      </c>
      <c r="R465" s="62"/>
      <c r="S465" s="62"/>
      <c r="T465" s="176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  <c r="CE465" s="12"/>
      <c r="CF465" s="12"/>
      <c r="CG465" s="12"/>
      <c r="CH465" s="12"/>
      <c r="CI465" s="12"/>
      <c r="CJ465" s="12"/>
      <c r="CK465" s="12"/>
      <c r="CL465" s="12"/>
      <c r="CM465" s="12"/>
      <c r="CN465" s="12"/>
      <c r="CO465" s="12"/>
      <c r="CP465" s="12"/>
      <c r="CQ465" s="12"/>
      <c r="CR465" s="12"/>
      <c r="CS465" s="12"/>
      <c r="CT465" s="12"/>
      <c r="CU465" s="12"/>
      <c r="CV465" s="12"/>
      <c r="CW465" s="12"/>
      <c r="CX465" s="12"/>
      <c r="CY465" s="12"/>
      <c r="CZ465" s="12"/>
      <c r="DA465" s="12"/>
      <c r="DB465" s="12"/>
      <c r="DC465" s="12"/>
      <c r="DD465" s="12"/>
      <c r="DE465" s="12"/>
      <c r="DF465" s="12"/>
      <c r="DG465" s="12"/>
      <c r="DH465" s="12"/>
      <c r="DI465" s="12"/>
      <c r="DJ465" s="12"/>
      <c r="DK465" s="12"/>
      <c r="DL465" s="12"/>
      <c r="DM465" s="12"/>
      <c r="DN465" s="12"/>
      <c r="DO465" s="12"/>
      <c r="DP465" s="12"/>
      <c r="DQ465" s="12"/>
      <c r="DR465" s="12"/>
      <c r="DS465" s="12"/>
      <c r="DT465" s="12"/>
      <c r="DU465" s="12"/>
      <c r="DV465" s="12"/>
      <c r="DW465" s="12"/>
      <c r="DX465" s="12"/>
      <c r="DY465" s="12"/>
      <c r="DZ465" s="12"/>
      <c r="EA465" s="12"/>
      <c r="EB465" s="12"/>
      <c r="EC465" s="12"/>
      <c r="ED465" s="12"/>
      <c r="EE465" s="12"/>
      <c r="EF465" s="12"/>
      <c r="EG465" s="12"/>
      <c r="EH465" s="12"/>
      <c r="EI465" s="12"/>
      <c r="EJ465" s="12"/>
      <c r="EK465" s="12"/>
      <c r="EL465" s="12"/>
      <c r="EM465" s="12"/>
      <c r="EN465" s="12"/>
      <c r="EO465" s="12"/>
      <c r="EP465" s="12"/>
      <c r="EQ465" s="12"/>
      <c r="ER465" s="12"/>
      <c r="ES465" s="12"/>
      <c r="ET465" s="12"/>
      <c r="EU465" s="12"/>
      <c r="EV465" s="12"/>
      <c r="EW465" s="12"/>
      <c r="EX465" s="12"/>
    </row>
    <row r="466" spans="1:154" x14ac:dyDescent="0.2">
      <c r="A466" s="48"/>
      <c r="B466" s="49"/>
      <c r="C466" s="49"/>
      <c r="D466" s="49"/>
      <c r="E466" s="54"/>
      <c r="F466" s="49" t="s">
        <v>74</v>
      </c>
      <c r="G466" s="53" t="s">
        <v>261</v>
      </c>
      <c r="H466" s="78">
        <v>0</v>
      </c>
      <c r="I466" s="78">
        <v>0</v>
      </c>
      <c r="J466" s="78">
        <f t="shared" si="102"/>
        <v>0</v>
      </c>
      <c r="K466" s="117" t="e">
        <f t="shared" ref="K466" si="108">ROUND(I466/H466*100,2)</f>
        <v>#DIV/0!</v>
      </c>
      <c r="L466" s="78">
        <v>0</v>
      </c>
      <c r="M466" s="50">
        <v>0</v>
      </c>
      <c r="N466" s="78">
        <v>0</v>
      </c>
      <c r="O466" s="79">
        <f>+M466+N466</f>
        <v>0</v>
      </c>
      <c r="P466" s="79">
        <f t="shared" si="106"/>
        <v>0</v>
      </c>
      <c r="Q466" s="41" t="e">
        <f t="shared" si="107"/>
        <v>#DIV/0!</v>
      </c>
      <c r="R466" s="62"/>
      <c r="S466" s="62"/>
      <c r="T466" s="176"/>
      <c r="U466" s="62"/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  <c r="CE466" s="12"/>
      <c r="CF466" s="12"/>
      <c r="CG466" s="12"/>
      <c r="CH466" s="12"/>
      <c r="CI466" s="12"/>
      <c r="CJ466" s="12"/>
      <c r="CK466" s="12"/>
      <c r="CL466" s="12"/>
      <c r="CM466" s="12"/>
      <c r="CN466" s="12"/>
      <c r="CO466" s="12"/>
      <c r="CP466" s="12"/>
      <c r="CQ466" s="12"/>
      <c r="CR466" s="12"/>
      <c r="CS466" s="12"/>
      <c r="CT466" s="12"/>
      <c r="CU466" s="12"/>
      <c r="CV466" s="12"/>
      <c r="CW466" s="12"/>
      <c r="CX466" s="12"/>
      <c r="CY466" s="12"/>
      <c r="CZ466" s="12"/>
      <c r="DA466" s="12"/>
      <c r="DB466" s="12"/>
      <c r="DC466" s="12"/>
      <c r="DD466" s="12"/>
      <c r="DE466" s="12"/>
      <c r="DF466" s="12"/>
      <c r="DG466" s="12"/>
      <c r="DH466" s="12"/>
      <c r="DI466" s="12"/>
      <c r="DJ466" s="12"/>
      <c r="DK466" s="12"/>
      <c r="DL466" s="12"/>
      <c r="DM466" s="12"/>
      <c r="DN466" s="12"/>
      <c r="DO466" s="12"/>
      <c r="DP466" s="12"/>
      <c r="DQ466" s="12"/>
      <c r="DR466" s="12"/>
      <c r="DS466" s="12"/>
      <c r="DT466" s="12"/>
      <c r="DU466" s="12"/>
      <c r="DV466" s="12"/>
      <c r="DW466" s="12"/>
      <c r="DX466" s="12"/>
      <c r="DY466" s="12"/>
      <c r="DZ466" s="12"/>
      <c r="EA466" s="12"/>
      <c r="EB466" s="12"/>
      <c r="EC466" s="12"/>
      <c r="ED466" s="12"/>
      <c r="EE466" s="12"/>
      <c r="EF466" s="12"/>
      <c r="EG466" s="12"/>
      <c r="EH466" s="12"/>
      <c r="EI466" s="12"/>
      <c r="EJ466" s="12"/>
      <c r="EK466" s="12"/>
      <c r="EL466" s="12"/>
      <c r="EM466" s="12"/>
      <c r="EN466" s="12"/>
      <c r="EO466" s="12"/>
      <c r="EP466" s="12"/>
      <c r="EQ466" s="12"/>
      <c r="ER466" s="12"/>
      <c r="ES466" s="12"/>
      <c r="ET466" s="12"/>
      <c r="EU466" s="12"/>
      <c r="EV466" s="12"/>
      <c r="EW466" s="12"/>
      <c r="EX466" s="12"/>
    </row>
    <row r="467" spans="1:154" x14ac:dyDescent="0.2">
      <c r="A467" s="48"/>
      <c r="B467" s="49"/>
      <c r="C467" s="49"/>
      <c r="D467" s="49"/>
      <c r="E467" s="54"/>
      <c r="F467" s="67" t="s">
        <v>29</v>
      </c>
      <c r="G467" s="53" t="s">
        <v>397</v>
      </c>
      <c r="H467" s="78"/>
      <c r="I467" s="78"/>
      <c r="J467" s="78">
        <f t="shared" si="102"/>
        <v>0</v>
      </c>
      <c r="K467" s="117"/>
      <c r="L467" s="78"/>
      <c r="M467" s="50"/>
      <c r="N467" s="78"/>
      <c r="O467" s="79"/>
      <c r="P467" s="79">
        <f t="shared" si="106"/>
        <v>0</v>
      </c>
      <c r="Q467" s="41" t="e">
        <f t="shared" si="107"/>
        <v>#DIV/0!</v>
      </c>
      <c r="R467" s="62"/>
      <c r="S467" s="62"/>
      <c r="T467" s="176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  <c r="CE467" s="12"/>
      <c r="CF467" s="12"/>
      <c r="CG467" s="12"/>
      <c r="CH467" s="12"/>
      <c r="CI467" s="12"/>
      <c r="CJ467" s="12"/>
      <c r="CK467" s="12"/>
      <c r="CL467" s="12"/>
      <c r="CM467" s="12"/>
      <c r="CN467" s="12"/>
      <c r="CO467" s="12"/>
      <c r="CP467" s="12"/>
      <c r="CQ467" s="12"/>
      <c r="CR467" s="12"/>
      <c r="CS467" s="12"/>
      <c r="CT467" s="12"/>
      <c r="CU467" s="12"/>
      <c r="CV467" s="12"/>
      <c r="CW467" s="12"/>
      <c r="CX467" s="12"/>
      <c r="CY467" s="12"/>
      <c r="CZ467" s="12"/>
      <c r="DA467" s="12"/>
      <c r="DB467" s="12"/>
      <c r="DC467" s="12"/>
      <c r="DD467" s="12"/>
      <c r="DE467" s="12"/>
      <c r="DF467" s="12"/>
      <c r="DG467" s="12"/>
      <c r="DH467" s="12"/>
      <c r="DI467" s="12"/>
      <c r="DJ467" s="12"/>
      <c r="DK467" s="12"/>
      <c r="DL467" s="12"/>
      <c r="DM467" s="12"/>
      <c r="DN467" s="12"/>
      <c r="DO467" s="12"/>
      <c r="DP467" s="12"/>
      <c r="DQ467" s="12"/>
      <c r="DR467" s="12"/>
      <c r="DS467" s="12"/>
      <c r="DT467" s="12"/>
      <c r="DU467" s="12"/>
      <c r="DV467" s="12"/>
      <c r="DW467" s="12"/>
      <c r="DX467" s="12"/>
      <c r="DY467" s="12"/>
      <c r="DZ467" s="12"/>
      <c r="EA467" s="12"/>
      <c r="EB467" s="12"/>
      <c r="EC467" s="12"/>
      <c r="ED467" s="12"/>
      <c r="EE467" s="12"/>
      <c r="EF467" s="12"/>
      <c r="EG467" s="12"/>
      <c r="EH467" s="12"/>
      <c r="EI467" s="12"/>
      <c r="EJ467" s="12"/>
      <c r="EK467" s="12"/>
      <c r="EL467" s="12"/>
      <c r="EM467" s="12"/>
      <c r="EN467" s="12"/>
      <c r="EO467" s="12"/>
      <c r="EP467" s="12"/>
      <c r="EQ467" s="12"/>
      <c r="ER467" s="12"/>
      <c r="ES467" s="12"/>
      <c r="ET467" s="12"/>
      <c r="EU467" s="12"/>
      <c r="EV467" s="12"/>
      <c r="EW467" s="12"/>
      <c r="EX467" s="12"/>
    </row>
    <row r="468" spans="1:154" x14ac:dyDescent="0.2">
      <c r="A468" s="38"/>
      <c r="B468" s="39"/>
      <c r="C468" s="39"/>
      <c r="D468" s="39"/>
      <c r="E468" s="39">
        <v>15</v>
      </c>
      <c r="F468" s="39"/>
      <c r="G468" s="74" t="s">
        <v>363</v>
      </c>
      <c r="H468" s="75">
        <f>H469+H470+H471</f>
        <v>0</v>
      </c>
      <c r="I468" s="75">
        <f>I469+I470+I471</f>
        <v>0</v>
      </c>
      <c r="J468" s="78">
        <f t="shared" si="102"/>
        <v>0</v>
      </c>
      <c r="K468" s="117"/>
      <c r="L468" s="75">
        <f>L469+L470+L471</f>
        <v>0</v>
      </c>
      <c r="M468" s="63"/>
      <c r="N468" s="75">
        <f>N469+N470+N471</f>
        <v>0</v>
      </c>
      <c r="O468" s="77">
        <f>O476</f>
        <v>0</v>
      </c>
      <c r="P468" s="77">
        <f t="shared" si="106"/>
        <v>0</v>
      </c>
      <c r="Q468" s="41"/>
      <c r="R468" s="36"/>
      <c r="S468" s="36"/>
      <c r="T468" s="101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11"/>
      <c r="BQ468" s="11"/>
      <c r="BR468" s="11"/>
      <c r="BS468" s="11"/>
      <c r="BT468" s="11"/>
      <c r="BU468" s="11"/>
      <c r="BV468" s="11"/>
      <c r="BW468" s="11"/>
      <c r="BX468" s="11"/>
      <c r="BY468" s="11"/>
      <c r="BZ468" s="11"/>
      <c r="CA468" s="11"/>
      <c r="CB468" s="11"/>
      <c r="CC468" s="11"/>
      <c r="CD468" s="11"/>
      <c r="CE468" s="11"/>
      <c r="CF468" s="11"/>
      <c r="CG468" s="11"/>
      <c r="CH468" s="11"/>
      <c r="CI468" s="11"/>
      <c r="CJ468" s="11"/>
      <c r="CK468" s="11"/>
      <c r="CL468" s="11"/>
      <c r="CM468" s="11"/>
      <c r="CN468" s="11"/>
      <c r="CO468" s="11"/>
      <c r="CP468" s="11"/>
      <c r="CQ468" s="11"/>
      <c r="CR468" s="11"/>
      <c r="CS468" s="11"/>
      <c r="CT468" s="11"/>
      <c r="CU468" s="11"/>
      <c r="CV468" s="11"/>
      <c r="CW468" s="11"/>
      <c r="CX468" s="11"/>
      <c r="CY468" s="11"/>
      <c r="CZ468" s="11"/>
      <c r="DA468" s="11"/>
      <c r="DB468" s="11"/>
      <c r="DC468" s="12"/>
      <c r="DD468" s="12"/>
      <c r="DE468" s="12"/>
      <c r="DF468" s="12"/>
      <c r="DG468" s="12"/>
      <c r="DH468" s="12"/>
      <c r="DI468" s="12"/>
      <c r="DJ468" s="12"/>
      <c r="DK468" s="12"/>
      <c r="DL468" s="12"/>
      <c r="DM468" s="12"/>
      <c r="DN468" s="12"/>
      <c r="DO468" s="12"/>
      <c r="DP468" s="12"/>
      <c r="DQ468" s="12"/>
      <c r="DR468" s="12"/>
      <c r="DS468" s="12"/>
      <c r="DT468" s="12"/>
      <c r="DU468" s="12"/>
      <c r="DV468" s="12"/>
      <c r="DW468" s="12"/>
      <c r="DX468" s="12"/>
      <c r="DY468" s="12"/>
      <c r="DZ468" s="12"/>
      <c r="EA468" s="12"/>
      <c r="EB468" s="12"/>
      <c r="EC468" s="12"/>
      <c r="ED468" s="12"/>
      <c r="EE468" s="12"/>
      <c r="EF468" s="12"/>
      <c r="EG468" s="12"/>
      <c r="EH468" s="12"/>
      <c r="EI468" s="12"/>
      <c r="EJ468" s="12"/>
      <c r="EK468" s="12"/>
      <c r="EL468" s="12"/>
      <c r="EM468" s="12"/>
      <c r="EN468" s="12"/>
      <c r="EO468" s="12"/>
      <c r="EP468" s="12"/>
      <c r="EQ468" s="12"/>
      <c r="ER468" s="12"/>
      <c r="ES468" s="12"/>
      <c r="ET468" s="12"/>
      <c r="EU468" s="12"/>
      <c r="EV468" s="12"/>
      <c r="EW468" s="12"/>
      <c r="EX468" s="12"/>
    </row>
    <row r="469" spans="1:154" x14ac:dyDescent="0.2">
      <c r="A469" s="38"/>
      <c r="B469" s="39"/>
      <c r="C469" s="39"/>
      <c r="D469" s="39"/>
      <c r="E469" s="39"/>
      <c r="F469" s="49" t="s">
        <v>72</v>
      </c>
      <c r="G469" s="53" t="s">
        <v>260</v>
      </c>
      <c r="H469" s="75"/>
      <c r="I469" s="75"/>
      <c r="J469" s="78">
        <f t="shared" si="102"/>
        <v>0</v>
      </c>
      <c r="K469" s="117"/>
      <c r="L469" s="75"/>
      <c r="M469" s="63"/>
      <c r="N469" s="75"/>
      <c r="O469" s="77"/>
      <c r="P469" s="77">
        <f t="shared" si="106"/>
        <v>0</v>
      </c>
      <c r="Q469" s="41"/>
      <c r="R469" s="36"/>
      <c r="S469" s="36"/>
      <c r="T469" s="101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11"/>
      <c r="BQ469" s="11"/>
      <c r="BR469" s="11"/>
      <c r="BS469" s="11"/>
      <c r="BT469" s="11"/>
      <c r="BU469" s="11"/>
      <c r="BV469" s="11"/>
      <c r="BW469" s="11"/>
      <c r="BX469" s="11"/>
      <c r="BY469" s="11"/>
      <c r="BZ469" s="11"/>
      <c r="CA469" s="11"/>
      <c r="CB469" s="11"/>
      <c r="CC469" s="11"/>
      <c r="CD469" s="11"/>
      <c r="CE469" s="11"/>
      <c r="CF469" s="11"/>
      <c r="CG469" s="11"/>
      <c r="CH469" s="11"/>
      <c r="CI469" s="11"/>
      <c r="CJ469" s="11"/>
      <c r="CK469" s="11"/>
      <c r="CL469" s="11"/>
      <c r="CM469" s="11"/>
      <c r="CN469" s="11"/>
      <c r="CO469" s="11"/>
      <c r="CP469" s="11"/>
      <c r="CQ469" s="11"/>
      <c r="CR469" s="11"/>
      <c r="CS469" s="11"/>
      <c r="CT469" s="11"/>
      <c r="CU469" s="11"/>
      <c r="CV469" s="11"/>
      <c r="CW469" s="11"/>
      <c r="CX469" s="11"/>
      <c r="CY469" s="11"/>
      <c r="CZ469" s="11"/>
      <c r="DA469" s="11"/>
      <c r="DB469" s="11"/>
      <c r="DC469" s="12"/>
      <c r="DD469" s="12"/>
      <c r="DE469" s="12"/>
      <c r="DF469" s="12"/>
      <c r="DG469" s="12"/>
      <c r="DH469" s="12"/>
      <c r="DI469" s="12"/>
      <c r="DJ469" s="12"/>
      <c r="DK469" s="12"/>
      <c r="DL469" s="12"/>
      <c r="DM469" s="12"/>
      <c r="DN469" s="12"/>
      <c r="DO469" s="12"/>
      <c r="DP469" s="12"/>
      <c r="DQ469" s="12"/>
      <c r="DR469" s="12"/>
      <c r="DS469" s="12"/>
      <c r="DT469" s="12"/>
      <c r="DU469" s="12"/>
      <c r="DV469" s="12"/>
      <c r="DW469" s="12"/>
      <c r="DX469" s="12"/>
      <c r="DY469" s="12"/>
      <c r="DZ469" s="12"/>
      <c r="EA469" s="12"/>
      <c r="EB469" s="12"/>
      <c r="EC469" s="12"/>
      <c r="ED469" s="12"/>
      <c r="EE469" s="12"/>
      <c r="EF469" s="12"/>
      <c r="EG469" s="12"/>
      <c r="EH469" s="12"/>
      <c r="EI469" s="12"/>
      <c r="EJ469" s="12"/>
      <c r="EK469" s="12"/>
      <c r="EL469" s="12"/>
      <c r="EM469" s="12"/>
      <c r="EN469" s="12"/>
      <c r="EO469" s="12"/>
      <c r="EP469" s="12"/>
      <c r="EQ469" s="12"/>
      <c r="ER469" s="12"/>
      <c r="ES469" s="12"/>
      <c r="ET469" s="12"/>
      <c r="EU469" s="12"/>
      <c r="EV469" s="12"/>
      <c r="EW469" s="12"/>
      <c r="EX469" s="12"/>
    </row>
    <row r="470" spans="1:154" x14ac:dyDescent="0.2">
      <c r="A470" s="38"/>
      <c r="B470" s="39"/>
      <c r="C470" s="39"/>
      <c r="D470" s="39"/>
      <c r="E470" s="39"/>
      <c r="F470" s="49" t="s">
        <v>74</v>
      </c>
      <c r="G470" s="53" t="s">
        <v>261</v>
      </c>
      <c r="H470" s="75"/>
      <c r="I470" s="75"/>
      <c r="J470" s="78">
        <f t="shared" ref="J470:J502" si="109">H470-I470</f>
        <v>0</v>
      </c>
      <c r="K470" s="117"/>
      <c r="L470" s="75"/>
      <c r="M470" s="63"/>
      <c r="N470" s="75"/>
      <c r="O470" s="77"/>
      <c r="P470" s="77">
        <f t="shared" si="106"/>
        <v>0</v>
      </c>
      <c r="Q470" s="41"/>
      <c r="R470" s="36"/>
      <c r="S470" s="36"/>
      <c r="T470" s="101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  <c r="BR470" s="11"/>
      <c r="BS470" s="11"/>
      <c r="BT470" s="11"/>
      <c r="BU470" s="11"/>
      <c r="BV470" s="11"/>
      <c r="BW470" s="11"/>
      <c r="BX470" s="11"/>
      <c r="BY470" s="11"/>
      <c r="BZ470" s="11"/>
      <c r="CA470" s="11"/>
      <c r="CB470" s="11"/>
      <c r="CC470" s="11"/>
      <c r="CD470" s="11"/>
      <c r="CE470" s="11"/>
      <c r="CF470" s="11"/>
      <c r="CG470" s="11"/>
      <c r="CH470" s="11"/>
      <c r="CI470" s="11"/>
      <c r="CJ470" s="11"/>
      <c r="CK470" s="11"/>
      <c r="CL470" s="11"/>
      <c r="CM470" s="11"/>
      <c r="CN470" s="11"/>
      <c r="CO470" s="11"/>
      <c r="CP470" s="11"/>
      <c r="CQ470" s="11"/>
      <c r="CR470" s="11"/>
      <c r="CS470" s="11"/>
      <c r="CT470" s="11"/>
      <c r="CU470" s="11"/>
      <c r="CV470" s="11"/>
      <c r="CW470" s="11"/>
      <c r="CX470" s="11"/>
      <c r="CY470" s="11"/>
      <c r="CZ470" s="11"/>
      <c r="DA470" s="11"/>
      <c r="DB470" s="11"/>
      <c r="DC470" s="12"/>
      <c r="DD470" s="12"/>
      <c r="DE470" s="12"/>
      <c r="DF470" s="12"/>
      <c r="DG470" s="12"/>
      <c r="DH470" s="12"/>
      <c r="DI470" s="12"/>
      <c r="DJ470" s="12"/>
      <c r="DK470" s="12"/>
      <c r="DL470" s="12"/>
      <c r="DM470" s="12"/>
      <c r="DN470" s="12"/>
      <c r="DO470" s="12"/>
      <c r="DP470" s="12"/>
      <c r="DQ470" s="12"/>
      <c r="DR470" s="12"/>
      <c r="DS470" s="12"/>
      <c r="DT470" s="12"/>
      <c r="DU470" s="12"/>
      <c r="DV470" s="12"/>
      <c r="DW470" s="12"/>
      <c r="DX470" s="12"/>
      <c r="DY470" s="12"/>
      <c r="DZ470" s="12"/>
      <c r="EA470" s="12"/>
      <c r="EB470" s="12"/>
      <c r="EC470" s="12"/>
      <c r="ED470" s="12"/>
      <c r="EE470" s="12"/>
      <c r="EF470" s="12"/>
      <c r="EG470" s="12"/>
      <c r="EH470" s="12"/>
      <c r="EI470" s="12"/>
      <c r="EJ470" s="12"/>
      <c r="EK470" s="12"/>
      <c r="EL470" s="12"/>
      <c r="EM470" s="12"/>
      <c r="EN470" s="12"/>
      <c r="EO470" s="12"/>
      <c r="EP470" s="12"/>
      <c r="EQ470" s="12"/>
      <c r="ER470" s="12"/>
      <c r="ES470" s="12"/>
      <c r="ET470" s="12"/>
      <c r="EU470" s="12"/>
      <c r="EV470" s="12"/>
      <c r="EW470" s="12"/>
      <c r="EX470" s="12"/>
    </row>
    <row r="471" spans="1:154" x14ac:dyDescent="0.2">
      <c r="A471" s="38"/>
      <c r="B471" s="39"/>
      <c r="C471" s="39"/>
      <c r="D471" s="39"/>
      <c r="E471" s="39"/>
      <c r="F471" s="67" t="s">
        <v>29</v>
      </c>
      <c r="G471" s="53" t="s">
        <v>397</v>
      </c>
      <c r="H471" s="75"/>
      <c r="I471" s="75"/>
      <c r="J471" s="78">
        <f t="shared" si="109"/>
        <v>0</v>
      </c>
      <c r="K471" s="117"/>
      <c r="L471" s="75"/>
      <c r="M471" s="63"/>
      <c r="N471" s="75"/>
      <c r="O471" s="77"/>
      <c r="P471" s="77">
        <f t="shared" si="106"/>
        <v>0</v>
      </c>
      <c r="Q471" s="41"/>
      <c r="R471" s="36"/>
      <c r="S471" s="36"/>
      <c r="T471" s="101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11"/>
      <c r="BT471" s="11"/>
      <c r="BU471" s="11"/>
      <c r="BV471" s="11"/>
      <c r="BW471" s="11"/>
      <c r="BX471" s="11"/>
      <c r="BY471" s="11"/>
      <c r="BZ471" s="11"/>
      <c r="CA471" s="11"/>
      <c r="CB471" s="11"/>
      <c r="CC471" s="11"/>
      <c r="CD471" s="11"/>
      <c r="CE471" s="11"/>
      <c r="CF471" s="11"/>
      <c r="CG471" s="11"/>
      <c r="CH471" s="11"/>
      <c r="CI471" s="11"/>
      <c r="CJ471" s="11"/>
      <c r="CK471" s="11"/>
      <c r="CL471" s="11"/>
      <c r="CM471" s="11"/>
      <c r="CN471" s="11"/>
      <c r="CO471" s="11"/>
      <c r="CP471" s="11"/>
      <c r="CQ471" s="11"/>
      <c r="CR471" s="11"/>
      <c r="CS471" s="11"/>
      <c r="CT471" s="11"/>
      <c r="CU471" s="11"/>
      <c r="CV471" s="11"/>
      <c r="CW471" s="11"/>
      <c r="CX471" s="11"/>
      <c r="CY471" s="11"/>
      <c r="CZ471" s="11"/>
      <c r="DA471" s="11"/>
      <c r="DB471" s="11"/>
      <c r="DC471" s="12"/>
      <c r="DD471" s="12"/>
      <c r="DE471" s="12"/>
      <c r="DF471" s="12"/>
      <c r="DG471" s="12"/>
      <c r="DH471" s="12"/>
      <c r="DI471" s="12"/>
      <c r="DJ471" s="12"/>
      <c r="DK471" s="12"/>
      <c r="DL471" s="12"/>
      <c r="DM471" s="12"/>
      <c r="DN471" s="12"/>
      <c r="DO471" s="12"/>
      <c r="DP471" s="12"/>
      <c r="DQ471" s="12"/>
      <c r="DR471" s="12"/>
      <c r="DS471" s="12"/>
      <c r="DT471" s="12"/>
      <c r="DU471" s="12"/>
      <c r="DV471" s="12"/>
      <c r="DW471" s="12"/>
      <c r="DX471" s="12"/>
      <c r="DY471" s="12"/>
      <c r="DZ471" s="12"/>
      <c r="EA471" s="12"/>
      <c r="EB471" s="12"/>
      <c r="EC471" s="12"/>
      <c r="ED471" s="12"/>
      <c r="EE471" s="12"/>
      <c r="EF471" s="12"/>
      <c r="EG471" s="12"/>
      <c r="EH471" s="12"/>
      <c r="EI471" s="12"/>
      <c r="EJ471" s="12"/>
      <c r="EK471" s="12"/>
      <c r="EL471" s="12"/>
      <c r="EM471" s="12"/>
      <c r="EN471" s="12"/>
      <c r="EO471" s="12"/>
      <c r="EP471" s="12"/>
      <c r="EQ471" s="12"/>
      <c r="ER471" s="12"/>
      <c r="ES471" s="12"/>
      <c r="ET471" s="12"/>
      <c r="EU471" s="12"/>
      <c r="EV471" s="12"/>
      <c r="EW471" s="12"/>
      <c r="EX471" s="12"/>
    </row>
    <row r="472" spans="1:154" x14ac:dyDescent="0.2">
      <c r="A472" s="38"/>
      <c r="B472" s="39"/>
      <c r="C472" s="39"/>
      <c r="D472" s="39"/>
      <c r="E472" s="39">
        <v>16</v>
      </c>
      <c r="F472" s="39"/>
      <c r="G472" s="74" t="s">
        <v>398</v>
      </c>
      <c r="H472" s="75">
        <f>+H473+H474+H475</f>
        <v>0</v>
      </c>
      <c r="I472" s="75">
        <f>+I473+I474+I475</f>
        <v>0</v>
      </c>
      <c r="J472" s="78">
        <f t="shared" si="109"/>
        <v>0</v>
      </c>
      <c r="K472" s="117"/>
      <c r="L472" s="75">
        <f>+L473+L474+L475</f>
        <v>0</v>
      </c>
      <c r="M472" s="63"/>
      <c r="N472" s="75">
        <f>+N473+N474+N475</f>
        <v>0</v>
      </c>
      <c r="O472" s="77">
        <f>+O473+O474+O475</f>
        <v>0</v>
      </c>
      <c r="P472" s="77">
        <f t="shared" si="106"/>
        <v>0</v>
      </c>
      <c r="Q472" s="41"/>
      <c r="R472" s="36"/>
      <c r="S472" s="36"/>
      <c r="T472" s="101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11"/>
      <c r="BU472" s="11"/>
      <c r="BV472" s="11"/>
      <c r="BW472" s="11"/>
      <c r="BX472" s="11"/>
      <c r="BY472" s="11"/>
      <c r="BZ472" s="11"/>
      <c r="CA472" s="11"/>
      <c r="CB472" s="11"/>
      <c r="CC472" s="11"/>
      <c r="CD472" s="11"/>
      <c r="CE472" s="11"/>
      <c r="CF472" s="11"/>
      <c r="CG472" s="11"/>
      <c r="CH472" s="11"/>
      <c r="CI472" s="11"/>
      <c r="CJ472" s="11"/>
      <c r="CK472" s="11"/>
      <c r="CL472" s="11"/>
      <c r="CM472" s="11"/>
      <c r="CN472" s="11"/>
      <c r="CO472" s="11"/>
      <c r="CP472" s="11"/>
      <c r="CQ472" s="11"/>
      <c r="CR472" s="11"/>
      <c r="CS472" s="11"/>
      <c r="CT472" s="11"/>
      <c r="CU472" s="11"/>
      <c r="CV472" s="11"/>
      <c r="CW472" s="11"/>
      <c r="CX472" s="11"/>
      <c r="CY472" s="11"/>
      <c r="CZ472" s="11"/>
      <c r="DA472" s="11"/>
      <c r="DB472" s="11"/>
      <c r="DC472" s="12"/>
      <c r="DD472" s="12"/>
      <c r="DE472" s="12"/>
      <c r="DF472" s="12"/>
      <c r="DG472" s="12"/>
      <c r="DH472" s="12"/>
      <c r="DI472" s="12"/>
      <c r="DJ472" s="12"/>
      <c r="DK472" s="12"/>
      <c r="DL472" s="12"/>
      <c r="DM472" s="12"/>
      <c r="DN472" s="12"/>
      <c r="DO472" s="12"/>
      <c r="DP472" s="12"/>
      <c r="DQ472" s="12"/>
      <c r="DR472" s="12"/>
      <c r="DS472" s="12"/>
      <c r="DT472" s="12"/>
      <c r="DU472" s="12"/>
      <c r="DV472" s="12"/>
      <c r="DW472" s="12"/>
      <c r="DX472" s="12"/>
      <c r="DY472" s="12"/>
      <c r="DZ472" s="12"/>
      <c r="EA472" s="12"/>
      <c r="EB472" s="12"/>
      <c r="EC472" s="12"/>
      <c r="ED472" s="12"/>
      <c r="EE472" s="12"/>
      <c r="EF472" s="12"/>
      <c r="EG472" s="12"/>
      <c r="EH472" s="12"/>
      <c r="EI472" s="12"/>
      <c r="EJ472" s="12"/>
      <c r="EK472" s="12"/>
      <c r="EL472" s="12"/>
      <c r="EM472" s="12"/>
      <c r="EN472" s="12"/>
      <c r="EO472" s="12"/>
      <c r="EP472" s="12"/>
      <c r="EQ472" s="12"/>
      <c r="ER472" s="12"/>
      <c r="ES472" s="12"/>
      <c r="ET472" s="12"/>
      <c r="EU472" s="12"/>
      <c r="EV472" s="12"/>
      <c r="EW472" s="12"/>
      <c r="EX472" s="12"/>
    </row>
    <row r="473" spans="1:154" x14ac:dyDescent="0.2">
      <c r="A473" s="38"/>
      <c r="B473" s="39"/>
      <c r="C473" s="39"/>
      <c r="D473" s="39"/>
      <c r="E473" s="39"/>
      <c r="F473" s="49" t="s">
        <v>72</v>
      </c>
      <c r="G473" s="53" t="s">
        <v>260</v>
      </c>
      <c r="H473" s="78"/>
      <c r="I473" s="78"/>
      <c r="J473" s="78">
        <f t="shared" si="109"/>
        <v>0</v>
      </c>
      <c r="K473" s="117"/>
      <c r="L473" s="78"/>
      <c r="M473" s="63"/>
      <c r="N473" s="78"/>
      <c r="O473" s="77"/>
      <c r="P473" s="77">
        <f t="shared" si="106"/>
        <v>0</v>
      </c>
      <c r="Q473" s="41"/>
      <c r="R473" s="36"/>
      <c r="S473" s="36"/>
      <c r="T473" s="101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11"/>
      <c r="BU473" s="11"/>
      <c r="BV473" s="11"/>
      <c r="BW473" s="11"/>
      <c r="BX473" s="11"/>
      <c r="BY473" s="11"/>
      <c r="BZ473" s="11"/>
      <c r="CA473" s="11"/>
      <c r="CB473" s="11"/>
      <c r="CC473" s="11"/>
      <c r="CD473" s="11"/>
      <c r="CE473" s="11"/>
      <c r="CF473" s="11"/>
      <c r="CG473" s="11"/>
      <c r="CH473" s="11"/>
      <c r="CI473" s="11"/>
      <c r="CJ473" s="11"/>
      <c r="CK473" s="11"/>
      <c r="CL473" s="11"/>
      <c r="CM473" s="11"/>
      <c r="CN473" s="11"/>
      <c r="CO473" s="11"/>
      <c r="CP473" s="11"/>
      <c r="CQ473" s="11"/>
      <c r="CR473" s="11"/>
      <c r="CS473" s="11"/>
      <c r="CT473" s="11"/>
      <c r="CU473" s="11"/>
      <c r="CV473" s="11"/>
      <c r="CW473" s="11"/>
      <c r="CX473" s="11"/>
      <c r="CY473" s="11"/>
      <c r="CZ473" s="11"/>
      <c r="DA473" s="11"/>
      <c r="DB473" s="11"/>
      <c r="DC473" s="12"/>
      <c r="DD473" s="12"/>
      <c r="DE473" s="12"/>
      <c r="DF473" s="12"/>
      <c r="DG473" s="12"/>
      <c r="DH473" s="12"/>
      <c r="DI473" s="12"/>
      <c r="DJ473" s="12"/>
      <c r="DK473" s="12"/>
      <c r="DL473" s="12"/>
      <c r="DM473" s="12"/>
      <c r="DN473" s="12"/>
      <c r="DO473" s="12"/>
      <c r="DP473" s="12"/>
      <c r="DQ473" s="12"/>
      <c r="DR473" s="12"/>
      <c r="DS473" s="12"/>
      <c r="DT473" s="12"/>
      <c r="DU473" s="12"/>
      <c r="DV473" s="12"/>
      <c r="DW473" s="12"/>
      <c r="DX473" s="12"/>
      <c r="DY473" s="12"/>
      <c r="DZ473" s="12"/>
      <c r="EA473" s="12"/>
      <c r="EB473" s="12"/>
      <c r="EC473" s="12"/>
      <c r="ED473" s="12"/>
      <c r="EE473" s="12"/>
      <c r="EF473" s="12"/>
      <c r="EG473" s="12"/>
      <c r="EH473" s="12"/>
      <c r="EI473" s="12"/>
      <c r="EJ473" s="12"/>
      <c r="EK473" s="12"/>
      <c r="EL473" s="12"/>
      <c r="EM473" s="12"/>
      <c r="EN473" s="12"/>
      <c r="EO473" s="12"/>
      <c r="EP473" s="12"/>
      <c r="EQ473" s="12"/>
      <c r="ER473" s="12"/>
      <c r="ES473" s="12"/>
      <c r="ET473" s="12"/>
      <c r="EU473" s="12"/>
      <c r="EV473" s="12"/>
      <c r="EW473" s="12"/>
      <c r="EX473" s="12"/>
    </row>
    <row r="474" spans="1:154" x14ac:dyDescent="0.2">
      <c r="A474" s="38"/>
      <c r="B474" s="39"/>
      <c r="C474" s="39"/>
      <c r="D474" s="39"/>
      <c r="E474" s="39"/>
      <c r="F474" s="49" t="s">
        <v>74</v>
      </c>
      <c r="G474" s="53" t="s">
        <v>261</v>
      </c>
      <c r="H474" s="78"/>
      <c r="I474" s="78"/>
      <c r="J474" s="78">
        <f t="shared" si="109"/>
        <v>0</v>
      </c>
      <c r="K474" s="117"/>
      <c r="L474" s="78"/>
      <c r="M474" s="63"/>
      <c r="N474" s="78"/>
      <c r="O474" s="77"/>
      <c r="P474" s="77">
        <f t="shared" si="106"/>
        <v>0</v>
      </c>
      <c r="Q474" s="41"/>
      <c r="R474" s="36"/>
      <c r="S474" s="36"/>
      <c r="T474" s="101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11"/>
      <c r="BU474" s="11"/>
      <c r="BV474" s="11"/>
      <c r="BW474" s="11"/>
      <c r="BX474" s="11"/>
      <c r="BY474" s="11"/>
      <c r="BZ474" s="11"/>
      <c r="CA474" s="11"/>
      <c r="CB474" s="11"/>
      <c r="CC474" s="11"/>
      <c r="CD474" s="11"/>
      <c r="CE474" s="11"/>
      <c r="CF474" s="11"/>
      <c r="CG474" s="11"/>
      <c r="CH474" s="11"/>
      <c r="CI474" s="11"/>
      <c r="CJ474" s="11"/>
      <c r="CK474" s="11"/>
      <c r="CL474" s="11"/>
      <c r="CM474" s="11"/>
      <c r="CN474" s="11"/>
      <c r="CO474" s="11"/>
      <c r="CP474" s="11"/>
      <c r="CQ474" s="11"/>
      <c r="CR474" s="11"/>
      <c r="CS474" s="11"/>
      <c r="CT474" s="11"/>
      <c r="CU474" s="11"/>
      <c r="CV474" s="11"/>
      <c r="CW474" s="11"/>
      <c r="CX474" s="11"/>
      <c r="CY474" s="11"/>
      <c r="CZ474" s="11"/>
      <c r="DA474" s="11"/>
      <c r="DB474" s="11"/>
      <c r="DC474" s="12"/>
      <c r="DD474" s="12"/>
      <c r="DE474" s="12"/>
      <c r="DF474" s="12"/>
      <c r="DG474" s="12"/>
      <c r="DH474" s="12"/>
      <c r="DI474" s="12"/>
      <c r="DJ474" s="12"/>
      <c r="DK474" s="12"/>
      <c r="DL474" s="12"/>
      <c r="DM474" s="12"/>
      <c r="DN474" s="12"/>
      <c r="DO474" s="12"/>
      <c r="DP474" s="12"/>
      <c r="DQ474" s="12"/>
      <c r="DR474" s="12"/>
      <c r="DS474" s="12"/>
      <c r="DT474" s="12"/>
      <c r="DU474" s="12"/>
      <c r="DV474" s="12"/>
      <c r="DW474" s="12"/>
      <c r="DX474" s="12"/>
      <c r="DY474" s="12"/>
      <c r="DZ474" s="12"/>
      <c r="EA474" s="12"/>
      <c r="EB474" s="12"/>
      <c r="EC474" s="12"/>
      <c r="ED474" s="12"/>
      <c r="EE474" s="12"/>
      <c r="EF474" s="12"/>
      <c r="EG474" s="12"/>
      <c r="EH474" s="12"/>
      <c r="EI474" s="12"/>
      <c r="EJ474" s="12"/>
      <c r="EK474" s="12"/>
      <c r="EL474" s="12"/>
      <c r="EM474" s="12"/>
      <c r="EN474" s="12"/>
      <c r="EO474" s="12"/>
      <c r="EP474" s="12"/>
      <c r="EQ474" s="12"/>
      <c r="ER474" s="12"/>
      <c r="ES474" s="12"/>
      <c r="ET474" s="12"/>
      <c r="EU474" s="12"/>
      <c r="EV474" s="12"/>
      <c r="EW474" s="12"/>
      <c r="EX474" s="12"/>
    </row>
    <row r="475" spans="1:154" x14ac:dyDescent="0.2">
      <c r="A475" s="38"/>
      <c r="B475" s="39"/>
      <c r="C475" s="39"/>
      <c r="D475" s="39"/>
      <c r="E475" s="39"/>
      <c r="F475" s="67" t="s">
        <v>29</v>
      </c>
      <c r="G475" s="53" t="s">
        <v>397</v>
      </c>
      <c r="H475" s="75"/>
      <c r="I475" s="75"/>
      <c r="J475" s="78">
        <f t="shared" si="109"/>
        <v>0</v>
      </c>
      <c r="K475" s="117"/>
      <c r="L475" s="75"/>
      <c r="M475" s="63"/>
      <c r="N475" s="75"/>
      <c r="O475" s="77"/>
      <c r="P475" s="77">
        <f t="shared" si="106"/>
        <v>0</v>
      </c>
      <c r="Q475" s="41"/>
      <c r="R475" s="36"/>
      <c r="S475" s="36"/>
      <c r="T475" s="101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11"/>
      <c r="BU475" s="11"/>
      <c r="BV475" s="11"/>
      <c r="BW475" s="11"/>
      <c r="BX475" s="11"/>
      <c r="BY475" s="11"/>
      <c r="BZ475" s="11"/>
      <c r="CA475" s="11"/>
      <c r="CB475" s="11"/>
      <c r="CC475" s="11"/>
      <c r="CD475" s="11"/>
      <c r="CE475" s="11"/>
      <c r="CF475" s="11"/>
      <c r="CG475" s="11"/>
      <c r="CH475" s="11"/>
      <c r="CI475" s="11"/>
      <c r="CJ475" s="11"/>
      <c r="CK475" s="11"/>
      <c r="CL475" s="11"/>
      <c r="CM475" s="11"/>
      <c r="CN475" s="11"/>
      <c r="CO475" s="11"/>
      <c r="CP475" s="11"/>
      <c r="CQ475" s="11"/>
      <c r="CR475" s="11"/>
      <c r="CS475" s="11"/>
      <c r="CT475" s="11"/>
      <c r="CU475" s="11"/>
      <c r="CV475" s="11"/>
      <c r="CW475" s="11"/>
      <c r="CX475" s="11"/>
      <c r="CY475" s="11"/>
      <c r="CZ475" s="11"/>
      <c r="DA475" s="11"/>
      <c r="DB475" s="11"/>
      <c r="DC475" s="12"/>
      <c r="DD475" s="12"/>
      <c r="DE475" s="12"/>
      <c r="DF475" s="12"/>
      <c r="DG475" s="12"/>
      <c r="DH475" s="12"/>
      <c r="DI475" s="12"/>
      <c r="DJ475" s="12"/>
      <c r="DK475" s="12"/>
      <c r="DL475" s="12"/>
      <c r="DM475" s="12"/>
      <c r="DN475" s="12"/>
      <c r="DO475" s="12"/>
      <c r="DP475" s="12"/>
      <c r="DQ475" s="12"/>
      <c r="DR475" s="12"/>
      <c r="DS475" s="12"/>
      <c r="DT475" s="12"/>
      <c r="DU475" s="12"/>
      <c r="DV475" s="12"/>
      <c r="DW475" s="12"/>
      <c r="DX475" s="12"/>
      <c r="DY475" s="12"/>
      <c r="DZ475" s="12"/>
      <c r="EA475" s="12"/>
      <c r="EB475" s="12"/>
      <c r="EC475" s="12"/>
      <c r="ED475" s="12"/>
      <c r="EE475" s="12"/>
      <c r="EF475" s="12"/>
      <c r="EG475" s="12"/>
      <c r="EH475" s="12"/>
      <c r="EI475" s="12"/>
      <c r="EJ475" s="12"/>
      <c r="EK475" s="12"/>
      <c r="EL475" s="12"/>
      <c r="EM475" s="12"/>
      <c r="EN475" s="12"/>
      <c r="EO475" s="12"/>
      <c r="EP475" s="12"/>
      <c r="EQ475" s="12"/>
      <c r="ER475" s="12"/>
      <c r="ES475" s="12"/>
      <c r="ET475" s="12"/>
      <c r="EU475" s="12"/>
      <c r="EV475" s="12"/>
      <c r="EW475" s="12"/>
      <c r="EX475" s="12"/>
    </row>
    <row r="476" spans="1:154" x14ac:dyDescent="0.2">
      <c r="A476" s="38"/>
      <c r="B476" s="39"/>
      <c r="C476" s="39"/>
      <c r="D476" s="39">
        <v>80</v>
      </c>
      <c r="E476" s="39"/>
      <c r="F476" s="39"/>
      <c r="G476" s="74" t="s">
        <v>399</v>
      </c>
      <c r="H476" s="75"/>
      <c r="I476" s="75"/>
      <c r="J476" s="78">
        <f t="shared" si="109"/>
        <v>0</v>
      </c>
      <c r="K476" s="117"/>
      <c r="L476" s="75"/>
      <c r="M476" s="63"/>
      <c r="N476" s="75"/>
      <c r="O476" s="77">
        <f>O477+O478</f>
        <v>0</v>
      </c>
      <c r="P476" s="77">
        <f t="shared" si="106"/>
        <v>0</v>
      </c>
      <c r="Q476" s="41"/>
      <c r="R476" s="36"/>
      <c r="S476" s="36"/>
      <c r="T476" s="101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11"/>
      <c r="BU476" s="11"/>
      <c r="BV476" s="11"/>
      <c r="BW476" s="11"/>
      <c r="BX476" s="11"/>
      <c r="BY476" s="11"/>
      <c r="BZ476" s="11"/>
      <c r="CA476" s="11"/>
      <c r="CB476" s="11"/>
      <c r="CC476" s="11"/>
      <c r="CD476" s="11"/>
      <c r="CE476" s="11"/>
      <c r="CF476" s="11"/>
      <c r="CG476" s="11"/>
      <c r="CH476" s="11"/>
      <c r="CI476" s="11"/>
      <c r="CJ476" s="11"/>
      <c r="CK476" s="11"/>
      <c r="CL476" s="11"/>
      <c r="CM476" s="11"/>
      <c r="CN476" s="11"/>
      <c r="CO476" s="11"/>
      <c r="CP476" s="11"/>
      <c r="CQ476" s="11"/>
      <c r="CR476" s="11"/>
      <c r="CS476" s="11"/>
      <c r="CT476" s="11"/>
      <c r="CU476" s="11"/>
      <c r="CV476" s="11"/>
      <c r="CW476" s="11"/>
      <c r="CX476" s="11"/>
      <c r="CY476" s="11"/>
      <c r="CZ476" s="11"/>
      <c r="DA476" s="11"/>
      <c r="DB476" s="11"/>
      <c r="DC476" s="12"/>
      <c r="DD476" s="12"/>
      <c r="DE476" s="12"/>
      <c r="DF476" s="12"/>
      <c r="DG476" s="12"/>
      <c r="DH476" s="12"/>
      <c r="DI476" s="12"/>
      <c r="DJ476" s="12"/>
      <c r="DK476" s="12"/>
      <c r="DL476" s="12"/>
      <c r="DM476" s="12"/>
      <c r="DN476" s="12"/>
      <c r="DO476" s="12"/>
      <c r="DP476" s="12"/>
      <c r="DQ476" s="12"/>
      <c r="DR476" s="12"/>
      <c r="DS476" s="12"/>
      <c r="DT476" s="12"/>
      <c r="DU476" s="12"/>
      <c r="DV476" s="12"/>
      <c r="DW476" s="12"/>
      <c r="DX476" s="12"/>
      <c r="DY476" s="12"/>
      <c r="DZ476" s="12"/>
      <c r="EA476" s="12"/>
      <c r="EB476" s="12"/>
      <c r="EC476" s="12"/>
      <c r="ED476" s="12"/>
      <c r="EE476" s="12"/>
      <c r="EF476" s="12"/>
      <c r="EG476" s="12"/>
      <c r="EH476" s="12"/>
      <c r="EI476" s="12"/>
      <c r="EJ476" s="12"/>
      <c r="EK476" s="12"/>
      <c r="EL476" s="12"/>
      <c r="EM476" s="12"/>
      <c r="EN476" s="12"/>
      <c r="EO476" s="12"/>
      <c r="EP476" s="12"/>
      <c r="EQ476" s="12"/>
      <c r="ER476" s="12"/>
      <c r="ES476" s="12"/>
      <c r="ET476" s="12"/>
      <c r="EU476" s="12"/>
      <c r="EV476" s="12"/>
      <c r="EW476" s="12"/>
      <c r="EX476" s="12"/>
    </row>
    <row r="477" spans="1:154" x14ac:dyDescent="0.2">
      <c r="A477" s="48"/>
      <c r="B477" s="49"/>
      <c r="C477" s="49"/>
      <c r="D477" s="49"/>
      <c r="E477" s="49" t="s">
        <v>24</v>
      </c>
      <c r="F477" s="49"/>
      <c r="G477" s="53" t="s">
        <v>400</v>
      </c>
      <c r="H477" s="78"/>
      <c r="I477" s="78"/>
      <c r="J477" s="78">
        <f t="shared" si="109"/>
        <v>0</v>
      </c>
      <c r="K477" s="117"/>
      <c r="L477" s="78"/>
      <c r="M477" s="50"/>
      <c r="N477" s="78"/>
      <c r="O477" s="105">
        <f>M477+N477</f>
        <v>0</v>
      </c>
      <c r="P477" s="105">
        <f t="shared" si="106"/>
        <v>0</v>
      </c>
      <c r="Q477" s="41"/>
      <c r="R477" s="36"/>
      <c r="S477" s="36"/>
      <c r="T477" s="101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11"/>
      <c r="BU477" s="11"/>
      <c r="BV477" s="11"/>
      <c r="BW477" s="11"/>
      <c r="BX477" s="11"/>
      <c r="BY477" s="11"/>
      <c r="BZ477" s="11"/>
      <c r="CA477" s="11"/>
      <c r="CB477" s="11"/>
      <c r="CC477" s="11"/>
      <c r="CD477" s="11"/>
      <c r="CE477" s="11"/>
      <c r="CF477" s="11"/>
      <c r="CG477" s="11"/>
      <c r="CH477" s="11"/>
      <c r="CI477" s="11"/>
      <c r="CJ477" s="11"/>
      <c r="CK477" s="11"/>
      <c r="CL477" s="11"/>
      <c r="CM477" s="11"/>
      <c r="CN477" s="11"/>
      <c r="CO477" s="11"/>
      <c r="CP477" s="11"/>
      <c r="CQ477" s="11"/>
      <c r="CR477" s="11"/>
      <c r="CS477" s="11"/>
      <c r="CT477" s="11"/>
      <c r="CU477" s="11"/>
      <c r="CV477" s="11"/>
      <c r="CW477" s="11"/>
      <c r="CX477" s="11"/>
      <c r="CY477" s="11"/>
      <c r="CZ477" s="11"/>
      <c r="DA477" s="11"/>
      <c r="DB477" s="11"/>
      <c r="DC477" s="12"/>
      <c r="DD477" s="12"/>
      <c r="DE477" s="12"/>
      <c r="DF477" s="12"/>
      <c r="DG477" s="12"/>
      <c r="DH477" s="12"/>
      <c r="DI477" s="12"/>
      <c r="DJ477" s="12"/>
      <c r="DK477" s="12"/>
      <c r="DL477" s="12"/>
      <c r="DM477" s="12"/>
      <c r="DN477" s="12"/>
      <c r="DO477" s="12"/>
      <c r="DP477" s="12"/>
      <c r="DQ477" s="12"/>
      <c r="DR477" s="12"/>
      <c r="DS477" s="12"/>
      <c r="DT477" s="12"/>
      <c r="DU477" s="12"/>
      <c r="DV477" s="12"/>
      <c r="DW477" s="12"/>
      <c r="DX477" s="12"/>
      <c r="DY477" s="12"/>
      <c r="DZ477" s="12"/>
      <c r="EA477" s="12"/>
      <c r="EB477" s="12"/>
      <c r="EC477" s="12"/>
      <c r="ED477" s="12"/>
      <c r="EE477" s="12"/>
      <c r="EF477" s="12"/>
      <c r="EG477" s="12"/>
      <c r="EH477" s="12"/>
      <c r="EI477" s="12"/>
      <c r="EJ477" s="12"/>
      <c r="EK477" s="12"/>
      <c r="EL477" s="12"/>
      <c r="EM477" s="12"/>
      <c r="EN477" s="12"/>
      <c r="EO477" s="12"/>
      <c r="EP477" s="12"/>
      <c r="EQ477" s="12"/>
      <c r="ER477" s="12"/>
      <c r="ES477" s="12"/>
      <c r="ET477" s="12"/>
      <c r="EU477" s="12"/>
      <c r="EV477" s="12"/>
      <c r="EW477" s="12"/>
      <c r="EX477" s="12"/>
    </row>
    <row r="478" spans="1:154" ht="33" x14ac:dyDescent="0.2">
      <c r="A478" s="48"/>
      <c r="B478" s="49"/>
      <c r="C478" s="49"/>
      <c r="D478" s="49"/>
      <c r="E478" s="49" t="s">
        <v>46</v>
      </c>
      <c r="F478" s="49"/>
      <c r="G478" s="53" t="s">
        <v>401</v>
      </c>
      <c r="H478" s="78"/>
      <c r="I478" s="78"/>
      <c r="J478" s="78">
        <f t="shared" si="109"/>
        <v>0</v>
      </c>
      <c r="K478" s="117"/>
      <c r="L478" s="78"/>
      <c r="M478" s="50"/>
      <c r="N478" s="78"/>
      <c r="O478" s="105">
        <f>M478+N478</f>
        <v>0</v>
      </c>
      <c r="P478" s="105">
        <f t="shared" si="106"/>
        <v>0</v>
      </c>
      <c r="Q478" s="41"/>
      <c r="R478" s="36"/>
      <c r="S478" s="36"/>
      <c r="T478" s="101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11"/>
      <c r="BU478" s="11"/>
      <c r="BV478" s="11"/>
      <c r="BW478" s="11"/>
      <c r="BX478" s="11"/>
      <c r="BY478" s="11"/>
      <c r="BZ478" s="11"/>
      <c r="CA478" s="11"/>
      <c r="CB478" s="11"/>
      <c r="CC478" s="11"/>
      <c r="CD478" s="11"/>
      <c r="CE478" s="11"/>
      <c r="CF478" s="11"/>
      <c r="CG478" s="11"/>
      <c r="CH478" s="11"/>
      <c r="CI478" s="11"/>
      <c r="CJ478" s="11"/>
      <c r="CK478" s="11"/>
      <c r="CL478" s="11"/>
      <c r="CM478" s="11"/>
      <c r="CN478" s="11"/>
      <c r="CO478" s="11"/>
      <c r="CP478" s="11"/>
      <c r="CQ478" s="11"/>
      <c r="CR478" s="11"/>
      <c r="CS478" s="11"/>
      <c r="CT478" s="11"/>
      <c r="CU478" s="11"/>
      <c r="CV478" s="11"/>
      <c r="CW478" s="11"/>
      <c r="CX478" s="11"/>
      <c r="CY478" s="11"/>
      <c r="CZ478" s="11"/>
      <c r="DA478" s="11"/>
      <c r="DB478" s="11"/>
      <c r="DC478" s="12"/>
      <c r="DD478" s="12"/>
      <c r="DE478" s="12"/>
      <c r="DF478" s="12"/>
      <c r="DG478" s="12"/>
      <c r="DH478" s="12"/>
      <c r="DI478" s="12"/>
      <c r="DJ478" s="12"/>
      <c r="DK478" s="12"/>
      <c r="DL478" s="12"/>
      <c r="DM478" s="12"/>
      <c r="DN478" s="12"/>
      <c r="DO478" s="12"/>
      <c r="DP478" s="12"/>
      <c r="DQ478" s="12"/>
      <c r="DR478" s="12"/>
      <c r="DS478" s="12"/>
      <c r="DT478" s="12"/>
      <c r="DU478" s="12"/>
      <c r="DV478" s="12"/>
      <c r="DW478" s="12"/>
      <c r="DX478" s="12"/>
      <c r="DY478" s="12"/>
      <c r="DZ478" s="12"/>
      <c r="EA478" s="12"/>
      <c r="EB478" s="12"/>
      <c r="EC478" s="12"/>
      <c r="ED478" s="12"/>
      <c r="EE478" s="12"/>
      <c r="EF478" s="12"/>
      <c r="EG478" s="12"/>
      <c r="EH478" s="12"/>
      <c r="EI478" s="12"/>
      <c r="EJ478" s="12"/>
      <c r="EK478" s="12"/>
      <c r="EL478" s="12"/>
      <c r="EM478" s="12"/>
      <c r="EN478" s="12"/>
      <c r="EO478" s="12"/>
      <c r="EP478" s="12"/>
      <c r="EQ478" s="12"/>
      <c r="ER478" s="12"/>
      <c r="ES478" s="12"/>
      <c r="ET478" s="12"/>
      <c r="EU478" s="12"/>
      <c r="EV478" s="12"/>
      <c r="EW478" s="12"/>
      <c r="EX478" s="12"/>
    </row>
    <row r="479" spans="1:154" x14ac:dyDescent="0.2">
      <c r="A479" s="92"/>
      <c r="B479" s="93"/>
      <c r="C479" s="93"/>
      <c r="D479" s="93">
        <v>85</v>
      </c>
      <c r="E479" s="93"/>
      <c r="F479" s="93"/>
      <c r="G479" s="94" t="s">
        <v>109</v>
      </c>
      <c r="H479" s="154"/>
      <c r="I479" s="154"/>
      <c r="J479" s="154">
        <f t="shared" si="109"/>
        <v>0</v>
      </c>
      <c r="K479" s="167"/>
      <c r="L479" s="154"/>
      <c r="M479" s="156">
        <v>-39243</v>
      </c>
      <c r="N479" s="154">
        <v>-225.89</v>
      </c>
      <c r="O479" s="168">
        <f>M479+N479</f>
        <v>-39468.89</v>
      </c>
      <c r="P479" s="168">
        <f t="shared" si="106"/>
        <v>39468.89</v>
      </c>
      <c r="Q479" s="158"/>
      <c r="R479" s="36"/>
      <c r="S479" s="36"/>
      <c r="T479" s="101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  <c r="BX479" s="11"/>
      <c r="BY479" s="11"/>
      <c r="BZ479" s="11"/>
      <c r="CA479" s="11"/>
      <c r="CB479" s="11"/>
      <c r="CC479" s="11"/>
      <c r="CD479" s="11"/>
      <c r="CE479" s="11"/>
      <c r="CF479" s="11"/>
      <c r="CG479" s="11"/>
      <c r="CH479" s="11"/>
      <c r="CI479" s="11"/>
      <c r="CJ479" s="11"/>
      <c r="CK479" s="11"/>
      <c r="CL479" s="11"/>
      <c r="CM479" s="11"/>
      <c r="CN479" s="11"/>
      <c r="CO479" s="11"/>
      <c r="CP479" s="11"/>
      <c r="CQ479" s="11"/>
      <c r="CR479" s="11"/>
      <c r="CS479" s="11"/>
      <c r="CT479" s="11"/>
      <c r="CU479" s="11"/>
      <c r="CV479" s="11"/>
      <c r="CW479" s="11"/>
      <c r="CX479" s="11"/>
      <c r="CY479" s="11"/>
      <c r="CZ479" s="11"/>
      <c r="DA479" s="11"/>
      <c r="DB479" s="11"/>
      <c r="DC479" s="12"/>
      <c r="DD479" s="12"/>
      <c r="DE479" s="12"/>
      <c r="DF479" s="12"/>
      <c r="DG479" s="12"/>
      <c r="DH479" s="12"/>
      <c r="DI479" s="12"/>
      <c r="DJ479" s="12"/>
      <c r="DK479" s="12"/>
      <c r="DL479" s="12"/>
      <c r="DM479" s="12"/>
      <c r="DN479" s="12"/>
      <c r="DO479" s="12"/>
      <c r="DP479" s="12"/>
      <c r="DQ479" s="12"/>
      <c r="DR479" s="12"/>
      <c r="DS479" s="12"/>
      <c r="DT479" s="12"/>
      <c r="DU479" s="12"/>
      <c r="DV479" s="12"/>
      <c r="DW479" s="12"/>
      <c r="DX479" s="12"/>
      <c r="DY479" s="12"/>
      <c r="DZ479" s="12"/>
      <c r="EA479" s="12"/>
      <c r="EB479" s="12"/>
      <c r="EC479" s="12"/>
      <c r="ED479" s="12"/>
      <c r="EE479" s="12"/>
      <c r="EF479" s="12"/>
      <c r="EG479" s="12"/>
      <c r="EH479" s="12"/>
      <c r="EI479" s="12"/>
      <c r="EJ479" s="12"/>
      <c r="EK479" s="12"/>
      <c r="EL479" s="12"/>
      <c r="EM479" s="12"/>
      <c r="EN479" s="12"/>
      <c r="EO479" s="12"/>
      <c r="EP479" s="12"/>
      <c r="EQ479" s="12"/>
      <c r="ER479" s="12"/>
      <c r="ES479" s="12"/>
      <c r="ET479" s="12"/>
      <c r="EU479" s="12"/>
      <c r="EV479" s="12"/>
      <c r="EW479" s="12"/>
      <c r="EX479" s="12"/>
    </row>
    <row r="480" spans="1:154" x14ac:dyDescent="0.2">
      <c r="A480" s="48"/>
      <c r="B480" s="49"/>
      <c r="C480" s="49"/>
      <c r="D480" s="49"/>
      <c r="E480" s="49"/>
      <c r="F480" s="49"/>
      <c r="G480" s="53" t="s">
        <v>341</v>
      </c>
      <c r="H480" s="78"/>
      <c r="I480" s="78"/>
      <c r="J480" s="78">
        <f t="shared" si="109"/>
        <v>0</v>
      </c>
      <c r="K480" s="117"/>
      <c r="L480" s="78"/>
      <c r="M480" s="50"/>
      <c r="N480" s="78"/>
      <c r="O480" s="105"/>
      <c r="P480" s="105">
        <f t="shared" ref="P480:P502" si="110">H480-O480</f>
        <v>0</v>
      </c>
      <c r="Q480" s="41"/>
      <c r="R480" s="36"/>
      <c r="S480" s="36"/>
      <c r="T480" s="101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11"/>
      <c r="BU480" s="11"/>
      <c r="BV480" s="11"/>
      <c r="BW480" s="11"/>
      <c r="BX480" s="11"/>
      <c r="BY480" s="11"/>
      <c r="BZ480" s="11"/>
      <c r="CA480" s="11"/>
      <c r="CB480" s="11"/>
      <c r="CC480" s="11"/>
      <c r="CD480" s="11"/>
      <c r="CE480" s="11"/>
      <c r="CF480" s="11"/>
      <c r="CG480" s="11"/>
      <c r="CH480" s="11"/>
      <c r="CI480" s="11"/>
      <c r="CJ480" s="11"/>
      <c r="CK480" s="11"/>
      <c r="CL480" s="11"/>
      <c r="CM480" s="11"/>
      <c r="CN480" s="11"/>
      <c r="CO480" s="11"/>
      <c r="CP480" s="11"/>
      <c r="CQ480" s="11"/>
      <c r="CR480" s="11"/>
      <c r="CS480" s="11"/>
      <c r="CT480" s="11"/>
      <c r="CU480" s="11"/>
      <c r="CV480" s="11"/>
      <c r="CW480" s="11"/>
      <c r="CX480" s="11"/>
      <c r="CY480" s="11"/>
      <c r="CZ480" s="11"/>
      <c r="DA480" s="11"/>
      <c r="DB480" s="11"/>
      <c r="DC480" s="12"/>
      <c r="DD480" s="12"/>
      <c r="DE480" s="12"/>
      <c r="DF480" s="12"/>
      <c r="DG480" s="12"/>
      <c r="DH480" s="12"/>
      <c r="DI480" s="12"/>
      <c r="DJ480" s="12"/>
      <c r="DK480" s="12"/>
      <c r="DL480" s="12"/>
      <c r="DM480" s="12"/>
      <c r="DN480" s="12"/>
      <c r="DO480" s="12"/>
      <c r="DP480" s="12"/>
      <c r="DQ480" s="12"/>
      <c r="DR480" s="12"/>
      <c r="DS480" s="12"/>
      <c r="DT480" s="12"/>
      <c r="DU480" s="12"/>
      <c r="DV480" s="12"/>
      <c r="DW480" s="12"/>
      <c r="DX480" s="12"/>
      <c r="DY480" s="12"/>
      <c r="DZ480" s="12"/>
      <c r="EA480" s="12"/>
      <c r="EB480" s="12"/>
      <c r="EC480" s="12"/>
      <c r="ED480" s="12"/>
      <c r="EE480" s="12"/>
      <c r="EF480" s="12"/>
      <c r="EG480" s="12"/>
      <c r="EH480" s="12"/>
      <c r="EI480" s="12"/>
      <c r="EJ480" s="12"/>
      <c r="EK480" s="12"/>
      <c r="EL480" s="12"/>
      <c r="EM480" s="12"/>
      <c r="EN480" s="12"/>
      <c r="EO480" s="12"/>
      <c r="EP480" s="12"/>
      <c r="EQ480" s="12"/>
      <c r="ER480" s="12"/>
      <c r="ES480" s="12"/>
      <c r="ET480" s="12"/>
      <c r="EU480" s="12"/>
      <c r="EV480" s="12"/>
      <c r="EW480" s="12"/>
      <c r="EX480" s="12"/>
    </row>
    <row r="481" spans="1:154" x14ac:dyDescent="0.2">
      <c r="A481" s="159" t="s">
        <v>350</v>
      </c>
      <c r="B481" s="160" t="s">
        <v>35</v>
      </c>
      <c r="C481" s="160"/>
      <c r="D481" s="160"/>
      <c r="E481" s="160"/>
      <c r="F481" s="160"/>
      <c r="G481" s="125" t="s">
        <v>402</v>
      </c>
      <c r="H481" s="75">
        <f>SUM(H482:H484)</f>
        <v>31581000</v>
      </c>
      <c r="I481" s="75">
        <f>SUM(I482:I484)</f>
        <v>14515000</v>
      </c>
      <c r="J481" s="75">
        <f t="shared" si="109"/>
        <v>17066000</v>
      </c>
      <c r="K481" s="117"/>
      <c r="L481" s="75">
        <f>SUM(L482:L484)</f>
        <v>14515000</v>
      </c>
      <c r="M481" s="75">
        <f>SUM(M482:M484)</f>
        <v>5883760</v>
      </c>
      <c r="N481" s="75">
        <f>SUM(N482:N484)</f>
        <v>1531091.05</v>
      </c>
      <c r="O481" s="77">
        <f>SUM(O482:O484)</f>
        <v>7414851.0500000007</v>
      </c>
      <c r="P481" s="77">
        <f t="shared" si="110"/>
        <v>24166148.949999999</v>
      </c>
      <c r="Q481" s="41"/>
      <c r="R481" s="36"/>
      <c r="S481" s="36"/>
      <c r="T481" s="101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11"/>
      <c r="BU481" s="11"/>
      <c r="BV481" s="11"/>
      <c r="BW481" s="11"/>
      <c r="BX481" s="11"/>
      <c r="BY481" s="11"/>
      <c r="BZ481" s="11"/>
      <c r="CA481" s="11"/>
      <c r="CB481" s="11"/>
      <c r="CC481" s="11"/>
      <c r="CD481" s="11"/>
      <c r="CE481" s="11"/>
      <c r="CF481" s="11"/>
      <c r="CG481" s="11"/>
      <c r="CH481" s="11"/>
      <c r="CI481" s="11"/>
      <c r="CJ481" s="11"/>
      <c r="CK481" s="11"/>
      <c r="CL481" s="11"/>
      <c r="CM481" s="11"/>
      <c r="CN481" s="11"/>
      <c r="CO481" s="11"/>
      <c r="CP481" s="11"/>
      <c r="CQ481" s="11"/>
      <c r="CR481" s="11"/>
      <c r="CS481" s="11"/>
      <c r="CT481" s="11"/>
      <c r="CU481" s="11"/>
      <c r="CV481" s="11"/>
      <c r="CW481" s="11"/>
      <c r="CX481" s="11"/>
      <c r="CY481" s="11"/>
      <c r="CZ481" s="11"/>
      <c r="DA481" s="11"/>
      <c r="DB481" s="11"/>
      <c r="DC481" s="12"/>
      <c r="DD481" s="12"/>
      <c r="DE481" s="12"/>
      <c r="DF481" s="12"/>
      <c r="DG481" s="12"/>
      <c r="DH481" s="12"/>
      <c r="DI481" s="12"/>
      <c r="DJ481" s="12"/>
      <c r="DK481" s="12"/>
      <c r="DL481" s="12"/>
      <c r="DM481" s="12"/>
      <c r="DN481" s="12"/>
      <c r="DO481" s="12"/>
      <c r="DP481" s="12"/>
      <c r="DQ481" s="12"/>
      <c r="DR481" s="12"/>
      <c r="DS481" s="12"/>
      <c r="DT481" s="12"/>
      <c r="DU481" s="12"/>
      <c r="DV481" s="12"/>
      <c r="DW481" s="12"/>
      <c r="DX481" s="12"/>
      <c r="DY481" s="12"/>
      <c r="DZ481" s="12"/>
      <c r="EA481" s="12"/>
      <c r="EB481" s="12"/>
      <c r="EC481" s="12"/>
      <c r="ED481" s="12"/>
      <c r="EE481" s="12"/>
      <c r="EF481" s="12"/>
      <c r="EG481" s="12"/>
      <c r="EH481" s="12"/>
      <c r="EI481" s="12"/>
      <c r="EJ481" s="12"/>
      <c r="EK481" s="12"/>
      <c r="EL481" s="12"/>
      <c r="EM481" s="12"/>
      <c r="EN481" s="12"/>
      <c r="EO481" s="12"/>
      <c r="EP481" s="12"/>
      <c r="EQ481" s="12"/>
      <c r="ER481" s="12"/>
      <c r="ES481" s="12"/>
      <c r="ET481" s="12"/>
      <c r="EU481" s="12"/>
      <c r="EV481" s="12"/>
      <c r="EW481" s="12"/>
      <c r="EX481" s="12"/>
    </row>
    <row r="482" spans="1:154" x14ac:dyDescent="0.2">
      <c r="A482" s="159"/>
      <c r="B482" s="160"/>
      <c r="C482" s="160" t="s">
        <v>24</v>
      </c>
      <c r="D482" s="160"/>
      <c r="E482" s="160"/>
      <c r="F482" s="160"/>
      <c r="G482" s="125" t="s">
        <v>403</v>
      </c>
      <c r="H482" s="75">
        <f>H404+H410</f>
        <v>15000</v>
      </c>
      <c r="I482" s="75">
        <f>I404+I410</f>
        <v>15000</v>
      </c>
      <c r="J482" s="75">
        <f t="shared" si="109"/>
        <v>0</v>
      </c>
      <c r="K482" s="117"/>
      <c r="L482" s="75">
        <f>L404+L410</f>
        <v>15000</v>
      </c>
      <c r="M482" s="75">
        <f>M404+M410</f>
        <v>8131</v>
      </c>
      <c r="N482" s="75">
        <f>N404+N410</f>
        <v>6864.94</v>
      </c>
      <c r="O482" s="77">
        <f>O404+O410</f>
        <v>14995.939999999999</v>
      </c>
      <c r="P482" s="77">
        <f t="shared" si="110"/>
        <v>4.0600000000013097</v>
      </c>
      <c r="Q482" s="41"/>
      <c r="R482" s="36"/>
      <c r="S482" s="36"/>
      <c r="T482" s="101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11"/>
      <c r="BU482" s="11"/>
      <c r="BV482" s="11"/>
      <c r="BW482" s="11"/>
      <c r="BX482" s="11"/>
      <c r="BY482" s="11"/>
      <c r="BZ482" s="11"/>
      <c r="CA482" s="11"/>
      <c r="CB482" s="11"/>
      <c r="CC482" s="11"/>
      <c r="CD482" s="11"/>
      <c r="CE482" s="11"/>
      <c r="CF482" s="11"/>
      <c r="CG482" s="11"/>
      <c r="CH482" s="11"/>
      <c r="CI482" s="11"/>
      <c r="CJ482" s="11"/>
      <c r="CK482" s="11"/>
      <c r="CL482" s="11"/>
      <c r="CM482" s="11"/>
      <c r="CN482" s="11"/>
      <c r="CO482" s="11"/>
      <c r="CP482" s="11"/>
      <c r="CQ482" s="11"/>
      <c r="CR482" s="11"/>
      <c r="CS482" s="11"/>
      <c r="CT482" s="11"/>
      <c r="CU482" s="11"/>
      <c r="CV482" s="11"/>
      <c r="CW482" s="11"/>
      <c r="CX482" s="11"/>
      <c r="CY482" s="11"/>
      <c r="CZ482" s="11"/>
      <c r="DA482" s="11"/>
      <c r="DB482" s="11"/>
      <c r="DC482" s="12"/>
      <c r="DD482" s="12"/>
      <c r="DE482" s="12"/>
      <c r="DF482" s="12"/>
      <c r="DG482" s="12"/>
      <c r="DH482" s="12"/>
      <c r="DI482" s="12"/>
      <c r="DJ482" s="12"/>
      <c r="DK482" s="12"/>
      <c r="DL482" s="12"/>
      <c r="DM482" s="12"/>
      <c r="DN482" s="12"/>
      <c r="DO482" s="12"/>
      <c r="DP482" s="12"/>
      <c r="DQ482" s="12"/>
      <c r="DR482" s="12"/>
      <c r="DS482" s="12"/>
      <c r="DT482" s="12"/>
      <c r="DU482" s="12"/>
      <c r="DV482" s="12"/>
      <c r="DW482" s="12"/>
      <c r="DX482" s="12"/>
      <c r="DY482" s="12"/>
      <c r="DZ482" s="12"/>
      <c r="EA482" s="12"/>
      <c r="EB482" s="12"/>
      <c r="EC482" s="12"/>
      <c r="ED482" s="12"/>
      <c r="EE482" s="12"/>
      <c r="EF482" s="12"/>
      <c r="EG482" s="12"/>
      <c r="EH482" s="12"/>
      <c r="EI482" s="12"/>
      <c r="EJ482" s="12"/>
      <c r="EK482" s="12"/>
      <c r="EL482" s="12"/>
      <c r="EM482" s="12"/>
      <c r="EN482" s="12"/>
      <c r="EO482" s="12"/>
      <c r="EP482" s="12"/>
      <c r="EQ482" s="12"/>
      <c r="ER482" s="12"/>
      <c r="ES482" s="12"/>
      <c r="ET482" s="12"/>
      <c r="EU482" s="12"/>
      <c r="EV482" s="12"/>
      <c r="EW482" s="12"/>
      <c r="EX482" s="12"/>
    </row>
    <row r="483" spans="1:154" x14ac:dyDescent="0.2">
      <c r="A483" s="159"/>
      <c r="B483" s="160"/>
      <c r="C483" s="160" t="s">
        <v>143</v>
      </c>
      <c r="D483" s="160"/>
      <c r="E483" s="160"/>
      <c r="F483" s="160"/>
      <c r="G483" s="125" t="s">
        <v>404</v>
      </c>
      <c r="H483" s="75">
        <f>H407+H426</f>
        <v>31566000</v>
      </c>
      <c r="I483" s="75">
        <f>I407+I426</f>
        <v>14500000</v>
      </c>
      <c r="J483" s="75">
        <f t="shared" si="109"/>
        <v>17066000</v>
      </c>
      <c r="K483" s="117"/>
      <c r="L483" s="75">
        <f>L407+L426</f>
        <v>14500000</v>
      </c>
      <c r="M483" s="75">
        <f t="shared" ref="M483:N483" si="111">M407+M426</f>
        <v>5914872</v>
      </c>
      <c r="N483" s="75">
        <f t="shared" si="111"/>
        <v>1524452</v>
      </c>
      <c r="O483" s="77">
        <f>O407+O426</f>
        <v>7439324</v>
      </c>
      <c r="P483" s="77">
        <f t="shared" si="110"/>
        <v>24126676</v>
      </c>
      <c r="Q483" s="41"/>
      <c r="R483" s="36"/>
      <c r="S483" s="36"/>
      <c r="T483" s="101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11"/>
      <c r="BU483" s="11"/>
      <c r="BV483" s="11"/>
      <c r="BW483" s="11"/>
      <c r="BX483" s="11"/>
      <c r="BY483" s="11"/>
      <c r="BZ483" s="11"/>
      <c r="CA483" s="11"/>
      <c r="CB483" s="11"/>
      <c r="CC483" s="11"/>
      <c r="CD483" s="11"/>
      <c r="CE483" s="11"/>
      <c r="CF483" s="11"/>
      <c r="CG483" s="11"/>
      <c r="CH483" s="11"/>
      <c r="CI483" s="11"/>
      <c r="CJ483" s="11"/>
      <c r="CK483" s="11"/>
      <c r="CL483" s="11"/>
      <c r="CM483" s="11"/>
      <c r="CN483" s="11"/>
      <c r="CO483" s="11"/>
      <c r="CP483" s="11"/>
      <c r="CQ483" s="11"/>
      <c r="CR483" s="11"/>
      <c r="CS483" s="11"/>
      <c r="CT483" s="11"/>
      <c r="CU483" s="11"/>
      <c r="CV483" s="11"/>
      <c r="CW483" s="11"/>
      <c r="CX483" s="11"/>
      <c r="CY483" s="11"/>
      <c r="CZ483" s="11"/>
      <c r="DA483" s="11"/>
      <c r="DB483" s="11"/>
      <c r="DC483" s="12"/>
      <c r="DD483" s="12"/>
      <c r="DE483" s="12"/>
      <c r="DF483" s="12"/>
      <c r="DG483" s="12"/>
      <c r="DH483" s="12"/>
      <c r="DI483" s="12"/>
      <c r="DJ483" s="12"/>
      <c r="DK483" s="12"/>
      <c r="DL483" s="12"/>
      <c r="DM483" s="12"/>
      <c r="DN483" s="12"/>
      <c r="DO483" s="12"/>
      <c r="DP483" s="12"/>
      <c r="DQ483" s="12"/>
      <c r="DR483" s="12"/>
      <c r="DS483" s="12"/>
      <c r="DT483" s="12"/>
      <c r="DU483" s="12"/>
      <c r="DV483" s="12"/>
      <c r="DW483" s="12"/>
      <c r="DX483" s="12"/>
      <c r="DY483" s="12"/>
      <c r="DZ483" s="12"/>
      <c r="EA483" s="12"/>
      <c r="EB483" s="12"/>
      <c r="EC483" s="12"/>
      <c r="ED483" s="12"/>
      <c r="EE483" s="12"/>
      <c r="EF483" s="12"/>
      <c r="EG483" s="12"/>
      <c r="EH483" s="12"/>
      <c r="EI483" s="12"/>
      <c r="EJ483" s="12"/>
      <c r="EK483" s="12"/>
      <c r="EL483" s="12"/>
      <c r="EM483" s="12"/>
      <c r="EN483" s="12"/>
      <c r="EO483" s="12"/>
      <c r="EP483" s="12"/>
      <c r="EQ483" s="12"/>
      <c r="ER483" s="12"/>
      <c r="ES483" s="12"/>
      <c r="ET483" s="12"/>
      <c r="EU483" s="12"/>
      <c r="EV483" s="12"/>
      <c r="EW483" s="12"/>
      <c r="EX483" s="12"/>
    </row>
    <row r="484" spans="1:154" x14ac:dyDescent="0.2">
      <c r="A484" s="159"/>
      <c r="B484" s="160"/>
      <c r="C484" s="160" t="s">
        <v>113</v>
      </c>
      <c r="D484" s="160"/>
      <c r="E484" s="160"/>
      <c r="F484" s="160"/>
      <c r="G484" s="125" t="s">
        <v>405</v>
      </c>
      <c r="H484" s="75">
        <f>H402-H482-H483</f>
        <v>0</v>
      </c>
      <c r="I484" s="75">
        <f>I402-I482-I483</f>
        <v>0</v>
      </c>
      <c r="J484" s="75">
        <f t="shared" si="109"/>
        <v>0</v>
      </c>
      <c r="K484" s="117"/>
      <c r="L484" s="75">
        <f>L402-L482-L483</f>
        <v>0</v>
      </c>
      <c r="M484" s="75">
        <f>M402-M482-M483</f>
        <v>-39243</v>
      </c>
      <c r="N484" s="75">
        <f>N402-N482-N483</f>
        <v>-225.88999999989755</v>
      </c>
      <c r="O484" s="77">
        <f>O402-O482-O483</f>
        <v>-39468.889999999665</v>
      </c>
      <c r="P484" s="77">
        <f t="shared" si="110"/>
        <v>39468.889999999665</v>
      </c>
      <c r="Q484" s="41"/>
      <c r="R484" s="36"/>
      <c r="S484" s="36"/>
      <c r="T484" s="101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  <c r="BX484" s="11"/>
      <c r="BY484" s="11"/>
      <c r="BZ484" s="11"/>
      <c r="CA484" s="11"/>
      <c r="CB484" s="11"/>
      <c r="CC484" s="11"/>
      <c r="CD484" s="11"/>
      <c r="CE484" s="11"/>
      <c r="CF484" s="11"/>
      <c r="CG484" s="11"/>
      <c r="CH484" s="11"/>
      <c r="CI484" s="11"/>
      <c r="CJ484" s="11"/>
      <c r="CK484" s="11"/>
      <c r="CL484" s="11"/>
      <c r="CM484" s="11"/>
      <c r="CN484" s="11"/>
      <c r="CO484" s="11"/>
      <c r="CP484" s="11"/>
      <c r="CQ484" s="11"/>
      <c r="CR484" s="11"/>
      <c r="CS484" s="11"/>
      <c r="CT484" s="11"/>
      <c r="CU484" s="11"/>
      <c r="CV484" s="11"/>
      <c r="CW484" s="11"/>
      <c r="CX484" s="11"/>
      <c r="CY484" s="11"/>
      <c r="CZ484" s="11"/>
      <c r="DA484" s="11"/>
      <c r="DB484" s="11"/>
      <c r="DC484" s="12"/>
      <c r="DD484" s="12"/>
      <c r="DE484" s="12"/>
      <c r="DF484" s="12"/>
      <c r="DG484" s="12"/>
      <c r="DH484" s="12"/>
      <c r="DI484" s="12"/>
      <c r="DJ484" s="12"/>
      <c r="DK484" s="12"/>
      <c r="DL484" s="12"/>
      <c r="DM484" s="12"/>
      <c r="DN484" s="12"/>
      <c r="DO484" s="12"/>
      <c r="DP484" s="12"/>
      <c r="DQ484" s="12"/>
      <c r="DR484" s="12"/>
      <c r="DS484" s="12"/>
      <c r="DT484" s="12"/>
      <c r="DU484" s="12"/>
      <c r="DV484" s="12"/>
      <c r="DW484" s="12"/>
      <c r="DX484" s="12"/>
      <c r="DY484" s="12"/>
      <c r="DZ484" s="12"/>
      <c r="EA484" s="12"/>
      <c r="EB484" s="12"/>
      <c r="EC484" s="12"/>
      <c r="ED484" s="12"/>
      <c r="EE484" s="12"/>
      <c r="EF484" s="12"/>
      <c r="EG484" s="12"/>
      <c r="EH484" s="12"/>
      <c r="EI484" s="12"/>
      <c r="EJ484" s="12"/>
      <c r="EK484" s="12"/>
      <c r="EL484" s="12"/>
      <c r="EM484" s="12"/>
      <c r="EN484" s="12"/>
      <c r="EO484" s="12"/>
      <c r="EP484" s="12"/>
      <c r="EQ484" s="12"/>
      <c r="ER484" s="12"/>
      <c r="ES484" s="12"/>
      <c r="ET484" s="12"/>
      <c r="EU484" s="12"/>
      <c r="EV484" s="12"/>
      <c r="EW484" s="12"/>
      <c r="EX484" s="12"/>
    </row>
    <row r="485" spans="1:154" x14ac:dyDescent="0.2">
      <c r="A485" s="159">
        <v>8904</v>
      </c>
      <c r="B485" s="160" t="s">
        <v>37</v>
      </c>
      <c r="C485" s="160"/>
      <c r="D485" s="160"/>
      <c r="E485" s="160"/>
      <c r="F485" s="160"/>
      <c r="G485" s="125" t="s">
        <v>406</v>
      </c>
      <c r="H485" s="75">
        <f>H71-H486</f>
        <v>43228000</v>
      </c>
      <c r="I485" s="75">
        <f>I71-I486</f>
        <v>23178400</v>
      </c>
      <c r="J485" s="75">
        <f t="shared" si="109"/>
        <v>20049600</v>
      </c>
      <c r="K485" s="117"/>
      <c r="L485" s="75">
        <f>L71-L486</f>
        <v>23178400</v>
      </c>
      <c r="M485" s="75">
        <f>M71-M486</f>
        <v>11304731.4</v>
      </c>
      <c r="N485" s="75">
        <f>N71-N486</f>
        <v>2979490.65</v>
      </c>
      <c r="O485" s="77">
        <f>O71-O486</f>
        <v>14284222.049999999</v>
      </c>
      <c r="P485" s="77">
        <f t="shared" si="110"/>
        <v>28943777.950000003</v>
      </c>
      <c r="Q485" s="41"/>
      <c r="R485" s="36"/>
      <c r="S485" s="36"/>
      <c r="T485" s="101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11"/>
      <c r="BU485" s="11"/>
      <c r="BV485" s="11"/>
      <c r="BW485" s="11"/>
      <c r="BX485" s="11"/>
      <c r="BY485" s="11"/>
      <c r="BZ485" s="11"/>
      <c r="CA485" s="11"/>
      <c r="CB485" s="11"/>
      <c r="CC485" s="11"/>
      <c r="CD485" s="11"/>
      <c r="CE485" s="11"/>
      <c r="CF485" s="11"/>
      <c r="CG485" s="11"/>
      <c r="CH485" s="11"/>
      <c r="CI485" s="11"/>
      <c r="CJ485" s="11"/>
      <c r="CK485" s="11"/>
      <c r="CL485" s="11"/>
      <c r="CM485" s="11"/>
      <c r="CN485" s="11"/>
      <c r="CO485" s="11"/>
      <c r="CP485" s="11"/>
      <c r="CQ485" s="11"/>
      <c r="CR485" s="11"/>
      <c r="CS485" s="11"/>
      <c r="CT485" s="11"/>
      <c r="CU485" s="11"/>
      <c r="CV485" s="11"/>
      <c r="CW485" s="11"/>
      <c r="CX485" s="11"/>
      <c r="CY485" s="11"/>
      <c r="CZ485" s="11"/>
      <c r="DA485" s="11"/>
      <c r="DB485" s="11"/>
      <c r="DC485" s="12"/>
      <c r="DD485" s="12"/>
      <c r="DE485" s="12"/>
      <c r="DF485" s="12"/>
      <c r="DG485" s="12"/>
      <c r="DH485" s="12"/>
      <c r="DI485" s="12"/>
      <c r="DJ485" s="12"/>
      <c r="DK485" s="12"/>
      <c r="DL485" s="12"/>
      <c r="DM485" s="12"/>
      <c r="DN485" s="12"/>
      <c r="DO485" s="12"/>
      <c r="DP485" s="12"/>
      <c r="DQ485" s="12"/>
      <c r="DR485" s="12"/>
      <c r="DS485" s="12"/>
      <c r="DT485" s="12"/>
      <c r="DU485" s="12"/>
      <c r="DV485" s="12"/>
      <c r="DW485" s="12"/>
      <c r="DX485" s="12"/>
      <c r="DY485" s="12"/>
      <c r="DZ485" s="12"/>
      <c r="EA485" s="12"/>
      <c r="EB485" s="12"/>
      <c r="EC485" s="12"/>
      <c r="ED485" s="12"/>
      <c r="EE485" s="12"/>
      <c r="EF485" s="12"/>
      <c r="EG485" s="12"/>
      <c r="EH485" s="12"/>
      <c r="EI485" s="12"/>
      <c r="EJ485" s="12"/>
      <c r="EK485" s="12"/>
      <c r="EL485" s="12"/>
      <c r="EM485" s="12"/>
      <c r="EN485" s="12"/>
      <c r="EO485" s="12"/>
      <c r="EP485" s="12"/>
      <c r="EQ485" s="12"/>
      <c r="ER485" s="12"/>
      <c r="ES485" s="12"/>
      <c r="ET485" s="12"/>
      <c r="EU485" s="12"/>
      <c r="EV485" s="12"/>
      <c r="EW485" s="12"/>
      <c r="EX485" s="12"/>
    </row>
    <row r="486" spans="1:154" x14ac:dyDescent="0.2">
      <c r="A486" s="159"/>
      <c r="B486" s="160" t="s">
        <v>35</v>
      </c>
      <c r="C486" s="160"/>
      <c r="D486" s="160"/>
      <c r="E486" s="160"/>
      <c r="F486" s="160"/>
      <c r="G486" s="125" t="s">
        <v>407</v>
      </c>
      <c r="H486" s="75">
        <f>+H103</f>
        <v>29000</v>
      </c>
      <c r="I486" s="75">
        <f>+I103</f>
        <v>29000</v>
      </c>
      <c r="J486" s="75">
        <f t="shared" si="109"/>
        <v>0</v>
      </c>
      <c r="K486" s="117"/>
      <c r="L486" s="75">
        <f>+L103</f>
        <v>29000</v>
      </c>
      <c r="M486" s="75">
        <f>+M103</f>
        <v>28211</v>
      </c>
      <c r="N486" s="75">
        <f>+N103</f>
        <v>0</v>
      </c>
      <c r="O486" s="77">
        <f>+O103</f>
        <v>28211</v>
      </c>
      <c r="P486" s="77">
        <f t="shared" si="110"/>
        <v>789</v>
      </c>
      <c r="Q486" s="41"/>
      <c r="R486" s="36"/>
      <c r="S486" s="36"/>
      <c r="T486" s="101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11"/>
      <c r="BU486" s="11"/>
      <c r="BV486" s="11"/>
      <c r="BW486" s="11"/>
      <c r="BX486" s="11"/>
      <c r="BY486" s="11"/>
      <c r="BZ486" s="11"/>
      <c r="CA486" s="11"/>
      <c r="CB486" s="11"/>
      <c r="CC486" s="11"/>
      <c r="CD486" s="11"/>
      <c r="CE486" s="11"/>
      <c r="CF486" s="11"/>
      <c r="CG486" s="11"/>
      <c r="CH486" s="11"/>
      <c r="CI486" s="11"/>
      <c r="CJ486" s="11"/>
      <c r="CK486" s="11"/>
      <c r="CL486" s="11"/>
      <c r="CM486" s="11"/>
      <c r="CN486" s="11"/>
      <c r="CO486" s="11"/>
      <c r="CP486" s="11"/>
      <c r="CQ486" s="11"/>
      <c r="CR486" s="11"/>
      <c r="CS486" s="11"/>
      <c r="CT486" s="11"/>
      <c r="CU486" s="11"/>
      <c r="CV486" s="11"/>
      <c r="CW486" s="11"/>
      <c r="CX486" s="11"/>
      <c r="CY486" s="11"/>
      <c r="CZ486" s="11"/>
      <c r="DA486" s="11"/>
      <c r="DB486" s="11"/>
      <c r="DC486" s="12"/>
      <c r="DD486" s="12"/>
      <c r="DE486" s="12"/>
      <c r="DF486" s="12"/>
      <c r="DG486" s="12"/>
      <c r="DH486" s="12"/>
      <c r="DI486" s="12"/>
      <c r="DJ486" s="12"/>
      <c r="DK486" s="12"/>
      <c r="DL486" s="12"/>
      <c r="DM486" s="12"/>
      <c r="DN486" s="12"/>
      <c r="DO486" s="12"/>
      <c r="DP486" s="12"/>
      <c r="DQ486" s="12"/>
      <c r="DR486" s="12"/>
      <c r="DS486" s="12"/>
      <c r="DT486" s="12"/>
      <c r="DU486" s="12"/>
      <c r="DV486" s="12"/>
      <c r="DW486" s="12"/>
      <c r="DX486" s="12"/>
      <c r="DY486" s="12"/>
      <c r="DZ486" s="12"/>
      <c r="EA486" s="12"/>
      <c r="EB486" s="12"/>
      <c r="EC486" s="12"/>
      <c r="ED486" s="12"/>
      <c r="EE486" s="12"/>
      <c r="EF486" s="12"/>
      <c r="EG486" s="12"/>
      <c r="EH486" s="12"/>
      <c r="EI486" s="12"/>
      <c r="EJ486" s="12"/>
      <c r="EK486" s="12"/>
      <c r="EL486" s="12"/>
      <c r="EM486" s="12"/>
      <c r="EN486" s="12"/>
      <c r="EO486" s="12"/>
      <c r="EP486" s="12"/>
      <c r="EQ486" s="12"/>
      <c r="ER486" s="12"/>
      <c r="ES486" s="12"/>
      <c r="ET486" s="12"/>
      <c r="EU486" s="12"/>
      <c r="EV486" s="12"/>
      <c r="EW486" s="12"/>
      <c r="EX486" s="12"/>
    </row>
    <row r="487" spans="1:154" x14ac:dyDescent="0.2">
      <c r="A487" s="338" t="s">
        <v>408</v>
      </c>
      <c r="B487" s="339"/>
      <c r="C487" s="339"/>
      <c r="D487" s="339"/>
      <c r="E487" s="339"/>
      <c r="F487" s="339"/>
      <c r="G487" s="125" t="s">
        <v>409</v>
      </c>
      <c r="H487" s="75">
        <f>H9-H71</f>
        <v>-13479000</v>
      </c>
      <c r="I487" s="75">
        <f>I9-I71</f>
        <v>1749600</v>
      </c>
      <c r="J487" s="75">
        <f t="shared" si="109"/>
        <v>-15228600</v>
      </c>
      <c r="K487" s="117"/>
      <c r="L487" s="75">
        <f>L9-L71</f>
        <v>1749600</v>
      </c>
      <c r="M487" s="75">
        <f>M9-M71</f>
        <v>-5393935.4000000004</v>
      </c>
      <c r="N487" s="75">
        <f>N9-N71</f>
        <v>-1489102.0999999999</v>
      </c>
      <c r="O487" s="77">
        <f>O9-O71</f>
        <v>-6883037.4999999981</v>
      </c>
      <c r="P487" s="77">
        <f t="shared" si="110"/>
        <v>-6595962.5000000019</v>
      </c>
      <c r="Q487" s="41"/>
      <c r="R487" s="36"/>
      <c r="S487" s="36"/>
      <c r="T487" s="101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11"/>
      <c r="BU487" s="11"/>
      <c r="BV487" s="11"/>
      <c r="BW487" s="11"/>
      <c r="BX487" s="11"/>
      <c r="BY487" s="11"/>
      <c r="BZ487" s="11"/>
      <c r="CA487" s="11"/>
      <c r="CB487" s="11"/>
      <c r="CC487" s="11"/>
      <c r="CD487" s="11"/>
      <c r="CE487" s="11"/>
      <c r="CF487" s="11"/>
      <c r="CG487" s="11"/>
      <c r="CH487" s="11"/>
      <c r="CI487" s="11"/>
      <c r="CJ487" s="11"/>
      <c r="CK487" s="11"/>
      <c r="CL487" s="11"/>
      <c r="CM487" s="11"/>
      <c r="CN487" s="11"/>
      <c r="CO487" s="11"/>
      <c r="CP487" s="11"/>
      <c r="CQ487" s="11"/>
      <c r="CR487" s="11"/>
      <c r="CS487" s="11"/>
      <c r="CT487" s="11"/>
      <c r="CU487" s="11"/>
      <c r="CV487" s="11"/>
      <c r="CW487" s="11"/>
      <c r="CX487" s="11"/>
      <c r="CY487" s="11"/>
      <c r="CZ487" s="11"/>
      <c r="DA487" s="11"/>
      <c r="DB487" s="11"/>
      <c r="DC487" s="12"/>
      <c r="DD487" s="12"/>
      <c r="DE487" s="12"/>
      <c r="DF487" s="12"/>
      <c r="DG487" s="12"/>
      <c r="DH487" s="12"/>
      <c r="DI487" s="12"/>
      <c r="DJ487" s="12"/>
      <c r="DK487" s="12"/>
      <c r="DL487" s="12"/>
      <c r="DM487" s="12"/>
      <c r="DN487" s="12"/>
      <c r="DO487" s="12"/>
      <c r="DP487" s="12"/>
      <c r="DQ487" s="12"/>
      <c r="DR487" s="12"/>
      <c r="DS487" s="12"/>
      <c r="DT487" s="12"/>
      <c r="DU487" s="12"/>
      <c r="DV487" s="12"/>
      <c r="DW487" s="12"/>
      <c r="DX487" s="12"/>
      <c r="DY487" s="12"/>
      <c r="DZ487" s="12"/>
      <c r="EA487" s="12"/>
      <c r="EB487" s="12"/>
      <c r="EC487" s="12"/>
      <c r="ED487" s="12"/>
      <c r="EE487" s="12"/>
      <c r="EF487" s="12"/>
      <c r="EG487" s="12"/>
      <c r="EH487" s="12"/>
      <c r="EI487" s="12"/>
      <c r="EJ487" s="12"/>
      <c r="EK487" s="12"/>
      <c r="EL487" s="12"/>
      <c r="EM487" s="12"/>
      <c r="EN487" s="12"/>
      <c r="EO487" s="12"/>
      <c r="EP487" s="12"/>
      <c r="EQ487" s="12"/>
      <c r="ER487" s="12"/>
      <c r="ES487" s="12"/>
      <c r="ET487" s="12"/>
      <c r="EU487" s="12"/>
      <c r="EV487" s="12"/>
      <c r="EW487" s="12"/>
      <c r="EX487" s="12"/>
    </row>
    <row r="488" spans="1:154" x14ac:dyDescent="0.2">
      <c r="A488" s="159"/>
      <c r="B488" s="160" t="s">
        <v>111</v>
      </c>
      <c r="C488" s="160"/>
      <c r="D488" s="160"/>
      <c r="E488" s="160"/>
      <c r="F488" s="160"/>
      <c r="G488" s="125" t="s">
        <v>410</v>
      </c>
      <c r="H488" s="75">
        <f>H49-H485</f>
        <v>-16150000</v>
      </c>
      <c r="I488" s="75">
        <f>I49-I485</f>
        <v>448600</v>
      </c>
      <c r="J488" s="75">
        <f>J49-J485</f>
        <v>-16598600</v>
      </c>
      <c r="K488" s="117"/>
      <c r="L488" s="75">
        <f>L48-L485</f>
        <v>-23178400</v>
      </c>
      <c r="M488" s="75">
        <f>M49-M485</f>
        <v>-5703061.4000000004</v>
      </c>
      <c r="N488" s="75">
        <f>N49-N485</f>
        <v>-1571586.3399999999</v>
      </c>
      <c r="O488" s="75">
        <f>O49-O485</f>
        <v>-7274647.7399999984</v>
      </c>
      <c r="P488" s="75">
        <f>P49-P485</f>
        <v>-28983442.180000003</v>
      </c>
      <c r="Q488" s="41"/>
      <c r="R488" s="36"/>
      <c r="S488" s="36"/>
      <c r="T488" s="101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  <c r="BP488" s="11"/>
      <c r="BQ488" s="11"/>
      <c r="BR488" s="11"/>
      <c r="BS488" s="11"/>
      <c r="BT488" s="11"/>
      <c r="BU488" s="11"/>
      <c r="BV488" s="11"/>
      <c r="BW488" s="11"/>
      <c r="BX488" s="11"/>
      <c r="BY488" s="11"/>
      <c r="BZ488" s="11"/>
      <c r="CA488" s="11"/>
      <c r="CB488" s="11"/>
      <c r="CC488" s="11"/>
      <c r="CD488" s="11"/>
      <c r="CE488" s="11"/>
      <c r="CF488" s="11"/>
      <c r="CG488" s="11"/>
      <c r="CH488" s="11"/>
      <c r="CI488" s="11"/>
      <c r="CJ488" s="11"/>
      <c r="CK488" s="11"/>
      <c r="CL488" s="11"/>
      <c r="CM488" s="11"/>
      <c r="CN488" s="11"/>
      <c r="CO488" s="11"/>
      <c r="CP488" s="11"/>
      <c r="CQ488" s="11"/>
      <c r="CR488" s="11"/>
      <c r="CS488" s="11"/>
      <c r="CT488" s="11"/>
      <c r="CU488" s="11"/>
      <c r="CV488" s="11"/>
      <c r="CW488" s="11"/>
      <c r="CX488" s="11"/>
      <c r="CY488" s="11"/>
      <c r="CZ488" s="11"/>
      <c r="DA488" s="11"/>
      <c r="DB488" s="11"/>
      <c r="DC488" s="12"/>
      <c r="DD488" s="12"/>
      <c r="DE488" s="12"/>
      <c r="DF488" s="12"/>
      <c r="DG488" s="12"/>
      <c r="DH488" s="12"/>
      <c r="DI488" s="12"/>
      <c r="DJ488" s="12"/>
      <c r="DK488" s="12"/>
      <c r="DL488" s="12"/>
      <c r="DM488" s="12"/>
      <c r="DN488" s="12"/>
      <c r="DO488" s="12"/>
      <c r="DP488" s="12"/>
      <c r="DQ488" s="12"/>
      <c r="DR488" s="12"/>
      <c r="DS488" s="12"/>
      <c r="DT488" s="12"/>
      <c r="DU488" s="12"/>
      <c r="DV488" s="12"/>
      <c r="DW488" s="12"/>
      <c r="DX488" s="12"/>
      <c r="DY488" s="12"/>
      <c r="DZ488" s="12"/>
      <c r="EA488" s="12"/>
      <c r="EB488" s="12"/>
      <c r="EC488" s="12"/>
      <c r="ED488" s="12"/>
      <c r="EE488" s="12"/>
      <c r="EF488" s="12"/>
      <c r="EG488" s="12"/>
      <c r="EH488" s="12"/>
      <c r="EI488" s="12"/>
      <c r="EJ488" s="12"/>
      <c r="EK488" s="12"/>
      <c r="EL488" s="12"/>
      <c r="EM488" s="12"/>
      <c r="EN488" s="12"/>
      <c r="EO488" s="12"/>
      <c r="EP488" s="12"/>
      <c r="EQ488" s="12"/>
      <c r="ER488" s="12"/>
      <c r="ES488" s="12"/>
      <c r="ET488" s="12"/>
      <c r="EU488" s="12"/>
      <c r="EV488" s="12"/>
      <c r="EW488" s="12"/>
      <c r="EX488" s="12"/>
    </row>
    <row r="489" spans="1:154" ht="21" customHeight="1" thickBot="1" x14ac:dyDescent="0.25">
      <c r="A489" s="221"/>
      <c r="B489" s="222">
        <v>11</v>
      </c>
      <c r="C489" s="222"/>
      <c r="D489" s="222"/>
      <c r="E489" s="222"/>
      <c r="F489" s="222"/>
      <c r="G489" s="223" t="s">
        <v>411</v>
      </c>
      <c r="H489" s="224">
        <f>+H50-H486</f>
        <v>2671000</v>
      </c>
      <c r="I489" s="224">
        <f>+I50-I486</f>
        <v>1301000</v>
      </c>
      <c r="J489" s="224">
        <f>+J50-J486</f>
        <v>1370000</v>
      </c>
      <c r="K489" s="225"/>
      <c r="L489" s="224">
        <f>+L49-L486</f>
        <v>23598000</v>
      </c>
      <c r="M489" s="224">
        <f>+M50-M486</f>
        <v>309126</v>
      </c>
      <c r="N489" s="224">
        <f>+N50-N486</f>
        <v>82484.240000000005</v>
      </c>
      <c r="O489" s="224">
        <f>+O50-O486</f>
        <v>391610.24</v>
      </c>
      <c r="P489" s="226">
        <f t="shared" si="110"/>
        <v>2279389.7599999998</v>
      </c>
      <c r="Q489" s="227"/>
      <c r="R489" s="36"/>
      <c r="S489" s="36"/>
      <c r="T489" s="101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  <c r="BP489" s="11"/>
      <c r="BQ489" s="11"/>
      <c r="BR489" s="11"/>
      <c r="BS489" s="11"/>
      <c r="BT489" s="11"/>
      <c r="BU489" s="11"/>
      <c r="BV489" s="11"/>
      <c r="BW489" s="11"/>
      <c r="BX489" s="11"/>
      <c r="BY489" s="11"/>
      <c r="BZ489" s="11"/>
      <c r="CA489" s="11"/>
      <c r="CB489" s="11"/>
      <c r="CC489" s="11"/>
      <c r="CD489" s="11"/>
      <c r="CE489" s="11"/>
      <c r="CF489" s="11"/>
      <c r="CG489" s="11"/>
      <c r="CH489" s="11"/>
      <c r="CI489" s="11"/>
      <c r="CJ489" s="11"/>
      <c r="CK489" s="11"/>
      <c r="CL489" s="11"/>
      <c r="CM489" s="11"/>
      <c r="CN489" s="11"/>
      <c r="CO489" s="11"/>
      <c r="CP489" s="11"/>
      <c r="CQ489" s="11"/>
      <c r="CR489" s="11"/>
      <c r="CS489" s="11"/>
      <c r="CT489" s="11"/>
      <c r="CU489" s="11"/>
      <c r="CV489" s="11"/>
      <c r="CW489" s="11"/>
      <c r="CX489" s="11"/>
      <c r="CY489" s="11"/>
      <c r="CZ489" s="11"/>
      <c r="DA489" s="11"/>
      <c r="DB489" s="11"/>
      <c r="DC489" s="12"/>
      <c r="DD489" s="12"/>
      <c r="DE489" s="12"/>
      <c r="DF489" s="12"/>
      <c r="DG489" s="12"/>
      <c r="DH489" s="12"/>
      <c r="DI489" s="12"/>
      <c r="DJ489" s="12"/>
      <c r="DK489" s="12"/>
      <c r="DL489" s="12"/>
      <c r="DM489" s="12"/>
      <c r="DN489" s="12"/>
      <c r="DO489" s="12"/>
      <c r="DP489" s="12"/>
      <c r="DQ489" s="12"/>
      <c r="DR489" s="12"/>
      <c r="DS489" s="12"/>
      <c r="DT489" s="12"/>
      <c r="DU489" s="12"/>
      <c r="DV489" s="12"/>
      <c r="DW489" s="12"/>
      <c r="DX489" s="12"/>
      <c r="DY489" s="12"/>
      <c r="DZ489" s="12"/>
      <c r="EA489" s="12"/>
      <c r="EB489" s="12"/>
      <c r="EC489" s="12"/>
      <c r="ED489" s="12"/>
      <c r="EE489" s="12"/>
      <c r="EF489" s="12"/>
      <c r="EG489" s="12"/>
      <c r="EH489" s="12"/>
      <c r="EI489" s="12"/>
      <c r="EJ489" s="12"/>
      <c r="EK489" s="12"/>
      <c r="EL489" s="12"/>
      <c r="EM489" s="12"/>
      <c r="EN489" s="12"/>
      <c r="EO489" s="12"/>
      <c r="EP489" s="12"/>
      <c r="EQ489" s="12"/>
      <c r="ER489" s="12"/>
      <c r="ES489" s="12"/>
      <c r="ET489" s="12"/>
      <c r="EU489" s="12"/>
      <c r="EV489" s="12"/>
      <c r="EW489" s="12"/>
      <c r="EX489" s="12"/>
    </row>
    <row r="490" spans="1:154" ht="50.25" thickBot="1" x14ac:dyDescent="0.25">
      <c r="A490" s="188"/>
      <c r="B490" s="189"/>
      <c r="C490" s="189"/>
      <c r="D490" s="190" t="s">
        <v>100</v>
      </c>
      <c r="E490" s="190"/>
      <c r="F490" s="190"/>
      <c r="G490" s="191" t="s">
        <v>412</v>
      </c>
      <c r="H490" s="192">
        <f>H491+H495+H499</f>
        <v>0</v>
      </c>
      <c r="I490" s="192">
        <f>I491+I495+I499</f>
        <v>0</v>
      </c>
      <c r="J490" s="233">
        <f t="shared" si="109"/>
        <v>0</v>
      </c>
      <c r="K490" s="193" t="e">
        <f t="shared" ref="K490:L502" si="112">ROUND(I490/H490*100,2)</f>
        <v>#DIV/0!</v>
      </c>
      <c r="L490" s="194" t="e">
        <f t="shared" si="112"/>
        <v>#DIV/0!</v>
      </c>
      <c r="M490" s="195"/>
      <c r="N490" s="196">
        <f>N491+N495+N499</f>
        <v>0</v>
      </c>
      <c r="O490" s="234">
        <f>O491+O495+O499</f>
        <v>0</v>
      </c>
      <c r="P490" s="233">
        <f t="shared" si="110"/>
        <v>0</v>
      </c>
      <c r="Q490" s="229"/>
      <c r="R490" s="132"/>
      <c r="S490" s="132"/>
      <c r="T490" s="178"/>
      <c r="U490" s="132"/>
    </row>
    <row r="491" spans="1:154" x14ac:dyDescent="0.2">
      <c r="A491" s="197"/>
      <c r="B491" s="198"/>
      <c r="C491" s="198"/>
      <c r="D491" s="199"/>
      <c r="E491" s="199" t="s">
        <v>74</v>
      </c>
      <c r="F491" s="199"/>
      <c r="G491" s="179" t="s">
        <v>413</v>
      </c>
      <c r="H491" s="200">
        <f>H492+H493+H494</f>
        <v>0</v>
      </c>
      <c r="I491" s="201"/>
      <c r="J491" s="224">
        <f t="shared" si="109"/>
        <v>0</v>
      </c>
      <c r="K491" s="180" t="e">
        <f t="shared" si="112"/>
        <v>#DIV/0!</v>
      </c>
      <c r="L491" s="181" t="e">
        <f t="shared" si="112"/>
        <v>#DIV/0!</v>
      </c>
      <c r="M491" s="202"/>
      <c r="N491" s="203"/>
      <c r="O491" s="235">
        <f>+O492+O493+O494</f>
        <v>0</v>
      </c>
      <c r="P491" s="224">
        <f t="shared" si="110"/>
        <v>0</v>
      </c>
      <c r="Q491" s="230"/>
      <c r="R491" s="132"/>
      <c r="S491" s="132"/>
      <c r="T491" s="178"/>
      <c r="U491" s="132"/>
    </row>
    <row r="492" spans="1:154" x14ac:dyDescent="0.2">
      <c r="A492" s="204"/>
      <c r="B492" s="183"/>
      <c r="C492" s="183"/>
      <c r="D492" s="182"/>
      <c r="E492" s="182"/>
      <c r="F492" s="182" t="s">
        <v>72</v>
      </c>
      <c r="G492" s="186" t="s">
        <v>414</v>
      </c>
      <c r="H492" s="205"/>
      <c r="I492" s="206"/>
      <c r="J492" s="224">
        <f t="shared" si="109"/>
        <v>0</v>
      </c>
      <c r="K492" s="208" t="e">
        <f t="shared" si="112"/>
        <v>#DIV/0!</v>
      </c>
      <c r="L492" s="209" t="e">
        <f t="shared" si="112"/>
        <v>#DIV/0!</v>
      </c>
      <c r="M492" s="210"/>
      <c r="N492" s="207"/>
      <c r="O492" s="236"/>
      <c r="P492" s="224">
        <f t="shared" si="110"/>
        <v>0</v>
      </c>
      <c r="Q492" s="231"/>
      <c r="R492" s="132"/>
      <c r="S492" s="132"/>
      <c r="T492" s="178"/>
      <c r="U492" s="132"/>
    </row>
    <row r="493" spans="1:154" x14ac:dyDescent="0.2">
      <c r="A493" s="204"/>
      <c r="B493" s="183"/>
      <c r="C493" s="183"/>
      <c r="D493" s="182"/>
      <c r="E493" s="182"/>
      <c r="F493" s="182" t="s">
        <v>74</v>
      </c>
      <c r="G493" s="186" t="s">
        <v>415</v>
      </c>
      <c r="H493" s="205"/>
      <c r="I493" s="206"/>
      <c r="J493" s="224">
        <f t="shared" si="109"/>
        <v>0</v>
      </c>
      <c r="K493" s="208" t="e">
        <f t="shared" si="112"/>
        <v>#DIV/0!</v>
      </c>
      <c r="L493" s="209" t="e">
        <f t="shared" si="112"/>
        <v>#DIV/0!</v>
      </c>
      <c r="M493" s="210"/>
      <c r="N493" s="207"/>
      <c r="O493" s="236"/>
      <c r="P493" s="224">
        <f t="shared" si="110"/>
        <v>0</v>
      </c>
      <c r="Q493" s="231"/>
      <c r="R493" s="132"/>
      <c r="S493" s="132"/>
      <c r="T493" s="178"/>
      <c r="U493" s="132"/>
    </row>
    <row r="494" spans="1:154" ht="17.25" thickBot="1" x14ac:dyDescent="0.25">
      <c r="A494" s="211"/>
      <c r="B494" s="212"/>
      <c r="C494" s="212"/>
      <c r="D494" s="213"/>
      <c r="E494" s="213"/>
      <c r="F494" s="213" t="s">
        <v>29</v>
      </c>
      <c r="G494" s="187" t="s">
        <v>416</v>
      </c>
      <c r="H494" s="214"/>
      <c r="I494" s="212"/>
      <c r="J494" s="224">
        <f t="shared" si="109"/>
        <v>0</v>
      </c>
      <c r="K494" s="216" t="e">
        <f t="shared" si="112"/>
        <v>#DIV/0!</v>
      </c>
      <c r="L494" s="217" t="e">
        <f t="shared" si="112"/>
        <v>#DIV/0!</v>
      </c>
      <c r="M494" s="218"/>
      <c r="N494" s="215"/>
      <c r="O494" s="237"/>
      <c r="P494" s="224">
        <f t="shared" si="110"/>
        <v>0</v>
      </c>
      <c r="Q494" s="232"/>
      <c r="R494" s="132"/>
      <c r="S494" s="132"/>
      <c r="T494" s="178"/>
      <c r="U494" s="132"/>
    </row>
    <row r="495" spans="1:154" x14ac:dyDescent="0.2">
      <c r="A495" s="197"/>
      <c r="B495" s="198"/>
      <c r="C495" s="198"/>
      <c r="D495" s="219"/>
      <c r="E495" s="199"/>
      <c r="F495" s="199"/>
      <c r="G495" s="179" t="s">
        <v>417</v>
      </c>
      <c r="H495" s="200">
        <f>H496+H497+H498</f>
        <v>0</v>
      </c>
      <c r="I495" s="201"/>
      <c r="J495" s="224">
        <f t="shared" si="109"/>
        <v>0</v>
      </c>
      <c r="K495" s="180" t="e">
        <f t="shared" si="112"/>
        <v>#DIV/0!</v>
      </c>
      <c r="L495" s="181" t="e">
        <f t="shared" si="112"/>
        <v>#DIV/0!</v>
      </c>
      <c r="M495" s="202"/>
      <c r="N495" s="203"/>
      <c r="O495" s="235">
        <f>+O496+O497+O498</f>
        <v>0</v>
      </c>
      <c r="P495" s="224">
        <f t="shared" si="110"/>
        <v>0</v>
      </c>
      <c r="Q495" s="230"/>
      <c r="R495" s="132"/>
      <c r="S495" s="132"/>
      <c r="T495" s="178"/>
      <c r="U495" s="132"/>
    </row>
    <row r="496" spans="1:154" x14ac:dyDescent="0.2">
      <c r="A496" s="204"/>
      <c r="B496" s="183"/>
      <c r="C496" s="183"/>
      <c r="D496" s="182"/>
      <c r="E496" s="182"/>
      <c r="F496" s="182" t="s">
        <v>72</v>
      </c>
      <c r="G496" s="186" t="s">
        <v>414</v>
      </c>
      <c r="H496" s="205"/>
      <c r="I496" s="206"/>
      <c r="J496" s="224">
        <f t="shared" si="109"/>
        <v>0</v>
      </c>
      <c r="K496" s="208" t="e">
        <f t="shared" si="112"/>
        <v>#DIV/0!</v>
      </c>
      <c r="L496" s="209" t="e">
        <f t="shared" si="112"/>
        <v>#DIV/0!</v>
      </c>
      <c r="M496" s="210"/>
      <c r="N496" s="207"/>
      <c r="O496" s="236"/>
      <c r="P496" s="224">
        <f t="shared" si="110"/>
        <v>0</v>
      </c>
      <c r="Q496" s="231"/>
      <c r="R496" s="132"/>
      <c r="S496" s="132"/>
      <c r="T496" s="178"/>
      <c r="U496" s="132"/>
    </row>
    <row r="497" spans="1:21" x14ac:dyDescent="0.2">
      <c r="A497" s="204"/>
      <c r="B497" s="183"/>
      <c r="C497" s="183"/>
      <c r="D497" s="182"/>
      <c r="E497" s="182"/>
      <c r="F497" s="182" t="s">
        <v>74</v>
      </c>
      <c r="G497" s="186" t="s">
        <v>415</v>
      </c>
      <c r="H497" s="205"/>
      <c r="I497" s="206"/>
      <c r="J497" s="224">
        <f t="shared" si="109"/>
        <v>0</v>
      </c>
      <c r="K497" s="208" t="e">
        <f t="shared" si="112"/>
        <v>#DIV/0!</v>
      </c>
      <c r="L497" s="209" t="e">
        <f t="shared" si="112"/>
        <v>#DIV/0!</v>
      </c>
      <c r="M497" s="210"/>
      <c r="N497" s="207"/>
      <c r="O497" s="236"/>
      <c r="P497" s="224">
        <f t="shared" si="110"/>
        <v>0</v>
      </c>
      <c r="Q497" s="231"/>
      <c r="R497" s="132"/>
      <c r="S497" s="132"/>
      <c r="T497" s="178"/>
      <c r="U497" s="132"/>
    </row>
    <row r="498" spans="1:21" ht="17.25" thickBot="1" x14ac:dyDescent="0.25">
      <c r="A498" s="211"/>
      <c r="B498" s="212"/>
      <c r="C498" s="212"/>
      <c r="D498" s="213"/>
      <c r="E498" s="213"/>
      <c r="F498" s="213" t="s">
        <v>29</v>
      </c>
      <c r="G498" s="187" t="s">
        <v>416</v>
      </c>
      <c r="H498" s="214"/>
      <c r="I498" s="212"/>
      <c r="J498" s="224">
        <f t="shared" si="109"/>
        <v>0</v>
      </c>
      <c r="K498" s="216" t="e">
        <f t="shared" si="112"/>
        <v>#DIV/0!</v>
      </c>
      <c r="L498" s="217" t="e">
        <f t="shared" si="112"/>
        <v>#DIV/0!</v>
      </c>
      <c r="M498" s="218"/>
      <c r="N498" s="215"/>
      <c r="O498" s="237"/>
      <c r="P498" s="224">
        <f t="shared" si="110"/>
        <v>0</v>
      </c>
      <c r="Q498" s="232"/>
      <c r="R498" s="132"/>
      <c r="S498" s="132"/>
      <c r="T498" s="178"/>
      <c r="U498" s="132"/>
    </row>
    <row r="499" spans="1:21" x14ac:dyDescent="0.2">
      <c r="A499" s="197"/>
      <c r="B499" s="198"/>
      <c r="C499" s="198"/>
      <c r="D499" s="219"/>
      <c r="E499" s="199"/>
      <c r="F499" s="199"/>
      <c r="G499" s="179" t="s">
        <v>417</v>
      </c>
      <c r="H499" s="200">
        <f>H500+H501+H502</f>
        <v>0</v>
      </c>
      <c r="I499" s="201"/>
      <c r="J499" s="224">
        <f t="shared" si="109"/>
        <v>0</v>
      </c>
      <c r="K499" s="180" t="e">
        <f t="shared" si="112"/>
        <v>#DIV/0!</v>
      </c>
      <c r="L499" s="181" t="e">
        <f t="shared" si="112"/>
        <v>#DIV/0!</v>
      </c>
      <c r="M499" s="202"/>
      <c r="N499" s="203"/>
      <c r="O499" s="235">
        <f>+O500+O501+O502</f>
        <v>0</v>
      </c>
      <c r="P499" s="224">
        <f t="shared" si="110"/>
        <v>0</v>
      </c>
      <c r="Q499" s="37"/>
      <c r="R499" s="132"/>
      <c r="S499" s="132"/>
      <c r="T499" s="178"/>
      <c r="U499" s="132"/>
    </row>
    <row r="500" spans="1:21" x14ac:dyDescent="0.2">
      <c r="A500" s="204"/>
      <c r="B500" s="183"/>
      <c r="C500" s="183"/>
      <c r="D500" s="182"/>
      <c r="E500" s="182"/>
      <c r="F500" s="182" t="s">
        <v>72</v>
      </c>
      <c r="G500" s="186" t="s">
        <v>414</v>
      </c>
      <c r="H500" s="205"/>
      <c r="I500" s="206"/>
      <c r="J500" s="224">
        <f t="shared" si="109"/>
        <v>0</v>
      </c>
      <c r="K500" s="208" t="e">
        <f t="shared" si="112"/>
        <v>#DIV/0!</v>
      </c>
      <c r="L500" s="209" t="e">
        <f t="shared" si="112"/>
        <v>#DIV/0!</v>
      </c>
      <c r="M500" s="210"/>
      <c r="N500" s="207"/>
      <c r="O500" s="236"/>
      <c r="P500" s="224">
        <f t="shared" si="110"/>
        <v>0</v>
      </c>
      <c r="Q500" s="41"/>
      <c r="R500" s="132"/>
      <c r="S500" s="132"/>
      <c r="T500" s="178"/>
      <c r="U500" s="132"/>
    </row>
    <row r="501" spans="1:21" x14ac:dyDescent="0.2">
      <c r="A501" s="204"/>
      <c r="B501" s="183"/>
      <c r="C501" s="183"/>
      <c r="D501" s="182"/>
      <c r="E501" s="182"/>
      <c r="F501" s="182" t="s">
        <v>74</v>
      </c>
      <c r="G501" s="186" t="s">
        <v>415</v>
      </c>
      <c r="H501" s="205"/>
      <c r="I501" s="206"/>
      <c r="J501" s="224">
        <f t="shared" si="109"/>
        <v>0</v>
      </c>
      <c r="K501" s="208" t="e">
        <f t="shared" si="112"/>
        <v>#DIV/0!</v>
      </c>
      <c r="L501" s="209" t="e">
        <f t="shared" si="112"/>
        <v>#DIV/0!</v>
      </c>
      <c r="M501" s="210"/>
      <c r="N501" s="207"/>
      <c r="O501" s="236"/>
      <c r="P501" s="224">
        <f t="shared" si="110"/>
        <v>0</v>
      </c>
      <c r="Q501" s="41"/>
      <c r="R501" s="132"/>
      <c r="S501" s="132"/>
      <c r="T501" s="178"/>
      <c r="U501" s="132"/>
    </row>
    <row r="502" spans="1:21" ht="17.25" thickBot="1" x14ac:dyDescent="0.25">
      <c r="A502" s="220"/>
      <c r="B502" s="185"/>
      <c r="C502" s="185"/>
      <c r="D502" s="184"/>
      <c r="E502" s="184"/>
      <c r="F502" s="184" t="s">
        <v>29</v>
      </c>
      <c r="G502" s="187" t="s">
        <v>416</v>
      </c>
      <c r="H502" s="214"/>
      <c r="I502" s="212"/>
      <c r="J502" s="238">
        <f t="shared" si="109"/>
        <v>0</v>
      </c>
      <c r="K502" s="216" t="e">
        <f t="shared" si="112"/>
        <v>#DIV/0!</v>
      </c>
      <c r="L502" s="217" t="e">
        <f t="shared" si="112"/>
        <v>#DIV/0!</v>
      </c>
      <c r="M502" s="218"/>
      <c r="N502" s="215"/>
      <c r="O502" s="237"/>
      <c r="P502" s="238">
        <f t="shared" si="110"/>
        <v>0</v>
      </c>
      <c r="Q502" s="228"/>
      <c r="R502" s="132"/>
      <c r="S502" s="132"/>
      <c r="T502" s="178"/>
      <c r="U502" s="132"/>
    </row>
    <row r="503" spans="1:21" x14ac:dyDescent="0.2">
      <c r="M503" s="131"/>
      <c r="N503" s="131"/>
      <c r="O503" s="131"/>
      <c r="P503" s="129"/>
      <c r="R503" s="132"/>
      <c r="S503" s="132"/>
      <c r="T503" s="178"/>
      <c r="U503" s="132"/>
    </row>
    <row r="504" spans="1:21" x14ac:dyDescent="0.2">
      <c r="M504" s="131"/>
      <c r="N504" s="131"/>
      <c r="O504" s="131"/>
      <c r="P504" s="129"/>
      <c r="R504" s="132"/>
      <c r="S504" s="132"/>
      <c r="T504" s="178"/>
      <c r="U504" s="132"/>
    </row>
    <row r="505" spans="1:21" x14ac:dyDescent="0.2">
      <c r="M505" s="131"/>
      <c r="N505" s="131"/>
      <c r="O505" s="131"/>
      <c r="P505" s="129"/>
      <c r="R505" s="132"/>
      <c r="S505" s="132"/>
      <c r="T505" s="178"/>
      <c r="U505" s="132"/>
    </row>
    <row r="506" spans="1:21" ht="15" x14ac:dyDescent="0.2">
      <c r="D506" s="310"/>
      <c r="E506" s="310" t="s">
        <v>429</v>
      </c>
      <c r="F506" s="310"/>
      <c r="G506" s="311"/>
      <c r="K506" s="7" t="s">
        <v>430</v>
      </c>
      <c r="M506" s="131"/>
      <c r="N506" s="131" t="s">
        <v>431</v>
      </c>
      <c r="O506" s="131"/>
      <c r="P506" s="129"/>
      <c r="R506" s="132"/>
      <c r="S506" s="132"/>
      <c r="T506" s="178"/>
      <c r="U506" s="132"/>
    </row>
    <row r="507" spans="1:21" ht="15" x14ac:dyDescent="0.2">
      <c r="D507" s="310" t="s">
        <v>432</v>
      </c>
      <c r="E507" s="310"/>
      <c r="F507" s="310"/>
      <c r="G507" s="311"/>
      <c r="K507" s="7" t="s">
        <v>433</v>
      </c>
      <c r="M507" s="131"/>
      <c r="N507" s="131" t="s">
        <v>434</v>
      </c>
      <c r="O507" s="131"/>
      <c r="P507" s="129"/>
      <c r="R507" s="132"/>
      <c r="S507" s="132"/>
      <c r="T507" s="178"/>
      <c r="U507" s="132"/>
    </row>
    <row r="508" spans="1:21" ht="15" x14ac:dyDescent="0.2">
      <c r="D508" s="310"/>
      <c r="E508" s="310"/>
      <c r="F508" s="310"/>
      <c r="G508" s="311"/>
      <c r="M508" s="131"/>
      <c r="N508" s="131"/>
      <c r="O508" s="131"/>
      <c r="P508" s="129"/>
      <c r="R508" s="132"/>
      <c r="S508" s="132"/>
      <c r="T508" s="178"/>
      <c r="U508" s="132"/>
    </row>
    <row r="509" spans="1:21" x14ac:dyDescent="0.2">
      <c r="M509" s="131"/>
      <c r="N509" s="131"/>
      <c r="O509" s="131"/>
      <c r="P509" s="129"/>
      <c r="R509" s="132"/>
      <c r="S509" s="132"/>
      <c r="T509" s="178"/>
      <c r="U509" s="132"/>
    </row>
    <row r="510" spans="1:21" x14ac:dyDescent="0.2">
      <c r="M510" s="131"/>
      <c r="N510" s="131"/>
      <c r="O510" s="131"/>
      <c r="P510" s="129"/>
      <c r="R510" s="132"/>
      <c r="S510" s="132"/>
      <c r="T510" s="178"/>
      <c r="U510" s="132"/>
    </row>
    <row r="511" spans="1:21" x14ac:dyDescent="0.2">
      <c r="M511" s="131"/>
      <c r="N511" s="131"/>
      <c r="O511" s="131"/>
      <c r="P511" s="129"/>
      <c r="R511" s="132"/>
      <c r="S511" s="132"/>
      <c r="T511" s="178"/>
      <c r="U511" s="132"/>
    </row>
    <row r="512" spans="1:21" x14ac:dyDescent="0.2">
      <c r="M512" s="131"/>
      <c r="N512" s="131"/>
      <c r="O512" s="131"/>
      <c r="P512" s="129"/>
      <c r="R512" s="132"/>
      <c r="S512" s="132"/>
      <c r="T512" s="178"/>
      <c r="U512" s="132"/>
    </row>
    <row r="513" spans="13:21" x14ac:dyDescent="0.2">
      <c r="M513" s="131"/>
      <c r="N513" s="131"/>
      <c r="O513" s="131"/>
      <c r="P513" s="129"/>
      <c r="R513" s="132"/>
      <c r="S513" s="132"/>
      <c r="T513" s="178"/>
      <c r="U513" s="132"/>
    </row>
    <row r="514" spans="13:21" x14ac:dyDescent="0.2">
      <c r="M514" s="131"/>
      <c r="N514" s="131"/>
      <c r="O514" s="131"/>
      <c r="P514" s="129"/>
      <c r="R514" s="132"/>
      <c r="S514" s="132"/>
      <c r="T514" s="178"/>
      <c r="U514" s="132"/>
    </row>
    <row r="515" spans="13:21" x14ac:dyDescent="0.2">
      <c r="M515" s="131"/>
      <c r="N515" s="131"/>
      <c r="O515" s="131"/>
      <c r="P515" s="129"/>
      <c r="R515" s="132"/>
      <c r="S515" s="132"/>
      <c r="T515" s="178"/>
      <c r="U515" s="132"/>
    </row>
    <row r="516" spans="13:21" x14ac:dyDescent="0.2">
      <c r="M516" s="131"/>
      <c r="N516" s="131"/>
      <c r="O516" s="131"/>
      <c r="P516" s="129"/>
      <c r="R516" s="132"/>
      <c r="S516" s="132"/>
      <c r="T516" s="178"/>
      <c r="U516" s="132"/>
    </row>
    <row r="517" spans="13:21" x14ac:dyDescent="0.2">
      <c r="M517" s="131"/>
      <c r="N517" s="131"/>
      <c r="O517" s="131"/>
      <c r="P517" s="129"/>
      <c r="R517" s="132"/>
      <c r="S517" s="132"/>
      <c r="T517" s="178"/>
      <c r="U517" s="132"/>
    </row>
    <row r="518" spans="13:21" x14ac:dyDescent="0.2">
      <c r="M518" s="131"/>
      <c r="N518" s="131"/>
      <c r="O518" s="131"/>
      <c r="P518" s="129"/>
      <c r="R518" s="132"/>
      <c r="S518" s="132"/>
      <c r="T518" s="178"/>
      <c r="U518" s="132"/>
    </row>
    <row r="519" spans="13:21" x14ac:dyDescent="0.2">
      <c r="M519" s="131"/>
      <c r="N519" s="131"/>
      <c r="O519" s="131"/>
      <c r="P519" s="129"/>
      <c r="R519" s="132"/>
      <c r="S519" s="132"/>
      <c r="T519" s="178"/>
      <c r="U519" s="132"/>
    </row>
    <row r="520" spans="13:21" x14ac:dyDescent="0.2">
      <c r="M520" s="131"/>
      <c r="N520" s="131"/>
      <c r="O520" s="131"/>
      <c r="P520" s="129"/>
      <c r="R520" s="132"/>
      <c r="S520" s="132"/>
      <c r="T520" s="178"/>
      <c r="U520" s="132"/>
    </row>
    <row r="521" spans="13:21" x14ac:dyDescent="0.2">
      <c r="M521" s="131"/>
      <c r="N521" s="131"/>
      <c r="O521" s="131"/>
      <c r="P521" s="129"/>
      <c r="R521" s="132"/>
      <c r="S521" s="132"/>
      <c r="T521" s="178"/>
      <c r="U521" s="132"/>
    </row>
    <row r="522" spans="13:21" x14ac:dyDescent="0.2">
      <c r="M522" s="131"/>
      <c r="N522" s="131"/>
      <c r="O522" s="131"/>
      <c r="P522" s="129"/>
      <c r="R522" s="132"/>
      <c r="S522" s="132"/>
      <c r="T522" s="178"/>
      <c r="U522" s="132"/>
    </row>
    <row r="523" spans="13:21" x14ac:dyDescent="0.2">
      <c r="M523" s="131"/>
      <c r="N523" s="131"/>
      <c r="O523" s="131"/>
      <c r="P523" s="129"/>
      <c r="R523" s="132"/>
      <c r="S523" s="132"/>
      <c r="T523" s="178"/>
      <c r="U523" s="132"/>
    </row>
    <row r="524" spans="13:21" x14ac:dyDescent="0.2">
      <c r="M524" s="131"/>
      <c r="N524" s="131"/>
      <c r="O524" s="131"/>
      <c r="P524" s="129"/>
      <c r="R524" s="132"/>
      <c r="S524" s="132"/>
      <c r="T524" s="178"/>
      <c r="U524" s="132"/>
    </row>
    <row r="525" spans="13:21" x14ac:dyDescent="0.2">
      <c r="M525" s="131"/>
      <c r="N525" s="131"/>
      <c r="O525" s="131"/>
      <c r="P525" s="129"/>
      <c r="R525" s="132"/>
      <c r="S525" s="132"/>
      <c r="T525" s="178"/>
      <c r="U525" s="132"/>
    </row>
    <row r="526" spans="13:21" x14ac:dyDescent="0.2">
      <c r="M526" s="131"/>
      <c r="N526" s="131"/>
      <c r="O526" s="131"/>
      <c r="P526" s="129"/>
      <c r="R526" s="132"/>
      <c r="S526" s="132"/>
      <c r="T526" s="178"/>
      <c r="U526" s="132"/>
    </row>
    <row r="527" spans="13:21" x14ac:dyDescent="0.2">
      <c r="M527" s="131"/>
      <c r="N527" s="131"/>
      <c r="O527" s="131"/>
      <c r="P527" s="129"/>
      <c r="R527" s="132"/>
      <c r="S527" s="132"/>
      <c r="T527" s="178"/>
      <c r="U527" s="132"/>
    </row>
    <row r="528" spans="13:21" x14ac:dyDescent="0.2">
      <c r="M528" s="131"/>
      <c r="N528" s="131"/>
      <c r="O528" s="131"/>
      <c r="P528" s="129"/>
      <c r="R528" s="132"/>
      <c r="S528" s="132"/>
      <c r="T528" s="178"/>
      <c r="U528" s="132"/>
    </row>
    <row r="529" spans="13:21" x14ac:dyDescent="0.2">
      <c r="M529" s="131"/>
      <c r="N529" s="131"/>
      <c r="O529" s="131"/>
      <c r="P529" s="129"/>
      <c r="R529" s="132"/>
      <c r="S529" s="132"/>
      <c r="T529" s="178"/>
      <c r="U529" s="132"/>
    </row>
    <row r="530" spans="13:21" x14ac:dyDescent="0.2">
      <c r="M530" s="131"/>
      <c r="N530" s="131"/>
      <c r="O530" s="131"/>
      <c r="P530" s="129"/>
      <c r="R530" s="132"/>
      <c r="S530" s="132"/>
      <c r="T530" s="178"/>
      <c r="U530" s="132"/>
    </row>
    <row r="531" spans="13:21" x14ac:dyDescent="0.2">
      <c r="M531" s="131"/>
      <c r="N531" s="131"/>
      <c r="O531" s="131"/>
      <c r="P531" s="129"/>
      <c r="R531" s="132"/>
      <c r="S531" s="132"/>
      <c r="T531" s="178"/>
      <c r="U531" s="132"/>
    </row>
    <row r="532" spans="13:21" x14ac:dyDescent="0.2">
      <c r="M532" s="131"/>
      <c r="N532" s="131"/>
      <c r="O532" s="131"/>
      <c r="P532" s="129"/>
      <c r="R532" s="132"/>
      <c r="S532" s="132"/>
      <c r="T532" s="178"/>
      <c r="U532" s="132"/>
    </row>
    <row r="533" spans="13:21" x14ac:dyDescent="0.2">
      <c r="M533" s="131"/>
      <c r="N533" s="131"/>
      <c r="O533" s="131"/>
      <c r="P533" s="129"/>
      <c r="R533" s="132"/>
      <c r="S533" s="132"/>
      <c r="T533" s="178"/>
      <c r="U533" s="132"/>
    </row>
    <row r="534" spans="13:21" x14ac:dyDescent="0.2">
      <c r="M534" s="131"/>
      <c r="N534" s="131"/>
      <c r="O534" s="131"/>
      <c r="P534" s="129"/>
      <c r="R534" s="132"/>
      <c r="S534" s="132"/>
      <c r="T534" s="178"/>
      <c r="U534" s="132"/>
    </row>
    <row r="535" spans="13:21" x14ac:dyDescent="0.2">
      <c r="M535" s="131"/>
      <c r="N535" s="131"/>
      <c r="O535" s="131"/>
      <c r="P535" s="129"/>
      <c r="R535" s="132"/>
      <c r="S535" s="132"/>
      <c r="T535" s="178"/>
      <c r="U535" s="132"/>
    </row>
    <row r="536" spans="13:21" x14ac:dyDescent="0.2">
      <c r="M536" s="131"/>
      <c r="N536" s="131"/>
      <c r="O536" s="131"/>
      <c r="P536" s="129"/>
      <c r="R536" s="132"/>
      <c r="S536" s="132"/>
      <c r="T536" s="178"/>
      <c r="U536" s="132"/>
    </row>
    <row r="537" spans="13:21" x14ac:dyDescent="0.2">
      <c r="M537" s="131"/>
      <c r="N537" s="131"/>
      <c r="O537" s="131"/>
      <c r="P537" s="129"/>
      <c r="R537" s="132"/>
      <c r="S537" s="132"/>
      <c r="T537" s="178"/>
      <c r="U537" s="132"/>
    </row>
    <row r="538" spans="13:21" x14ac:dyDescent="0.2">
      <c r="M538" s="131"/>
      <c r="N538" s="131"/>
      <c r="O538" s="131"/>
      <c r="P538" s="129"/>
      <c r="R538" s="132"/>
      <c r="S538" s="132"/>
      <c r="T538" s="178"/>
      <c r="U538" s="132"/>
    </row>
    <row r="539" spans="13:21" x14ac:dyDescent="0.2">
      <c r="M539" s="131"/>
      <c r="N539" s="131"/>
      <c r="O539" s="131"/>
      <c r="P539" s="129"/>
      <c r="R539" s="132"/>
      <c r="S539" s="132"/>
      <c r="T539" s="178"/>
      <c r="U539" s="132"/>
    </row>
    <row r="540" spans="13:21" x14ac:dyDescent="0.2">
      <c r="M540" s="131"/>
      <c r="N540" s="131"/>
      <c r="O540" s="131"/>
      <c r="P540" s="129"/>
      <c r="R540" s="132"/>
      <c r="S540" s="132"/>
      <c r="T540" s="178"/>
      <c r="U540" s="132"/>
    </row>
    <row r="541" spans="13:21" x14ac:dyDescent="0.2">
      <c r="M541" s="131"/>
      <c r="N541" s="131"/>
      <c r="O541" s="131"/>
      <c r="P541" s="129"/>
      <c r="R541" s="132"/>
      <c r="S541" s="132"/>
      <c r="T541" s="178"/>
      <c r="U541" s="132"/>
    </row>
    <row r="542" spans="13:21" x14ac:dyDescent="0.2">
      <c r="M542" s="131"/>
      <c r="N542" s="131"/>
      <c r="O542" s="131"/>
      <c r="P542" s="129"/>
      <c r="R542" s="132"/>
      <c r="S542" s="132"/>
      <c r="T542" s="178"/>
      <c r="U542" s="132"/>
    </row>
    <row r="543" spans="13:21" x14ac:dyDescent="0.2">
      <c r="M543" s="131"/>
      <c r="N543" s="131"/>
      <c r="O543" s="131"/>
      <c r="P543" s="129"/>
      <c r="R543" s="132"/>
      <c r="S543" s="132"/>
      <c r="T543" s="178"/>
      <c r="U543" s="132"/>
    </row>
    <row r="544" spans="13:21" x14ac:dyDescent="0.2">
      <c r="M544" s="131"/>
      <c r="N544" s="131"/>
      <c r="O544" s="131"/>
      <c r="P544" s="129"/>
      <c r="R544" s="132"/>
      <c r="S544" s="132"/>
      <c r="T544" s="178"/>
      <c r="U544" s="132"/>
    </row>
    <row r="545" spans="13:21" x14ac:dyDescent="0.2">
      <c r="M545" s="131"/>
      <c r="N545" s="131"/>
      <c r="O545" s="131"/>
      <c r="P545" s="129"/>
      <c r="R545" s="132"/>
      <c r="S545" s="132"/>
      <c r="T545" s="178"/>
      <c r="U545" s="132"/>
    </row>
    <row r="546" spans="13:21" x14ac:dyDescent="0.2">
      <c r="M546" s="131"/>
      <c r="N546" s="131"/>
      <c r="O546" s="131"/>
      <c r="P546" s="129"/>
      <c r="R546" s="132"/>
      <c r="S546" s="132"/>
      <c r="T546" s="178"/>
      <c r="U546" s="132"/>
    </row>
    <row r="547" spans="13:21" x14ac:dyDescent="0.2">
      <c r="M547" s="131"/>
      <c r="N547" s="131"/>
      <c r="O547" s="131"/>
      <c r="P547" s="129"/>
      <c r="R547" s="132"/>
      <c r="S547" s="132"/>
      <c r="T547" s="178"/>
      <c r="U547" s="132"/>
    </row>
    <row r="548" spans="13:21" x14ac:dyDescent="0.2">
      <c r="M548" s="131"/>
      <c r="N548" s="131"/>
      <c r="O548" s="131"/>
      <c r="P548" s="129"/>
      <c r="R548" s="132"/>
      <c r="S548" s="132"/>
      <c r="T548" s="178"/>
      <c r="U548" s="132"/>
    </row>
    <row r="549" spans="13:21" x14ac:dyDescent="0.2">
      <c r="M549" s="131"/>
      <c r="N549" s="131"/>
      <c r="O549" s="131"/>
      <c r="P549" s="129"/>
      <c r="R549" s="132"/>
      <c r="S549" s="132"/>
      <c r="T549" s="178"/>
      <c r="U549" s="132"/>
    </row>
    <row r="550" spans="13:21" x14ac:dyDescent="0.2">
      <c r="M550" s="131"/>
      <c r="N550" s="131"/>
      <c r="O550" s="131"/>
      <c r="P550" s="129"/>
      <c r="R550" s="132"/>
      <c r="S550" s="132"/>
      <c r="T550" s="178"/>
      <c r="U550" s="132"/>
    </row>
    <row r="551" spans="13:21" x14ac:dyDescent="0.2">
      <c r="M551" s="131"/>
      <c r="N551" s="131"/>
      <c r="O551" s="131"/>
      <c r="P551" s="129"/>
      <c r="R551" s="132"/>
      <c r="S551" s="132"/>
      <c r="T551" s="178"/>
      <c r="U551" s="132"/>
    </row>
    <row r="552" spans="13:21" x14ac:dyDescent="0.2">
      <c r="M552" s="131"/>
      <c r="N552" s="131"/>
      <c r="O552" s="131"/>
      <c r="P552" s="129"/>
      <c r="R552" s="132"/>
      <c r="S552" s="132"/>
      <c r="T552" s="178"/>
      <c r="U552" s="132"/>
    </row>
    <row r="553" spans="13:21" x14ac:dyDescent="0.2">
      <c r="M553" s="131"/>
      <c r="N553" s="131"/>
      <c r="O553" s="131"/>
      <c r="P553" s="129"/>
      <c r="R553" s="132"/>
      <c r="S553" s="132"/>
      <c r="T553" s="178"/>
      <c r="U553" s="132"/>
    </row>
    <row r="554" spans="13:21" x14ac:dyDescent="0.2">
      <c r="M554" s="131"/>
      <c r="N554" s="131"/>
      <c r="O554" s="131"/>
      <c r="P554" s="129"/>
      <c r="R554" s="132"/>
      <c r="S554" s="132"/>
      <c r="T554" s="178"/>
      <c r="U554" s="132"/>
    </row>
    <row r="555" spans="13:21" x14ac:dyDescent="0.2">
      <c r="M555" s="131"/>
      <c r="N555" s="131"/>
      <c r="O555" s="131"/>
      <c r="P555" s="129"/>
      <c r="R555" s="132"/>
      <c r="S555" s="132"/>
      <c r="T555" s="178"/>
      <c r="U555" s="132"/>
    </row>
    <row r="556" spans="13:21" x14ac:dyDescent="0.2">
      <c r="M556" s="131"/>
      <c r="N556" s="131"/>
      <c r="O556" s="131"/>
      <c r="P556" s="129"/>
      <c r="R556" s="132"/>
      <c r="S556" s="132"/>
      <c r="T556" s="178"/>
      <c r="U556" s="132"/>
    </row>
    <row r="557" spans="13:21" x14ac:dyDescent="0.2">
      <c r="M557" s="131"/>
      <c r="N557" s="131"/>
      <c r="O557" s="131"/>
      <c r="P557" s="129"/>
      <c r="R557" s="132"/>
      <c r="S557" s="132"/>
      <c r="T557" s="178"/>
      <c r="U557" s="132"/>
    </row>
    <row r="558" spans="13:21" x14ac:dyDescent="0.2">
      <c r="M558" s="131"/>
      <c r="N558" s="131"/>
      <c r="O558" s="131"/>
      <c r="P558" s="129"/>
      <c r="R558" s="132"/>
      <c r="S558" s="132"/>
      <c r="T558" s="178"/>
      <c r="U558" s="132"/>
    </row>
    <row r="559" spans="13:21" x14ac:dyDescent="0.2">
      <c r="M559" s="131"/>
      <c r="N559" s="131"/>
      <c r="O559" s="131"/>
      <c r="P559" s="129"/>
      <c r="R559" s="132"/>
      <c r="S559" s="132"/>
      <c r="T559" s="178"/>
      <c r="U559" s="132"/>
    </row>
    <row r="560" spans="13:21" x14ac:dyDescent="0.2">
      <c r="M560" s="131"/>
      <c r="N560" s="131"/>
      <c r="O560" s="131"/>
      <c r="P560" s="129"/>
      <c r="R560" s="132"/>
      <c r="S560" s="132"/>
      <c r="T560" s="178"/>
      <c r="U560" s="132"/>
    </row>
    <row r="561" spans="13:21" x14ac:dyDescent="0.2">
      <c r="M561" s="131"/>
      <c r="N561" s="131"/>
      <c r="O561" s="131"/>
      <c r="P561" s="129"/>
      <c r="R561" s="132"/>
      <c r="S561" s="132"/>
      <c r="T561" s="178"/>
      <c r="U561" s="132"/>
    </row>
    <row r="562" spans="13:21" x14ac:dyDescent="0.2">
      <c r="M562" s="131"/>
      <c r="N562" s="131"/>
      <c r="O562" s="131"/>
      <c r="P562" s="129"/>
      <c r="R562" s="132"/>
      <c r="S562" s="132"/>
      <c r="T562" s="178"/>
      <c r="U562" s="132"/>
    </row>
    <row r="563" spans="13:21" x14ac:dyDescent="0.2">
      <c r="M563" s="131"/>
      <c r="N563" s="131"/>
      <c r="O563" s="131"/>
      <c r="P563" s="129"/>
      <c r="R563" s="132"/>
      <c r="S563" s="132"/>
      <c r="T563" s="178"/>
      <c r="U563" s="132"/>
    </row>
    <row r="564" spans="13:21" x14ac:dyDescent="0.2">
      <c r="M564" s="131"/>
      <c r="N564" s="131"/>
      <c r="O564" s="131"/>
      <c r="P564" s="129"/>
      <c r="R564" s="132"/>
      <c r="S564" s="132"/>
      <c r="T564" s="178"/>
      <c r="U564" s="132"/>
    </row>
    <row r="565" spans="13:21" x14ac:dyDescent="0.2">
      <c r="M565" s="131"/>
      <c r="N565" s="131"/>
      <c r="O565" s="131"/>
      <c r="P565" s="129"/>
      <c r="R565" s="132"/>
      <c r="S565" s="132"/>
      <c r="T565" s="178"/>
      <c r="U565" s="132"/>
    </row>
    <row r="566" spans="13:21" x14ac:dyDescent="0.2">
      <c r="M566" s="131"/>
      <c r="N566" s="131"/>
      <c r="O566" s="131"/>
      <c r="P566" s="129"/>
      <c r="R566" s="132"/>
      <c r="S566" s="132"/>
      <c r="T566" s="178"/>
      <c r="U566" s="132"/>
    </row>
    <row r="567" spans="13:21" x14ac:dyDescent="0.2">
      <c r="M567" s="131"/>
      <c r="N567" s="131"/>
      <c r="O567" s="131"/>
      <c r="P567" s="129"/>
      <c r="R567" s="132"/>
      <c r="S567" s="132"/>
      <c r="T567" s="178"/>
      <c r="U567" s="132"/>
    </row>
    <row r="568" spans="13:21" x14ac:dyDescent="0.2">
      <c r="M568" s="131"/>
      <c r="N568" s="131"/>
      <c r="O568" s="131"/>
      <c r="P568" s="129"/>
      <c r="R568" s="132"/>
      <c r="S568" s="132"/>
      <c r="T568" s="178"/>
      <c r="U568" s="132"/>
    </row>
    <row r="569" spans="13:21" x14ac:dyDescent="0.2">
      <c r="M569" s="131"/>
      <c r="N569" s="131"/>
      <c r="O569" s="131"/>
      <c r="P569" s="129"/>
      <c r="R569" s="132"/>
      <c r="S569" s="132"/>
      <c r="T569" s="178"/>
      <c r="U569" s="132"/>
    </row>
    <row r="570" spans="13:21" x14ac:dyDescent="0.2">
      <c r="M570" s="131"/>
      <c r="N570" s="131"/>
      <c r="O570" s="131"/>
      <c r="P570" s="129"/>
      <c r="R570" s="132"/>
      <c r="S570" s="132"/>
      <c r="T570" s="178"/>
      <c r="U570" s="132"/>
    </row>
    <row r="571" spans="13:21" x14ac:dyDescent="0.2">
      <c r="M571" s="131"/>
      <c r="N571" s="131"/>
      <c r="O571" s="131"/>
      <c r="P571" s="129"/>
      <c r="R571" s="132"/>
      <c r="S571" s="132"/>
      <c r="T571" s="178"/>
      <c r="U571" s="132"/>
    </row>
    <row r="572" spans="13:21" x14ac:dyDescent="0.2">
      <c r="M572" s="131"/>
      <c r="N572" s="131"/>
      <c r="O572" s="131"/>
      <c r="P572" s="129"/>
      <c r="R572" s="132"/>
      <c r="S572" s="132"/>
      <c r="T572" s="178"/>
      <c r="U572" s="132"/>
    </row>
    <row r="573" spans="13:21" x14ac:dyDescent="0.2">
      <c r="M573" s="131"/>
      <c r="N573" s="131"/>
      <c r="O573" s="131"/>
      <c r="P573" s="129"/>
      <c r="R573" s="132"/>
      <c r="S573" s="132"/>
      <c r="T573" s="178"/>
      <c r="U573" s="132"/>
    </row>
    <row r="574" spans="13:21" x14ac:dyDescent="0.2">
      <c r="M574" s="131"/>
      <c r="N574" s="131"/>
      <c r="O574" s="131"/>
      <c r="P574" s="129"/>
      <c r="R574" s="132"/>
      <c r="S574" s="132"/>
      <c r="T574" s="178"/>
      <c r="U574" s="132"/>
    </row>
    <row r="575" spans="13:21" x14ac:dyDescent="0.2">
      <c r="M575" s="131"/>
      <c r="N575" s="131"/>
      <c r="O575" s="131"/>
      <c r="P575" s="129"/>
      <c r="R575" s="132"/>
      <c r="S575" s="132"/>
      <c r="T575" s="178"/>
      <c r="U575" s="132"/>
    </row>
    <row r="576" spans="13:21" x14ac:dyDescent="0.2">
      <c r="M576" s="131"/>
      <c r="N576" s="131"/>
      <c r="O576" s="131"/>
      <c r="P576" s="129"/>
      <c r="R576" s="132"/>
      <c r="S576" s="132"/>
      <c r="T576" s="178"/>
      <c r="U576" s="132"/>
    </row>
    <row r="577" spans="13:21" x14ac:dyDescent="0.2">
      <c r="M577" s="131"/>
      <c r="N577" s="131"/>
      <c r="O577" s="131"/>
      <c r="P577" s="129"/>
      <c r="R577" s="132"/>
      <c r="S577" s="132"/>
      <c r="T577" s="178"/>
      <c r="U577" s="132"/>
    </row>
    <row r="578" spans="13:21" x14ac:dyDescent="0.2">
      <c r="M578" s="131"/>
      <c r="N578" s="131"/>
      <c r="O578" s="131"/>
      <c r="P578" s="129"/>
      <c r="R578" s="132"/>
      <c r="S578" s="132"/>
      <c r="T578" s="178"/>
      <c r="U578" s="132"/>
    </row>
    <row r="579" spans="13:21" x14ac:dyDescent="0.2">
      <c r="M579" s="131"/>
      <c r="N579" s="131"/>
      <c r="O579" s="131"/>
      <c r="P579" s="129"/>
      <c r="R579" s="132"/>
      <c r="S579" s="132"/>
      <c r="T579" s="178"/>
      <c r="U579" s="132"/>
    </row>
    <row r="580" spans="13:21" x14ac:dyDescent="0.2">
      <c r="M580" s="131"/>
      <c r="N580" s="131"/>
      <c r="O580" s="131"/>
      <c r="P580" s="129"/>
      <c r="R580" s="132"/>
      <c r="S580" s="132"/>
      <c r="T580" s="178"/>
      <c r="U580" s="132"/>
    </row>
    <row r="581" spans="13:21" x14ac:dyDescent="0.2">
      <c r="M581" s="131"/>
      <c r="N581" s="131"/>
      <c r="O581" s="131"/>
      <c r="P581" s="129"/>
      <c r="R581" s="132"/>
      <c r="S581" s="132"/>
      <c r="T581" s="178"/>
      <c r="U581" s="132"/>
    </row>
    <row r="582" spans="13:21" x14ac:dyDescent="0.2">
      <c r="M582" s="131"/>
      <c r="N582" s="131"/>
      <c r="O582" s="131"/>
      <c r="P582" s="129"/>
      <c r="R582" s="132"/>
      <c r="S582" s="132"/>
      <c r="T582" s="178"/>
      <c r="U582" s="132"/>
    </row>
    <row r="583" spans="13:21" x14ac:dyDescent="0.2">
      <c r="M583" s="131"/>
      <c r="N583" s="131"/>
      <c r="O583" s="131"/>
      <c r="P583" s="129"/>
      <c r="R583" s="132"/>
      <c r="S583" s="132"/>
      <c r="T583" s="178"/>
      <c r="U583" s="132"/>
    </row>
    <row r="584" spans="13:21" x14ac:dyDescent="0.2">
      <c r="M584" s="131"/>
      <c r="N584" s="131"/>
      <c r="O584" s="131"/>
      <c r="P584" s="129"/>
      <c r="R584" s="132"/>
      <c r="S584" s="132"/>
      <c r="T584" s="178"/>
      <c r="U584" s="132"/>
    </row>
    <row r="585" spans="13:21" x14ac:dyDescent="0.2">
      <c r="M585" s="131"/>
      <c r="N585" s="131"/>
      <c r="O585" s="131"/>
      <c r="P585" s="129"/>
      <c r="R585" s="132"/>
      <c r="S585" s="132"/>
      <c r="T585" s="178"/>
      <c r="U585" s="132"/>
    </row>
    <row r="586" spans="13:21" x14ac:dyDescent="0.2">
      <c r="M586" s="131"/>
      <c r="N586" s="131"/>
      <c r="O586" s="131"/>
      <c r="P586" s="129"/>
      <c r="R586" s="132"/>
      <c r="S586" s="132"/>
      <c r="T586" s="178"/>
      <c r="U586" s="132"/>
    </row>
    <row r="587" spans="13:21" x14ac:dyDescent="0.2">
      <c r="M587" s="131"/>
      <c r="N587" s="131"/>
      <c r="O587" s="131"/>
      <c r="P587" s="129"/>
      <c r="R587" s="132"/>
      <c r="S587" s="132"/>
      <c r="T587" s="178"/>
      <c r="U587" s="132"/>
    </row>
    <row r="588" spans="13:21" x14ac:dyDescent="0.2">
      <c r="M588" s="131"/>
      <c r="N588" s="131"/>
      <c r="O588" s="131"/>
      <c r="P588" s="129"/>
      <c r="R588" s="132"/>
      <c r="S588" s="132"/>
      <c r="T588" s="178"/>
      <c r="U588" s="132"/>
    </row>
    <row r="589" spans="13:21" x14ac:dyDescent="0.2">
      <c r="M589" s="131"/>
      <c r="N589" s="131"/>
      <c r="O589" s="131"/>
      <c r="P589" s="129"/>
      <c r="R589" s="132"/>
      <c r="S589" s="132"/>
      <c r="T589" s="178"/>
      <c r="U589" s="132"/>
    </row>
    <row r="590" spans="13:21" x14ac:dyDescent="0.2">
      <c r="M590" s="131"/>
      <c r="N590" s="131"/>
      <c r="O590" s="131"/>
      <c r="P590" s="129"/>
      <c r="R590" s="132"/>
      <c r="S590" s="132"/>
      <c r="T590" s="178"/>
      <c r="U590" s="132"/>
    </row>
    <row r="591" spans="13:21" x14ac:dyDescent="0.2">
      <c r="M591" s="131"/>
      <c r="N591" s="131"/>
      <c r="O591" s="131"/>
      <c r="P591" s="129"/>
      <c r="R591" s="132"/>
      <c r="S591" s="132"/>
      <c r="T591" s="178"/>
      <c r="U591" s="132"/>
    </row>
    <row r="592" spans="13:21" x14ac:dyDescent="0.2">
      <c r="M592" s="131"/>
      <c r="N592" s="131"/>
      <c r="O592" s="131"/>
      <c r="P592" s="129"/>
      <c r="R592" s="132"/>
      <c r="S592" s="132"/>
      <c r="T592" s="178"/>
      <c r="U592" s="132"/>
    </row>
    <row r="593" spans="13:21" x14ac:dyDescent="0.2">
      <c r="M593" s="131"/>
      <c r="N593" s="131"/>
      <c r="O593" s="131"/>
      <c r="P593" s="129"/>
      <c r="R593" s="132"/>
      <c r="S593" s="132"/>
      <c r="T593" s="178"/>
      <c r="U593" s="132"/>
    </row>
    <row r="594" spans="13:21" x14ac:dyDescent="0.2">
      <c r="M594" s="131"/>
      <c r="N594" s="131"/>
      <c r="O594" s="131"/>
      <c r="P594" s="129"/>
      <c r="R594" s="132"/>
      <c r="S594" s="132"/>
      <c r="T594" s="178"/>
      <c r="U594" s="132"/>
    </row>
    <row r="595" spans="13:21" x14ac:dyDescent="0.2">
      <c r="M595" s="131"/>
      <c r="N595" s="131"/>
      <c r="O595" s="131"/>
      <c r="P595" s="129"/>
      <c r="R595" s="132"/>
      <c r="S595" s="132"/>
      <c r="T595" s="178"/>
      <c r="U595" s="132"/>
    </row>
    <row r="596" spans="13:21" x14ac:dyDescent="0.2">
      <c r="M596" s="131"/>
      <c r="N596" s="131"/>
      <c r="O596" s="131"/>
      <c r="P596" s="129"/>
      <c r="R596" s="132"/>
      <c r="S596" s="132"/>
      <c r="T596" s="178"/>
      <c r="U596" s="132"/>
    </row>
    <row r="597" spans="13:21" x14ac:dyDescent="0.2">
      <c r="M597" s="131"/>
      <c r="N597" s="131"/>
      <c r="O597" s="131"/>
      <c r="P597" s="129"/>
      <c r="R597" s="132"/>
      <c r="S597" s="132"/>
      <c r="T597" s="178"/>
      <c r="U597" s="132"/>
    </row>
    <row r="598" spans="13:21" x14ac:dyDescent="0.2">
      <c r="M598" s="131"/>
      <c r="N598" s="131"/>
      <c r="O598" s="131"/>
      <c r="P598" s="129"/>
      <c r="R598" s="132"/>
      <c r="S598" s="132"/>
      <c r="T598" s="178"/>
      <c r="U598" s="132"/>
    </row>
    <row r="599" spans="13:21" x14ac:dyDescent="0.2">
      <c r="M599" s="131"/>
      <c r="N599" s="131"/>
      <c r="O599" s="131"/>
      <c r="P599" s="129"/>
      <c r="R599" s="132"/>
      <c r="S599" s="132"/>
      <c r="T599" s="178"/>
      <c r="U599" s="132"/>
    </row>
    <row r="600" spans="13:21" x14ac:dyDescent="0.2">
      <c r="M600" s="131"/>
      <c r="N600" s="131"/>
      <c r="O600" s="131"/>
      <c r="P600" s="129"/>
      <c r="R600" s="132"/>
      <c r="S600" s="132"/>
      <c r="T600" s="178"/>
      <c r="U600" s="132"/>
    </row>
    <row r="601" spans="13:21" x14ac:dyDescent="0.2">
      <c r="M601" s="131"/>
      <c r="N601" s="131"/>
      <c r="O601" s="131"/>
      <c r="P601" s="129"/>
      <c r="R601" s="132"/>
      <c r="S601" s="132"/>
      <c r="T601" s="178"/>
      <c r="U601" s="132"/>
    </row>
    <row r="602" spans="13:21" x14ac:dyDescent="0.2">
      <c r="M602" s="131"/>
      <c r="N602" s="131"/>
      <c r="O602" s="131"/>
      <c r="P602" s="129"/>
      <c r="R602" s="132"/>
      <c r="S602" s="132"/>
      <c r="T602" s="178"/>
      <c r="U602" s="132"/>
    </row>
    <row r="603" spans="13:21" x14ac:dyDescent="0.2">
      <c r="M603" s="131"/>
      <c r="N603" s="131"/>
      <c r="O603" s="131"/>
      <c r="P603" s="129"/>
      <c r="R603" s="132"/>
      <c r="S603" s="132"/>
      <c r="T603" s="178"/>
      <c r="U603" s="132"/>
    </row>
    <row r="604" spans="13:21" x14ac:dyDescent="0.2">
      <c r="M604" s="131"/>
      <c r="N604" s="131"/>
      <c r="O604" s="131"/>
      <c r="P604" s="129"/>
      <c r="R604" s="132"/>
      <c r="S604" s="132"/>
      <c r="T604" s="178"/>
      <c r="U604" s="132"/>
    </row>
    <row r="605" spans="13:21" x14ac:dyDescent="0.2">
      <c r="M605" s="131"/>
      <c r="N605" s="131"/>
      <c r="O605" s="131"/>
      <c r="P605" s="129"/>
      <c r="R605" s="132"/>
      <c r="S605" s="132"/>
      <c r="T605" s="178"/>
      <c r="U605" s="132"/>
    </row>
    <row r="606" spans="13:21" x14ac:dyDescent="0.2">
      <c r="M606" s="131"/>
      <c r="N606" s="131"/>
      <c r="O606" s="131"/>
      <c r="P606" s="129"/>
      <c r="R606" s="132"/>
      <c r="S606" s="132"/>
      <c r="T606" s="178"/>
      <c r="U606" s="132"/>
    </row>
    <row r="607" spans="13:21" x14ac:dyDescent="0.2">
      <c r="M607" s="131"/>
      <c r="N607" s="131"/>
      <c r="O607" s="131"/>
      <c r="P607" s="129"/>
      <c r="R607" s="132"/>
      <c r="S607" s="132"/>
      <c r="T607" s="178"/>
      <c r="U607" s="132"/>
    </row>
    <row r="608" spans="13:21" x14ac:dyDescent="0.2">
      <c r="M608" s="131"/>
      <c r="N608" s="131"/>
      <c r="O608" s="131"/>
      <c r="P608" s="129"/>
      <c r="R608" s="132"/>
      <c r="S608" s="132"/>
      <c r="T608" s="178"/>
      <c r="U608" s="132"/>
    </row>
    <row r="609" spans="13:21" x14ac:dyDescent="0.2">
      <c r="M609" s="131"/>
      <c r="N609" s="131"/>
      <c r="O609" s="131"/>
      <c r="P609" s="129"/>
      <c r="R609" s="132"/>
      <c r="S609" s="132"/>
      <c r="T609" s="178"/>
      <c r="U609" s="132"/>
    </row>
    <row r="610" spans="13:21" x14ac:dyDescent="0.2">
      <c r="M610" s="131"/>
      <c r="N610" s="131"/>
      <c r="O610" s="131"/>
      <c r="P610" s="129"/>
      <c r="R610" s="132"/>
      <c r="S610" s="132"/>
      <c r="T610" s="178"/>
      <c r="U610" s="132"/>
    </row>
    <row r="611" spans="13:21" x14ac:dyDescent="0.2">
      <c r="M611" s="131"/>
      <c r="N611" s="131"/>
      <c r="O611" s="131"/>
      <c r="P611" s="129"/>
      <c r="R611" s="132"/>
      <c r="S611" s="132"/>
      <c r="T611" s="178"/>
      <c r="U611" s="132"/>
    </row>
    <row r="612" spans="13:21" x14ac:dyDescent="0.2">
      <c r="M612" s="131"/>
      <c r="N612" s="131"/>
      <c r="O612" s="131"/>
      <c r="P612" s="129"/>
      <c r="R612" s="132"/>
      <c r="S612" s="132"/>
      <c r="T612" s="178"/>
      <c r="U612" s="132"/>
    </row>
    <row r="613" spans="13:21" x14ac:dyDescent="0.2">
      <c r="M613" s="131"/>
      <c r="N613" s="131"/>
      <c r="O613" s="131"/>
      <c r="P613" s="129"/>
      <c r="R613" s="132"/>
      <c r="S613" s="132"/>
      <c r="T613" s="178"/>
      <c r="U613" s="132"/>
    </row>
    <row r="614" spans="13:21" x14ac:dyDescent="0.2">
      <c r="M614" s="131"/>
      <c r="N614" s="131"/>
      <c r="O614" s="131"/>
      <c r="P614" s="129"/>
      <c r="R614" s="132"/>
      <c r="S614" s="132"/>
      <c r="T614" s="178"/>
      <c r="U614" s="132"/>
    </row>
    <row r="615" spans="13:21" x14ac:dyDescent="0.2">
      <c r="M615" s="131"/>
      <c r="N615" s="131"/>
      <c r="O615" s="131"/>
      <c r="P615" s="129"/>
      <c r="R615" s="132"/>
      <c r="S615" s="132"/>
      <c r="T615" s="178"/>
      <c r="U615" s="132"/>
    </row>
    <row r="616" spans="13:21" x14ac:dyDescent="0.2">
      <c r="M616" s="131"/>
      <c r="N616" s="131"/>
      <c r="O616" s="131"/>
      <c r="P616" s="129"/>
      <c r="R616" s="132"/>
      <c r="S616" s="132"/>
      <c r="T616" s="178"/>
      <c r="U616" s="132"/>
    </row>
    <row r="617" spans="13:21" x14ac:dyDescent="0.2">
      <c r="M617" s="131"/>
      <c r="N617" s="131"/>
      <c r="O617" s="131"/>
      <c r="P617" s="129"/>
      <c r="R617" s="132"/>
      <c r="S617" s="132"/>
      <c r="T617" s="178"/>
      <c r="U617" s="132"/>
    </row>
    <row r="618" spans="13:21" x14ac:dyDescent="0.2">
      <c r="M618" s="131"/>
      <c r="N618" s="131"/>
      <c r="O618" s="131"/>
      <c r="P618" s="129"/>
      <c r="R618" s="132"/>
      <c r="S618" s="132"/>
      <c r="T618" s="178"/>
      <c r="U618" s="132"/>
    </row>
    <row r="619" spans="13:21" x14ac:dyDescent="0.2">
      <c r="M619" s="131"/>
      <c r="N619" s="131"/>
      <c r="O619" s="131"/>
      <c r="P619" s="129"/>
      <c r="R619" s="132"/>
      <c r="S619" s="132"/>
      <c r="T619" s="178"/>
      <c r="U619" s="132"/>
    </row>
    <row r="620" spans="13:21" x14ac:dyDescent="0.2">
      <c r="M620" s="131"/>
      <c r="N620" s="131"/>
      <c r="O620" s="131"/>
      <c r="P620" s="129"/>
      <c r="R620" s="132"/>
      <c r="S620" s="132"/>
      <c r="T620" s="178"/>
      <c r="U620" s="132"/>
    </row>
    <row r="621" spans="13:21" x14ac:dyDescent="0.2">
      <c r="M621" s="131"/>
      <c r="N621" s="131"/>
      <c r="O621" s="131"/>
      <c r="P621" s="129"/>
      <c r="R621" s="132"/>
      <c r="S621" s="132"/>
      <c r="T621" s="178"/>
      <c r="U621" s="132"/>
    </row>
    <row r="622" spans="13:21" x14ac:dyDescent="0.2">
      <c r="M622" s="131"/>
      <c r="N622" s="131"/>
      <c r="O622" s="131"/>
      <c r="P622" s="129"/>
      <c r="R622" s="132"/>
      <c r="S622" s="132"/>
      <c r="T622" s="178"/>
      <c r="U622" s="132"/>
    </row>
    <row r="623" spans="13:21" x14ac:dyDescent="0.2">
      <c r="M623" s="131"/>
      <c r="N623" s="131"/>
      <c r="O623" s="131"/>
      <c r="P623" s="129"/>
      <c r="R623" s="132"/>
      <c r="S623" s="132"/>
      <c r="T623" s="178"/>
      <c r="U623" s="132"/>
    </row>
    <row r="624" spans="13:21" x14ac:dyDescent="0.2">
      <c r="M624" s="131"/>
      <c r="N624" s="131"/>
      <c r="O624" s="131"/>
      <c r="P624" s="129"/>
      <c r="R624" s="132"/>
      <c r="S624" s="132"/>
      <c r="T624" s="178"/>
      <c r="U624" s="132"/>
    </row>
    <row r="625" spans="13:21" x14ac:dyDescent="0.2">
      <c r="M625" s="131"/>
      <c r="N625" s="131"/>
      <c r="O625" s="131"/>
      <c r="P625" s="129"/>
      <c r="R625" s="132"/>
      <c r="S625" s="132"/>
      <c r="T625" s="178"/>
      <c r="U625" s="132"/>
    </row>
    <row r="626" spans="13:21" x14ac:dyDescent="0.2">
      <c r="M626" s="131"/>
      <c r="N626" s="131"/>
      <c r="O626" s="131"/>
      <c r="P626" s="129"/>
      <c r="R626" s="132"/>
      <c r="S626" s="132"/>
      <c r="T626" s="178"/>
      <c r="U626" s="132"/>
    </row>
    <row r="627" spans="13:21" x14ac:dyDescent="0.2">
      <c r="M627" s="131"/>
      <c r="N627" s="131"/>
      <c r="O627" s="131"/>
      <c r="P627" s="129"/>
      <c r="R627" s="132"/>
      <c r="S627" s="132"/>
      <c r="T627" s="178"/>
      <c r="U627" s="132"/>
    </row>
    <row r="628" spans="13:21" x14ac:dyDescent="0.2">
      <c r="M628" s="131"/>
      <c r="N628" s="131"/>
      <c r="O628" s="131"/>
      <c r="P628" s="129"/>
      <c r="R628" s="132"/>
      <c r="S628" s="132"/>
      <c r="T628" s="178"/>
      <c r="U628" s="132"/>
    </row>
    <row r="629" spans="13:21" x14ac:dyDescent="0.2">
      <c r="M629" s="131"/>
      <c r="N629" s="131"/>
      <c r="O629" s="131"/>
      <c r="P629" s="129"/>
      <c r="R629" s="132"/>
      <c r="S629" s="132"/>
      <c r="T629" s="178"/>
      <c r="U629" s="132"/>
    </row>
    <row r="630" spans="13:21" x14ac:dyDescent="0.2">
      <c r="M630" s="131"/>
      <c r="N630" s="131"/>
      <c r="O630" s="131"/>
      <c r="P630" s="129"/>
      <c r="R630" s="132"/>
      <c r="S630" s="132"/>
      <c r="T630" s="178"/>
      <c r="U630" s="132"/>
    </row>
    <row r="631" spans="13:21" x14ac:dyDescent="0.2">
      <c r="M631" s="131"/>
      <c r="N631" s="131"/>
      <c r="O631" s="131"/>
      <c r="P631" s="129"/>
      <c r="R631" s="132"/>
      <c r="S631" s="132"/>
      <c r="T631" s="178"/>
      <c r="U631" s="132"/>
    </row>
    <row r="632" spans="13:21" x14ac:dyDescent="0.2">
      <c r="M632" s="131"/>
      <c r="N632" s="131"/>
      <c r="O632" s="131"/>
      <c r="P632" s="129"/>
      <c r="R632" s="132"/>
      <c r="S632" s="132"/>
      <c r="T632" s="178"/>
      <c r="U632" s="132"/>
    </row>
    <row r="633" spans="13:21" x14ac:dyDescent="0.2">
      <c r="M633" s="131"/>
      <c r="N633" s="131"/>
      <c r="O633" s="131"/>
      <c r="P633" s="129"/>
      <c r="R633" s="132"/>
      <c r="S633" s="132"/>
      <c r="T633" s="178"/>
      <c r="U633" s="132"/>
    </row>
    <row r="634" spans="13:21" x14ac:dyDescent="0.2">
      <c r="M634" s="131"/>
      <c r="N634" s="131"/>
      <c r="O634" s="131"/>
      <c r="P634" s="129"/>
      <c r="R634" s="132"/>
      <c r="S634" s="132"/>
      <c r="T634" s="178"/>
      <c r="U634" s="132"/>
    </row>
    <row r="635" spans="13:21" x14ac:dyDescent="0.2">
      <c r="M635" s="131"/>
      <c r="N635" s="131"/>
      <c r="O635" s="131"/>
      <c r="P635" s="129"/>
      <c r="R635" s="132"/>
      <c r="S635" s="132"/>
      <c r="T635" s="178"/>
      <c r="U635" s="132"/>
    </row>
    <row r="636" spans="13:21" x14ac:dyDescent="0.2">
      <c r="M636" s="131"/>
      <c r="N636" s="131"/>
      <c r="O636" s="131"/>
      <c r="P636" s="129"/>
      <c r="R636" s="132"/>
      <c r="S636" s="132"/>
      <c r="T636" s="178"/>
      <c r="U636" s="132"/>
    </row>
    <row r="637" spans="13:21" x14ac:dyDescent="0.2">
      <c r="M637" s="131"/>
      <c r="N637" s="131"/>
      <c r="O637" s="131"/>
      <c r="P637" s="129"/>
      <c r="R637" s="132"/>
      <c r="S637" s="132"/>
      <c r="T637" s="178"/>
      <c r="U637" s="132"/>
    </row>
    <row r="638" spans="13:21" x14ac:dyDescent="0.2">
      <c r="M638" s="131"/>
      <c r="N638" s="131"/>
      <c r="O638" s="131"/>
      <c r="P638" s="129"/>
      <c r="R638" s="132"/>
      <c r="S638" s="132"/>
      <c r="T638" s="178"/>
      <c r="U638" s="132"/>
    </row>
    <row r="639" spans="13:21" x14ac:dyDescent="0.2">
      <c r="M639" s="131"/>
      <c r="N639" s="131"/>
      <c r="O639" s="131"/>
      <c r="P639" s="129"/>
      <c r="R639" s="132"/>
      <c r="S639" s="132"/>
      <c r="T639" s="178"/>
      <c r="U639" s="132"/>
    </row>
    <row r="640" spans="13:21" x14ac:dyDescent="0.2">
      <c r="M640" s="131"/>
      <c r="N640" s="131"/>
      <c r="O640" s="131"/>
      <c r="P640" s="129"/>
      <c r="R640" s="132"/>
      <c r="S640" s="132"/>
      <c r="T640" s="178"/>
      <c r="U640" s="132"/>
    </row>
    <row r="641" spans="13:21" x14ac:dyDescent="0.2">
      <c r="M641" s="131"/>
      <c r="N641" s="131"/>
      <c r="O641" s="131"/>
      <c r="P641" s="129"/>
      <c r="R641" s="132"/>
      <c r="S641" s="132"/>
      <c r="T641" s="178"/>
      <c r="U641" s="132"/>
    </row>
    <row r="642" spans="13:21" x14ac:dyDescent="0.2">
      <c r="M642" s="131"/>
      <c r="N642" s="131"/>
      <c r="O642" s="131"/>
      <c r="P642" s="129"/>
      <c r="R642" s="132"/>
      <c r="S642" s="132"/>
      <c r="T642" s="178"/>
      <c r="U642" s="132"/>
    </row>
    <row r="643" spans="13:21" x14ac:dyDescent="0.2">
      <c r="M643" s="131"/>
      <c r="N643" s="131"/>
      <c r="O643" s="131"/>
      <c r="P643" s="129"/>
      <c r="R643" s="132"/>
      <c r="S643" s="132"/>
      <c r="T643" s="178"/>
      <c r="U643" s="132"/>
    </row>
    <row r="644" spans="13:21" x14ac:dyDescent="0.2">
      <c r="M644" s="131"/>
      <c r="N644" s="131"/>
      <c r="O644" s="131"/>
      <c r="P644" s="129"/>
      <c r="R644" s="132"/>
      <c r="S644" s="132"/>
      <c r="T644" s="178"/>
      <c r="U644" s="132"/>
    </row>
    <row r="645" spans="13:21" x14ac:dyDescent="0.2">
      <c r="M645" s="131"/>
      <c r="N645" s="131"/>
      <c r="O645" s="131"/>
      <c r="P645" s="129"/>
      <c r="R645" s="132"/>
      <c r="S645" s="132"/>
      <c r="T645" s="178"/>
      <c r="U645" s="132"/>
    </row>
    <row r="646" spans="13:21" x14ac:dyDescent="0.2">
      <c r="M646" s="131"/>
      <c r="N646" s="131"/>
      <c r="O646" s="131"/>
      <c r="P646" s="129"/>
      <c r="R646" s="132"/>
      <c r="S646" s="132"/>
      <c r="T646" s="178"/>
      <c r="U646" s="132"/>
    </row>
    <row r="647" spans="13:21" x14ac:dyDescent="0.2">
      <c r="M647" s="131"/>
      <c r="N647" s="131"/>
      <c r="O647" s="131"/>
      <c r="P647" s="129"/>
      <c r="R647" s="132"/>
      <c r="S647" s="132"/>
      <c r="T647" s="178"/>
      <c r="U647" s="132"/>
    </row>
    <row r="648" spans="13:21" x14ac:dyDescent="0.2">
      <c r="M648" s="131"/>
      <c r="N648" s="131"/>
      <c r="O648" s="131"/>
      <c r="P648" s="129"/>
      <c r="R648" s="132"/>
      <c r="S648" s="132"/>
      <c r="T648" s="178"/>
      <c r="U648" s="132"/>
    </row>
    <row r="649" spans="13:21" x14ac:dyDescent="0.2">
      <c r="M649" s="131"/>
      <c r="N649" s="131"/>
      <c r="O649" s="131"/>
      <c r="P649" s="129"/>
      <c r="R649" s="132"/>
      <c r="S649" s="132"/>
      <c r="T649" s="178"/>
      <c r="U649" s="132"/>
    </row>
    <row r="650" spans="13:21" x14ac:dyDescent="0.2">
      <c r="M650" s="131"/>
      <c r="N650" s="131"/>
      <c r="O650" s="131"/>
      <c r="P650" s="129"/>
      <c r="R650" s="132"/>
      <c r="S650" s="132"/>
      <c r="T650" s="178"/>
      <c r="U650" s="132"/>
    </row>
    <row r="651" spans="13:21" x14ac:dyDescent="0.2">
      <c r="M651" s="131"/>
      <c r="N651" s="131"/>
      <c r="O651" s="131"/>
      <c r="P651" s="129"/>
      <c r="R651" s="132"/>
      <c r="S651" s="132"/>
      <c r="T651" s="178"/>
      <c r="U651" s="132"/>
    </row>
    <row r="652" spans="13:21" x14ac:dyDescent="0.2">
      <c r="M652" s="131"/>
      <c r="N652" s="131"/>
      <c r="O652" s="131"/>
      <c r="P652" s="129"/>
      <c r="R652" s="132"/>
      <c r="S652" s="132"/>
      <c r="T652" s="178"/>
      <c r="U652" s="132"/>
    </row>
    <row r="653" spans="13:21" x14ac:dyDescent="0.2">
      <c r="M653" s="131"/>
      <c r="N653" s="131"/>
      <c r="O653" s="131"/>
      <c r="P653" s="129"/>
      <c r="R653" s="132"/>
      <c r="S653" s="132"/>
      <c r="T653" s="178"/>
      <c r="U653" s="132"/>
    </row>
    <row r="654" spans="13:21" x14ac:dyDescent="0.2">
      <c r="M654" s="131"/>
      <c r="N654" s="131"/>
      <c r="O654" s="131"/>
      <c r="P654" s="129"/>
      <c r="R654" s="132"/>
      <c r="S654" s="132"/>
      <c r="T654" s="178"/>
      <c r="U654" s="132"/>
    </row>
    <row r="655" spans="13:21" x14ac:dyDescent="0.2">
      <c r="M655" s="131"/>
      <c r="N655" s="131"/>
      <c r="O655" s="131"/>
      <c r="P655" s="129"/>
      <c r="R655" s="132"/>
      <c r="S655" s="132"/>
      <c r="T655" s="178"/>
      <c r="U655" s="132"/>
    </row>
    <row r="656" spans="13:21" x14ac:dyDescent="0.2">
      <c r="M656" s="131"/>
      <c r="N656" s="131"/>
      <c r="O656" s="131"/>
      <c r="P656" s="129"/>
      <c r="R656" s="132"/>
      <c r="S656" s="132"/>
      <c r="T656" s="178"/>
      <c r="U656" s="132"/>
    </row>
    <row r="657" spans="13:21" x14ac:dyDescent="0.2">
      <c r="M657" s="131"/>
      <c r="N657" s="131"/>
      <c r="O657" s="131"/>
      <c r="P657" s="129"/>
      <c r="R657" s="132"/>
      <c r="S657" s="132"/>
      <c r="T657" s="178"/>
      <c r="U657" s="132"/>
    </row>
    <row r="658" spans="13:21" x14ac:dyDescent="0.2">
      <c r="M658" s="131"/>
      <c r="N658" s="131"/>
      <c r="O658" s="131"/>
      <c r="P658" s="129"/>
      <c r="R658" s="132"/>
      <c r="S658" s="132"/>
      <c r="T658" s="178"/>
      <c r="U658" s="132"/>
    </row>
    <row r="659" spans="13:21" x14ac:dyDescent="0.2">
      <c r="M659" s="131"/>
      <c r="N659" s="131"/>
      <c r="O659" s="131"/>
      <c r="P659" s="129"/>
      <c r="R659" s="132"/>
      <c r="S659" s="132"/>
      <c r="T659" s="178"/>
      <c r="U659" s="132"/>
    </row>
    <row r="660" spans="13:21" x14ac:dyDescent="0.2">
      <c r="M660" s="131"/>
      <c r="N660" s="131"/>
      <c r="O660" s="131"/>
      <c r="P660" s="129"/>
      <c r="R660" s="132"/>
      <c r="S660" s="132"/>
      <c r="T660" s="178"/>
      <c r="U660" s="132"/>
    </row>
    <row r="661" spans="13:21" x14ac:dyDescent="0.2">
      <c r="M661" s="131"/>
      <c r="N661" s="131"/>
      <c r="O661" s="131"/>
      <c r="P661" s="129"/>
      <c r="R661" s="132"/>
      <c r="S661" s="132"/>
      <c r="T661" s="178"/>
      <c r="U661" s="132"/>
    </row>
    <row r="662" spans="13:21" x14ac:dyDescent="0.2">
      <c r="M662" s="131"/>
      <c r="N662" s="131"/>
      <c r="O662" s="131"/>
      <c r="P662" s="129"/>
      <c r="R662" s="132"/>
      <c r="S662" s="132"/>
      <c r="T662" s="178"/>
      <c r="U662" s="132"/>
    </row>
    <row r="663" spans="13:21" x14ac:dyDescent="0.2">
      <c r="M663" s="131"/>
      <c r="N663" s="131"/>
      <c r="O663" s="131"/>
      <c r="P663" s="129"/>
      <c r="R663" s="132"/>
      <c r="S663" s="132"/>
      <c r="T663" s="178"/>
      <c r="U663" s="132"/>
    </row>
    <row r="664" spans="13:21" x14ac:dyDescent="0.2">
      <c r="M664" s="131"/>
      <c r="N664" s="131"/>
      <c r="O664" s="131"/>
      <c r="P664" s="129"/>
      <c r="R664" s="132"/>
      <c r="S664" s="132"/>
      <c r="T664" s="178"/>
      <c r="U664" s="132"/>
    </row>
    <row r="665" spans="13:21" x14ac:dyDescent="0.2">
      <c r="M665" s="131"/>
      <c r="N665" s="131"/>
      <c r="O665" s="131"/>
      <c r="P665" s="129"/>
      <c r="R665" s="132"/>
      <c r="S665" s="132"/>
      <c r="T665" s="178"/>
      <c r="U665" s="132"/>
    </row>
    <row r="666" spans="13:21" x14ac:dyDescent="0.2">
      <c r="M666" s="131"/>
      <c r="N666" s="131"/>
      <c r="O666" s="131"/>
      <c r="P666" s="129"/>
      <c r="R666" s="132"/>
      <c r="S666" s="132"/>
      <c r="T666" s="178"/>
      <c r="U666" s="132"/>
    </row>
    <row r="667" spans="13:21" x14ac:dyDescent="0.2">
      <c r="M667" s="131"/>
      <c r="N667" s="131"/>
      <c r="O667" s="131"/>
      <c r="P667" s="129"/>
      <c r="R667" s="132"/>
      <c r="S667" s="132"/>
      <c r="T667" s="178"/>
      <c r="U667" s="132"/>
    </row>
    <row r="668" spans="13:21" x14ac:dyDescent="0.2">
      <c r="M668" s="131"/>
      <c r="N668" s="131"/>
      <c r="O668" s="131"/>
      <c r="P668" s="129"/>
      <c r="R668" s="132"/>
      <c r="S668" s="132"/>
      <c r="T668" s="178"/>
      <c r="U668" s="132"/>
    </row>
    <row r="669" spans="13:21" x14ac:dyDescent="0.2">
      <c r="M669" s="131"/>
      <c r="N669" s="131"/>
      <c r="O669" s="131"/>
      <c r="P669" s="129"/>
      <c r="R669" s="132"/>
      <c r="S669" s="132"/>
      <c r="T669" s="178"/>
      <c r="U669" s="132"/>
    </row>
    <row r="670" spans="13:21" x14ac:dyDescent="0.2">
      <c r="M670" s="131"/>
      <c r="N670" s="131"/>
      <c r="O670" s="131"/>
      <c r="P670" s="129"/>
      <c r="R670" s="132"/>
      <c r="S670" s="132"/>
      <c r="T670" s="178"/>
      <c r="U670" s="132"/>
    </row>
    <row r="671" spans="13:21" x14ac:dyDescent="0.2">
      <c r="M671" s="131"/>
      <c r="N671" s="131"/>
      <c r="O671" s="131"/>
      <c r="P671" s="129"/>
      <c r="R671" s="132"/>
      <c r="S671" s="132"/>
      <c r="T671" s="178"/>
      <c r="U671" s="132"/>
    </row>
    <row r="672" spans="13:21" x14ac:dyDescent="0.2">
      <c r="M672" s="131"/>
      <c r="N672" s="131"/>
      <c r="O672" s="131"/>
      <c r="P672" s="129"/>
      <c r="R672" s="132"/>
      <c r="S672" s="132"/>
      <c r="T672" s="178"/>
      <c r="U672" s="132"/>
    </row>
    <row r="673" spans="13:21" x14ac:dyDescent="0.2">
      <c r="M673" s="131"/>
      <c r="N673" s="131"/>
      <c r="O673" s="131"/>
      <c r="P673" s="129"/>
      <c r="R673" s="132"/>
      <c r="S673" s="132"/>
      <c r="T673" s="178"/>
      <c r="U673" s="132"/>
    </row>
    <row r="674" spans="13:21" x14ac:dyDescent="0.2">
      <c r="M674" s="131"/>
      <c r="N674" s="131"/>
      <c r="O674" s="131"/>
      <c r="P674" s="129"/>
      <c r="R674" s="132"/>
      <c r="S674" s="132"/>
      <c r="T674" s="178"/>
      <c r="U674" s="132"/>
    </row>
    <row r="675" spans="13:21" x14ac:dyDescent="0.2">
      <c r="M675" s="131"/>
      <c r="N675" s="131"/>
      <c r="O675" s="131"/>
      <c r="P675" s="129"/>
      <c r="R675" s="132"/>
      <c r="S675" s="132"/>
      <c r="T675" s="178"/>
      <c r="U675" s="132"/>
    </row>
    <row r="676" spans="13:21" x14ac:dyDescent="0.2">
      <c r="M676" s="131"/>
      <c r="N676" s="131"/>
      <c r="O676" s="131"/>
      <c r="P676" s="129"/>
      <c r="R676" s="132"/>
      <c r="S676" s="132"/>
      <c r="T676" s="178"/>
      <c r="U676" s="132"/>
    </row>
    <row r="677" spans="13:21" x14ac:dyDescent="0.2">
      <c r="M677" s="131"/>
      <c r="N677" s="131"/>
      <c r="O677" s="131"/>
      <c r="P677" s="129"/>
      <c r="R677" s="132"/>
      <c r="S677" s="132"/>
      <c r="T677" s="178"/>
      <c r="U677" s="132"/>
    </row>
    <row r="678" spans="13:21" x14ac:dyDescent="0.2">
      <c r="M678" s="131"/>
      <c r="N678" s="131"/>
      <c r="O678" s="131"/>
      <c r="P678" s="129"/>
      <c r="R678" s="132"/>
      <c r="S678" s="132"/>
      <c r="T678" s="178"/>
      <c r="U678" s="132"/>
    </row>
    <row r="679" spans="13:21" x14ac:dyDescent="0.2">
      <c r="M679" s="131"/>
      <c r="N679" s="131"/>
      <c r="O679" s="131"/>
      <c r="P679" s="129"/>
      <c r="R679" s="132"/>
      <c r="S679" s="132"/>
      <c r="T679" s="178"/>
      <c r="U679" s="132"/>
    </row>
    <row r="680" spans="13:21" x14ac:dyDescent="0.2">
      <c r="M680" s="131"/>
      <c r="N680" s="131"/>
      <c r="O680" s="131"/>
      <c r="P680" s="129"/>
      <c r="R680" s="132"/>
      <c r="S680" s="132"/>
      <c r="T680" s="178"/>
      <c r="U680" s="132"/>
    </row>
    <row r="681" spans="13:21" x14ac:dyDescent="0.2">
      <c r="M681" s="131"/>
      <c r="N681" s="131"/>
      <c r="O681" s="131"/>
      <c r="P681" s="129"/>
      <c r="R681" s="132"/>
      <c r="S681" s="132"/>
      <c r="T681" s="178"/>
      <c r="U681" s="132"/>
    </row>
    <row r="682" spans="13:21" x14ac:dyDescent="0.2">
      <c r="M682" s="131"/>
      <c r="N682" s="131"/>
      <c r="O682" s="131"/>
      <c r="P682" s="129"/>
      <c r="R682" s="132"/>
      <c r="S682" s="132"/>
      <c r="T682" s="178"/>
      <c r="U682" s="132"/>
    </row>
    <row r="683" spans="13:21" x14ac:dyDescent="0.2">
      <c r="M683" s="131"/>
      <c r="N683" s="131"/>
      <c r="O683" s="131"/>
      <c r="P683" s="129"/>
      <c r="R683" s="132"/>
      <c r="S683" s="132"/>
      <c r="T683" s="178"/>
      <c r="U683" s="132"/>
    </row>
    <row r="684" spans="13:21" x14ac:dyDescent="0.2">
      <c r="M684" s="131"/>
      <c r="N684" s="131"/>
      <c r="O684" s="131"/>
      <c r="P684" s="129"/>
      <c r="R684" s="132"/>
      <c r="S684" s="132"/>
      <c r="T684" s="178"/>
      <c r="U684" s="132"/>
    </row>
    <row r="685" spans="13:21" x14ac:dyDescent="0.2">
      <c r="M685" s="131"/>
      <c r="N685" s="131"/>
      <c r="O685" s="131"/>
      <c r="P685" s="129"/>
      <c r="R685" s="132"/>
      <c r="S685" s="132"/>
      <c r="T685" s="178"/>
      <c r="U685" s="132"/>
    </row>
    <row r="686" spans="13:21" x14ac:dyDescent="0.2">
      <c r="M686" s="131"/>
      <c r="N686" s="131"/>
      <c r="O686" s="131"/>
      <c r="P686" s="129"/>
      <c r="R686" s="132"/>
      <c r="S686" s="132"/>
      <c r="T686" s="178"/>
      <c r="U686" s="132"/>
    </row>
    <row r="687" spans="13:21" x14ac:dyDescent="0.2">
      <c r="M687" s="131"/>
      <c r="N687" s="131"/>
      <c r="O687" s="131"/>
      <c r="P687" s="129"/>
      <c r="R687" s="132"/>
      <c r="S687" s="132"/>
      <c r="T687" s="178"/>
      <c r="U687" s="132"/>
    </row>
    <row r="688" spans="13:21" x14ac:dyDescent="0.2">
      <c r="M688" s="131"/>
      <c r="N688" s="131"/>
      <c r="O688" s="131"/>
      <c r="P688" s="129"/>
      <c r="R688" s="132"/>
      <c r="S688" s="132"/>
      <c r="T688" s="178"/>
      <c r="U688" s="132"/>
    </row>
    <row r="689" spans="13:21" x14ac:dyDescent="0.2">
      <c r="M689" s="131"/>
      <c r="N689" s="131"/>
      <c r="O689" s="131"/>
      <c r="P689" s="129"/>
      <c r="R689" s="132"/>
      <c r="S689" s="132"/>
      <c r="T689" s="178"/>
      <c r="U689" s="132"/>
    </row>
    <row r="690" spans="13:21" x14ac:dyDescent="0.2">
      <c r="M690" s="131"/>
      <c r="N690" s="131"/>
      <c r="O690" s="131"/>
      <c r="P690" s="129"/>
      <c r="R690" s="132"/>
      <c r="S690" s="132"/>
      <c r="T690" s="178"/>
      <c r="U690" s="132"/>
    </row>
    <row r="691" spans="13:21" x14ac:dyDescent="0.2">
      <c r="M691" s="131"/>
      <c r="N691" s="131"/>
      <c r="O691" s="131"/>
      <c r="P691" s="129"/>
      <c r="R691" s="132"/>
      <c r="S691" s="132"/>
      <c r="T691" s="178"/>
      <c r="U691" s="132"/>
    </row>
    <row r="692" spans="13:21" x14ac:dyDescent="0.2">
      <c r="M692" s="131"/>
      <c r="N692" s="131"/>
      <c r="O692" s="131"/>
      <c r="P692" s="129"/>
      <c r="R692" s="132"/>
      <c r="S692" s="132"/>
      <c r="T692" s="178"/>
      <c r="U692" s="132"/>
    </row>
    <row r="693" spans="13:21" x14ac:dyDescent="0.2">
      <c r="M693" s="131"/>
      <c r="N693" s="131"/>
      <c r="O693" s="131"/>
      <c r="P693" s="129"/>
      <c r="R693" s="132"/>
      <c r="S693" s="132"/>
      <c r="T693" s="178"/>
      <c r="U693" s="132"/>
    </row>
    <row r="694" spans="13:21" x14ac:dyDescent="0.2">
      <c r="M694" s="131"/>
      <c r="N694" s="131"/>
      <c r="O694" s="131"/>
      <c r="P694" s="129"/>
      <c r="R694" s="132"/>
      <c r="S694" s="132"/>
      <c r="T694" s="178"/>
      <c r="U694" s="132"/>
    </row>
    <row r="695" spans="13:21" x14ac:dyDescent="0.2">
      <c r="M695" s="131"/>
      <c r="N695" s="131"/>
      <c r="O695" s="131"/>
      <c r="P695" s="129"/>
      <c r="R695" s="132"/>
      <c r="S695" s="132"/>
      <c r="T695" s="178"/>
      <c r="U695" s="132"/>
    </row>
    <row r="696" spans="13:21" x14ac:dyDescent="0.2">
      <c r="M696" s="131"/>
      <c r="N696" s="131"/>
      <c r="O696" s="131"/>
      <c r="P696" s="129"/>
      <c r="R696" s="132"/>
      <c r="S696" s="132"/>
      <c r="T696" s="178"/>
      <c r="U696" s="132"/>
    </row>
    <row r="697" spans="13:21" x14ac:dyDescent="0.2">
      <c r="M697" s="131"/>
      <c r="N697" s="131"/>
      <c r="O697" s="131"/>
      <c r="P697" s="129"/>
      <c r="R697" s="132"/>
      <c r="S697" s="132"/>
      <c r="T697" s="178"/>
      <c r="U697" s="132"/>
    </row>
    <row r="698" spans="13:21" x14ac:dyDescent="0.2">
      <c r="M698" s="131"/>
      <c r="N698" s="131"/>
      <c r="O698" s="131"/>
      <c r="P698" s="129"/>
      <c r="R698" s="132"/>
      <c r="S698" s="132"/>
      <c r="T698" s="178"/>
      <c r="U698" s="132"/>
    </row>
    <row r="699" spans="13:21" x14ac:dyDescent="0.2">
      <c r="M699" s="131"/>
      <c r="N699" s="131"/>
      <c r="O699" s="131"/>
      <c r="P699" s="129"/>
      <c r="R699" s="132"/>
      <c r="S699" s="132"/>
      <c r="T699" s="178"/>
      <c r="U699" s="132"/>
    </row>
    <row r="700" spans="13:21" x14ac:dyDescent="0.2">
      <c r="M700" s="131"/>
      <c r="N700" s="131"/>
      <c r="O700" s="131"/>
      <c r="P700" s="129"/>
      <c r="R700" s="132"/>
      <c r="S700" s="132"/>
      <c r="T700" s="178"/>
      <c r="U700" s="132"/>
    </row>
    <row r="701" spans="13:21" x14ac:dyDescent="0.2">
      <c r="M701" s="131"/>
      <c r="N701" s="131"/>
      <c r="O701" s="131"/>
      <c r="P701" s="129"/>
      <c r="R701" s="132"/>
      <c r="S701" s="132"/>
      <c r="T701" s="178"/>
      <c r="U701" s="132"/>
    </row>
    <row r="702" spans="13:21" x14ac:dyDescent="0.2">
      <c r="M702" s="131"/>
      <c r="N702" s="131"/>
      <c r="O702" s="131"/>
      <c r="P702" s="129"/>
      <c r="R702" s="132"/>
      <c r="S702" s="132"/>
      <c r="T702" s="178"/>
      <c r="U702" s="132"/>
    </row>
    <row r="703" spans="13:21" x14ac:dyDescent="0.2">
      <c r="M703" s="131"/>
      <c r="N703" s="131"/>
      <c r="O703" s="131"/>
      <c r="P703" s="129"/>
      <c r="R703" s="132"/>
      <c r="S703" s="132"/>
      <c r="T703" s="178"/>
      <c r="U703" s="132"/>
    </row>
    <row r="704" spans="13:21" x14ac:dyDescent="0.2">
      <c r="M704" s="131"/>
      <c r="N704" s="131"/>
      <c r="O704" s="131"/>
      <c r="P704" s="129"/>
      <c r="R704" s="132"/>
      <c r="S704" s="132"/>
      <c r="T704" s="178"/>
      <c r="U704" s="132"/>
    </row>
    <row r="705" spans="13:21" x14ac:dyDescent="0.2">
      <c r="M705" s="131"/>
      <c r="N705" s="131"/>
      <c r="O705" s="131"/>
      <c r="P705" s="129"/>
      <c r="R705" s="132"/>
      <c r="S705" s="132"/>
      <c r="T705" s="178"/>
      <c r="U705" s="132"/>
    </row>
    <row r="706" spans="13:21" x14ac:dyDescent="0.2">
      <c r="M706" s="131"/>
      <c r="N706" s="131"/>
      <c r="O706" s="131"/>
      <c r="P706" s="129"/>
      <c r="R706" s="132"/>
      <c r="S706" s="132"/>
      <c r="T706" s="178"/>
      <c r="U706" s="132"/>
    </row>
    <row r="707" spans="13:21" x14ac:dyDescent="0.2">
      <c r="M707" s="131"/>
      <c r="N707" s="131"/>
      <c r="O707" s="131"/>
      <c r="P707" s="129"/>
      <c r="R707" s="132"/>
      <c r="S707" s="132"/>
      <c r="T707" s="178"/>
      <c r="U707" s="132"/>
    </row>
    <row r="708" spans="13:21" x14ac:dyDescent="0.2">
      <c r="M708" s="131"/>
      <c r="N708" s="131"/>
      <c r="O708" s="131"/>
      <c r="P708" s="129"/>
      <c r="R708" s="132"/>
      <c r="S708" s="132"/>
      <c r="T708" s="178"/>
      <c r="U708" s="132"/>
    </row>
    <row r="709" spans="13:21" x14ac:dyDescent="0.2">
      <c r="M709" s="131"/>
      <c r="N709" s="131"/>
      <c r="O709" s="131"/>
      <c r="P709" s="129"/>
      <c r="R709" s="132"/>
      <c r="S709" s="132"/>
      <c r="T709" s="178"/>
      <c r="U709" s="132"/>
    </row>
    <row r="710" spans="13:21" x14ac:dyDescent="0.2">
      <c r="M710" s="131"/>
      <c r="N710" s="131"/>
      <c r="O710" s="131"/>
      <c r="P710" s="129"/>
      <c r="R710" s="132"/>
      <c r="S710" s="132"/>
      <c r="T710" s="178"/>
      <c r="U710" s="132"/>
    </row>
    <row r="711" spans="13:21" x14ac:dyDescent="0.2">
      <c r="M711" s="131"/>
      <c r="N711" s="131"/>
      <c r="O711" s="131"/>
      <c r="P711" s="129"/>
      <c r="R711" s="132"/>
      <c r="S711" s="132"/>
      <c r="T711" s="178"/>
      <c r="U711" s="132"/>
    </row>
    <row r="712" spans="13:21" x14ac:dyDescent="0.2">
      <c r="M712" s="131"/>
      <c r="N712" s="131"/>
      <c r="O712" s="131"/>
      <c r="P712" s="129"/>
      <c r="R712" s="132"/>
      <c r="S712" s="132"/>
      <c r="T712" s="178"/>
      <c r="U712" s="132"/>
    </row>
    <row r="713" spans="13:21" x14ac:dyDescent="0.2">
      <c r="M713" s="131"/>
      <c r="N713" s="131"/>
      <c r="O713" s="131"/>
      <c r="P713" s="129"/>
      <c r="R713" s="132"/>
      <c r="S713" s="132"/>
      <c r="T713" s="178"/>
      <c r="U713" s="132"/>
    </row>
    <row r="714" spans="13:21" x14ac:dyDescent="0.2">
      <c r="M714" s="131"/>
      <c r="N714" s="131"/>
      <c r="O714" s="131"/>
      <c r="P714" s="129"/>
      <c r="R714" s="132"/>
      <c r="S714" s="132"/>
      <c r="T714" s="178"/>
      <c r="U714" s="132"/>
    </row>
    <row r="715" spans="13:21" x14ac:dyDescent="0.2">
      <c r="M715" s="131"/>
      <c r="N715" s="131"/>
      <c r="O715" s="131"/>
      <c r="P715" s="129"/>
      <c r="R715" s="132"/>
      <c r="S715" s="132"/>
      <c r="T715" s="178"/>
      <c r="U715" s="132"/>
    </row>
    <row r="716" spans="13:21" x14ac:dyDescent="0.2">
      <c r="M716" s="131"/>
      <c r="N716" s="131"/>
      <c r="O716" s="131"/>
      <c r="P716" s="129"/>
      <c r="R716" s="132"/>
      <c r="S716" s="132"/>
      <c r="T716" s="178"/>
      <c r="U716" s="132"/>
    </row>
    <row r="717" spans="13:21" x14ac:dyDescent="0.2">
      <c r="M717" s="131"/>
      <c r="N717" s="131"/>
      <c r="O717" s="131"/>
      <c r="P717" s="129"/>
      <c r="R717" s="132"/>
      <c r="S717" s="132"/>
      <c r="T717" s="178"/>
      <c r="U717" s="132"/>
    </row>
    <row r="718" spans="13:21" x14ac:dyDescent="0.2">
      <c r="M718" s="131"/>
      <c r="N718" s="131"/>
      <c r="O718" s="131"/>
      <c r="P718" s="129"/>
      <c r="R718" s="132"/>
      <c r="S718" s="132"/>
      <c r="T718" s="178"/>
      <c r="U718" s="132"/>
    </row>
    <row r="719" spans="13:21" x14ac:dyDescent="0.2">
      <c r="M719" s="131"/>
      <c r="N719" s="131"/>
      <c r="O719" s="131"/>
      <c r="P719" s="129"/>
      <c r="R719" s="132"/>
      <c r="S719" s="132"/>
      <c r="T719" s="178"/>
      <c r="U719" s="132"/>
    </row>
    <row r="720" spans="13:21" x14ac:dyDescent="0.2">
      <c r="M720" s="131"/>
      <c r="N720" s="131"/>
      <c r="O720" s="131"/>
      <c r="P720" s="129"/>
      <c r="R720" s="132"/>
      <c r="S720" s="132"/>
      <c r="T720" s="178"/>
      <c r="U720" s="132"/>
    </row>
    <row r="721" spans="13:21" x14ac:dyDescent="0.2">
      <c r="M721" s="131"/>
      <c r="N721" s="131"/>
      <c r="O721" s="131"/>
      <c r="P721" s="129"/>
      <c r="R721" s="132"/>
      <c r="S721" s="132"/>
      <c r="T721" s="178"/>
      <c r="U721" s="132"/>
    </row>
    <row r="722" spans="13:21" x14ac:dyDescent="0.2">
      <c r="M722" s="131"/>
      <c r="N722" s="131"/>
      <c r="O722" s="131"/>
      <c r="P722" s="129"/>
      <c r="R722" s="132"/>
      <c r="S722" s="132"/>
      <c r="T722" s="178"/>
      <c r="U722" s="132"/>
    </row>
    <row r="723" spans="13:21" x14ac:dyDescent="0.2">
      <c r="M723" s="131"/>
      <c r="N723" s="131"/>
      <c r="O723" s="131"/>
      <c r="P723" s="129"/>
      <c r="R723" s="132"/>
      <c r="S723" s="132"/>
      <c r="T723" s="178"/>
      <c r="U723" s="132"/>
    </row>
    <row r="724" spans="13:21" x14ac:dyDescent="0.2">
      <c r="M724" s="131"/>
      <c r="N724" s="131"/>
      <c r="O724" s="131"/>
      <c r="P724" s="129"/>
      <c r="R724" s="132"/>
      <c r="S724" s="132"/>
      <c r="T724" s="178"/>
      <c r="U724" s="132"/>
    </row>
    <row r="725" spans="13:21" x14ac:dyDescent="0.2">
      <c r="M725" s="131"/>
      <c r="N725" s="131"/>
      <c r="O725" s="131"/>
      <c r="P725" s="129"/>
      <c r="R725" s="132"/>
      <c r="S725" s="132"/>
      <c r="T725" s="178"/>
      <c r="U725" s="132"/>
    </row>
    <row r="726" spans="13:21" x14ac:dyDescent="0.2">
      <c r="M726" s="131"/>
      <c r="N726" s="131"/>
      <c r="O726" s="131"/>
      <c r="P726" s="129"/>
      <c r="R726" s="132"/>
      <c r="S726" s="132"/>
      <c r="T726" s="178"/>
      <c r="U726" s="132"/>
    </row>
    <row r="727" spans="13:21" x14ac:dyDescent="0.2">
      <c r="M727" s="131"/>
      <c r="N727" s="131"/>
      <c r="O727" s="131"/>
      <c r="P727" s="129"/>
      <c r="R727" s="132"/>
      <c r="S727" s="132"/>
      <c r="T727" s="178"/>
      <c r="U727" s="132"/>
    </row>
    <row r="728" spans="13:21" x14ac:dyDescent="0.2">
      <c r="M728" s="131"/>
      <c r="N728" s="131"/>
      <c r="O728" s="131"/>
      <c r="P728" s="129"/>
      <c r="R728" s="132"/>
      <c r="S728" s="132"/>
      <c r="T728" s="178"/>
      <c r="U728" s="132"/>
    </row>
    <row r="729" spans="13:21" x14ac:dyDescent="0.2">
      <c r="M729" s="131"/>
      <c r="N729" s="131"/>
      <c r="O729" s="131"/>
      <c r="P729" s="129"/>
      <c r="R729" s="132"/>
      <c r="S729" s="132"/>
      <c r="T729" s="178"/>
      <c r="U729" s="132"/>
    </row>
    <row r="730" spans="13:21" x14ac:dyDescent="0.2">
      <c r="M730" s="131"/>
      <c r="N730" s="131"/>
      <c r="O730" s="131"/>
      <c r="P730" s="129"/>
      <c r="R730" s="132"/>
      <c r="S730" s="132"/>
      <c r="T730" s="178"/>
      <c r="U730" s="132"/>
    </row>
    <row r="731" spans="13:21" x14ac:dyDescent="0.2">
      <c r="M731" s="131"/>
      <c r="N731" s="131"/>
      <c r="O731" s="131"/>
      <c r="P731" s="129"/>
      <c r="R731" s="132"/>
      <c r="S731" s="132"/>
      <c r="T731" s="178"/>
      <c r="U731" s="132"/>
    </row>
    <row r="732" spans="13:21" x14ac:dyDescent="0.2">
      <c r="M732" s="131"/>
      <c r="N732" s="131"/>
      <c r="O732" s="131"/>
      <c r="P732" s="129"/>
      <c r="R732" s="132"/>
      <c r="S732" s="132"/>
      <c r="T732" s="178"/>
      <c r="U732" s="132"/>
    </row>
    <row r="733" spans="13:21" x14ac:dyDescent="0.2">
      <c r="M733" s="131"/>
      <c r="N733" s="131"/>
      <c r="O733" s="131"/>
      <c r="P733" s="129"/>
      <c r="R733" s="132"/>
      <c r="S733" s="132"/>
      <c r="T733" s="178"/>
      <c r="U733" s="132"/>
    </row>
    <row r="734" spans="13:21" x14ac:dyDescent="0.2">
      <c r="M734" s="131"/>
      <c r="N734" s="131"/>
      <c r="O734" s="131"/>
      <c r="P734" s="129"/>
      <c r="R734" s="132"/>
      <c r="S734" s="132"/>
      <c r="T734" s="178"/>
      <c r="U734" s="132"/>
    </row>
    <row r="735" spans="13:21" x14ac:dyDescent="0.2">
      <c r="M735" s="131"/>
      <c r="N735" s="131"/>
      <c r="O735" s="131"/>
      <c r="P735" s="129"/>
      <c r="R735" s="132"/>
      <c r="S735" s="132"/>
      <c r="T735" s="178"/>
      <c r="U735" s="132"/>
    </row>
    <row r="736" spans="13:21" x14ac:dyDescent="0.2">
      <c r="M736" s="131"/>
      <c r="N736" s="131"/>
      <c r="O736" s="131"/>
      <c r="P736" s="129"/>
      <c r="R736" s="132"/>
      <c r="S736" s="132"/>
      <c r="T736" s="178"/>
      <c r="U736" s="132"/>
    </row>
    <row r="737" spans="13:21" x14ac:dyDescent="0.2">
      <c r="M737" s="131"/>
      <c r="N737" s="131"/>
      <c r="O737" s="131"/>
      <c r="P737" s="129"/>
      <c r="R737" s="132"/>
      <c r="S737" s="132"/>
      <c r="T737" s="178"/>
      <c r="U737" s="132"/>
    </row>
    <row r="738" spans="13:21" x14ac:dyDescent="0.2">
      <c r="M738" s="131"/>
      <c r="N738" s="131"/>
      <c r="O738" s="131"/>
      <c r="P738" s="129"/>
      <c r="R738" s="132"/>
      <c r="S738" s="132"/>
      <c r="T738" s="178"/>
      <c r="U738" s="132"/>
    </row>
    <row r="739" spans="13:21" x14ac:dyDescent="0.2">
      <c r="M739" s="131"/>
      <c r="N739" s="131"/>
      <c r="O739" s="131"/>
      <c r="P739" s="129"/>
      <c r="R739" s="132"/>
      <c r="S739" s="132"/>
      <c r="T739" s="178"/>
      <c r="U739" s="132"/>
    </row>
    <row r="740" spans="13:21" x14ac:dyDescent="0.2">
      <c r="M740" s="131"/>
      <c r="N740" s="131"/>
      <c r="O740" s="131"/>
      <c r="P740" s="129"/>
      <c r="R740" s="132"/>
      <c r="S740" s="132"/>
      <c r="T740" s="178"/>
      <c r="U740" s="132"/>
    </row>
    <row r="741" spans="13:21" x14ac:dyDescent="0.2">
      <c r="M741" s="131"/>
      <c r="N741" s="131"/>
      <c r="O741" s="131"/>
      <c r="P741" s="129"/>
      <c r="R741" s="132"/>
      <c r="S741" s="132"/>
      <c r="T741" s="178"/>
      <c r="U741" s="132"/>
    </row>
    <row r="742" spans="13:21" x14ac:dyDescent="0.2">
      <c r="M742" s="131"/>
      <c r="N742" s="131"/>
      <c r="O742" s="131"/>
      <c r="P742" s="129"/>
      <c r="R742" s="132"/>
      <c r="S742" s="132"/>
      <c r="T742" s="178"/>
      <c r="U742" s="132"/>
    </row>
    <row r="743" spans="13:21" x14ac:dyDescent="0.2">
      <c r="M743" s="131"/>
      <c r="N743" s="131"/>
      <c r="O743" s="131"/>
      <c r="P743" s="129"/>
      <c r="R743" s="132"/>
      <c r="S743" s="132"/>
      <c r="T743" s="178"/>
      <c r="U743" s="132"/>
    </row>
    <row r="744" spans="13:21" x14ac:dyDescent="0.2">
      <c r="M744" s="131"/>
      <c r="N744" s="131"/>
      <c r="O744" s="131"/>
      <c r="P744" s="129"/>
      <c r="R744" s="132"/>
      <c r="S744" s="132"/>
      <c r="T744" s="178"/>
      <c r="U744" s="132"/>
    </row>
    <row r="745" spans="13:21" x14ac:dyDescent="0.2">
      <c r="M745" s="131"/>
      <c r="N745" s="131"/>
      <c r="O745" s="131"/>
      <c r="P745" s="129"/>
      <c r="R745" s="132"/>
      <c r="S745" s="132"/>
      <c r="T745" s="178"/>
      <c r="U745" s="132"/>
    </row>
    <row r="746" spans="13:21" x14ac:dyDescent="0.2">
      <c r="M746" s="131"/>
      <c r="N746" s="131"/>
      <c r="O746" s="131"/>
      <c r="P746" s="129"/>
      <c r="R746" s="132"/>
      <c r="S746" s="132"/>
      <c r="T746" s="178"/>
      <c r="U746" s="132"/>
    </row>
    <row r="747" spans="13:21" x14ac:dyDescent="0.2">
      <c r="M747" s="131"/>
      <c r="N747" s="131"/>
      <c r="O747" s="131"/>
      <c r="P747" s="129"/>
      <c r="R747" s="132"/>
      <c r="S747" s="132"/>
      <c r="T747" s="178"/>
      <c r="U747" s="132"/>
    </row>
    <row r="748" spans="13:21" x14ac:dyDescent="0.2">
      <c r="M748" s="131"/>
      <c r="N748" s="131"/>
      <c r="O748" s="131"/>
      <c r="P748" s="129"/>
      <c r="R748" s="132"/>
      <c r="S748" s="132"/>
      <c r="T748" s="178"/>
      <c r="U748" s="132"/>
    </row>
    <row r="749" spans="13:21" x14ac:dyDescent="0.2">
      <c r="M749" s="131"/>
      <c r="N749" s="131"/>
      <c r="O749" s="131"/>
      <c r="P749" s="129"/>
      <c r="R749" s="132"/>
      <c r="S749" s="132"/>
      <c r="T749" s="178"/>
      <c r="U749" s="132"/>
    </row>
    <row r="750" spans="13:21" x14ac:dyDescent="0.2">
      <c r="M750" s="131"/>
      <c r="N750" s="131"/>
      <c r="O750" s="131"/>
      <c r="P750" s="129"/>
      <c r="R750" s="132"/>
      <c r="S750" s="132"/>
      <c r="T750" s="178"/>
      <c r="U750" s="132"/>
    </row>
    <row r="751" spans="13:21" x14ac:dyDescent="0.2">
      <c r="M751" s="131"/>
      <c r="N751" s="131"/>
      <c r="O751" s="131"/>
      <c r="P751" s="129"/>
      <c r="R751" s="132"/>
      <c r="S751" s="132"/>
      <c r="T751" s="178"/>
      <c r="U751" s="132"/>
    </row>
    <row r="752" spans="13:21" x14ac:dyDescent="0.2">
      <c r="M752" s="131"/>
      <c r="N752" s="131"/>
      <c r="O752" s="131"/>
      <c r="P752" s="129"/>
      <c r="R752" s="132"/>
      <c r="S752" s="132"/>
      <c r="T752" s="178"/>
      <c r="U752" s="132"/>
    </row>
    <row r="753" spans="13:21" x14ac:dyDescent="0.2">
      <c r="M753" s="131"/>
      <c r="N753" s="131"/>
      <c r="O753" s="131"/>
      <c r="P753" s="129"/>
      <c r="R753" s="132"/>
      <c r="S753" s="132"/>
      <c r="T753" s="178"/>
      <c r="U753" s="132"/>
    </row>
    <row r="754" spans="13:21" x14ac:dyDescent="0.2">
      <c r="M754" s="131"/>
      <c r="N754" s="131"/>
      <c r="O754" s="131"/>
      <c r="P754" s="129"/>
      <c r="R754" s="132"/>
      <c r="S754" s="132"/>
      <c r="T754" s="178"/>
      <c r="U754" s="132"/>
    </row>
    <row r="755" spans="13:21" x14ac:dyDescent="0.2">
      <c r="M755" s="131"/>
      <c r="N755" s="131"/>
      <c r="O755" s="131"/>
      <c r="P755" s="129"/>
      <c r="R755" s="132"/>
      <c r="S755" s="132"/>
      <c r="T755" s="178"/>
      <c r="U755" s="132"/>
    </row>
    <row r="756" spans="13:21" x14ac:dyDescent="0.2">
      <c r="M756" s="131"/>
      <c r="N756" s="131"/>
      <c r="O756" s="131"/>
      <c r="P756" s="129"/>
      <c r="R756" s="132"/>
      <c r="S756" s="132"/>
      <c r="T756" s="178"/>
      <c r="U756" s="132"/>
    </row>
    <row r="757" spans="13:21" x14ac:dyDescent="0.2">
      <c r="M757" s="131"/>
      <c r="N757" s="131"/>
      <c r="O757" s="131"/>
      <c r="P757" s="129"/>
      <c r="R757" s="132"/>
      <c r="S757" s="132"/>
      <c r="T757" s="178"/>
      <c r="U757" s="132"/>
    </row>
    <row r="758" spans="13:21" x14ac:dyDescent="0.2">
      <c r="M758" s="131"/>
      <c r="N758" s="131"/>
      <c r="O758" s="131"/>
      <c r="P758" s="129"/>
      <c r="R758" s="132"/>
      <c r="S758" s="132"/>
      <c r="T758" s="178"/>
      <c r="U758" s="132"/>
    </row>
    <row r="759" spans="13:21" x14ac:dyDescent="0.2">
      <c r="M759" s="131"/>
      <c r="N759" s="131"/>
      <c r="O759" s="131"/>
      <c r="P759" s="129"/>
      <c r="R759" s="132"/>
      <c r="S759" s="132"/>
      <c r="T759" s="178"/>
      <c r="U759" s="132"/>
    </row>
    <row r="760" spans="13:21" x14ac:dyDescent="0.2">
      <c r="M760" s="131"/>
      <c r="N760" s="131"/>
      <c r="O760" s="131"/>
      <c r="P760" s="129"/>
      <c r="R760" s="132"/>
      <c r="S760" s="132"/>
      <c r="T760" s="178"/>
      <c r="U760" s="132"/>
    </row>
    <row r="761" spans="13:21" x14ac:dyDescent="0.2">
      <c r="M761" s="131"/>
      <c r="N761" s="131"/>
      <c r="O761" s="131"/>
      <c r="P761" s="129"/>
      <c r="R761" s="132"/>
      <c r="S761" s="132"/>
      <c r="T761" s="178"/>
      <c r="U761" s="132"/>
    </row>
    <row r="762" spans="13:21" x14ac:dyDescent="0.2">
      <c r="M762" s="131"/>
      <c r="N762" s="131"/>
      <c r="O762" s="131"/>
      <c r="P762" s="129"/>
      <c r="R762" s="132"/>
      <c r="S762" s="132"/>
      <c r="T762" s="178"/>
      <c r="U762" s="132"/>
    </row>
    <row r="763" spans="13:21" x14ac:dyDescent="0.2">
      <c r="M763" s="131"/>
      <c r="N763" s="131"/>
      <c r="O763" s="131"/>
      <c r="P763" s="129"/>
      <c r="R763" s="132"/>
      <c r="S763" s="132"/>
      <c r="T763" s="178"/>
      <c r="U763" s="132"/>
    </row>
    <row r="764" spans="13:21" x14ac:dyDescent="0.2">
      <c r="M764" s="131"/>
      <c r="N764" s="131"/>
      <c r="O764" s="131"/>
      <c r="P764" s="129"/>
      <c r="R764" s="132"/>
      <c r="S764" s="132"/>
      <c r="T764" s="178"/>
      <c r="U764" s="132"/>
    </row>
    <row r="765" spans="13:21" x14ac:dyDescent="0.2">
      <c r="M765" s="131"/>
      <c r="N765" s="131"/>
      <c r="O765" s="131"/>
      <c r="P765" s="129"/>
      <c r="R765" s="132"/>
      <c r="S765" s="132"/>
      <c r="T765" s="178"/>
      <c r="U765" s="132"/>
    </row>
    <row r="766" spans="13:21" x14ac:dyDescent="0.2">
      <c r="M766" s="131"/>
      <c r="N766" s="131"/>
      <c r="O766" s="131"/>
      <c r="P766" s="129"/>
      <c r="R766" s="132"/>
      <c r="S766" s="132"/>
      <c r="T766" s="178"/>
      <c r="U766" s="132"/>
    </row>
    <row r="767" spans="13:21" x14ac:dyDescent="0.2">
      <c r="M767" s="131"/>
      <c r="N767" s="131"/>
      <c r="O767" s="131"/>
      <c r="P767" s="129"/>
      <c r="R767" s="132"/>
      <c r="S767" s="132"/>
      <c r="T767" s="178"/>
      <c r="U767" s="132"/>
    </row>
    <row r="768" spans="13:21" x14ac:dyDescent="0.2">
      <c r="M768" s="131"/>
      <c r="N768" s="131"/>
      <c r="O768" s="131"/>
      <c r="P768" s="129"/>
      <c r="R768" s="132"/>
      <c r="S768" s="132"/>
      <c r="T768" s="178"/>
      <c r="U768" s="132"/>
    </row>
    <row r="769" spans="13:21" x14ac:dyDescent="0.2">
      <c r="M769" s="131"/>
      <c r="N769" s="131"/>
      <c r="O769" s="131"/>
      <c r="P769" s="129"/>
      <c r="R769" s="132"/>
      <c r="S769" s="132"/>
      <c r="T769" s="178"/>
      <c r="U769" s="132"/>
    </row>
    <row r="770" spans="13:21" x14ac:dyDescent="0.2">
      <c r="M770" s="131"/>
      <c r="N770" s="131"/>
      <c r="O770" s="131"/>
      <c r="P770" s="129"/>
      <c r="R770" s="132"/>
      <c r="S770" s="132"/>
      <c r="T770" s="178"/>
      <c r="U770" s="132"/>
    </row>
    <row r="771" spans="13:21" x14ac:dyDescent="0.2">
      <c r="M771" s="131"/>
      <c r="N771" s="131"/>
      <c r="O771" s="131"/>
      <c r="P771" s="129"/>
      <c r="R771" s="132"/>
      <c r="S771" s="132"/>
      <c r="T771" s="178"/>
      <c r="U771" s="132"/>
    </row>
    <row r="772" spans="13:21" x14ac:dyDescent="0.2">
      <c r="M772" s="131"/>
      <c r="N772" s="131"/>
      <c r="O772" s="131"/>
      <c r="P772" s="129"/>
      <c r="R772" s="132"/>
      <c r="S772" s="132"/>
      <c r="T772" s="178"/>
      <c r="U772" s="132"/>
    </row>
    <row r="773" spans="13:21" x14ac:dyDescent="0.2">
      <c r="M773" s="131"/>
      <c r="N773" s="131"/>
      <c r="O773" s="131"/>
      <c r="P773" s="129"/>
      <c r="R773" s="132"/>
      <c r="S773" s="132"/>
      <c r="T773" s="178"/>
      <c r="U773" s="132"/>
    </row>
    <row r="774" spans="13:21" x14ac:dyDescent="0.2">
      <c r="M774" s="131"/>
      <c r="N774" s="131"/>
      <c r="O774" s="131"/>
      <c r="P774" s="129"/>
      <c r="R774" s="132"/>
      <c r="S774" s="132"/>
      <c r="T774" s="178"/>
      <c r="U774" s="132"/>
    </row>
    <row r="775" spans="13:21" x14ac:dyDescent="0.2">
      <c r="M775" s="131"/>
      <c r="N775" s="131"/>
      <c r="O775" s="131"/>
      <c r="P775" s="129"/>
      <c r="R775" s="132"/>
      <c r="S775" s="132"/>
      <c r="T775" s="178"/>
      <c r="U775" s="132"/>
    </row>
    <row r="776" spans="13:21" x14ac:dyDescent="0.2">
      <c r="M776" s="131"/>
      <c r="N776" s="131"/>
      <c r="O776" s="131"/>
      <c r="P776" s="129"/>
      <c r="R776" s="132"/>
      <c r="S776" s="132"/>
      <c r="T776" s="178"/>
      <c r="U776" s="132"/>
    </row>
    <row r="777" spans="13:21" x14ac:dyDescent="0.2">
      <c r="M777" s="131"/>
      <c r="N777" s="131"/>
      <c r="O777" s="131"/>
      <c r="P777" s="129"/>
      <c r="R777" s="132"/>
      <c r="S777" s="132"/>
      <c r="T777" s="178"/>
      <c r="U777" s="132"/>
    </row>
    <row r="778" spans="13:21" x14ac:dyDescent="0.2">
      <c r="M778" s="131"/>
      <c r="N778" s="131"/>
      <c r="O778" s="131"/>
      <c r="P778" s="129"/>
      <c r="R778" s="132"/>
      <c r="S778" s="132"/>
      <c r="T778" s="178"/>
      <c r="U778" s="132"/>
    </row>
    <row r="779" spans="13:21" x14ac:dyDescent="0.2">
      <c r="M779" s="131"/>
      <c r="N779" s="131"/>
      <c r="O779" s="131"/>
      <c r="P779" s="129"/>
      <c r="R779" s="132"/>
      <c r="S779" s="132"/>
      <c r="T779" s="178"/>
      <c r="U779" s="132"/>
    </row>
    <row r="780" spans="13:21" x14ac:dyDescent="0.2">
      <c r="M780" s="131"/>
      <c r="N780" s="131"/>
      <c r="O780" s="131"/>
      <c r="P780" s="129"/>
      <c r="R780" s="132"/>
      <c r="S780" s="132"/>
      <c r="T780" s="178"/>
      <c r="U780" s="132"/>
    </row>
    <row r="781" spans="13:21" x14ac:dyDescent="0.2">
      <c r="M781" s="131"/>
      <c r="N781" s="131"/>
      <c r="O781" s="131"/>
      <c r="P781" s="129"/>
      <c r="R781" s="132"/>
      <c r="S781" s="132"/>
      <c r="T781" s="178"/>
      <c r="U781" s="132"/>
    </row>
    <row r="782" spans="13:21" x14ac:dyDescent="0.2">
      <c r="M782" s="131"/>
      <c r="N782" s="131"/>
      <c r="O782" s="131"/>
      <c r="P782" s="129"/>
      <c r="R782" s="132"/>
      <c r="S782" s="132"/>
      <c r="T782" s="178"/>
      <c r="U782" s="132"/>
    </row>
    <row r="783" spans="13:21" x14ac:dyDescent="0.2">
      <c r="M783" s="131"/>
      <c r="N783" s="131"/>
      <c r="O783" s="131"/>
      <c r="P783" s="129"/>
      <c r="R783" s="132"/>
      <c r="S783" s="132"/>
      <c r="T783" s="178"/>
      <c r="U783" s="132"/>
    </row>
    <row r="784" spans="13:21" x14ac:dyDescent="0.2">
      <c r="M784" s="131"/>
      <c r="N784" s="131"/>
      <c r="O784" s="131"/>
      <c r="P784" s="129"/>
      <c r="R784" s="132"/>
      <c r="S784" s="132"/>
      <c r="T784" s="178"/>
      <c r="U784" s="132"/>
    </row>
    <row r="785" spans="13:21" x14ac:dyDescent="0.2">
      <c r="M785" s="131"/>
      <c r="N785" s="131"/>
      <c r="O785" s="131"/>
      <c r="P785" s="129"/>
      <c r="R785" s="132"/>
      <c r="S785" s="132"/>
      <c r="T785" s="178"/>
      <c r="U785" s="132"/>
    </row>
    <row r="786" spans="13:21" x14ac:dyDescent="0.2">
      <c r="M786" s="131"/>
      <c r="N786" s="131"/>
      <c r="O786" s="131"/>
      <c r="P786" s="129"/>
      <c r="R786" s="132"/>
      <c r="S786" s="132"/>
      <c r="T786" s="178"/>
      <c r="U786" s="132"/>
    </row>
    <row r="787" spans="13:21" x14ac:dyDescent="0.2">
      <c r="M787" s="131"/>
      <c r="N787" s="131"/>
      <c r="O787" s="131"/>
      <c r="P787" s="129"/>
      <c r="R787" s="132"/>
      <c r="S787" s="132"/>
      <c r="T787" s="178"/>
      <c r="U787" s="132"/>
    </row>
    <row r="788" spans="13:21" x14ac:dyDescent="0.2">
      <c r="M788" s="131"/>
      <c r="N788" s="131"/>
      <c r="O788" s="131"/>
      <c r="P788" s="129"/>
      <c r="R788" s="132"/>
      <c r="S788" s="132"/>
      <c r="T788" s="178"/>
      <c r="U788" s="132"/>
    </row>
    <row r="789" spans="13:21" x14ac:dyDescent="0.2">
      <c r="M789" s="131"/>
      <c r="N789" s="131"/>
      <c r="O789" s="131"/>
      <c r="P789" s="129"/>
      <c r="R789" s="132"/>
      <c r="S789" s="132"/>
      <c r="T789" s="178"/>
      <c r="U789" s="132"/>
    </row>
    <row r="790" spans="13:21" x14ac:dyDescent="0.2">
      <c r="M790" s="131"/>
      <c r="N790" s="131"/>
      <c r="O790" s="131"/>
      <c r="P790" s="129"/>
      <c r="R790" s="132"/>
      <c r="S790" s="132"/>
      <c r="T790" s="178"/>
      <c r="U790" s="132"/>
    </row>
    <row r="791" spans="13:21" x14ac:dyDescent="0.2">
      <c r="M791" s="131"/>
      <c r="N791" s="131"/>
      <c r="O791" s="131"/>
      <c r="P791" s="129"/>
      <c r="R791" s="132"/>
      <c r="S791" s="132"/>
      <c r="T791" s="178"/>
      <c r="U791" s="132"/>
    </row>
    <row r="792" spans="13:21" x14ac:dyDescent="0.2">
      <c r="M792" s="131"/>
      <c r="N792" s="131"/>
      <c r="O792" s="131"/>
      <c r="P792" s="129"/>
      <c r="R792" s="132"/>
      <c r="S792" s="132"/>
      <c r="T792" s="178"/>
      <c r="U792" s="132"/>
    </row>
    <row r="793" spans="13:21" x14ac:dyDescent="0.2">
      <c r="M793" s="131"/>
      <c r="N793" s="131"/>
      <c r="O793" s="131"/>
      <c r="P793" s="129"/>
      <c r="R793" s="132"/>
      <c r="S793" s="132"/>
      <c r="T793" s="178"/>
      <c r="U793" s="132"/>
    </row>
    <row r="794" spans="13:21" x14ac:dyDescent="0.2">
      <c r="M794" s="131"/>
      <c r="N794" s="131"/>
      <c r="O794" s="131"/>
      <c r="P794" s="129"/>
      <c r="R794" s="132"/>
      <c r="S794" s="132"/>
      <c r="T794" s="178"/>
      <c r="U794" s="132"/>
    </row>
    <row r="795" spans="13:21" x14ac:dyDescent="0.2">
      <c r="M795" s="131"/>
      <c r="N795" s="131"/>
      <c r="O795" s="131"/>
      <c r="P795" s="129"/>
      <c r="R795" s="132"/>
      <c r="S795" s="132"/>
      <c r="T795" s="178"/>
      <c r="U795" s="132"/>
    </row>
    <row r="796" spans="13:21" x14ac:dyDescent="0.2">
      <c r="M796" s="131"/>
      <c r="N796" s="131"/>
      <c r="O796" s="131"/>
      <c r="P796" s="129"/>
      <c r="R796" s="132"/>
      <c r="S796" s="132"/>
      <c r="T796" s="178"/>
      <c r="U796" s="132"/>
    </row>
    <row r="797" spans="13:21" x14ac:dyDescent="0.2">
      <c r="M797" s="131"/>
      <c r="N797" s="131"/>
      <c r="O797" s="131"/>
      <c r="P797" s="129"/>
      <c r="R797" s="132"/>
      <c r="S797" s="132"/>
      <c r="T797" s="178"/>
      <c r="U797" s="132"/>
    </row>
    <row r="798" spans="13:21" x14ac:dyDescent="0.2">
      <c r="M798" s="131"/>
      <c r="N798" s="131"/>
      <c r="O798" s="131"/>
      <c r="P798" s="129"/>
      <c r="R798" s="132"/>
      <c r="S798" s="132"/>
      <c r="T798" s="178"/>
      <c r="U798" s="132"/>
    </row>
    <row r="799" spans="13:21" x14ac:dyDescent="0.2">
      <c r="M799" s="131"/>
      <c r="N799" s="131"/>
      <c r="O799" s="131"/>
      <c r="P799" s="129"/>
      <c r="R799" s="132"/>
      <c r="S799" s="132"/>
      <c r="T799" s="178"/>
      <c r="U799" s="132"/>
    </row>
    <row r="800" spans="13:21" x14ac:dyDescent="0.2">
      <c r="M800" s="131"/>
      <c r="N800" s="131"/>
      <c r="O800" s="131"/>
      <c r="P800" s="129"/>
      <c r="R800" s="132"/>
      <c r="S800" s="132"/>
      <c r="T800" s="178"/>
      <c r="U800" s="132"/>
    </row>
    <row r="801" spans="13:21" x14ac:dyDescent="0.2">
      <c r="M801" s="131"/>
      <c r="N801" s="131"/>
      <c r="O801" s="131"/>
      <c r="P801" s="129"/>
      <c r="R801" s="132"/>
      <c r="S801" s="132"/>
      <c r="T801" s="178"/>
      <c r="U801" s="132"/>
    </row>
    <row r="802" spans="13:21" x14ac:dyDescent="0.2">
      <c r="M802" s="131"/>
      <c r="N802" s="131"/>
      <c r="O802" s="131"/>
      <c r="P802" s="129"/>
      <c r="R802" s="132"/>
      <c r="S802" s="132"/>
      <c r="T802" s="178"/>
      <c r="U802" s="132"/>
    </row>
    <row r="803" spans="13:21" x14ac:dyDescent="0.2">
      <c r="M803" s="131"/>
      <c r="N803" s="131"/>
      <c r="O803" s="131"/>
      <c r="P803" s="129"/>
      <c r="R803" s="132"/>
      <c r="S803" s="132"/>
      <c r="T803" s="178"/>
      <c r="U803" s="132"/>
    </row>
    <row r="804" spans="13:21" x14ac:dyDescent="0.2">
      <c r="M804" s="131"/>
      <c r="N804" s="131"/>
      <c r="O804" s="131"/>
      <c r="P804" s="129"/>
      <c r="R804" s="132"/>
      <c r="S804" s="132"/>
      <c r="T804" s="178"/>
      <c r="U804" s="132"/>
    </row>
    <row r="805" spans="13:21" x14ac:dyDescent="0.2">
      <c r="M805" s="131"/>
      <c r="N805" s="131"/>
      <c r="O805" s="131"/>
      <c r="P805" s="129"/>
      <c r="R805" s="132"/>
      <c r="S805" s="132"/>
      <c r="T805" s="178"/>
      <c r="U805" s="132"/>
    </row>
    <row r="806" spans="13:21" x14ac:dyDescent="0.2">
      <c r="M806" s="131"/>
      <c r="N806" s="131"/>
      <c r="O806" s="131"/>
      <c r="P806" s="129"/>
      <c r="R806" s="132"/>
      <c r="S806" s="132"/>
      <c r="T806" s="178"/>
      <c r="U806" s="132"/>
    </row>
    <row r="807" spans="13:21" x14ac:dyDescent="0.2">
      <c r="M807" s="131"/>
      <c r="N807" s="131"/>
      <c r="O807" s="131"/>
      <c r="P807" s="129"/>
      <c r="R807" s="132"/>
      <c r="S807" s="132"/>
      <c r="T807" s="178"/>
      <c r="U807" s="132"/>
    </row>
    <row r="808" spans="13:21" x14ac:dyDescent="0.2">
      <c r="M808" s="131"/>
      <c r="N808" s="131"/>
      <c r="O808" s="131"/>
      <c r="P808" s="129"/>
      <c r="R808" s="132"/>
      <c r="S808" s="132"/>
      <c r="T808" s="178"/>
      <c r="U808" s="132"/>
    </row>
    <row r="809" spans="13:21" x14ac:dyDescent="0.2">
      <c r="M809" s="131"/>
      <c r="N809" s="131"/>
      <c r="O809" s="131"/>
      <c r="P809" s="129"/>
      <c r="R809" s="132"/>
      <c r="S809" s="132"/>
      <c r="T809" s="178"/>
      <c r="U809" s="132"/>
    </row>
    <row r="810" spans="13:21" x14ac:dyDescent="0.2">
      <c r="M810" s="131"/>
      <c r="N810" s="131"/>
      <c r="O810" s="131"/>
      <c r="P810" s="129"/>
      <c r="R810" s="132"/>
      <c r="S810" s="132"/>
      <c r="T810" s="178"/>
      <c r="U810" s="132"/>
    </row>
    <row r="811" spans="13:21" x14ac:dyDescent="0.2">
      <c r="M811" s="131"/>
      <c r="N811" s="131"/>
      <c r="O811" s="131"/>
      <c r="P811" s="129"/>
      <c r="R811" s="132"/>
      <c r="S811" s="132"/>
      <c r="T811" s="178"/>
      <c r="U811" s="132"/>
    </row>
    <row r="812" spans="13:21" x14ac:dyDescent="0.2">
      <c r="M812" s="131"/>
      <c r="N812" s="131"/>
      <c r="O812" s="131"/>
      <c r="P812" s="129"/>
      <c r="R812" s="132"/>
      <c r="S812" s="132"/>
      <c r="T812" s="178"/>
      <c r="U812" s="132"/>
    </row>
    <row r="813" spans="13:21" x14ac:dyDescent="0.2">
      <c r="M813" s="131"/>
      <c r="N813" s="131"/>
      <c r="O813" s="131"/>
      <c r="P813" s="129"/>
      <c r="R813" s="132"/>
      <c r="S813" s="132"/>
      <c r="T813" s="178"/>
      <c r="U813" s="132"/>
    </row>
    <row r="814" spans="13:21" x14ac:dyDescent="0.2">
      <c r="M814" s="131"/>
      <c r="N814" s="131"/>
      <c r="O814" s="131"/>
      <c r="P814" s="129"/>
      <c r="R814" s="132"/>
      <c r="S814" s="132"/>
      <c r="T814" s="178"/>
      <c r="U814" s="132"/>
    </row>
    <row r="815" spans="13:21" x14ac:dyDescent="0.2">
      <c r="M815" s="131"/>
      <c r="N815" s="131"/>
      <c r="O815" s="131"/>
      <c r="P815" s="129"/>
      <c r="R815" s="132"/>
      <c r="S815" s="132"/>
      <c r="T815" s="178"/>
      <c r="U815" s="132"/>
    </row>
    <row r="816" spans="13:21" x14ac:dyDescent="0.2">
      <c r="M816" s="131"/>
      <c r="N816" s="131"/>
      <c r="O816" s="131"/>
      <c r="P816" s="129"/>
      <c r="R816" s="132"/>
      <c r="S816" s="132"/>
      <c r="T816" s="178"/>
      <c r="U816" s="132"/>
    </row>
    <row r="817" spans="13:21" x14ac:dyDescent="0.2">
      <c r="M817" s="131"/>
      <c r="N817" s="131"/>
      <c r="O817" s="131"/>
      <c r="P817" s="129"/>
      <c r="R817" s="132"/>
      <c r="S817" s="132"/>
      <c r="T817" s="178"/>
      <c r="U817" s="132"/>
    </row>
    <row r="818" spans="13:21" x14ac:dyDescent="0.2">
      <c r="M818" s="131"/>
      <c r="N818" s="131"/>
      <c r="O818" s="131"/>
      <c r="P818" s="129"/>
      <c r="R818" s="132"/>
      <c r="S818" s="132"/>
      <c r="T818" s="178"/>
      <c r="U818" s="132"/>
    </row>
    <row r="819" spans="13:21" x14ac:dyDescent="0.2">
      <c r="M819" s="131"/>
      <c r="N819" s="131"/>
      <c r="O819" s="131"/>
      <c r="P819" s="129"/>
      <c r="R819" s="132"/>
      <c r="S819" s="132"/>
      <c r="T819" s="178"/>
      <c r="U819" s="132"/>
    </row>
    <row r="820" spans="13:21" x14ac:dyDescent="0.2">
      <c r="M820" s="131"/>
      <c r="N820" s="131"/>
      <c r="O820" s="131"/>
      <c r="P820" s="129"/>
      <c r="R820" s="132"/>
      <c r="S820" s="132"/>
      <c r="T820" s="178"/>
      <c r="U820" s="132"/>
    </row>
    <row r="821" spans="13:21" x14ac:dyDescent="0.2">
      <c r="M821" s="131"/>
      <c r="N821" s="131"/>
      <c r="O821" s="131"/>
      <c r="P821" s="129"/>
      <c r="R821" s="132"/>
      <c r="S821" s="132"/>
      <c r="T821" s="178"/>
      <c r="U821" s="132"/>
    </row>
    <row r="822" spans="13:21" x14ac:dyDescent="0.2">
      <c r="M822" s="131"/>
      <c r="N822" s="131"/>
      <c r="O822" s="131"/>
      <c r="P822" s="129"/>
      <c r="R822" s="132"/>
      <c r="S822" s="132"/>
      <c r="T822" s="178"/>
      <c r="U822" s="132"/>
    </row>
    <row r="823" spans="13:21" x14ac:dyDescent="0.2">
      <c r="M823" s="131"/>
      <c r="N823" s="131"/>
      <c r="O823" s="131"/>
      <c r="P823" s="129"/>
      <c r="R823" s="132"/>
      <c r="S823" s="132"/>
      <c r="T823" s="178"/>
      <c r="U823" s="132"/>
    </row>
    <row r="824" spans="13:21" x14ac:dyDescent="0.2">
      <c r="M824" s="131"/>
      <c r="N824" s="131"/>
      <c r="O824" s="131"/>
      <c r="P824" s="129"/>
      <c r="R824" s="132"/>
      <c r="S824" s="132"/>
      <c r="T824" s="178"/>
      <c r="U824" s="132"/>
    </row>
    <row r="825" spans="13:21" x14ac:dyDescent="0.2">
      <c r="M825" s="131"/>
      <c r="N825" s="131"/>
      <c r="O825" s="131"/>
      <c r="P825" s="129"/>
      <c r="R825" s="132"/>
      <c r="S825" s="132"/>
      <c r="T825" s="178"/>
      <c r="U825" s="132"/>
    </row>
    <row r="826" spans="13:21" x14ac:dyDescent="0.2">
      <c r="M826" s="131"/>
      <c r="N826" s="131"/>
      <c r="O826" s="131"/>
      <c r="P826" s="129"/>
      <c r="R826" s="132"/>
      <c r="S826" s="132"/>
      <c r="T826" s="178"/>
      <c r="U826" s="132"/>
    </row>
    <row r="827" spans="13:21" x14ac:dyDescent="0.2">
      <c r="M827" s="131"/>
      <c r="N827" s="131"/>
      <c r="O827" s="131"/>
      <c r="P827" s="129"/>
      <c r="R827" s="132"/>
      <c r="S827" s="132"/>
      <c r="T827" s="178"/>
      <c r="U827" s="132"/>
    </row>
    <row r="828" spans="13:21" x14ac:dyDescent="0.2">
      <c r="M828" s="131"/>
      <c r="N828" s="131"/>
      <c r="O828" s="131"/>
      <c r="P828" s="129"/>
      <c r="R828" s="132"/>
      <c r="S828" s="132"/>
      <c r="T828" s="178"/>
      <c r="U828" s="132"/>
    </row>
    <row r="829" spans="13:21" x14ac:dyDescent="0.2">
      <c r="M829" s="131"/>
      <c r="N829" s="131"/>
      <c r="O829" s="131"/>
      <c r="P829" s="129"/>
      <c r="R829" s="132"/>
      <c r="S829" s="132"/>
      <c r="T829" s="178"/>
      <c r="U829" s="132"/>
    </row>
    <row r="830" spans="13:21" x14ac:dyDescent="0.2">
      <c r="M830" s="131"/>
      <c r="N830" s="131"/>
      <c r="O830" s="131"/>
      <c r="P830" s="129"/>
      <c r="R830" s="132"/>
      <c r="S830" s="132"/>
      <c r="T830" s="178"/>
      <c r="U830" s="132"/>
    </row>
    <row r="831" spans="13:21" x14ac:dyDescent="0.2">
      <c r="M831" s="131"/>
      <c r="N831" s="131"/>
      <c r="O831" s="131"/>
      <c r="P831" s="129"/>
      <c r="R831" s="132"/>
      <c r="S831" s="132"/>
      <c r="T831" s="178"/>
      <c r="U831" s="132"/>
    </row>
    <row r="832" spans="13:21" x14ac:dyDescent="0.2">
      <c r="M832" s="131"/>
      <c r="N832" s="131"/>
      <c r="O832" s="131"/>
      <c r="P832" s="129"/>
      <c r="R832" s="132"/>
      <c r="S832" s="132"/>
      <c r="T832" s="178"/>
      <c r="U832" s="132"/>
    </row>
    <row r="833" spans="13:21" x14ac:dyDescent="0.2">
      <c r="M833" s="131"/>
      <c r="N833" s="131"/>
      <c r="O833" s="131"/>
      <c r="P833" s="129"/>
      <c r="R833" s="132"/>
      <c r="S833" s="132"/>
      <c r="T833" s="178"/>
      <c r="U833" s="132"/>
    </row>
    <row r="834" spans="13:21" x14ac:dyDescent="0.2">
      <c r="M834" s="131"/>
      <c r="N834" s="131"/>
      <c r="O834" s="131"/>
      <c r="P834" s="129"/>
      <c r="R834" s="132"/>
      <c r="S834" s="132"/>
      <c r="T834" s="178"/>
      <c r="U834" s="132"/>
    </row>
    <row r="835" spans="13:21" x14ac:dyDescent="0.2">
      <c r="M835" s="131"/>
      <c r="N835" s="131"/>
      <c r="O835" s="131"/>
      <c r="P835" s="129"/>
      <c r="R835" s="132"/>
      <c r="S835" s="132"/>
      <c r="T835" s="178"/>
      <c r="U835" s="132"/>
    </row>
    <row r="836" spans="13:21" x14ac:dyDescent="0.2">
      <c r="M836" s="131"/>
      <c r="N836" s="131"/>
      <c r="O836" s="131"/>
      <c r="P836" s="129"/>
      <c r="R836" s="132"/>
      <c r="S836" s="132"/>
      <c r="T836" s="178"/>
      <c r="U836" s="132"/>
    </row>
    <row r="837" spans="13:21" x14ac:dyDescent="0.2">
      <c r="M837" s="131"/>
      <c r="N837" s="131"/>
      <c r="O837" s="131"/>
      <c r="P837" s="129"/>
      <c r="R837" s="132"/>
      <c r="S837" s="132"/>
      <c r="T837" s="178"/>
      <c r="U837" s="132"/>
    </row>
    <row r="838" spans="13:21" x14ac:dyDescent="0.2">
      <c r="M838" s="131"/>
      <c r="N838" s="131"/>
      <c r="O838" s="131"/>
      <c r="P838" s="129"/>
      <c r="R838" s="132"/>
      <c r="S838" s="132"/>
      <c r="T838" s="178"/>
      <c r="U838" s="132"/>
    </row>
    <row r="839" spans="13:21" x14ac:dyDescent="0.2">
      <c r="M839" s="131"/>
      <c r="N839" s="131"/>
      <c r="O839" s="131"/>
      <c r="P839" s="129"/>
      <c r="R839" s="132"/>
      <c r="S839" s="132"/>
      <c r="T839" s="178"/>
      <c r="U839" s="132"/>
    </row>
    <row r="840" spans="13:21" x14ac:dyDescent="0.2">
      <c r="M840" s="131"/>
      <c r="N840" s="131"/>
      <c r="O840" s="131"/>
      <c r="P840" s="129"/>
      <c r="R840" s="132"/>
      <c r="S840" s="132"/>
      <c r="T840" s="178"/>
      <c r="U840" s="132"/>
    </row>
    <row r="841" spans="13:21" x14ac:dyDescent="0.2">
      <c r="M841" s="131"/>
      <c r="N841" s="131"/>
      <c r="O841" s="131"/>
      <c r="P841" s="129"/>
      <c r="R841" s="132"/>
      <c r="S841" s="132"/>
      <c r="T841" s="178"/>
      <c r="U841" s="132"/>
    </row>
    <row r="842" spans="13:21" x14ac:dyDescent="0.2">
      <c r="M842" s="131"/>
      <c r="N842" s="131"/>
      <c r="O842" s="131"/>
      <c r="P842" s="129"/>
      <c r="R842" s="132"/>
      <c r="S842" s="132"/>
      <c r="T842" s="178"/>
      <c r="U842" s="132"/>
    </row>
    <row r="843" spans="13:21" x14ac:dyDescent="0.2">
      <c r="M843" s="131"/>
      <c r="N843" s="131"/>
      <c r="O843" s="131"/>
      <c r="P843" s="129"/>
      <c r="R843" s="132"/>
      <c r="S843" s="132"/>
      <c r="T843" s="178"/>
      <c r="U843" s="132"/>
    </row>
    <row r="844" spans="13:21" x14ac:dyDescent="0.2">
      <c r="M844" s="131"/>
      <c r="N844" s="131"/>
      <c r="O844" s="131"/>
      <c r="P844" s="129"/>
      <c r="R844" s="132"/>
      <c r="S844" s="132"/>
      <c r="T844" s="178"/>
      <c r="U844" s="132"/>
    </row>
    <row r="845" spans="13:21" x14ac:dyDescent="0.2">
      <c r="M845" s="131"/>
      <c r="N845" s="131"/>
      <c r="O845" s="131"/>
      <c r="P845" s="129"/>
      <c r="R845" s="132"/>
      <c r="S845" s="132"/>
      <c r="T845" s="178"/>
      <c r="U845" s="132"/>
    </row>
    <row r="846" spans="13:21" x14ac:dyDescent="0.2">
      <c r="M846" s="131"/>
      <c r="N846" s="131"/>
      <c r="O846" s="131"/>
      <c r="P846" s="129"/>
      <c r="R846" s="132"/>
      <c r="S846" s="132"/>
      <c r="T846" s="178"/>
      <c r="U846" s="132"/>
    </row>
    <row r="847" spans="13:21" x14ac:dyDescent="0.2">
      <c r="M847" s="131"/>
      <c r="N847" s="131"/>
      <c r="O847" s="131"/>
      <c r="P847" s="129"/>
      <c r="R847" s="132"/>
      <c r="S847" s="132"/>
      <c r="T847" s="178"/>
      <c r="U847" s="132"/>
    </row>
    <row r="848" spans="13:21" x14ac:dyDescent="0.2">
      <c r="M848" s="131"/>
      <c r="N848" s="131"/>
      <c r="O848" s="131"/>
      <c r="P848" s="129"/>
      <c r="R848" s="132"/>
      <c r="S848" s="132"/>
      <c r="T848" s="178"/>
      <c r="U848" s="132"/>
    </row>
    <row r="849" spans="13:21" x14ac:dyDescent="0.2">
      <c r="M849" s="131"/>
      <c r="N849" s="131"/>
      <c r="O849" s="131"/>
      <c r="P849" s="129"/>
      <c r="R849" s="132"/>
      <c r="S849" s="132"/>
      <c r="T849" s="178"/>
      <c r="U849" s="132"/>
    </row>
    <row r="850" spans="13:21" x14ac:dyDescent="0.2">
      <c r="M850" s="131"/>
      <c r="N850" s="131"/>
      <c r="O850" s="131"/>
      <c r="P850" s="129"/>
      <c r="R850" s="132"/>
      <c r="S850" s="132"/>
      <c r="T850" s="178"/>
      <c r="U850" s="132"/>
    </row>
    <row r="851" spans="13:21" x14ac:dyDescent="0.2">
      <c r="M851" s="131"/>
      <c r="N851" s="131"/>
      <c r="O851" s="131"/>
      <c r="P851" s="129"/>
      <c r="R851" s="132"/>
      <c r="S851" s="132"/>
      <c r="T851" s="178"/>
      <c r="U851" s="132"/>
    </row>
    <row r="852" spans="13:21" x14ac:dyDescent="0.2">
      <c r="M852" s="131"/>
      <c r="N852" s="131"/>
      <c r="O852" s="131"/>
      <c r="P852" s="129"/>
      <c r="R852" s="132"/>
      <c r="S852" s="132"/>
      <c r="T852" s="178"/>
      <c r="U852" s="132"/>
    </row>
    <row r="853" spans="13:21" x14ac:dyDescent="0.2">
      <c r="M853" s="131"/>
      <c r="N853" s="131"/>
      <c r="O853" s="131"/>
      <c r="P853" s="129"/>
      <c r="R853" s="132"/>
      <c r="S853" s="132"/>
      <c r="T853" s="178"/>
      <c r="U853" s="132"/>
    </row>
    <row r="854" spans="13:21" x14ac:dyDescent="0.2">
      <c r="M854" s="131"/>
      <c r="N854" s="131"/>
      <c r="O854" s="131"/>
      <c r="P854" s="129"/>
      <c r="R854" s="132"/>
      <c r="S854" s="132"/>
      <c r="T854" s="178"/>
      <c r="U854" s="132"/>
    </row>
    <row r="855" spans="13:21" x14ac:dyDescent="0.2">
      <c r="M855" s="131"/>
      <c r="N855" s="131"/>
      <c r="O855" s="131"/>
      <c r="P855" s="129"/>
      <c r="R855" s="132"/>
      <c r="S855" s="132"/>
      <c r="T855" s="178"/>
      <c r="U855" s="132"/>
    </row>
    <row r="856" spans="13:21" x14ac:dyDescent="0.2">
      <c r="M856" s="131"/>
      <c r="N856" s="131"/>
      <c r="O856" s="131"/>
      <c r="P856" s="129"/>
      <c r="R856" s="132"/>
      <c r="S856" s="132"/>
      <c r="T856" s="178"/>
      <c r="U856" s="132"/>
    </row>
    <row r="857" spans="13:21" x14ac:dyDescent="0.2">
      <c r="M857" s="131"/>
      <c r="N857" s="131"/>
      <c r="O857" s="131"/>
      <c r="P857" s="129"/>
      <c r="R857" s="132"/>
      <c r="S857" s="132"/>
      <c r="T857" s="178"/>
      <c r="U857" s="132"/>
    </row>
    <row r="858" spans="13:21" x14ac:dyDescent="0.2">
      <c r="M858" s="131"/>
      <c r="N858" s="131"/>
      <c r="O858" s="131"/>
      <c r="P858" s="129"/>
      <c r="R858" s="132"/>
      <c r="S858" s="132"/>
      <c r="T858" s="178"/>
      <c r="U858" s="132"/>
    </row>
    <row r="859" spans="13:21" x14ac:dyDescent="0.2">
      <c r="M859" s="131"/>
      <c r="N859" s="131"/>
      <c r="O859" s="131"/>
      <c r="P859" s="129"/>
      <c r="R859" s="132"/>
      <c r="S859" s="132"/>
      <c r="T859" s="178"/>
      <c r="U859" s="132"/>
    </row>
    <row r="860" spans="13:21" x14ac:dyDescent="0.2">
      <c r="M860" s="131"/>
      <c r="N860" s="131"/>
      <c r="O860" s="131"/>
      <c r="P860" s="129"/>
      <c r="R860" s="132"/>
      <c r="S860" s="132"/>
      <c r="T860" s="178"/>
      <c r="U860" s="132"/>
    </row>
    <row r="861" spans="13:21" x14ac:dyDescent="0.2">
      <c r="M861" s="131"/>
      <c r="N861" s="131"/>
      <c r="O861" s="131"/>
      <c r="P861" s="129"/>
      <c r="R861" s="132"/>
      <c r="S861" s="132"/>
      <c r="T861" s="178"/>
      <c r="U861" s="132"/>
    </row>
    <row r="862" spans="13:21" x14ac:dyDescent="0.2">
      <c r="M862" s="131"/>
      <c r="N862" s="131"/>
      <c r="O862" s="131"/>
      <c r="P862" s="129"/>
      <c r="R862" s="132"/>
      <c r="S862" s="132"/>
      <c r="T862" s="178"/>
      <c r="U862" s="132"/>
    </row>
    <row r="863" spans="13:21" x14ac:dyDescent="0.2">
      <c r="M863" s="131"/>
      <c r="N863" s="131"/>
      <c r="O863" s="131"/>
      <c r="P863" s="129"/>
      <c r="R863" s="132"/>
      <c r="S863" s="132"/>
      <c r="T863" s="178"/>
      <c r="U863" s="132"/>
    </row>
    <row r="864" spans="13:21" x14ac:dyDescent="0.2">
      <c r="M864" s="131"/>
      <c r="N864" s="131"/>
      <c r="O864" s="131"/>
      <c r="P864" s="129"/>
      <c r="R864" s="132"/>
      <c r="S864" s="132"/>
      <c r="T864" s="178"/>
      <c r="U864" s="132"/>
    </row>
    <row r="865" spans="13:21" x14ac:dyDescent="0.2">
      <c r="M865" s="131"/>
      <c r="N865" s="131"/>
      <c r="O865" s="131"/>
      <c r="P865" s="129"/>
      <c r="R865" s="132"/>
      <c r="S865" s="132"/>
      <c r="T865" s="178"/>
      <c r="U865" s="132"/>
    </row>
    <row r="866" spans="13:21" x14ac:dyDescent="0.2">
      <c r="M866" s="131"/>
      <c r="N866" s="131"/>
      <c r="O866" s="131"/>
      <c r="P866" s="129"/>
      <c r="R866" s="132"/>
      <c r="S866" s="132"/>
      <c r="T866" s="178"/>
      <c r="U866" s="132"/>
    </row>
    <row r="867" spans="13:21" x14ac:dyDescent="0.2">
      <c r="M867" s="131"/>
      <c r="N867" s="131"/>
      <c r="O867" s="131"/>
      <c r="P867" s="129"/>
      <c r="R867" s="132"/>
      <c r="S867" s="132"/>
      <c r="T867" s="178"/>
      <c r="U867" s="132"/>
    </row>
    <row r="868" spans="13:21" x14ac:dyDescent="0.2">
      <c r="M868" s="131"/>
      <c r="N868" s="131"/>
      <c r="O868" s="131"/>
      <c r="P868" s="129"/>
      <c r="R868" s="132"/>
      <c r="S868" s="132"/>
      <c r="T868" s="178"/>
      <c r="U868" s="132"/>
    </row>
    <row r="869" spans="13:21" x14ac:dyDescent="0.2">
      <c r="M869" s="131"/>
      <c r="N869" s="131"/>
      <c r="O869" s="131"/>
      <c r="P869" s="129"/>
      <c r="R869" s="132"/>
      <c r="S869" s="132"/>
      <c r="T869" s="178"/>
      <c r="U869" s="132"/>
    </row>
    <row r="870" spans="13:21" x14ac:dyDescent="0.2">
      <c r="M870" s="131"/>
      <c r="N870" s="131"/>
      <c r="O870" s="131"/>
      <c r="P870" s="129"/>
      <c r="R870" s="132"/>
      <c r="S870" s="132"/>
      <c r="T870" s="178"/>
      <c r="U870" s="132"/>
    </row>
    <row r="871" spans="13:21" x14ac:dyDescent="0.2">
      <c r="M871" s="131"/>
      <c r="N871" s="131"/>
      <c r="O871" s="131"/>
      <c r="P871" s="129"/>
      <c r="R871" s="132"/>
      <c r="S871" s="132"/>
      <c r="T871" s="178"/>
      <c r="U871" s="132"/>
    </row>
    <row r="872" spans="13:21" x14ac:dyDescent="0.2">
      <c r="M872" s="131"/>
      <c r="N872" s="131"/>
      <c r="O872" s="131"/>
      <c r="P872" s="129"/>
      <c r="R872" s="132"/>
      <c r="S872" s="132"/>
      <c r="T872" s="178"/>
      <c r="U872" s="132"/>
    </row>
    <row r="873" spans="13:21" x14ac:dyDescent="0.2">
      <c r="M873" s="131"/>
      <c r="N873" s="131"/>
      <c r="O873" s="131"/>
      <c r="P873" s="129"/>
      <c r="R873" s="132"/>
      <c r="S873" s="132"/>
      <c r="T873" s="178"/>
      <c r="U873" s="132"/>
    </row>
    <row r="874" spans="13:21" x14ac:dyDescent="0.2">
      <c r="M874" s="131"/>
      <c r="N874" s="131"/>
      <c r="O874" s="131"/>
      <c r="P874" s="129"/>
      <c r="R874" s="132"/>
      <c r="S874" s="132"/>
      <c r="T874" s="178"/>
      <c r="U874" s="132"/>
    </row>
    <row r="875" spans="13:21" x14ac:dyDescent="0.2">
      <c r="M875" s="131"/>
      <c r="N875" s="131"/>
      <c r="O875" s="131"/>
      <c r="P875" s="129"/>
      <c r="R875" s="132"/>
      <c r="S875" s="132"/>
      <c r="T875" s="178"/>
      <c r="U875" s="132"/>
    </row>
    <row r="876" spans="13:21" x14ac:dyDescent="0.2">
      <c r="M876" s="131"/>
      <c r="N876" s="131"/>
      <c r="O876" s="131"/>
      <c r="P876" s="129"/>
      <c r="R876" s="132"/>
      <c r="S876" s="132"/>
      <c r="T876" s="178"/>
      <c r="U876" s="132"/>
    </row>
    <row r="877" spans="13:21" x14ac:dyDescent="0.2">
      <c r="M877" s="131"/>
      <c r="N877" s="131"/>
      <c r="O877" s="131"/>
      <c r="P877" s="129"/>
      <c r="R877" s="132"/>
      <c r="S877" s="132"/>
      <c r="T877" s="178"/>
      <c r="U877" s="132"/>
    </row>
    <row r="878" spans="13:21" x14ac:dyDescent="0.2">
      <c r="M878" s="131"/>
      <c r="N878" s="131"/>
      <c r="O878" s="131"/>
      <c r="P878" s="129"/>
      <c r="R878" s="132"/>
      <c r="S878" s="132"/>
      <c r="T878" s="178"/>
      <c r="U878" s="132"/>
    </row>
    <row r="879" spans="13:21" x14ac:dyDescent="0.2">
      <c r="M879" s="131"/>
      <c r="N879" s="131"/>
      <c r="O879" s="131"/>
      <c r="P879" s="129"/>
      <c r="R879" s="132"/>
      <c r="S879" s="132"/>
      <c r="T879" s="178"/>
      <c r="U879" s="132"/>
    </row>
    <row r="880" spans="13:21" x14ac:dyDescent="0.2">
      <c r="M880" s="131"/>
      <c r="N880" s="131"/>
      <c r="O880" s="131"/>
      <c r="P880" s="129"/>
      <c r="R880" s="132"/>
      <c r="S880" s="132"/>
      <c r="T880" s="178"/>
      <c r="U880" s="132"/>
    </row>
    <row r="881" spans="13:21" x14ac:dyDescent="0.2">
      <c r="M881" s="131"/>
      <c r="N881" s="131"/>
      <c r="O881" s="131"/>
      <c r="P881" s="129"/>
      <c r="R881" s="132"/>
      <c r="S881" s="132"/>
      <c r="T881" s="178"/>
      <c r="U881" s="132"/>
    </row>
    <row r="882" spans="13:21" x14ac:dyDescent="0.2">
      <c r="M882" s="131"/>
      <c r="N882" s="131"/>
      <c r="O882" s="131"/>
      <c r="P882" s="129"/>
      <c r="R882" s="132"/>
      <c r="S882" s="132"/>
      <c r="T882" s="178"/>
      <c r="U882" s="132"/>
    </row>
    <row r="883" spans="13:21" x14ac:dyDescent="0.2">
      <c r="M883" s="131"/>
      <c r="N883" s="131"/>
      <c r="O883" s="131"/>
      <c r="P883" s="129"/>
      <c r="R883" s="132"/>
      <c r="S883" s="132"/>
      <c r="T883" s="178"/>
      <c r="U883" s="132"/>
    </row>
    <row r="884" spans="13:21" x14ac:dyDescent="0.2">
      <c r="M884" s="131"/>
      <c r="N884" s="131"/>
      <c r="O884" s="131"/>
      <c r="P884" s="129"/>
      <c r="R884" s="132"/>
      <c r="S884" s="132"/>
      <c r="T884" s="178"/>
      <c r="U884" s="132"/>
    </row>
    <row r="885" spans="13:21" x14ac:dyDescent="0.2">
      <c r="M885" s="131"/>
      <c r="N885" s="131"/>
      <c r="O885" s="131"/>
      <c r="P885" s="129"/>
      <c r="R885" s="132"/>
      <c r="S885" s="132"/>
      <c r="T885" s="178"/>
      <c r="U885" s="132"/>
    </row>
    <row r="886" spans="13:21" x14ac:dyDescent="0.2">
      <c r="M886" s="131"/>
      <c r="N886" s="131"/>
      <c r="O886" s="131"/>
      <c r="P886" s="129"/>
      <c r="R886" s="132"/>
      <c r="S886" s="132"/>
      <c r="T886" s="178"/>
      <c r="U886" s="132"/>
    </row>
    <row r="887" spans="13:21" x14ac:dyDescent="0.2">
      <c r="M887" s="131"/>
      <c r="N887" s="131"/>
      <c r="O887" s="131"/>
      <c r="P887" s="129"/>
      <c r="R887" s="132"/>
      <c r="S887" s="132"/>
      <c r="T887" s="178"/>
      <c r="U887" s="132"/>
    </row>
    <row r="888" spans="13:21" x14ac:dyDescent="0.2">
      <c r="M888" s="131"/>
      <c r="N888" s="131"/>
      <c r="O888" s="131"/>
      <c r="P888" s="129"/>
      <c r="R888" s="132"/>
      <c r="S888" s="132"/>
      <c r="T888" s="178"/>
      <c r="U888" s="132"/>
    </row>
    <row r="889" spans="13:21" x14ac:dyDescent="0.2">
      <c r="M889" s="131"/>
      <c r="N889" s="131"/>
      <c r="O889" s="131"/>
      <c r="P889" s="129"/>
      <c r="R889" s="132"/>
      <c r="S889" s="132"/>
      <c r="T889" s="178"/>
      <c r="U889" s="132"/>
    </row>
    <row r="890" spans="13:21" x14ac:dyDescent="0.2">
      <c r="M890" s="131"/>
      <c r="N890" s="131"/>
      <c r="O890" s="131"/>
      <c r="P890" s="129"/>
      <c r="R890" s="132"/>
      <c r="S890" s="132"/>
      <c r="T890" s="178"/>
      <c r="U890" s="132"/>
    </row>
    <row r="891" spans="13:21" x14ac:dyDescent="0.2">
      <c r="M891" s="131"/>
      <c r="N891" s="131"/>
      <c r="O891" s="131"/>
      <c r="P891" s="129"/>
      <c r="R891" s="132"/>
      <c r="S891" s="132"/>
      <c r="T891" s="178"/>
      <c r="U891" s="132"/>
    </row>
    <row r="892" spans="13:21" x14ac:dyDescent="0.2">
      <c r="M892" s="131"/>
      <c r="N892" s="131"/>
      <c r="O892" s="131"/>
      <c r="P892" s="129"/>
      <c r="R892" s="132"/>
      <c r="S892" s="132"/>
      <c r="T892" s="178"/>
      <c r="U892" s="132"/>
    </row>
    <row r="893" spans="13:21" x14ac:dyDescent="0.2">
      <c r="M893" s="131"/>
      <c r="N893" s="131"/>
      <c r="O893" s="131"/>
      <c r="P893" s="129"/>
      <c r="R893" s="132"/>
      <c r="S893" s="132"/>
      <c r="T893" s="178"/>
      <c r="U893" s="132"/>
    </row>
    <row r="894" spans="13:21" x14ac:dyDescent="0.2">
      <c r="M894" s="131"/>
      <c r="N894" s="131"/>
      <c r="O894" s="131"/>
      <c r="P894" s="129"/>
      <c r="R894" s="132"/>
      <c r="S894" s="132"/>
      <c r="T894" s="178"/>
      <c r="U894" s="132"/>
    </row>
    <row r="895" spans="13:21" x14ac:dyDescent="0.2">
      <c r="M895" s="131"/>
      <c r="N895" s="131"/>
      <c r="O895" s="131"/>
      <c r="P895" s="129"/>
      <c r="R895" s="132"/>
      <c r="S895" s="132"/>
      <c r="T895" s="178"/>
      <c r="U895" s="132"/>
    </row>
    <row r="896" spans="13:21" x14ac:dyDescent="0.2">
      <c r="M896" s="131"/>
      <c r="N896" s="131"/>
      <c r="O896" s="131"/>
      <c r="P896" s="129"/>
      <c r="R896" s="132"/>
      <c r="S896" s="132"/>
      <c r="T896" s="178"/>
      <c r="U896" s="132"/>
    </row>
    <row r="897" spans="13:21" x14ac:dyDescent="0.2">
      <c r="M897" s="131"/>
      <c r="N897" s="131"/>
      <c r="O897" s="131"/>
      <c r="P897" s="129"/>
      <c r="R897" s="132"/>
      <c r="S897" s="132"/>
      <c r="T897" s="178"/>
      <c r="U897" s="132"/>
    </row>
  </sheetData>
  <mergeCells count="20">
    <mergeCell ref="A178:F178"/>
    <mergeCell ref="A267:F267"/>
    <mergeCell ref="A402:F402"/>
    <mergeCell ref="A487:F487"/>
    <mergeCell ref="L6:O6"/>
    <mergeCell ref="P6:P7"/>
    <mergeCell ref="Q6:Q7"/>
    <mergeCell ref="A55:F55"/>
    <mergeCell ref="A71:F71"/>
    <mergeCell ref="A103:F103"/>
    <mergeCell ref="D4:F4"/>
    <mergeCell ref="G5:N5"/>
    <mergeCell ref="A6:A7"/>
    <mergeCell ref="B6:B7"/>
    <mergeCell ref="C6:C7"/>
    <mergeCell ref="D6:D7"/>
    <mergeCell ref="E6:E7"/>
    <mergeCell ref="F6:F7"/>
    <mergeCell ref="G6:G7"/>
    <mergeCell ref="H6:K6"/>
  </mergeCells>
  <printOptions horizontalCentered="1"/>
  <pageMargins left="0.39370078740157483" right="0.19685039370078741" top="0.19685039370078741" bottom="0.39370078740157483" header="0" footer="0"/>
  <pageSetup paperSize="9" scale="58" fitToHeight="15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JUDET</vt:lpstr>
      <vt:lpstr>Sheet1</vt:lpstr>
      <vt:lpstr>Sheet2</vt:lpstr>
      <vt:lpstr>Sheet3</vt:lpstr>
      <vt:lpstr>JUDET!Print_Area</vt:lpstr>
      <vt:lpstr>JUDET!Print_Titles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 Catalin Dobrota</dc:creator>
  <cp:lastModifiedBy>Judit Candra</cp:lastModifiedBy>
  <cp:lastPrinted>2024-05-08T08:08:19Z</cp:lastPrinted>
  <dcterms:created xsi:type="dcterms:W3CDTF">2023-03-01T12:03:54Z</dcterms:created>
  <dcterms:modified xsi:type="dcterms:W3CDTF">2024-06-05T07:49:18Z</dcterms:modified>
</cp:coreProperties>
</file>