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candra\Desktop\SITUATII\2025\IANUARIE 2025\"/>
    </mc:Choice>
  </mc:AlternateContent>
  <xr:revisionPtr revIDLastSave="0" documentId="13_ncr:1_{B9039525-5B63-40FB-AB15-82677D7EE5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DET" sheetId="4" r:id="rId1"/>
    <sheet name="Sheet1" sheetId="1" r:id="rId2"/>
    <sheet name="Sheet2" sheetId="2" r:id="rId3"/>
  </sheets>
  <definedNames>
    <definedName name="_xlnm._FilterDatabase" localSheetId="0" hidden="1">JUDET!$K$2:$K$848</definedName>
    <definedName name="_xlnm.Print_Area" localSheetId="0">JUDET!$A$2:$Q$453</definedName>
    <definedName name="_xlnm.Print_Area">#REF!</definedName>
    <definedName name="_xlnm.Print_Titles" localSheetId="0">JUDET!$4:$5</definedName>
    <definedName name="_xlnm.Print_Titles">#N/A</definedName>
    <definedName name="test">#REF!</definedName>
    <definedName name="Z_397CD15D_2114_4EF5_824A_761F5DAAF476_.wvu.PrintArea" localSheetId="0" hidden="1">JUDET!$G$8:$O$453</definedName>
    <definedName name="Z_397CD15D_2114_4EF5_824A_761F5DAAF476_.wvu.Rows" localSheetId="0" hidden="1">JUDET!#REF!,JUDET!#REF!,JUDET!#REF!,JUDET!$115:$115,JUDET!$117:$118,JUDET!$121:$123,JUDET!$125:$127,JUDET!$141:$141,JUDET!$147:$148,JUDET!$152:$153,JUDET!#REF!,JUDET!#REF!,JUDET!$188:$189,JUDET!$192:$194,JUDET!$213:$213,JUDET!$219:$220,JUDET!$224:$224,JUDET!#REF!,JUDET!$229:$229,JUDET!$231:$231,JUDET!$243:$243,JUDET!$245:$245,JUDET!$250:$250,JUDET!$256:$256,JUDET!#REF!,JUDET!$273:$274,JUDET!$277:$279,JUDET!$282:$284,JUDET!$286:$286,JUDET!$303:$303,JUDET!$309:$310,JUDET!$320:$320,JUDET!$323:$323,JUDET!$357:$358,JUDET!$373:$373,JUDET!#REF!,JUDET!$388:$388,JUDET!$391:$391,JUDET!$444:$444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4" i="4" l="1"/>
  <c r="O19" i="4"/>
  <c r="O31" i="4"/>
  <c r="O439" i="4"/>
  <c r="Q439" i="4" s="1"/>
  <c r="J439" i="4"/>
  <c r="O240" i="4"/>
  <c r="Q240" i="4" s="1"/>
  <c r="O241" i="4"/>
  <c r="Q241" i="4" s="1"/>
  <c r="N239" i="4"/>
  <c r="N238" i="4" s="1"/>
  <c r="M239" i="4"/>
  <c r="M238" i="4" s="1"/>
  <c r="L239" i="4"/>
  <c r="L238" i="4" s="1"/>
  <c r="J240" i="4"/>
  <c r="J241" i="4"/>
  <c r="I238" i="4"/>
  <c r="H239" i="4"/>
  <c r="J239" i="4" s="1"/>
  <c r="H238" i="4"/>
  <c r="O238" i="4" l="1"/>
  <c r="O239" i="4"/>
  <c r="Q239" i="4" s="1"/>
  <c r="P240" i="4"/>
  <c r="P239" i="4"/>
  <c r="P241" i="4"/>
  <c r="J238" i="4"/>
  <c r="P439" i="4"/>
  <c r="O47" i="4"/>
  <c r="P47" i="4" s="1"/>
  <c r="O48" i="4"/>
  <c r="P48" i="4" s="1"/>
  <c r="O49" i="4"/>
  <c r="P49" i="4" s="1"/>
  <c r="M46" i="4"/>
  <c r="N46" i="4"/>
  <c r="L46" i="4"/>
  <c r="K47" i="4"/>
  <c r="K48" i="4"/>
  <c r="K49" i="4"/>
  <c r="J38" i="4"/>
  <c r="J41" i="4"/>
  <c r="J43" i="4"/>
  <c r="J44" i="4"/>
  <c r="J45" i="4"/>
  <c r="J47" i="4"/>
  <c r="J48" i="4"/>
  <c r="J49" i="4"/>
  <c r="J51" i="4"/>
  <c r="J53" i="4"/>
  <c r="J54" i="4"/>
  <c r="J55" i="4"/>
  <c r="J57" i="4"/>
  <c r="J62" i="4"/>
  <c r="J63" i="4"/>
  <c r="I46" i="4"/>
  <c r="H46" i="4"/>
  <c r="J46" i="4" s="1"/>
  <c r="J265" i="4"/>
  <c r="O265" i="4"/>
  <c r="P265" i="4" s="1"/>
  <c r="O432" i="4"/>
  <c r="O412" i="4"/>
  <c r="O411" i="4"/>
  <c r="O410" i="4"/>
  <c r="N409" i="4"/>
  <c r="Q238" i="4" l="1"/>
  <c r="P238" i="4"/>
  <c r="K46" i="4"/>
  <c r="Q49" i="4"/>
  <c r="O46" i="4"/>
  <c r="Q46" i="4" s="1"/>
  <c r="Q48" i="4"/>
  <c r="Q47" i="4"/>
  <c r="O255" i="4"/>
  <c r="O246" i="4"/>
  <c r="O245" i="4"/>
  <c r="N440" i="4"/>
  <c r="N381" i="4" s="1"/>
  <c r="N430" i="4"/>
  <c r="N428" i="4"/>
  <c r="N426" i="4"/>
  <c r="N422" i="4"/>
  <c r="N416" i="4"/>
  <c r="N406" i="4"/>
  <c r="N403" i="4"/>
  <c r="N400" i="4"/>
  <c r="N397" i="4"/>
  <c r="N394" i="4"/>
  <c r="N391" i="4"/>
  <c r="N390" i="4" s="1"/>
  <c r="N387" i="4"/>
  <c r="N385" i="4"/>
  <c r="N378" i="4"/>
  <c r="N370" i="4"/>
  <c r="N369" i="4" s="1"/>
  <c r="N368" i="4" s="1"/>
  <c r="N362" i="4"/>
  <c r="N361" i="4" s="1"/>
  <c r="N357" i="4"/>
  <c r="N355" i="4"/>
  <c r="N354" i="4" s="1"/>
  <c r="N349" i="4"/>
  <c r="N338" i="4"/>
  <c r="N332" i="4"/>
  <c r="N331" i="4" s="1"/>
  <c r="N329" i="4"/>
  <c r="N328" i="4" s="1"/>
  <c r="N321" i="4"/>
  <c r="N312" i="4"/>
  <c r="N308" i="4"/>
  <c r="N296" i="4"/>
  <c r="N288" i="4"/>
  <c r="N281" i="4"/>
  <c r="N263" i="4"/>
  <c r="N249" i="4"/>
  <c r="N248" i="4" s="1"/>
  <c r="N247" i="4" s="1"/>
  <c r="N244" i="4"/>
  <c r="N242" i="4" s="1"/>
  <c r="N236" i="4"/>
  <c r="N235" i="4" s="1"/>
  <c r="N233" i="4"/>
  <c r="N168" i="4" s="1"/>
  <c r="N228" i="4"/>
  <c r="N222" i="4"/>
  <c r="N218" i="4"/>
  <c r="N206" i="4"/>
  <c r="N198" i="4"/>
  <c r="N196" i="4"/>
  <c r="N179" i="4"/>
  <c r="N161" i="4"/>
  <c r="N156" i="4"/>
  <c r="N159" i="4" s="1"/>
  <c r="N151" i="4"/>
  <c r="N146" i="4"/>
  <c r="N139" i="4"/>
  <c r="N131" i="4"/>
  <c r="N129" i="4"/>
  <c r="N111" i="4"/>
  <c r="N107" i="4"/>
  <c r="N79" i="4" s="1"/>
  <c r="N106" i="4"/>
  <c r="N104" i="4" s="1"/>
  <c r="N99" i="4"/>
  <c r="N92" i="4"/>
  <c r="N91" i="4"/>
  <c r="N90" i="4"/>
  <c r="N89" i="4"/>
  <c r="M440" i="4"/>
  <c r="M381" i="4" s="1"/>
  <c r="M430" i="4"/>
  <c r="M428" i="4"/>
  <c r="M426" i="4"/>
  <c r="M422" i="4"/>
  <c r="M416" i="4"/>
  <c r="M409" i="4"/>
  <c r="O409" i="4" s="1"/>
  <c r="M406" i="4"/>
  <c r="M403" i="4"/>
  <c r="M400" i="4"/>
  <c r="M397" i="4"/>
  <c r="M394" i="4"/>
  <c r="M391" i="4"/>
  <c r="M390" i="4" s="1"/>
  <c r="M387" i="4"/>
  <c r="M385" i="4"/>
  <c r="M378" i="4"/>
  <c r="M370" i="4"/>
  <c r="M369" i="4" s="1"/>
  <c r="M368" i="4" s="1"/>
  <c r="M362" i="4"/>
  <c r="M361" i="4" s="1"/>
  <c r="M360" i="4" s="1"/>
  <c r="M357" i="4"/>
  <c r="M355" i="4"/>
  <c r="M376" i="4" s="1"/>
  <c r="M375" i="4" s="1"/>
  <c r="M349" i="4"/>
  <c r="M338" i="4"/>
  <c r="M332" i="4"/>
  <c r="M331" i="4"/>
  <c r="M329" i="4"/>
  <c r="M328" i="4" s="1"/>
  <c r="M321" i="4"/>
  <c r="M312" i="4"/>
  <c r="M308" i="4"/>
  <c r="M296" i="4"/>
  <c r="M295" i="4" s="1"/>
  <c r="M288" i="4"/>
  <c r="M281" i="4"/>
  <c r="M263" i="4"/>
  <c r="M249" i="4"/>
  <c r="M248" i="4" s="1"/>
  <c r="M244" i="4"/>
  <c r="M242" i="4" s="1"/>
  <c r="M236" i="4"/>
  <c r="M235" i="4" s="1"/>
  <c r="M233" i="4"/>
  <c r="M168" i="4" s="1"/>
  <c r="M228" i="4"/>
  <c r="M222" i="4"/>
  <c r="M218" i="4"/>
  <c r="M206" i="4"/>
  <c r="M198" i="4"/>
  <c r="M196" i="4"/>
  <c r="M179" i="4"/>
  <c r="M161" i="4"/>
  <c r="M156" i="4"/>
  <c r="M159" i="4" s="1"/>
  <c r="M151" i="4"/>
  <c r="M146" i="4"/>
  <c r="M139" i="4"/>
  <c r="M131" i="4"/>
  <c r="M129" i="4"/>
  <c r="M111" i="4"/>
  <c r="M110" i="4" s="1"/>
  <c r="M107" i="4"/>
  <c r="M79" i="4" s="1"/>
  <c r="M106" i="4"/>
  <c r="M104" i="4" s="1"/>
  <c r="M99" i="4"/>
  <c r="M92" i="4"/>
  <c r="M91" i="4"/>
  <c r="M90" i="4"/>
  <c r="M89" i="4"/>
  <c r="L440" i="4"/>
  <c r="L381" i="4" s="1"/>
  <c r="L430" i="4"/>
  <c r="L428" i="4"/>
  <c r="L426" i="4"/>
  <c r="L422" i="4"/>
  <c r="L416" i="4"/>
  <c r="L409" i="4"/>
  <c r="L406" i="4"/>
  <c r="L403" i="4"/>
  <c r="L400" i="4"/>
  <c r="L397" i="4"/>
  <c r="L394" i="4"/>
  <c r="L391" i="4"/>
  <c r="L390" i="4" s="1"/>
  <c r="L387" i="4"/>
  <c r="L385" i="4"/>
  <c r="L384" i="4" s="1"/>
  <c r="L378" i="4"/>
  <c r="L370" i="4"/>
  <c r="L369" i="4" s="1"/>
  <c r="L368" i="4" s="1"/>
  <c r="L362" i="4"/>
  <c r="L361" i="4" s="1"/>
  <c r="L360" i="4" s="1"/>
  <c r="L357" i="4"/>
  <c r="L355" i="4"/>
  <c r="L354" i="4" s="1"/>
  <c r="L349" i="4"/>
  <c r="L338" i="4"/>
  <c r="L332" i="4"/>
  <c r="L331" i="4" s="1"/>
  <c r="L329" i="4"/>
  <c r="L328" i="4" s="1"/>
  <c r="L321" i="4"/>
  <c r="L312" i="4"/>
  <c r="L308" i="4"/>
  <c r="L296" i="4"/>
  <c r="L288" i="4"/>
  <c r="L281" i="4"/>
  <c r="L263" i="4"/>
  <c r="L249" i="4"/>
  <c r="L248" i="4" s="1"/>
  <c r="L244" i="4"/>
  <c r="L242" i="4" s="1"/>
  <c r="L236" i="4"/>
  <c r="L235" i="4" s="1"/>
  <c r="L258" i="4" s="1"/>
  <c r="L257" i="4" s="1"/>
  <c r="L233" i="4"/>
  <c r="L168" i="4" s="1"/>
  <c r="L228" i="4"/>
  <c r="L222" i="4"/>
  <c r="L218" i="4"/>
  <c r="L206" i="4"/>
  <c r="L198" i="4"/>
  <c r="L196" i="4"/>
  <c r="L179" i="4"/>
  <c r="L178" i="4" s="1"/>
  <c r="L161" i="4"/>
  <c r="L156" i="4"/>
  <c r="L100" i="4" s="1"/>
  <c r="L75" i="4" s="1"/>
  <c r="L151" i="4"/>
  <c r="L146" i="4"/>
  <c r="L139" i="4"/>
  <c r="L131" i="4"/>
  <c r="L129" i="4"/>
  <c r="L111" i="4"/>
  <c r="L107" i="4"/>
  <c r="L79" i="4" s="1"/>
  <c r="L106" i="4"/>
  <c r="L104" i="4" s="1"/>
  <c r="L99" i="4"/>
  <c r="L92" i="4"/>
  <c r="L91" i="4"/>
  <c r="L90" i="4"/>
  <c r="L89" i="4"/>
  <c r="I440" i="4"/>
  <c r="I430" i="4"/>
  <c r="I428" i="4"/>
  <c r="I426" i="4"/>
  <c r="I422" i="4"/>
  <c r="I416" i="4"/>
  <c r="I409" i="4"/>
  <c r="I406" i="4"/>
  <c r="I403" i="4"/>
  <c r="I400" i="4"/>
  <c r="I397" i="4"/>
  <c r="I394" i="4"/>
  <c r="I393" i="4" s="1"/>
  <c r="I93" i="4" s="1"/>
  <c r="I72" i="4" s="1"/>
  <c r="I391" i="4"/>
  <c r="I390" i="4" s="1"/>
  <c r="I387" i="4"/>
  <c r="I385" i="4"/>
  <c r="I384" i="4" s="1"/>
  <c r="I378" i="4"/>
  <c r="I370" i="4"/>
  <c r="I369" i="4" s="1"/>
  <c r="I368" i="4" s="1"/>
  <c r="I362" i="4"/>
  <c r="I361" i="4" s="1"/>
  <c r="I360" i="4" s="1"/>
  <c r="I357" i="4"/>
  <c r="I355" i="4"/>
  <c r="I376" i="4" s="1"/>
  <c r="I375" i="4" s="1"/>
  <c r="I349" i="4"/>
  <c r="I338" i="4"/>
  <c r="I332" i="4"/>
  <c r="I331" i="4" s="1"/>
  <c r="I329" i="4"/>
  <c r="I328" i="4" s="1"/>
  <c r="I321" i="4"/>
  <c r="I312" i="4"/>
  <c r="I308" i="4"/>
  <c r="I296" i="4"/>
  <c r="I288" i="4"/>
  <c r="I281" i="4"/>
  <c r="I263" i="4"/>
  <c r="I249" i="4"/>
  <c r="I248" i="4" s="1"/>
  <c r="I244" i="4"/>
  <c r="I242" i="4" s="1"/>
  <c r="I236" i="4"/>
  <c r="I235" i="4" s="1"/>
  <c r="I233" i="4"/>
  <c r="I168" i="4" s="1"/>
  <c r="I228" i="4"/>
  <c r="I222" i="4"/>
  <c r="I218" i="4"/>
  <c r="I206" i="4"/>
  <c r="I198" i="4"/>
  <c r="I196" i="4"/>
  <c r="I179" i="4"/>
  <c r="I161" i="4"/>
  <c r="I156" i="4"/>
  <c r="I159" i="4" s="1"/>
  <c r="I151" i="4"/>
  <c r="I146" i="4"/>
  <c r="I139" i="4"/>
  <c r="I131" i="4"/>
  <c r="I129" i="4"/>
  <c r="I111" i="4"/>
  <c r="I107" i="4"/>
  <c r="I79" i="4" s="1"/>
  <c r="I106" i="4"/>
  <c r="I104" i="4" s="1"/>
  <c r="I99" i="4"/>
  <c r="I92" i="4"/>
  <c r="I91" i="4"/>
  <c r="I90" i="4"/>
  <c r="I89" i="4"/>
  <c r="O63" i="4"/>
  <c r="O62" i="4"/>
  <c r="O57" i="4"/>
  <c r="O38" i="4"/>
  <c r="N61" i="4"/>
  <c r="N60" i="4" s="1"/>
  <c r="N59" i="4"/>
  <c r="N56" i="4"/>
  <c r="N52" i="4"/>
  <c r="N50" i="4"/>
  <c r="N42" i="4"/>
  <c r="N40" i="4"/>
  <c r="N39" i="4" s="1"/>
  <c r="N36" i="4"/>
  <c r="N35" i="4"/>
  <c r="N34" i="4" s="1"/>
  <c r="N32" i="4"/>
  <c r="N29" i="4"/>
  <c r="N28" i="4" s="1"/>
  <c r="N25" i="4"/>
  <c r="N24" i="4"/>
  <c r="N18" i="4"/>
  <c r="N17" i="4" s="1"/>
  <c r="N12" i="4"/>
  <c r="N9" i="4"/>
  <c r="M61" i="4"/>
  <c r="M60" i="4" s="1"/>
  <c r="M59" i="4"/>
  <c r="M56" i="4"/>
  <c r="M52" i="4"/>
  <c r="M50" i="4"/>
  <c r="M42" i="4"/>
  <c r="M40" i="4"/>
  <c r="M36" i="4"/>
  <c r="M35" i="4" s="1"/>
  <c r="M34" i="4" s="1"/>
  <c r="M32" i="4"/>
  <c r="M29" i="4"/>
  <c r="M28" i="4" s="1"/>
  <c r="M25" i="4"/>
  <c r="M24" i="4" s="1"/>
  <c r="M18" i="4"/>
  <c r="M17" i="4" s="1"/>
  <c r="M12" i="4"/>
  <c r="M9" i="4"/>
  <c r="L61" i="4"/>
  <c r="L60" i="4" s="1"/>
  <c r="L59" i="4"/>
  <c r="L56" i="4"/>
  <c r="L52" i="4"/>
  <c r="L50" i="4"/>
  <c r="L42" i="4"/>
  <c r="L40" i="4"/>
  <c r="L36" i="4"/>
  <c r="L35" i="4" s="1"/>
  <c r="L34" i="4" s="1"/>
  <c r="L32" i="4"/>
  <c r="L29" i="4"/>
  <c r="L28" i="4" s="1"/>
  <c r="L25" i="4"/>
  <c r="L24" i="4" s="1"/>
  <c r="L18" i="4"/>
  <c r="L17" i="4" s="1"/>
  <c r="L12" i="4"/>
  <c r="L9" i="4"/>
  <c r="I61" i="4"/>
  <c r="I60" i="4"/>
  <c r="I59" i="4"/>
  <c r="I56" i="4"/>
  <c r="I52" i="4"/>
  <c r="I50" i="4"/>
  <c r="I42" i="4"/>
  <c r="I40" i="4"/>
  <c r="I36" i="4"/>
  <c r="I35" i="4" s="1"/>
  <c r="I34" i="4" s="1"/>
  <c r="I32" i="4"/>
  <c r="I29" i="4"/>
  <c r="I28" i="4" s="1"/>
  <c r="I25" i="4"/>
  <c r="I24" i="4" s="1"/>
  <c r="I18" i="4"/>
  <c r="I17" i="4" s="1"/>
  <c r="I12" i="4"/>
  <c r="I9" i="4"/>
  <c r="H59" i="4"/>
  <c r="H61" i="4"/>
  <c r="H52" i="4"/>
  <c r="H50" i="4"/>
  <c r="H42" i="4"/>
  <c r="H40" i="4"/>
  <c r="H18" i="4"/>
  <c r="H17" i="4" s="1"/>
  <c r="H281" i="4"/>
  <c r="N446" i="4" l="1"/>
  <c r="I381" i="4"/>
  <c r="N399" i="4"/>
  <c r="M354" i="4"/>
  <c r="N295" i="4"/>
  <c r="I337" i="4"/>
  <c r="I374" i="4" s="1"/>
  <c r="N337" i="4"/>
  <c r="N96" i="4" s="1"/>
  <c r="N138" i="4"/>
  <c r="L39" i="4"/>
  <c r="N384" i="4"/>
  <c r="J42" i="4"/>
  <c r="M446" i="4"/>
  <c r="N23" i="4"/>
  <c r="P46" i="4"/>
  <c r="H39" i="4"/>
  <c r="J40" i="4"/>
  <c r="J50" i="4"/>
  <c r="J61" i="4"/>
  <c r="M39" i="4"/>
  <c r="J52" i="4"/>
  <c r="J59" i="4"/>
  <c r="I39" i="4"/>
  <c r="I58" i="4" s="1"/>
  <c r="N262" i="4"/>
  <c r="L393" i="4"/>
  <c r="L93" i="4" s="1"/>
  <c r="L72" i="4" s="1"/>
  <c r="M393" i="4"/>
  <c r="M93" i="4" s="1"/>
  <c r="M72" i="4" s="1"/>
  <c r="I205" i="4"/>
  <c r="L337" i="4"/>
  <c r="L336" i="4" s="1"/>
  <c r="M337" i="4"/>
  <c r="M374" i="4" s="1"/>
  <c r="M23" i="4"/>
  <c r="L23" i="4"/>
  <c r="I172" i="4"/>
  <c r="N178" i="4"/>
  <c r="N177" i="4" s="1"/>
  <c r="M205" i="4"/>
  <c r="L110" i="4"/>
  <c r="I138" i="4"/>
  <c r="I23" i="4"/>
  <c r="M172" i="4"/>
  <c r="L295" i="4"/>
  <c r="L262" i="4"/>
  <c r="M262" i="4"/>
  <c r="M384" i="4"/>
  <c r="N174" i="4"/>
  <c r="N173" i="4" s="1"/>
  <c r="N110" i="4"/>
  <c r="M399" i="4"/>
  <c r="I262" i="4"/>
  <c r="M178" i="4"/>
  <c r="M177" i="4" s="1"/>
  <c r="N393" i="4"/>
  <c r="N93" i="4" s="1"/>
  <c r="N72" i="4" s="1"/>
  <c r="N169" i="4"/>
  <c r="I399" i="4"/>
  <c r="L446" i="4"/>
  <c r="M100" i="4"/>
  <c r="M75" i="4" s="1"/>
  <c r="I178" i="4"/>
  <c r="I177" i="4" s="1"/>
  <c r="L85" i="4"/>
  <c r="L70" i="4" s="1"/>
  <c r="M11" i="4"/>
  <c r="L11" i="4"/>
  <c r="L399" i="4"/>
  <c r="M169" i="4"/>
  <c r="I11" i="4"/>
  <c r="L205" i="4"/>
  <c r="L177" i="4" s="1"/>
  <c r="M138" i="4"/>
  <c r="M109" i="4" s="1"/>
  <c r="M108" i="4" s="1"/>
  <c r="N205" i="4"/>
  <c r="M58" i="4"/>
  <c r="I110" i="4"/>
  <c r="M86" i="4"/>
  <c r="M71" i="4" s="1"/>
  <c r="N100" i="4"/>
  <c r="N75" i="4" s="1"/>
  <c r="I295" i="4"/>
  <c r="N172" i="4"/>
  <c r="M85" i="4"/>
  <c r="M70" i="4" s="1"/>
  <c r="O61" i="4"/>
  <c r="I169" i="4"/>
  <c r="I258" i="4"/>
  <c r="I257" i="4" s="1"/>
  <c r="N86" i="4"/>
  <c r="N71" i="4" s="1"/>
  <c r="I100" i="4"/>
  <c r="I75" i="4" s="1"/>
  <c r="I446" i="4"/>
  <c r="I415" i="4"/>
  <c r="L169" i="4"/>
  <c r="M415" i="4"/>
  <c r="L415" i="4"/>
  <c r="M258" i="4"/>
  <c r="M257" i="4" s="1"/>
  <c r="N258" i="4"/>
  <c r="N257" i="4" s="1"/>
  <c r="N11" i="4"/>
  <c r="L138" i="4"/>
  <c r="L159" i="4"/>
  <c r="N415" i="4"/>
  <c r="L172" i="4"/>
  <c r="I354" i="4"/>
  <c r="M167" i="4"/>
  <c r="M84" i="4"/>
  <c r="M69" i="4" s="1"/>
  <c r="N167" i="4"/>
  <c r="N84" i="4"/>
  <c r="N69" i="4" s="1"/>
  <c r="L84" i="4"/>
  <c r="L69" i="4" s="1"/>
  <c r="L167" i="4"/>
  <c r="N103" i="4"/>
  <c r="N78" i="4" s="1"/>
  <c r="N77" i="4" s="1"/>
  <c r="N360" i="4"/>
  <c r="N102" i="4" s="1"/>
  <c r="L247" i="4"/>
  <c r="L103" i="4"/>
  <c r="L78" i="4" s="1"/>
  <c r="L77" i="4" s="1"/>
  <c r="M247" i="4"/>
  <c r="M103" i="4"/>
  <c r="M78" i="4" s="1"/>
  <c r="M77" i="4" s="1"/>
  <c r="I84" i="4"/>
  <c r="I69" i="4" s="1"/>
  <c r="I167" i="4"/>
  <c r="I247" i="4"/>
  <c r="I103" i="4"/>
  <c r="I78" i="4" s="1"/>
  <c r="I77" i="4" s="1"/>
  <c r="I101" i="4"/>
  <c r="I76" i="4" s="1"/>
  <c r="L101" i="4"/>
  <c r="L76" i="4" s="1"/>
  <c r="M101" i="4"/>
  <c r="M76" i="4" s="1"/>
  <c r="N101" i="4"/>
  <c r="N76" i="4" s="1"/>
  <c r="I85" i="4"/>
  <c r="I70" i="4" s="1"/>
  <c r="N85" i="4"/>
  <c r="N70" i="4" s="1"/>
  <c r="L376" i="4"/>
  <c r="L375" i="4" s="1"/>
  <c r="N376" i="4"/>
  <c r="N375" i="4" s="1"/>
  <c r="L88" i="4"/>
  <c r="L87" i="4" s="1"/>
  <c r="M88" i="4"/>
  <c r="M87" i="4" s="1"/>
  <c r="N88" i="4"/>
  <c r="N87" i="4" s="1"/>
  <c r="L86" i="4"/>
  <c r="L71" i="4" s="1"/>
  <c r="I88" i="4"/>
  <c r="I87" i="4" s="1"/>
  <c r="I86" i="4"/>
  <c r="I71" i="4" s="1"/>
  <c r="N58" i="4"/>
  <c r="H355" i="4"/>
  <c r="Q410" i="4"/>
  <c r="Q411" i="4"/>
  <c r="Q412" i="4"/>
  <c r="K410" i="4"/>
  <c r="K411" i="4"/>
  <c r="K412" i="4"/>
  <c r="J410" i="4"/>
  <c r="J411" i="4"/>
  <c r="J412" i="4"/>
  <c r="H409" i="4"/>
  <c r="J409" i="4" s="1"/>
  <c r="K105" i="4"/>
  <c r="N8" i="4" l="1"/>
  <c r="N7" i="4" s="1"/>
  <c r="M94" i="4"/>
  <c r="M73" i="4" s="1"/>
  <c r="M170" i="4"/>
  <c r="N336" i="4"/>
  <c r="L94" i="4"/>
  <c r="L170" i="4"/>
  <c r="I94" i="4"/>
  <c r="I170" i="4"/>
  <c r="N94" i="4"/>
  <c r="N73" i="4" s="1"/>
  <c r="N170" i="4"/>
  <c r="N374" i="4"/>
  <c r="N414" i="4"/>
  <c r="N413" i="4" s="1"/>
  <c r="M414" i="4"/>
  <c r="M413" i="4" s="1"/>
  <c r="M447" i="4" s="1"/>
  <c r="L414" i="4"/>
  <c r="L413" i="4" s="1"/>
  <c r="I414" i="4"/>
  <c r="I413" i="4" s="1"/>
  <c r="I447" i="4" s="1"/>
  <c r="I96" i="4"/>
  <c r="I336" i="4"/>
  <c r="N166" i="4"/>
  <c r="N82" i="4"/>
  <c r="N67" i="4" s="1"/>
  <c r="M96" i="4"/>
  <c r="L96" i="4"/>
  <c r="M336" i="4"/>
  <c r="M171" i="4" s="1"/>
  <c r="M166" i="4"/>
  <c r="L374" i="4"/>
  <c r="L165" i="4"/>
  <c r="J39" i="4"/>
  <c r="I8" i="4"/>
  <c r="I7" i="4" s="1"/>
  <c r="I83" i="4"/>
  <c r="I68" i="4" s="1"/>
  <c r="M83" i="4"/>
  <c r="M68" i="4" s="1"/>
  <c r="L109" i="4"/>
  <c r="L108" i="4" s="1"/>
  <c r="L162" i="4" s="1"/>
  <c r="L160" i="4" s="1"/>
  <c r="I109" i="4"/>
  <c r="I108" i="4" s="1"/>
  <c r="I162" i="4" s="1"/>
  <c r="I160" i="4" s="1"/>
  <c r="N165" i="4"/>
  <c r="L82" i="4"/>
  <c r="L67" i="4" s="1"/>
  <c r="N176" i="4"/>
  <c r="N259" i="4" s="1"/>
  <c r="M8" i="4"/>
  <c r="M7" i="4" s="1"/>
  <c r="I165" i="4"/>
  <c r="I166" i="4"/>
  <c r="I82" i="4"/>
  <c r="I67" i="4" s="1"/>
  <c r="N98" i="4"/>
  <c r="N97" i="4" s="1"/>
  <c r="I73" i="4"/>
  <c r="N109" i="4"/>
  <c r="N108" i="4" s="1"/>
  <c r="N450" i="4" s="1"/>
  <c r="N453" i="4" s="1"/>
  <c r="L73" i="4"/>
  <c r="M165" i="4"/>
  <c r="M82" i="4"/>
  <c r="M67" i="4" s="1"/>
  <c r="M98" i="4"/>
  <c r="M97" i="4" s="1"/>
  <c r="L8" i="4"/>
  <c r="L7" i="4" s="1"/>
  <c r="N83" i="4"/>
  <c r="N68" i="4" s="1"/>
  <c r="L98" i="4"/>
  <c r="L97" i="4" s="1"/>
  <c r="L166" i="4"/>
  <c r="I98" i="4"/>
  <c r="I97" i="4" s="1"/>
  <c r="L58" i="4"/>
  <c r="L83" i="4"/>
  <c r="L68" i="4" s="1"/>
  <c r="M450" i="4"/>
  <c r="M453" i="4" s="1"/>
  <c r="M162" i="4"/>
  <c r="M160" i="4" s="1"/>
  <c r="M174" i="4"/>
  <c r="M173" i="4" s="1"/>
  <c r="M102" i="4"/>
  <c r="M176" i="4"/>
  <c r="M259" i="4" s="1"/>
  <c r="N171" i="4"/>
  <c r="N261" i="4"/>
  <c r="N260" i="4" s="1"/>
  <c r="N379" i="4" s="1"/>
  <c r="N377" i="4" s="1"/>
  <c r="L171" i="4"/>
  <c r="L261" i="4"/>
  <c r="L260" i="4" s="1"/>
  <c r="L379" i="4" s="1"/>
  <c r="L377" i="4" s="1"/>
  <c r="L174" i="4"/>
  <c r="L173" i="4" s="1"/>
  <c r="L176" i="4"/>
  <c r="L259" i="4" s="1"/>
  <c r="L102" i="4"/>
  <c r="I174" i="4"/>
  <c r="I173" i="4" s="1"/>
  <c r="I102" i="4"/>
  <c r="I176" i="4"/>
  <c r="I259" i="4" s="1"/>
  <c r="Q409" i="4"/>
  <c r="K409" i="4"/>
  <c r="H156" i="4"/>
  <c r="N447" i="4" l="1"/>
  <c r="N383" i="4"/>
  <c r="N382" i="4" s="1"/>
  <c r="N380" i="4" s="1"/>
  <c r="N95" i="4"/>
  <c r="N74" i="4" s="1"/>
  <c r="N66" i="4" s="1"/>
  <c r="N65" i="4" s="1"/>
  <c r="M383" i="4"/>
  <c r="M382" i="4" s="1"/>
  <c r="M380" i="4" s="1"/>
  <c r="L383" i="4"/>
  <c r="L382" i="4" s="1"/>
  <c r="L380" i="4" s="1"/>
  <c r="L95" i="4"/>
  <c r="L74" i="4" s="1"/>
  <c r="L66" i="4" s="1"/>
  <c r="L65" i="4" s="1"/>
  <c r="L447" i="4"/>
  <c r="I383" i="4"/>
  <c r="I382" i="4" s="1"/>
  <c r="I380" i="4" s="1"/>
  <c r="I95" i="4"/>
  <c r="I74" i="4" s="1"/>
  <c r="I66" i="4" s="1"/>
  <c r="I65" i="4" s="1"/>
  <c r="M261" i="4"/>
  <c r="M260" i="4" s="1"/>
  <c r="M379" i="4" s="1"/>
  <c r="M377" i="4" s="1"/>
  <c r="I171" i="4"/>
  <c r="I164" i="4" s="1"/>
  <c r="I163" i="4" s="1"/>
  <c r="I261" i="4"/>
  <c r="I260" i="4" s="1"/>
  <c r="I379" i="4" s="1"/>
  <c r="I377" i="4" s="1"/>
  <c r="M164" i="4"/>
  <c r="M163" i="4" s="1"/>
  <c r="L164" i="4"/>
  <c r="L163" i="4" s="1"/>
  <c r="N164" i="4"/>
  <c r="N163" i="4" s="1"/>
  <c r="L450" i="4"/>
  <c r="L453" i="4" s="1"/>
  <c r="I450" i="4"/>
  <c r="I453" i="4" s="1"/>
  <c r="M95" i="4"/>
  <c r="M74" i="4" s="1"/>
  <c r="M66" i="4" s="1"/>
  <c r="M65" i="4" s="1"/>
  <c r="L81" i="4"/>
  <c r="L80" i="4" s="1"/>
  <c r="N162" i="4"/>
  <c r="N160" i="4" s="1"/>
  <c r="H36" i="4"/>
  <c r="N448" i="4" l="1"/>
  <c r="N445" i="4" s="1"/>
  <c r="N81" i="4"/>
  <c r="N80" i="4" s="1"/>
  <c r="N451" i="4" s="1"/>
  <c r="M448" i="4"/>
  <c r="M445" i="4" s="1"/>
  <c r="L448" i="4"/>
  <c r="L445" i="4" s="1"/>
  <c r="I81" i="4"/>
  <c r="I80" i="4" s="1"/>
  <c r="I451" i="4" s="1"/>
  <c r="M81" i="4"/>
  <c r="M80" i="4" s="1"/>
  <c r="M449" i="4" s="1"/>
  <c r="M452" i="4" s="1"/>
  <c r="I448" i="4"/>
  <c r="I445" i="4" s="1"/>
  <c r="L449" i="4"/>
  <c r="L452" i="4" s="1"/>
  <c r="L451" i="4"/>
  <c r="H9" i="4"/>
  <c r="M451" i="4" l="1"/>
  <c r="N449" i="4"/>
  <c r="N452" i="4" s="1"/>
  <c r="I449" i="4"/>
  <c r="I452" i="4" s="1"/>
  <c r="H430" i="4"/>
  <c r="J432" i="4"/>
  <c r="P432" i="4"/>
  <c r="O13" i="4" l="1"/>
  <c r="O55" i="4"/>
  <c r="O54" i="4"/>
  <c r="O53" i="4"/>
  <c r="O52" i="4" s="1"/>
  <c r="O51" i="4"/>
  <c r="O45" i="4"/>
  <c r="O44" i="4"/>
  <c r="O43" i="4"/>
  <c r="O41" i="4"/>
  <c r="O158" i="4"/>
  <c r="O443" i="4"/>
  <c r="O442" i="4"/>
  <c r="O441" i="4"/>
  <c r="O438" i="4"/>
  <c r="O437" i="4"/>
  <c r="O436" i="4"/>
  <c r="O435" i="4"/>
  <c r="O434" i="4"/>
  <c r="O433" i="4"/>
  <c r="O431" i="4"/>
  <c r="O430" i="4" s="1"/>
  <c r="O429" i="4"/>
  <c r="O427" i="4"/>
  <c r="O425" i="4"/>
  <c r="O424" i="4"/>
  <c r="O423" i="4"/>
  <c r="O421" i="4"/>
  <c r="O420" i="4"/>
  <c r="O419" i="4"/>
  <c r="O418" i="4"/>
  <c r="O417" i="4"/>
  <c r="O408" i="4"/>
  <c r="Q408" i="4" s="1"/>
  <c r="O407" i="4"/>
  <c r="Q407" i="4" s="1"/>
  <c r="O405" i="4"/>
  <c r="Q405" i="4" s="1"/>
  <c r="O404" i="4"/>
  <c r="Q404" i="4" s="1"/>
  <c r="O402" i="4"/>
  <c r="Q402" i="4" s="1"/>
  <c r="O401" i="4"/>
  <c r="Q401" i="4" s="1"/>
  <c r="O398" i="4"/>
  <c r="Q398" i="4" s="1"/>
  <c r="O396" i="4"/>
  <c r="Q396" i="4" s="1"/>
  <c r="O395" i="4"/>
  <c r="Q395" i="4" s="1"/>
  <c r="O392" i="4"/>
  <c r="Q392" i="4" s="1"/>
  <c r="O389" i="4"/>
  <c r="Q389" i="4" s="1"/>
  <c r="O388" i="4"/>
  <c r="Q388" i="4" s="1"/>
  <c r="O386" i="4"/>
  <c r="O372" i="4"/>
  <c r="O371" i="4"/>
  <c r="Q371" i="4" s="1"/>
  <c r="O367" i="4"/>
  <c r="Q367" i="4" s="1"/>
  <c r="O366" i="4"/>
  <c r="Q366" i="4" s="1"/>
  <c r="O365" i="4"/>
  <c r="Q365" i="4" s="1"/>
  <c r="O364" i="4"/>
  <c r="Q364" i="4" s="1"/>
  <c r="O363" i="4"/>
  <c r="Q363" i="4" s="1"/>
  <c r="O359" i="4"/>
  <c r="Q359" i="4" s="1"/>
  <c r="O358" i="4"/>
  <c r="O356" i="4"/>
  <c r="O355" i="4" s="1"/>
  <c r="O353" i="4"/>
  <c r="O352" i="4"/>
  <c r="O351" i="4"/>
  <c r="O350" i="4"/>
  <c r="O349" i="4" s="1"/>
  <c r="O348" i="4"/>
  <c r="O347" i="4"/>
  <c r="O346" i="4"/>
  <c r="O345" i="4"/>
  <c r="O344" i="4"/>
  <c r="O343" i="4"/>
  <c r="O342" i="4"/>
  <c r="O341" i="4"/>
  <c r="O340" i="4"/>
  <c r="O339" i="4"/>
  <c r="O335" i="4"/>
  <c r="O334" i="4"/>
  <c r="O333" i="4"/>
  <c r="O330" i="4"/>
  <c r="O327" i="4"/>
  <c r="O326" i="4"/>
  <c r="O325" i="4"/>
  <c r="O324" i="4"/>
  <c r="O323" i="4"/>
  <c r="O322" i="4"/>
  <c r="O320" i="4"/>
  <c r="O319" i="4"/>
  <c r="O318" i="4"/>
  <c r="O317" i="4"/>
  <c r="O316" i="4"/>
  <c r="O315" i="4"/>
  <c r="O314" i="4"/>
  <c r="O313" i="4"/>
  <c r="O311" i="4"/>
  <c r="O310" i="4"/>
  <c r="O309" i="4"/>
  <c r="O307" i="4"/>
  <c r="O306" i="4"/>
  <c r="O305" i="4"/>
  <c r="O303" i="4"/>
  <c r="O302" i="4"/>
  <c r="O301" i="4"/>
  <c r="O300" i="4"/>
  <c r="O299" i="4"/>
  <c r="O298" i="4"/>
  <c r="O297" i="4"/>
  <c r="O294" i="4"/>
  <c r="O293" i="4"/>
  <c r="O292" i="4"/>
  <c r="O291" i="4"/>
  <c r="O290" i="4"/>
  <c r="O289" i="4"/>
  <c r="O287" i="4"/>
  <c r="O286" i="4"/>
  <c r="O285" i="4"/>
  <c r="O284" i="4"/>
  <c r="O283" i="4"/>
  <c r="O282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4" i="4"/>
  <c r="O254" i="4"/>
  <c r="O253" i="4"/>
  <c r="O252" i="4"/>
  <c r="O251" i="4"/>
  <c r="O250" i="4"/>
  <c r="O237" i="4"/>
  <c r="O234" i="4"/>
  <c r="O232" i="4"/>
  <c r="O231" i="4"/>
  <c r="O230" i="4"/>
  <c r="O229" i="4"/>
  <c r="O227" i="4"/>
  <c r="O226" i="4"/>
  <c r="O225" i="4"/>
  <c r="O224" i="4"/>
  <c r="O223" i="4"/>
  <c r="O221" i="4"/>
  <c r="O220" i="4"/>
  <c r="O219" i="4"/>
  <c r="O217" i="4"/>
  <c r="O216" i="4"/>
  <c r="O215" i="4"/>
  <c r="O214" i="4"/>
  <c r="O213" i="4"/>
  <c r="O212" i="4"/>
  <c r="O211" i="4"/>
  <c r="O210" i="4"/>
  <c r="O209" i="4"/>
  <c r="O208" i="4"/>
  <c r="O207" i="4"/>
  <c r="O204" i="4"/>
  <c r="O203" i="4"/>
  <c r="O202" i="4"/>
  <c r="O201" i="4"/>
  <c r="O200" i="4"/>
  <c r="O199" i="4"/>
  <c r="H196" i="4"/>
  <c r="O197" i="4"/>
  <c r="O196" i="4" s="1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80" i="4"/>
  <c r="O157" i="4"/>
  <c r="O156" i="4" s="1"/>
  <c r="O155" i="4"/>
  <c r="O154" i="4"/>
  <c r="O153" i="4"/>
  <c r="O152" i="4"/>
  <c r="O150" i="4"/>
  <c r="O149" i="4"/>
  <c r="O148" i="4"/>
  <c r="O147" i="4"/>
  <c r="O145" i="4"/>
  <c r="O144" i="4"/>
  <c r="O143" i="4"/>
  <c r="O142" i="4"/>
  <c r="O141" i="4"/>
  <c r="O140" i="4"/>
  <c r="O137" i="4"/>
  <c r="O136" i="4"/>
  <c r="O135" i="4"/>
  <c r="O134" i="4"/>
  <c r="O133" i="4"/>
  <c r="O132" i="4"/>
  <c r="O130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12" i="4"/>
  <c r="O42" i="4" l="1"/>
  <c r="O281" i="4"/>
  <c r="O440" i="4"/>
  <c r="O381" i="4" s="1"/>
  <c r="O428" i="4"/>
  <c r="O426" i="4"/>
  <c r="O416" i="4"/>
  <c r="O406" i="4"/>
  <c r="O403" i="4"/>
  <c r="O400" i="4"/>
  <c r="O399" i="4" s="1"/>
  <c r="O397" i="4"/>
  <c r="O394" i="4"/>
  <c r="O391" i="4"/>
  <c r="O387" i="4"/>
  <c r="O385" i="4"/>
  <c r="O384" i="4" s="1"/>
  <c r="O378" i="4"/>
  <c r="Q378" i="4" s="1"/>
  <c r="O370" i="4"/>
  <c r="O362" i="4"/>
  <c r="O357" i="4"/>
  <c r="O354" i="4"/>
  <c r="O338" i="4"/>
  <c r="O332" i="4"/>
  <c r="O329" i="4"/>
  <c r="O328" i="4" s="1"/>
  <c r="O167" i="4" s="1"/>
  <c r="O321" i="4"/>
  <c r="O312" i="4"/>
  <c r="O308" i="4"/>
  <c r="O296" i="4"/>
  <c r="O288" i="4"/>
  <c r="O263" i="4"/>
  <c r="O249" i="4"/>
  <c r="O248" i="4" s="1"/>
  <c r="O247" i="4" s="1"/>
  <c r="O244" i="4"/>
  <c r="O242" i="4" s="1"/>
  <c r="O236" i="4"/>
  <c r="O235" i="4" s="1"/>
  <c r="O233" i="4"/>
  <c r="O168" i="4" s="1"/>
  <c r="O228" i="4"/>
  <c r="O222" i="4"/>
  <c r="O218" i="4"/>
  <c r="O206" i="4"/>
  <c r="O198" i="4"/>
  <c r="O179" i="4"/>
  <c r="O161" i="4"/>
  <c r="O151" i="4"/>
  <c r="O146" i="4"/>
  <c r="O139" i="4"/>
  <c r="O131" i="4"/>
  <c r="O129" i="4"/>
  <c r="O111" i="4"/>
  <c r="O94" i="4" l="1"/>
  <c r="O170" i="4"/>
  <c r="O361" i="4"/>
  <c r="Q362" i="4"/>
  <c r="O369" i="4"/>
  <c r="Q370" i="4"/>
  <c r="P399" i="4"/>
  <c r="O101" i="4"/>
  <c r="O76" i="4" s="1"/>
  <c r="O331" i="4"/>
  <c r="O169" i="4" s="1"/>
  <c r="O295" i="4"/>
  <c r="O205" i="4"/>
  <c r="O422" i="4"/>
  <c r="O337" i="4"/>
  <c r="O374" i="4" s="1"/>
  <c r="Q374" i="4" s="1"/>
  <c r="O174" i="4"/>
  <c r="O173" i="4" s="1"/>
  <c r="Q161" i="4"/>
  <c r="Q387" i="4"/>
  <c r="Q394" i="4"/>
  <c r="Q400" i="4"/>
  <c r="Q406" i="4"/>
  <c r="P105" i="4"/>
  <c r="Q168" i="4"/>
  <c r="O390" i="4"/>
  <c r="Q390" i="4" s="1"/>
  <c r="Q391" i="4"/>
  <c r="Q397" i="4"/>
  <c r="Q403" i="4"/>
  <c r="O415" i="4"/>
  <c r="O393" i="4"/>
  <c r="O262" i="4"/>
  <c r="O178" i="4"/>
  <c r="O177" i="4" s="1"/>
  <c r="O138" i="4"/>
  <c r="O110" i="4"/>
  <c r="O172" i="4"/>
  <c r="O159" i="4"/>
  <c r="O258" i="4"/>
  <c r="O376" i="4"/>
  <c r="Q167" i="4"/>
  <c r="H106" i="4"/>
  <c r="H104" i="4" s="1"/>
  <c r="P440" i="4"/>
  <c r="J441" i="4"/>
  <c r="J442" i="4"/>
  <c r="H440" i="4"/>
  <c r="P406" i="4"/>
  <c r="P403" i="4"/>
  <c r="P400" i="4"/>
  <c r="H406" i="4"/>
  <c r="J406" i="4" s="1"/>
  <c r="H403" i="4"/>
  <c r="K403" i="4" s="1"/>
  <c r="H400" i="4"/>
  <c r="H399" i="4" s="1"/>
  <c r="K388" i="4"/>
  <c r="K389" i="4"/>
  <c r="K392" i="4"/>
  <c r="K395" i="4"/>
  <c r="K396" i="4"/>
  <c r="K398" i="4"/>
  <c r="K401" i="4"/>
  <c r="K402" i="4"/>
  <c r="K404" i="4"/>
  <c r="K405" i="4"/>
  <c r="K407" i="4"/>
  <c r="K408" i="4"/>
  <c r="K363" i="4"/>
  <c r="K364" i="4"/>
  <c r="K365" i="4"/>
  <c r="K366" i="4"/>
  <c r="K367" i="4"/>
  <c r="K371" i="4"/>
  <c r="J401" i="4"/>
  <c r="J402" i="4"/>
  <c r="J404" i="4"/>
  <c r="J405" i="4"/>
  <c r="J407" i="4"/>
  <c r="J408" i="4"/>
  <c r="P359" i="4"/>
  <c r="K358" i="4"/>
  <c r="K359" i="4"/>
  <c r="J358" i="4"/>
  <c r="J359" i="4"/>
  <c r="H357" i="4"/>
  <c r="H94" i="4" l="1"/>
  <c r="H170" i="4"/>
  <c r="J440" i="4"/>
  <c r="K440" i="4"/>
  <c r="O414" i="4"/>
  <c r="O413" i="4" s="1"/>
  <c r="O383" i="4" s="1"/>
  <c r="O382" i="4" s="1"/>
  <c r="O380" i="4" s="1"/>
  <c r="Q380" i="4" s="1"/>
  <c r="O375" i="4"/>
  <c r="Q375" i="4" s="1"/>
  <c r="Q376" i="4"/>
  <c r="O109" i="4"/>
  <c r="O108" i="4" s="1"/>
  <c r="O162" i="4" s="1"/>
  <c r="O160" i="4" s="1"/>
  <c r="Q160" i="4" s="1"/>
  <c r="Q110" i="4"/>
  <c r="O368" i="4"/>
  <c r="Q368" i="4" s="1"/>
  <c r="Q369" i="4"/>
  <c r="O360" i="4"/>
  <c r="Q360" i="4" s="1"/>
  <c r="Q361" i="4"/>
  <c r="J400" i="4"/>
  <c r="K106" i="4"/>
  <c r="O336" i="4"/>
  <c r="O261" i="4" s="1"/>
  <c r="O260" i="4" s="1"/>
  <c r="O176" i="4"/>
  <c r="O259" i="4" s="1"/>
  <c r="Q393" i="4"/>
  <c r="O166" i="4"/>
  <c r="Q169" i="4"/>
  <c r="Q173" i="4"/>
  <c r="O257" i="4"/>
  <c r="Q257" i="4" s="1"/>
  <c r="Q258" i="4"/>
  <c r="Q399" i="4"/>
  <c r="Q174" i="4"/>
  <c r="O165" i="4"/>
  <c r="J403" i="4"/>
  <c r="H101" i="4"/>
  <c r="K406" i="4"/>
  <c r="H381" i="4"/>
  <c r="J381" i="4" s="1"/>
  <c r="K400" i="4"/>
  <c r="Q165" i="4" l="1"/>
  <c r="Q170" i="4"/>
  <c r="Q162" i="4"/>
  <c r="O171" i="4"/>
  <c r="O164" i="4" s="1"/>
  <c r="O379" i="4"/>
  <c r="H76" i="4"/>
  <c r="K76" i="4" s="1"/>
  <c r="K101" i="4"/>
  <c r="Q166" i="4"/>
  <c r="K399" i="4"/>
  <c r="O377" i="4" l="1"/>
  <c r="Q377" i="4" s="1"/>
  <c r="Q379" i="4"/>
  <c r="Q171" i="4"/>
  <c r="O163" i="4"/>
  <c r="K170" i="4"/>
  <c r="Q163" i="4" l="1"/>
  <c r="Q164" i="4"/>
  <c r="Q76" i="4"/>
  <c r="Q101" i="4"/>
  <c r="P41" i="4"/>
  <c r="P42" i="4"/>
  <c r="P43" i="4"/>
  <c r="P44" i="4"/>
  <c r="P45" i="4"/>
  <c r="P51" i="4"/>
  <c r="P55" i="4"/>
  <c r="P57" i="4"/>
  <c r="Q41" i="4"/>
  <c r="Q42" i="4"/>
  <c r="Q43" i="4"/>
  <c r="Q44" i="4"/>
  <c r="Q45" i="4"/>
  <c r="Q51" i="4"/>
  <c r="Q55" i="4"/>
  <c r="Q57" i="4"/>
  <c r="O56" i="4"/>
  <c r="O50" i="4"/>
  <c r="O40" i="4"/>
  <c r="O39" i="4" s="1"/>
  <c r="P40" i="4"/>
  <c r="K39" i="4"/>
  <c r="O9" i="4"/>
  <c r="P9" i="4" s="1"/>
  <c r="K9" i="4"/>
  <c r="K10" i="4"/>
  <c r="K13" i="4"/>
  <c r="K14" i="4"/>
  <c r="K15" i="4"/>
  <c r="K16" i="4"/>
  <c r="K19" i="4"/>
  <c r="K20" i="4"/>
  <c r="K21" i="4"/>
  <c r="K22" i="4"/>
  <c r="K26" i="4"/>
  <c r="K27" i="4"/>
  <c r="K30" i="4"/>
  <c r="K31" i="4"/>
  <c r="K33" i="4"/>
  <c r="K37" i="4"/>
  <c r="K41" i="4"/>
  <c r="K42" i="4"/>
  <c r="K43" i="4"/>
  <c r="K44" i="4"/>
  <c r="K45" i="4"/>
  <c r="K51" i="4"/>
  <c r="K53" i="4"/>
  <c r="K54" i="4"/>
  <c r="K55" i="4"/>
  <c r="K57" i="4"/>
  <c r="K61" i="4"/>
  <c r="K63" i="4"/>
  <c r="H60" i="4"/>
  <c r="K59" i="4"/>
  <c r="H56" i="4"/>
  <c r="K52" i="4"/>
  <c r="H35" i="4"/>
  <c r="H34" i="4" s="1"/>
  <c r="H29" i="4"/>
  <c r="H58" i="4" l="1"/>
  <c r="J58" i="4" s="1"/>
  <c r="J56" i="4"/>
  <c r="K60" i="4"/>
  <c r="J60" i="4"/>
  <c r="P56" i="4"/>
  <c r="K40" i="4"/>
  <c r="K29" i="4"/>
  <c r="K50" i="4"/>
  <c r="K56" i="4"/>
  <c r="P39" i="4"/>
  <c r="P50" i="4"/>
  <c r="Q39" i="4"/>
  <c r="Q50" i="4"/>
  <c r="Q40" i="4"/>
  <c r="Q56" i="4"/>
  <c r="Q9" i="4"/>
  <c r="K36" i="4"/>
  <c r="K34" i="4"/>
  <c r="K35" i="4"/>
  <c r="J10" i="4"/>
  <c r="J14" i="4"/>
  <c r="J15" i="4"/>
  <c r="J16" i="4"/>
  <c r="J19" i="4"/>
  <c r="J20" i="4"/>
  <c r="J21" i="4"/>
  <c r="J22" i="4"/>
  <c r="J26" i="4"/>
  <c r="J27" i="4"/>
  <c r="J30" i="4"/>
  <c r="J31" i="4"/>
  <c r="J33" i="4"/>
  <c r="J34" i="4"/>
  <c r="J35" i="4"/>
  <c r="J36" i="4"/>
  <c r="J37" i="4"/>
  <c r="J9" i="4"/>
  <c r="H32" i="4"/>
  <c r="H28" i="4"/>
  <c r="J28" i="4" s="1"/>
  <c r="H25" i="4"/>
  <c r="J13" i="4"/>
  <c r="H12" i="4"/>
  <c r="K12" i="4" s="1"/>
  <c r="J32" i="4" l="1"/>
  <c r="K32" i="4"/>
  <c r="H24" i="4"/>
  <c r="K24" i="4" s="1"/>
  <c r="K25" i="4"/>
  <c r="K18" i="4"/>
  <c r="K58" i="4"/>
  <c r="K28" i="4"/>
  <c r="H23" i="4"/>
  <c r="J18" i="4"/>
  <c r="J29" i="4"/>
  <c r="J25" i="4"/>
  <c r="J12" i="4"/>
  <c r="K23" i="4" l="1"/>
  <c r="J24" i="4"/>
  <c r="K17" i="4"/>
  <c r="J17" i="4"/>
  <c r="H11" i="4"/>
  <c r="H8" i="4" s="1"/>
  <c r="J23" i="4"/>
  <c r="H7" i="4" l="1"/>
  <c r="K11" i="4"/>
  <c r="K8" i="4"/>
  <c r="J11" i="4"/>
  <c r="J8" i="4"/>
  <c r="K280" i="4" l="1"/>
  <c r="K289" i="4"/>
  <c r="K290" i="4"/>
  <c r="K291" i="4"/>
  <c r="K292" i="4"/>
  <c r="K293" i="4"/>
  <c r="K302" i="4"/>
  <c r="K307" i="4"/>
  <c r="K317" i="4"/>
  <c r="K386" i="4"/>
  <c r="H428" i="4" l="1"/>
  <c r="J428" i="4" s="1"/>
  <c r="H426" i="4"/>
  <c r="J426" i="4" s="1"/>
  <c r="H422" i="4"/>
  <c r="J422" i="4" s="1"/>
  <c r="H416" i="4"/>
  <c r="J416" i="4" s="1"/>
  <c r="H397" i="4"/>
  <c r="J397" i="4" s="1"/>
  <c r="H394" i="4"/>
  <c r="J394" i="4" s="1"/>
  <c r="H391" i="4"/>
  <c r="H390" i="4" s="1"/>
  <c r="H387" i="4"/>
  <c r="H385" i="4"/>
  <c r="H378" i="4"/>
  <c r="K378" i="4" s="1"/>
  <c r="H370" i="4"/>
  <c r="H369" i="4" s="1"/>
  <c r="H368" i="4" s="1"/>
  <c r="K104" i="4" s="1"/>
  <c r="H362" i="4"/>
  <c r="H361" i="4" s="1"/>
  <c r="H349" i="4"/>
  <c r="J349" i="4" s="1"/>
  <c r="H338" i="4"/>
  <c r="J338" i="4" s="1"/>
  <c r="H332" i="4"/>
  <c r="H329" i="4"/>
  <c r="H328" i="4" s="1"/>
  <c r="H321" i="4"/>
  <c r="H312" i="4"/>
  <c r="J312" i="4" s="1"/>
  <c r="H308" i="4"/>
  <c r="J308" i="4" s="1"/>
  <c r="H296" i="4"/>
  <c r="H288" i="4"/>
  <c r="K288" i="4" s="1"/>
  <c r="J281" i="4"/>
  <c r="H263" i="4"/>
  <c r="H249" i="4"/>
  <c r="H248" i="4" s="1"/>
  <c r="H247" i="4" s="1"/>
  <c r="H244" i="4"/>
  <c r="H242" i="4" s="1"/>
  <c r="K94" i="4"/>
  <c r="H236" i="4"/>
  <c r="H235" i="4" s="1"/>
  <c r="H233" i="4"/>
  <c r="H168" i="4" s="1"/>
  <c r="H228" i="4"/>
  <c r="J228" i="4" s="1"/>
  <c r="H222" i="4"/>
  <c r="J222" i="4" s="1"/>
  <c r="H218" i="4"/>
  <c r="J218" i="4" s="1"/>
  <c r="H206" i="4"/>
  <c r="H198" i="4"/>
  <c r="J198" i="4" s="1"/>
  <c r="H179" i="4"/>
  <c r="H161" i="4"/>
  <c r="K161" i="4" s="1"/>
  <c r="H151" i="4"/>
  <c r="J151" i="4" s="1"/>
  <c r="H146" i="4"/>
  <c r="J146" i="4" s="1"/>
  <c r="H139" i="4"/>
  <c r="J139" i="4" s="1"/>
  <c r="H131" i="4"/>
  <c r="J131" i="4" s="1"/>
  <c r="H129" i="4"/>
  <c r="J129" i="4" s="1"/>
  <c r="H111" i="4"/>
  <c r="H107" i="4"/>
  <c r="H79" i="4" s="1"/>
  <c r="K79" i="4" s="1"/>
  <c r="H99" i="4"/>
  <c r="K99" i="4" s="1"/>
  <c r="H92" i="4"/>
  <c r="K92" i="4" s="1"/>
  <c r="H91" i="4"/>
  <c r="K91" i="4" s="1"/>
  <c r="H90" i="4"/>
  <c r="K90" i="4" s="1"/>
  <c r="H89" i="4"/>
  <c r="K89" i="4" s="1"/>
  <c r="P444" i="4"/>
  <c r="J444" i="4"/>
  <c r="J443" i="4"/>
  <c r="J438" i="4"/>
  <c r="J437" i="4"/>
  <c r="J436" i="4"/>
  <c r="J435" i="4"/>
  <c r="J434" i="4"/>
  <c r="P433" i="4"/>
  <c r="J433" i="4"/>
  <c r="P431" i="4"/>
  <c r="J431" i="4"/>
  <c r="P430" i="4"/>
  <c r="J430" i="4"/>
  <c r="J429" i="4"/>
  <c r="J427" i="4"/>
  <c r="J425" i="4"/>
  <c r="J424" i="4"/>
  <c r="J423" i="4"/>
  <c r="P422" i="4"/>
  <c r="J421" i="4"/>
  <c r="J420" i="4"/>
  <c r="J419" i="4"/>
  <c r="P418" i="4"/>
  <c r="J418" i="4"/>
  <c r="J417" i="4"/>
  <c r="J399" i="4"/>
  <c r="J94" i="4" s="1"/>
  <c r="J73" i="4" s="1"/>
  <c r="J398" i="4"/>
  <c r="J396" i="4"/>
  <c r="P395" i="4"/>
  <c r="J395" i="4"/>
  <c r="P394" i="4"/>
  <c r="O90" i="4"/>
  <c r="Q90" i="4" s="1"/>
  <c r="J392" i="4"/>
  <c r="J90" i="4" s="1"/>
  <c r="J389" i="4"/>
  <c r="J388" i="4"/>
  <c r="Q386" i="4"/>
  <c r="J386" i="4"/>
  <c r="J385" i="4" s="1"/>
  <c r="J384" i="4" s="1"/>
  <c r="P373" i="4"/>
  <c r="J373" i="4"/>
  <c r="J372" i="4"/>
  <c r="J371" i="4"/>
  <c r="J106" i="4" s="1"/>
  <c r="J104" i="4" s="1"/>
  <c r="J367" i="4"/>
  <c r="J366" i="4"/>
  <c r="J365" i="4"/>
  <c r="J364" i="4"/>
  <c r="J363" i="4"/>
  <c r="P362" i="4"/>
  <c r="K357" i="4"/>
  <c r="J357" i="4"/>
  <c r="P356" i="4"/>
  <c r="J356" i="4"/>
  <c r="J355" i="4"/>
  <c r="P353" i="4"/>
  <c r="J353" i="4"/>
  <c r="J352" i="4"/>
  <c r="P351" i="4"/>
  <c r="J351" i="4"/>
  <c r="J350" i="4"/>
  <c r="J348" i="4"/>
  <c r="J347" i="4"/>
  <c r="J346" i="4"/>
  <c r="J345" i="4"/>
  <c r="J344" i="4"/>
  <c r="J343" i="4"/>
  <c r="J342" i="4"/>
  <c r="J341" i="4"/>
  <c r="J340" i="4"/>
  <c r="P339" i="4"/>
  <c r="J339" i="4"/>
  <c r="J335" i="4"/>
  <c r="J92" i="4" s="1"/>
  <c r="O91" i="4"/>
  <c r="J334" i="4"/>
  <c r="J91" i="4" s="1"/>
  <c r="O89" i="4"/>
  <c r="Q89" i="4" s="1"/>
  <c r="K333" i="4"/>
  <c r="J333" i="4"/>
  <c r="J89" i="4" s="1"/>
  <c r="J330" i="4"/>
  <c r="J84" i="4" s="1"/>
  <c r="J69" i="4" s="1"/>
  <c r="K327" i="4"/>
  <c r="J327" i="4"/>
  <c r="J326" i="4"/>
  <c r="K325" i="4"/>
  <c r="J325" i="4"/>
  <c r="K324" i="4"/>
  <c r="J324" i="4"/>
  <c r="J323" i="4"/>
  <c r="J322" i="4"/>
  <c r="Q321" i="4"/>
  <c r="J320" i="4"/>
  <c r="J319" i="4"/>
  <c r="P318" i="4"/>
  <c r="J318" i="4"/>
  <c r="P317" i="4"/>
  <c r="J317" i="4"/>
  <c r="J316" i="4"/>
  <c r="P315" i="4"/>
  <c r="K315" i="4"/>
  <c r="J315" i="4"/>
  <c r="J314" i="4"/>
  <c r="P313" i="4"/>
  <c r="K313" i="4"/>
  <c r="J313" i="4"/>
  <c r="J311" i="4"/>
  <c r="J310" i="4"/>
  <c r="P309" i="4"/>
  <c r="J309" i="4"/>
  <c r="P308" i="4"/>
  <c r="P307" i="4"/>
  <c r="J307" i="4"/>
  <c r="P306" i="4"/>
  <c r="K306" i="4"/>
  <c r="J306" i="4"/>
  <c r="K305" i="4"/>
  <c r="J305" i="4"/>
  <c r="P304" i="4"/>
  <c r="K304" i="4"/>
  <c r="J304" i="4"/>
  <c r="J303" i="4"/>
  <c r="P302" i="4"/>
  <c r="J302" i="4"/>
  <c r="P301" i="4"/>
  <c r="K301" i="4"/>
  <c r="J301" i="4"/>
  <c r="K300" i="4"/>
  <c r="J300" i="4"/>
  <c r="P299" i="4"/>
  <c r="K299" i="4"/>
  <c r="J299" i="4"/>
  <c r="J298" i="4"/>
  <c r="P297" i="4"/>
  <c r="K297" i="4"/>
  <c r="J297" i="4"/>
  <c r="K294" i="4"/>
  <c r="J294" i="4"/>
  <c r="P293" i="4"/>
  <c r="J293" i="4"/>
  <c r="J292" i="4"/>
  <c r="J291" i="4"/>
  <c r="P290" i="4"/>
  <c r="J290" i="4"/>
  <c r="J289" i="4"/>
  <c r="P287" i="4"/>
  <c r="K287" i="4"/>
  <c r="J287" i="4"/>
  <c r="P286" i="4"/>
  <c r="J286" i="4"/>
  <c r="J285" i="4"/>
  <c r="P284" i="4"/>
  <c r="J284" i="4"/>
  <c r="J283" i="4"/>
  <c r="P282" i="4"/>
  <c r="J282" i="4"/>
  <c r="P280" i="4"/>
  <c r="J280" i="4"/>
  <c r="P279" i="4"/>
  <c r="K279" i="4"/>
  <c r="J279" i="4"/>
  <c r="J278" i="4"/>
  <c r="P277" i="4"/>
  <c r="J277" i="4"/>
  <c r="P276" i="4"/>
  <c r="K276" i="4"/>
  <c r="J276" i="4"/>
  <c r="P275" i="4"/>
  <c r="K275" i="4"/>
  <c r="J275" i="4"/>
  <c r="J274" i="4"/>
  <c r="J273" i="4"/>
  <c r="J272" i="4"/>
  <c r="J271" i="4"/>
  <c r="J270" i="4"/>
  <c r="J269" i="4"/>
  <c r="P268" i="4"/>
  <c r="J268" i="4"/>
  <c r="J267" i="4"/>
  <c r="P266" i="4"/>
  <c r="K266" i="4"/>
  <c r="J266" i="4"/>
  <c r="P264" i="4"/>
  <c r="K264" i="4"/>
  <c r="J264" i="4"/>
  <c r="P256" i="4"/>
  <c r="J256" i="4"/>
  <c r="J255" i="4"/>
  <c r="J254" i="4"/>
  <c r="P253" i="4"/>
  <c r="J253" i="4"/>
  <c r="J252" i="4"/>
  <c r="P251" i="4"/>
  <c r="J251" i="4"/>
  <c r="J250" i="4"/>
  <c r="O99" i="4"/>
  <c r="Q99" i="4" s="1"/>
  <c r="K246" i="4"/>
  <c r="J246" i="4"/>
  <c r="J99" i="4" s="1"/>
  <c r="O98" i="4"/>
  <c r="J245" i="4"/>
  <c r="J243" i="4"/>
  <c r="J237" i="4"/>
  <c r="O85" i="4"/>
  <c r="K234" i="4"/>
  <c r="J234" i="4"/>
  <c r="J232" i="4"/>
  <c r="J231" i="4"/>
  <c r="J230" i="4"/>
  <c r="J229" i="4"/>
  <c r="P228" i="4"/>
  <c r="J227" i="4"/>
  <c r="J226" i="4"/>
  <c r="P225" i="4"/>
  <c r="J225" i="4"/>
  <c r="J224" i="4"/>
  <c r="P223" i="4"/>
  <c r="J223" i="4"/>
  <c r="P222" i="4"/>
  <c r="J221" i="4"/>
  <c r="J220" i="4"/>
  <c r="J219" i="4"/>
  <c r="P218" i="4"/>
  <c r="J217" i="4"/>
  <c r="K216" i="4"/>
  <c r="J216" i="4"/>
  <c r="P215" i="4"/>
  <c r="K215" i="4"/>
  <c r="J215" i="4"/>
  <c r="P214" i="4"/>
  <c r="K214" i="4"/>
  <c r="J214" i="4"/>
  <c r="J213" i="4"/>
  <c r="J212" i="4"/>
  <c r="J211" i="4"/>
  <c r="J210" i="4"/>
  <c r="P209" i="4"/>
  <c r="K209" i="4"/>
  <c r="J209" i="4"/>
  <c r="J208" i="4"/>
  <c r="J207" i="4"/>
  <c r="J204" i="4"/>
  <c r="P203" i="4"/>
  <c r="J203" i="4"/>
  <c r="J202" i="4"/>
  <c r="P201" i="4"/>
  <c r="J201" i="4"/>
  <c r="J200" i="4"/>
  <c r="P199" i="4"/>
  <c r="J199" i="4"/>
  <c r="P197" i="4"/>
  <c r="J197" i="4"/>
  <c r="J196" i="4"/>
  <c r="J195" i="4"/>
  <c r="P194" i="4"/>
  <c r="J194" i="4"/>
  <c r="J193" i="4"/>
  <c r="P192" i="4"/>
  <c r="J192" i="4"/>
  <c r="J191" i="4"/>
  <c r="P190" i="4"/>
  <c r="J190" i="4"/>
  <c r="J189" i="4"/>
  <c r="P188" i="4"/>
  <c r="J188" i="4"/>
  <c r="J187" i="4"/>
  <c r="P186" i="4"/>
  <c r="J186" i="4"/>
  <c r="J185" i="4"/>
  <c r="P184" i="4"/>
  <c r="J184" i="4"/>
  <c r="P183" i="4"/>
  <c r="J183" i="4"/>
  <c r="J182" i="4"/>
  <c r="P181" i="4"/>
  <c r="J181" i="4"/>
  <c r="J180" i="4"/>
  <c r="K157" i="4"/>
  <c r="J157" i="4"/>
  <c r="J156" i="4" s="1"/>
  <c r="J155" i="4"/>
  <c r="J154" i="4"/>
  <c r="P153" i="4"/>
  <c r="J153" i="4"/>
  <c r="J152" i="4"/>
  <c r="P150" i="4"/>
  <c r="J150" i="4"/>
  <c r="J149" i="4"/>
  <c r="J148" i="4"/>
  <c r="J147" i="4"/>
  <c r="J145" i="4"/>
  <c r="P144" i="4"/>
  <c r="J144" i="4"/>
  <c r="J143" i="4"/>
  <c r="P142" i="4"/>
  <c r="J142" i="4"/>
  <c r="J141" i="4"/>
  <c r="P140" i="4"/>
  <c r="J140" i="4"/>
  <c r="P139" i="4"/>
  <c r="P137" i="4"/>
  <c r="P136" i="4"/>
  <c r="J136" i="4"/>
  <c r="J135" i="4"/>
  <c r="P134" i="4"/>
  <c r="J134" i="4"/>
  <c r="J133" i="4"/>
  <c r="P132" i="4"/>
  <c r="J132" i="4"/>
  <c r="P130" i="4"/>
  <c r="J130" i="4"/>
  <c r="P129" i="4"/>
  <c r="P128" i="4"/>
  <c r="J128" i="4"/>
  <c r="J127" i="4"/>
  <c r="J126" i="4"/>
  <c r="J125" i="4"/>
  <c r="J124" i="4"/>
  <c r="J123" i="4"/>
  <c r="J122" i="4"/>
  <c r="J121" i="4"/>
  <c r="J120" i="4"/>
  <c r="J119" i="4"/>
  <c r="J118" i="4"/>
  <c r="P117" i="4"/>
  <c r="J117" i="4"/>
  <c r="J116" i="4"/>
  <c r="P115" i="4"/>
  <c r="J115" i="4"/>
  <c r="J114" i="4"/>
  <c r="P113" i="4"/>
  <c r="J113" i="4"/>
  <c r="J112" i="4"/>
  <c r="P101" i="4"/>
  <c r="P76" i="4"/>
  <c r="J72" i="4"/>
  <c r="O37" i="4"/>
  <c r="O36" i="4" s="1"/>
  <c r="O33" i="4"/>
  <c r="O30" i="4"/>
  <c r="O27" i="4"/>
  <c r="O26" i="4"/>
  <c r="O21" i="4"/>
  <c r="O10" i="4"/>
  <c r="H331" i="4" l="1"/>
  <c r="K332" i="4"/>
  <c r="H295" i="4"/>
  <c r="H205" i="4"/>
  <c r="J107" i="4"/>
  <c r="J79" i="4" s="1"/>
  <c r="J233" i="4"/>
  <c r="J370" i="4"/>
  <c r="P89" i="4"/>
  <c r="P90" i="4"/>
  <c r="J249" i="4"/>
  <c r="J329" i="4"/>
  <c r="J236" i="4"/>
  <c r="J362" i="4"/>
  <c r="J391" i="4"/>
  <c r="J244" i="4"/>
  <c r="J288" i="4"/>
  <c r="K244" i="4"/>
  <c r="H73" i="4"/>
  <c r="K73" i="4" s="1"/>
  <c r="J378" i="4"/>
  <c r="H85" i="4"/>
  <c r="K85" i="4" s="1"/>
  <c r="O70" i="4"/>
  <c r="Q70" i="4" s="1"/>
  <c r="Q85" i="4"/>
  <c r="P91" i="4"/>
  <c r="Q91" i="4"/>
  <c r="H354" i="4"/>
  <c r="J354" i="4" s="1"/>
  <c r="K355" i="4"/>
  <c r="O97" i="4"/>
  <c r="P321" i="4"/>
  <c r="P335" i="4"/>
  <c r="O92" i="4"/>
  <c r="O106" i="4"/>
  <c r="P106" i="4" s="1"/>
  <c r="O107" i="4"/>
  <c r="J332" i="4"/>
  <c r="H174" i="4"/>
  <c r="H173" i="4" s="1"/>
  <c r="H167" i="4"/>
  <c r="K167" i="4" s="1"/>
  <c r="H84" i="4"/>
  <c r="Q288" i="4"/>
  <c r="P233" i="4"/>
  <c r="P281" i="4"/>
  <c r="P21" i="4"/>
  <c r="Q21" i="4"/>
  <c r="Q63" i="4"/>
  <c r="P63" i="4"/>
  <c r="P161" i="4"/>
  <c r="K387" i="4"/>
  <c r="K394" i="4"/>
  <c r="P27" i="4"/>
  <c r="Q27" i="4"/>
  <c r="P53" i="4"/>
  <c r="Q53" i="4"/>
  <c r="Q10" i="4"/>
  <c r="P10" i="4"/>
  <c r="Q26" i="4"/>
  <c r="P26" i="4"/>
  <c r="Q30" i="4"/>
  <c r="P30" i="4"/>
  <c r="P61" i="4"/>
  <c r="O60" i="4"/>
  <c r="Q61" i="4"/>
  <c r="P131" i="4"/>
  <c r="Q233" i="4"/>
  <c r="H172" i="4"/>
  <c r="H384" i="4"/>
  <c r="H446" i="4"/>
  <c r="K362" i="4"/>
  <c r="K390" i="4"/>
  <c r="K391" i="4"/>
  <c r="K397" i="4"/>
  <c r="K369" i="4"/>
  <c r="K370" i="4"/>
  <c r="J206" i="4"/>
  <c r="J205" i="4" s="1"/>
  <c r="Q385" i="4"/>
  <c r="Q384" i="4"/>
  <c r="Q355" i="4"/>
  <c r="P37" i="4"/>
  <c r="Q37" i="4"/>
  <c r="P33" i="4"/>
  <c r="Q33" i="4"/>
  <c r="J100" i="4"/>
  <c r="J75" i="4" s="1"/>
  <c r="J321" i="4"/>
  <c r="J296" i="4"/>
  <c r="J263" i="4"/>
  <c r="H138" i="4"/>
  <c r="H178" i="4"/>
  <c r="H177" i="4" s="1"/>
  <c r="P198" i="4"/>
  <c r="H262" i="4"/>
  <c r="H337" i="4"/>
  <c r="H374" i="4" s="1"/>
  <c r="J111" i="4"/>
  <c r="J110" i="4" s="1"/>
  <c r="P338" i="4"/>
  <c r="P386" i="4"/>
  <c r="H393" i="4"/>
  <c r="H93" i="4" s="1"/>
  <c r="K385" i="4"/>
  <c r="P372" i="4"/>
  <c r="P255" i="4"/>
  <c r="P211" i="4"/>
  <c r="P119" i="4"/>
  <c r="P121" i="4"/>
  <c r="P123" i="4"/>
  <c r="P125" i="4"/>
  <c r="P127" i="4"/>
  <c r="P146" i="4"/>
  <c r="P147" i="4"/>
  <c r="P149" i="4"/>
  <c r="P154" i="4"/>
  <c r="O32" i="4"/>
  <c r="P99" i="4"/>
  <c r="P158" i="4"/>
  <c r="J179" i="4"/>
  <c r="J178" i="4" s="1"/>
  <c r="P196" i="4"/>
  <c r="P207" i="4"/>
  <c r="P216" i="4"/>
  <c r="P217" i="4"/>
  <c r="P219" i="4"/>
  <c r="P221" i="4"/>
  <c r="P269" i="4"/>
  <c r="P271" i="4"/>
  <c r="P273" i="4"/>
  <c r="P291" i="4"/>
  <c r="P292" i="4"/>
  <c r="P305" i="4"/>
  <c r="P311" i="4"/>
  <c r="P385" i="4"/>
  <c r="P435" i="4"/>
  <c r="P437" i="4"/>
  <c r="P443" i="4"/>
  <c r="H110" i="4"/>
  <c r="P213" i="4"/>
  <c r="P227" i="4"/>
  <c r="P324" i="4"/>
  <c r="P341" i="4"/>
  <c r="P343" i="4"/>
  <c r="P345" i="4"/>
  <c r="P347" i="4"/>
  <c r="P420" i="4"/>
  <c r="P423" i="4"/>
  <c r="P425" i="4"/>
  <c r="P428" i="4"/>
  <c r="P429" i="4"/>
  <c r="H415" i="4"/>
  <c r="H414" i="4" s="1"/>
  <c r="P354" i="4"/>
  <c r="P361" i="4"/>
  <c r="P360" i="4"/>
  <c r="Q354" i="4"/>
  <c r="J242" i="4"/>
  <c r="K242" i="4"/>
  <c r="K368" i="4"/>
  <c r="J369" i="4"/>
  <c r="H258" i="4"/>
  <c r="H257" i="4" s="1"/>
  <c r="H88" i="4"/>
  <c r="H86" i="4"/>
  <c r="H169" i="4"/>
  <c r="H103" i="4"/>
  <c r="H360" i="4"/>
  <c r="H102" i="4" s="1"/>
  <c r="K102" i="4" s="1"/>
  <c r="J368" i="4"/>
  <c r="H376" i="4"/>
  <c r="K376" i="4" s="1"/>
  <c r="O25" i="4"/>
  <c r="K321" i="4"/>
  <c r="K312" i="4"/>
  <c r="K296" i="4"/>
  <c r="K233" i="4"/>
  <c r="O22" i="4"/>
  <c r="O14" i="4"/>
  <c r="O15" i="4"/>
  <c r="O16" i="4"/>
  <c r="O20" i="4"/>
  <c r="J161" i="4"/>
  <c r="P112" i="4"/>
  <c r="P114" i="4"/>
  <c r="P116" i="4"/>
  <c r="P118" i="4"/>
  <c r="P120" i="4"/>
  <c r="P122" i="4"/>
  <c r="P124" i="4"/>
  <c r="P126" i="4"/>
  <c r="P133" i="4"/>
  <c r="P135" i="4"/>
  <c r="P141" i="4"/>
  <c r="P143" i="4"/>
  <c r="P145" i="4"/>
  <c r="P148" i="4"/>
  <c r="P152" i="4"/>
  <c r="P155" i="4"/>
  <c r="P157" i="4"/>
  <c r="P180" i="4"/>
  <c r="P182" i="4"/>
  <c r="P185" i="4"/>
  <c r="P187" i="4"/>
  <c r="Q157" i="4"/>
  <c r="P189" i="4"/>
  <c r="P191" i="4"/>
  <c r="P193" i="4"/>
  <c r="K206" i="4"/>
  <c r="Q209" i="4"/>
  <c r="Q215" i="4"/>
  <c r="P229" i="4"/>
  <c r="P231" i="4"/>
  <c r="P234" i="4"/>
  <c r="P237" i="4"/>
  <c r="P243" i="4"/>
  <c r="P245" i="4"/>
  <c r="P246" i="4"/>
  <c r="P250" i="4"/>
  <c r="P252" i="4"/>
  <c r="P254" i="4"/>
  <c r="K263" i="4"/>
  <c r="Q264" i="4"/>
  <c r="Q266" i="4"/>
  <c r="Q275" i="4"/>
  <c r="Q279" i="4"/>
  <c r="Q280" i="4"/>
  <c r="P195" i="4"/>
  <c r="P200" i="4"/>
  <c r="P202" i="4"/>
  <c r="P204" i="4"/>
  <c r="P208" i="4"/>
  <c r="P210" i="4"/>
  <c r="P212" i="4"/>
  <c r="Q214" i="4"/>
  <c r="Q216" i="4"/>
  <c r="P220" i="4"/>
  <c r="P224" i="4"/>
  <c r="P226" i="4"/>
  <c r="P230" i="4"/>
  <c r="P232" i="4"/>
  <c r="Q234" i="4"/>
  <c r="Q244" i="4"/>
  <c r="Q246" i="4"/>
  <c r="P267" i="4"/>
  <c r="P270" i="4"/>
  <c r="P272" i="4"/>
  <c r="P274" i="4"/>
  <c r="Q276" i="4"/>
  <c r="P278" i="4"/>
  <c r="P283" i="4"/>
  <c r="P285" i="4"/>
  <c r="Q287" i="4"/>
  <c r="P289" i="4"/>
  <c r="Q289" i="4"/>
  <c r="Q290" i="4"/>
  <c r="Q291" i="4"/>
  <c r="Q292" i="4"/>
  <c r="Q293" i="4"/>
  <c r="P294" i="4"/>
  <c r="Q297" i="4"/>
  <c r="Q299" i="4"/>
  <c r="P300" i="4"/>
  <c r="Q301" i="4"/>
  <c r="Q302" i="4"/>
  <c r="Q304" i="4"/>
  <c r="Q306" i="4"/>
  <c r="Q307" i="4"/>
  <c r="Q313" i="4"/>
  <c r="Q315" i="4"/>
  <c r="P322" i="4"/>
  <c r="Q324" i="4"/>
  <c r="P325" i="4"/>
  <c r="P326" i="4"/>
  <c r="P327" i="4"/>
  <c r="P330" i="4"/>
  <c r="P333" i="4"/>
  <c r="P334" i="4"/>
  <c r="P340" i="4"/>
  <c r="P342" i="4"/>
  <c r="P344" i="4"/>
  <c r="P346" i="4"/>
  <c r="P348" i="4"/>
  <c r="P349" i="4"/>
  <c r="P350" i="4"/>
  <c r="P352" i="4"/>
  <c r="P355" i="4"/>
  <c r="P358" i="4"/>
  <c r="P364" i="4"/>
  <c r="P366" i="4"/>
  <c r="P378" i="4"/>
  <c r="Q294" i="4"/>
  <c r="P298" i="4"/>
  <c r="Q300" i="4"/>
  <c r="P303" i="4"/>
  <c r="Q305" i="4"/>
  <c r="P310" i="4"/>
  <c r="P314" i="4"/>
  <c r="P316" i="4"/>
  <c r="Q317" i="4"/>
  <c r="P319" i="4"/>
  <c r="P320" i="4"/>
  <c r="P323" i="4"/>
  <c r="Q325" i="4"/>
  <c r="Q327" i="4"/>
  <c r="Q333" i="4"/>
  <c r="Q358" i="4"/>
  <c r="P363" i="4"/>
  <c r="P365" i="4"/>
  <c r="P367" i="4"/>
  <c r="P371" i="4"/>
  <c r="P384" i="4"/>
  <c r="P388" i="4"/>
  <c r="P392" i="4"/>
  <c r="P396" i="4"/>
  <c r="P397" i="4"/>
  <c r="P398" i="4"/>
  <c r="P417" i="4"/>
  <c r="P419" i="4"/>
  <c r="P421" i="4"/>
  <c r="P424" i="4"/>
  <c r="P427" i="4"/>
  <c r="P434" i="4"/>
  <c r="P436" i="4"/>
  <c r="P438" i="4"/>
  <c r="J387" i="4"/>
  <c r="P387" i="4"/>
  <c r="P389" i="4"/>
  <c r="O18" i="4" l="1"/>
  <c r="O58" i="4" s="1"/>
  <c r="O59" i="4"/>
  <c r="O12" i="4"/>
  <c r="J295" i="4"/>
  <c r="H413" i="4"/>
  <c r="J331" i="4"/>
  <c r="H96" i="4"/>
  <c r="K96" i="4" s="1"/>
  <c r="H336" i="4"/>
  <c r="H171" i="4" s="1"/>
  <c r="J171" i="4" s="1"/>
  <c r="J262" i="4"/>
  <c r="J82" i="4" s="1"/>
  <c r="H70" i="4"/>
  <c r="K70" i="4" s="1"/>
  <c r="J393" i="4"/>
  <c r="H87" i="4"/>
  <c r="K87" i="4" s="1"/>
  <c r="K88" i="4"/>
  <c r="P70" i="4"/>
  <c r="H78" i="4"/>
  <c r="K78" i="4" s="1"/>
  <c r="K103" i="4"/>
  <c r="H71" i="4"/>
  <c r="K71" i="4" s="1"/>
  <c r="K86" i="4"/>
  <c r="H72" i="4"/>
  <c r="K72" i="4" s="1"/>
  <c r="K93" i="4"/>
  <c r="H69" i="4"/>
  <c r="K69" i="4" s="1"/>
  <c r="K84" i="4"/>
  <c r="P92" i="4"/>
  <c r="Q92" i="4"/>
  <c r="H98" i="4"/>
  <c r="K98" i="4" s="1"/>
  <c r="H176" i="4"/>
  <c r="H259" i="4" s="1"/>
  <c r="H100" i="4"/>
  <c r="Q242" i="4"/>
  <c r="O79" i="4"/>
  <c r="P107" i="4"/>
  <c r="P168" i="4"/>
  <c r="P288" i="4"/>
  <c r="H109" i="4"/>
  <c r="H82" i="4"/>
  <c r="K295" i="4"/>
  <c r="K354" i="4"/>
  <c r="J390" i="4"/>
  <c r="K384" i="4"/>
  <c r="P244" i="4"/>
  <c r="P85" i="4"/>
  <c r="J446" i="4"/>
  <c r="H159" i="4"/>
  <c r="J159" i="4" s="1"/>
  <c r="J415" i="4"/>
  <c r="J98" i="4" s="1"/>
  <c r="J97" i="4" s="1"/>
  <c r="K262" i="4"/>
  <c r="K169" i="4"/>
  <c r="Q20" i="4"/>
  <c r="P20" i="4"/>
  <c r="Q16" i="4"/>
  <c r="P16" i="4"/>
  <c r="Q14" i="4"/>
  <c r="P14" i="4"/>
  <c r="O29" i="4"/>
  <c r="P31" i="4"/>
  <c r="Q31" i="4"/>
  <c r="O24" i="4"/>
  <c r="Q25" i="4"/>
  <c r="P25" i="4"/>
  <c r="K156" i="4"/>
  <c r="H165" i="4"/>
  <c r="K360" i="4"/>
  <c r="K361" i="4"/>
  <c r="K168" i="4"/>
  <c r="J168" i="4"/>
  <c r="K258" i="4"/>
  <c r="K257" i="4"/>
  <c r="P19" i="4"/>
  <c r="Q19" i="4"/>
  <c r="P15" i="4"/>
  <c r="Q15" i="4"/>
  <c r="Q54" i="4"/>
  <c r="P54" i="4"/>
  <c r="Q22" i="4"/>
  <c r="P22" i="4"/>
  <c r="K205" i="4"/>
  <c r="J361" i="4"/>
  <c r="K337" i="4"/>
  <c r="P242" i="4"/>
  <c r="H166" i="4"/>
  <c r="K166" i="4" s="1"/>
  <c r="Q60" i="4"/>
  <c r="P60" i="4"/>
  <c r="K393" i="4"/>
  <c r="P170" i="4"/>
  <c r="Q32" i="4"/>
  <c r="P32" i="4"/>
  <c r="O35" i="4"/>
  <c r="Q36" i="4"/>
  <c r="P36" i="4"/>
  <c r="H83" i="4"/>
  <c r="J337" i="4"/>
  <c r="J374" i="4" s="1"/>
  <c r="Q296" i="4"/>
  <c r="P296" i="4"/>
  <c r="K414" i="4"/>
  <c r="K415" i="4"/>
  <c r="Q357" i="4"/>
  <c r="P357" i="4"/>
  <c r="H375" i="4"/>
  <c r="J375" i="4" s="1"/>
  <c r="J376" i="4"/>
  <c r="J175" i="4"/>
  <c r="J85" i="4"/>
  <c r="J70" i="4" s="1"/>
  <c r="P426" i="4"/>
  <c r="P416" i="4"/>
  <c r="P391" i="4"/>
  <c r="O446" i="4"/>
  <c r="P332" i="4"/>
  <c r="Q332" i="4"/>
  <c r="K331" i="4"/>
  <c r="Q263" i="4"/>
  <c r="P263" i="4"/>
  <c r="Q206" i="4"/>
  <c r="P206" i="4"/>
  <c r="P236" i="4"/>
  <c r="P179" i="4"/>
  <c r="P111" i="4"/>
  <c r="O82" i="4"/>
  <c r="J170" i="4"/>
  <c r="O17" i="4"/>
  <c r="P370" i="4"/>
  <c r="Q312" i="4"/>
  <c r="P312" i="4"/>
  <c r="P329" i="4"/>
  <c r="J328" i="4"/>
  <c r="J167" i="4"/>
  <c r="P376" i="4"/>
  <c r="P249" i="4"/>
  <c r="O103" i="4"/>
  <c r="O78" i="4" s="1"/>
  <c r="O77" i="4" s="1"/>
  <c r="J248" i="4"/>
  <c r="J235" i="4"/>
  <c r="J177" i="4" s="1"/>
  <c r="J158" i="4"/>
  <c r="P151" i="4"/>
  <c r="O83" i="4"/>
  <c r="O68" i="4" s="1"/>
  <c r="Q68" i="4" s="1"/>
  <c r="J138" i="4"/>
  <c r="J137" i="4"/>
  <c r="H447" i="4" l="1"/>
  <c r="J413" i="4"/>
  <c r="H164" i="4"/>
  <c r="O11" i="4"/>
  <c r="J165" i="4"/>
  <c r="H383" i="4"/>
  <c r="H382" i="4" s="1"/>
  <c r="H448" i="4" s="1"/>
  <c r="H445" i="4" s="1"/>
  <c r="J67" i="4"/>
  <c r="J96" i="4"/>
  <c r="J336" i="4"/>
  <c r="J261" i="4" s="1"/>
  <c r="H97" i="4"/>
  <c r="K97" i="4" s="1"/>
  <c r="H95" i="4"/>
  <c r="H81" i="4" s="1"/>
  <c r="H261" i="4"/>
  <c r="H260" i="4" s="1"/>
  <c r="H379" i="4" s="1"/>
  <c r="H377" i="4" s="1"/>
  <c r="H77" i="4"/>
  <c r="K77" i="4" s="1"/>
  <c r="H108" i="4"/>
  <c r="K109" i="4"/>
  <c r="O73" i="4"/>
  <c r="Q73" i="4" s="1"/>
  <c r="Q94" i="4"/>
  <c r="H68" i="4"/>
  <c r="K68" i="4" s="1"/>
  <c r="K83" i="4"/>
  <c r="H67" i="4"/>
  <c r="K82" i="4"/>
  <c r="P79" i="4"/>
  <c r="Q79" i="4"/>
  <c r="H75" i="4"/>
  <c r="K75" i="4" s="1"/>
  <c r="K100" i="4"/>
  <c r="O100" i="4"/>
  <c r="O75" i="4" s="1"/>
  <c r="Q75" i="4" s="1"/>
  <c r="O96" i="4"/>
  <c r="O84" i="4"/>
  <c r="Q84" i="4" s="1"/>
  <c r="P393" i="4"/>
  <c r="O93" i="4"/>
  <c r="O67" i="4"/>
  <c r="O86" i="4"/>
  <c r="O88" i="4"/>
  <c r="J103" i="4"/>
  <c r="J102" i="4" s="1"/>
  <c r="K159" i="4"/>
  <c r="K336" i="4"/>
  <c r="K375" i="4"/>
  <c r="K165" i="4"/>
  <c r="K173" i="4"/>
  <c r="K174" i="4"/>
  <c r="K171" i="4"/>
  <c r="Q52" i="4"/>
  <c r="P52" i="4"/>
  <c r="K172" i="4"/>
  <c r="J172" i="4"/>
  <c r="J360" i="4"/>
  <c r="Q24" i="4"/>
  <c r="P24" i="4"/>
  <c r="Q59" i="4"/>
  <c r="P59" i="4"/>
  <c r="Q18" i="4"/>
  <c r="P18" i="4"/>
  <c r="Q29" i="4"/>
  <c r="P29" i="4"/>
  <c r="P13" i="4"/>
  <c r="Q13" i="4"/>
  <c r="K374" i="4"/>
  <c r="O34" i="4"/>
  <c r="P35" i="4"/>
  <c r="Q35" i="4"/>
  <c r="J414" i="4"/>
  <c r="P172" i="4"/>
  <c r="Q172" i="4"/>
  <c r="O28" i="4"/>
  <c r="K177" i="4"/>
  <c r="J83" i="4"/>
  <c r="J68" i="4" s="1"/>
  <c r="J109" i="4"/>
  <c r="J108" i="4" s="1"/>
  <c r="P138" i="4"/>
  <c r="P156" i="4"/>
  <c r="Q156" i="4"/>
  <c r="J88" i="4"/>
  <c r="J87" i="4" s="1"/>
  <c r="J86" i="4"/>
  <c r="J71" i="4" s="1"/>
  <c r="J247" i="4"/>
  <c r="P337" i="4"/>
  <c r="Q337" i="4"/>
  <c r="O95" i="4"/>
  <c r="O74" i="4" s="1"/>
  <c r="Q74" i="4" s="1"/>
  <c r="Q295" i="4"/>
  <c r="P295" i="4"/>
  <c r="P110" i="4"/>
  <c r="P178" i="4"/>
  <c r="Q262" i="4"/>
  <c r="P262" i="4"/>
  <c r="P375" i="4"/>
  <c r="P390" i="4"/>
  <c r="Q415" i="4"/>
  <c r="P415" i="4"/>
  <c r="J166" i="4"/>
  <c r="J169" i="4"/>
  <c r="J257" i="4"/>
  <c r="J258" i="4"/>
  <c r="Q103" i="4"/>
  <c r="P248" i="4"/>
  <c r="P167" i="4"/>
  <c r="P328" i="4"/>
  <c r="O104" i="4"/>
  <c r="Q104" i="4" s="1"/>
  <c r="P369" i="4"/>
  <c r="P94" i="4"/>
  <c r="P235" i="4"/>
  <c r="O102" i="4"/>
  <c r="Q205" i="4"/>
  <c r="P205" i="4"/>
  <c r="Q331" i="4"/>
  <c r="P331" i="4"/>
  <c r="J383" i="4" l="1"/>
  <c r="J164" i="4"/>
  <c r="H380" i="4"/>
  <c r="K261" i="4"/>
  <c r="Q67" i="4"/>
  <c r="K67" i="4"/>
  <c r="O81" i="4"/>
  <c r="P81" i="4" s="1"/>
  <c r="K95" i="4"/>
  <c r="H74" i="4"/>
  <c r="K74" i="4" s="1"/>
  <c r="H80" i="4"/>
  <c r="H451" i="4" s="1"/>
  <c r="K81" i="4"/>
  <c r="O87" i="4"/>
  <c r="Q87" i="4" s="1"/>
  <c r="Q88" i="4"/>
  <c r="O71" i="4"/>
  <c r="Q71" i="4" s="1"/>
  <c r="Q86" i="4"/>
  <c r="O72" i="4"/>
  <c r="Q72" i="4" s="1"/>
  <c r="Q93" i="4"/>
  <c r="K108" i="4"/>
  <c r="H162" i="4"/>
  <c r="K162" i="4" s="1"/>
  <c r="H450" i="4"/>
  <c r="H453" i="4" s="1"/>
  <c r="O69" i="4"/>
  <c r="P84" i="4"/>
  <c r="J260" i="4"/>
  <c r="K164" i="4"/>
  <c r="Q12" i="4"/>
  <c r="P12" i="4"/>
  <c r="Q28" i="4"/>
  <c r="P28" i="4"/>
  <c r="H163" i="4"/>
  <c r="Q17" i="4"/>
  <c r="P17" i="4"/>
  <c r="Q58" i="4"/>
  <c r="P58" i="4"/>
  <c r="K379" i="4"/>
  <c r="K377" i="4"/>
  <c r="P257" i="4"/>
  <c r="Q34" i="4"/>
  <c r="P34" i="4"/>
  <c r="K413" i="4"/>
  <c r="P104" i="4"/>
  <c r="J176" i="4"/>
  <c r="P247" i="4"/>
  <c r="P86" i="4"/>
  <c r="P88" i="4"/>
  <c r="P73" i="4"/>
  <c r="Q98" i="4"/>
  <c r="P98" i="4"/>
  <c r="P446" i="4"/>
  <c r="Q177" i="4"/>
  <c r="P177" i="4"/>
  <c r="Q414" i="4"/>
  <c r="O447" i="4"/>
  <c r="P414" i="4"/>
  <c r="P336" i="4"/>
  <c r="Q336" i="4"/>
  <c r="P100" i="4"/>
  <c r="Q100" i="4"/>
  <c r="Q159" i="4"/>
  <c r="P159" i="4"/>
  <c r="Q83" i="4"/>
  <c r="P83" i="4"/>
  <c r="P166" i="4"/>
  <c r="P169" i="4"/>
  <c r="P258" i="4"/>
  <c r="P368" i="4"/>
  <c r="P103" i="4"/>
  <c r="P374" i="4"/>
  <c r="K260" i="4"/>
  <c r="P165" i="4"/>
  <c r="Q82" i="4"/>
  <c r="P82" i="4"/>
  <c r="Q109" i="4"/>
  <c r="P109" i="4"/>
  <c r="P93" i="4"/>
  <c r="Q96" i="4"/>
  <c r="P96" i="4"/>
  <c r="J174" i="4"/>
  <c r="J78" i="4" s="1"/>
  <c r="J77" i="4" s="1"/>
  <c r="K176" i="4"/>
  <c r="O23" i="4"/>
  <c r="O8" i="4" s="1"/>
  <c r="O7" i="4" s="1"/>
  <c r="O66" i="4" l="1"/>
  <c r="H66" i="4"/>
  <c r="P72" i="4"/>
  <c r="H449" i="4"/>
  <c r="H452" i="4" s="1"/>
  <c r="J450" i="4"/>
  <c r="O65" i="4"/>
  <c r="Q66" i="4"/>
  <c r="P69" i="4"/>
  <c r="Q69" i="4"/>
  <c r="Q261" i="4"/>
  <c r="Q78" i="4"/>
  <c r="K163" i="4"/>
  <c r="Q23" i="4"/>
  <c r="P23" i="4"/>
  <c r="Q11" i="4"/>
  <c r="P11" i="4"/>
  <c r="P261" i="4"/>
  <c r="O450" i="4"/>
  <c r="P102" i="4"/>
  <c r="Q102" i="4"/>
  <c r="J95" i="4"/>
  <c r="J81" i="4" s="1"/>
  <c r="J382" i="4"/>
  <c r="K383" i="4"/>
  <c r="J447" i="4"/>
  <c r="J259" i="4"/>
  <c r="K259" i="4"/>
  <c r="Q108" i="4"/>
  <c r="P108" i="4"/>
  <c r="P67" i="4"/>
  <c r="J377" i="4"/>
  <c r="J379" i="4"/>
  <c r="P78" i="4"/>
  <c r="P68" i="4"/>
  <c r="P171" i="4"/>
  <c r="Q413" i="4"/>
  <c r="P413" i="4"/>
  <c r="Q176" i="4"/>
  <c r="P176" i="4"/>
  <c r="Q97" i="4"/>
  <c r="P97" i="4"/>
  <c r="J173" i="4"/>
  <c r="Q81" i="4"/>
  <c r="O80" i="4"/>
  <c r="P80" i="4" s="1"/>
  <c r="P164" i="4"/>
  <c r="P75" i="4"/>
  <c r="Q95" i="4"/>
  <c r="P95" i="4"/>
  <c r="Q260" i="4"/>
  <c r="P260" i="4"/>
  <c r="P381" i="4"/>
  <c r="P87" i="4"/>
  <c r="P71" i="4"/>
  <c r="P173" i="4"/>
  <c r="P174" i="4"/>
  <c r="K66" i="4" l="1"/>
  <c r="H65" i="4"/>
  <c r="K65" i="4" s="1"/>
  <c r="P8" i="4"/>
  <c r="P7" i="4" s="1"/>
  <c r="K380" i="4"/>
  <c r="O449" i="4"/>
  <c r="P160" i="4"/>
  <c r="P162" i="4"/>
  <c r="P77" i="4"/>
  <c r="Q77" i="4"/>
  <c r="P450" i="4"/>
  <c r="O453" i="4"/>
  <c r="P453" i="4" s="1"/>
  <c r="K80" i="4"/>
  <c r="J380" i="4"/>
  <c r="K382" i="4"/>
  <c r="J74" i="4"/>
  <c r="J66" i="4" s="1"/>
  <c r="J65" i="4" s="1"/>
  <c r="J80" i="4"/>
  <c r="P379" i="4"/>
  <c r="P74" i="4"/>
  <c r="J163" i="4"/>
  <c r="Q8" i="4"/>
  <c r="P447" i="4"/>
  <c r="P175" i="4"/>
  <c r="Q80" i="4"/>
  <c r="Q259" i="4"/>
  <c r="P259" i="4"/>
  <c r="Q383" i="4"/>
  <c r="P383" i="4"/>
  <c r="O451" i="4" l="1"/>
  <c r="P451" i="4" s="1"/>
  <c r="P380" i="4"/>
  <c r="O448" i="4"/>
  <c r="O445" i="4" s="1"/>
  <c r="J451" i="4"/>
  <c r="P449" i="4"/>
  <c r="O452" i="4"/>
  <c r="P452" i="4" s="1"/>
  <c r="J448" i="4"/>
  <c r="J445" i="4"/>
  <c r="J453" i="4"/>
  <c r="P377" i="4"/>
  <c r="P66" i="4"/>
  <c r="P163" i="4"/>
  <c r="Q382" i="4"/>
  <c r="P382" i="4"/>
  <c r="J449" i="4" l="1"/>
  <c r="J452" i="4"/>
  <c r="P448" i="4"/>
  <c r="P445" i="4"/>
  <c r="Q65" i="4"/>
  <c r="P65" i="4"/>
  <c r="J162" i="4"/>
  <c r="H160" i="4"/>
  <c r="J160" i="4" l="1"/>
  <c r="K160" i="4"/>
</calcChain>
</file>

<file path=xl/sharedStrings.xml><?xml version="1.0" encoding="utf-8"?>
<sst xmlns="http://schemas.openxmlformats.org/spreadsheetml/2006/main" count="779" uniqueCount="433">
  <si>
    <t>Cap.</t>
  </si>
  <si>
    <t>Sub cap</t>
  </si>
  <si>
    <t>Prgf.</t>
  </si>
  <si>
    <t>Gr/ titlu</t>
  </si>
  <si>
    <t>Art.</t>
  </si>
  <si>
    <t>Alin.</t>
  </si>
  <si>
    <t>Denumire indicator</t>
  </si>
  <si>
    <t>ANGAJAREA CHELTUIELILOR</t>
  </si>
  <si>
    <t>EXECUTIA CHELTUIELILOR</t>
  </si>
  <si>
    <t>Dif. buget - executie</t>
  </si>
  <si>
    <t>Credite bugetare aprobate 
(anual)</t>
  </si>
  <si>
    <t>Credite bugetare angajate</t>
  </si>
  <si>
    <t>Disponibil de credite bugetare ce mai poate fi angajat</t>
  </si>
  <si>
    <t>% angajare credite bugetare</t>
  </si>
  <si>
    <t>Credite bugetare trimestriale cumulate</t>
  </si>
  <si>
    <t>Executie anterioara cumulata</t>
  </si>
  <si>
    <t>Executie lunara</t>
  </si>
  <si>
    <t>Cumulat</t>
  </si>
  <si>
    <t>5=3/2*100</t>
  </si>
  <si>
    <t>9=7+8</t>
  </si>
  <si>
    <t>10=6-9</t>
  </si>
  <si>
    <t>11=9/6*100</t>
  </si>
  <si>
    <t>O4</t>
  </si>
  <si>
    <t>TOTAL VENITURI</t>
  </si>
  <si>
    <t>-</t>
  </si>
  <si>
    <t>Taxe pe utilizarea bunurilor, autorizarea utilizarii bunurilor sau pe desfasurarea de activitati</t>
  </si>
  <si>
    <t>03</t>
  </si>
  <si>
    <t>Taxe si tarife pentru eliberarea de licente si autorizatii de functionare</t>
  </si>
  <si>
    <t>B.CONTRIBUTII DE ASIGURARI</t>
  </si>
  <si>
    <t>CONTRIBUTIILE ANGAJATORILOR</t>
  </si>
  <si>
    <t>O2</t>
  </si>
  <si>
    <t>Contr.de asig.pt.somaj dat.de ang.</t>
  </si>
  <si>
    <t>O1</t>
  </si>
  <si>
    <t>O6</t>
  </si>
  <si>
    <t>Contr.ang. la fd-ul de garantare pt.plata creantelor sal.</t>
  </si>
  <si>
    <t>Venituri din contributia asiguratorie pentru munca pentru fondul de garantare pentru plata creantelor salariale</t>
  </si>
  <si>
    <t>CONTRIBUTIILE ASIGURATILOR</t>
  </si>
  <si>
    <t xml:space="preserve">Contr.de asig.pt.somaj dat.de asig. </t>
  </si>
  <si>
    <t>O9</t>
  </si>
  <si>
    <t>Contributii de asigurari pentru somaj de la persoanele care realizeaza venituri de natura profesionala cu caracter ocazional (OUG 58/2010)</t>
  </si>
  <si>
    <t>C.VENITURI NEFISCALE</t>
  </si>
  <si>
    <t>C1.VENITURI DIN PROPRIETATI</t>
  </si>
  <si>
    <t>VENITURI DIN DOBANZI</t>
  </si>
  <si>
    <t>O3</t>
  </si>
  <si>
    <t>Alte venituri din dobanzi</t>
  </si>
  <si>
    <t>C2.VANZARI  DE BUNURI  SI SERVICII</t>
  </si>
  <si>
    <t>DIVERSE VENITURI</t>
  </si>
  <si>
    <t>Venituri din compensarea creantelor din despagubiri</t>
  </si>
  <si>
    <t>5O</t>
  </si>
  <si>
    <t>Alte venituri</t>
  </si>
  <si>
    <t>INCASARI DIN RAMBURSAREA IMPRUMUTURILOR ACORDATE</t>
  </si>
  <si>
    <t>IV SUBVENTII</t>
  </si>
  <si>
    <t>SUBVENTII DE LA BUGETUL DE STAT</t>
  </si>
  <si>
    <t>Sume primite de bugetul asigurarilor pentru somaj</t>
  </si>
  <si>
    <t>01</t>
  </si>
  <si>
    <t>02</t>
  </si>
  <si>
    <t>Venituri sistem asigurari pt.somaj</t>
  </si>
  <si>
    <t>FONDURI EXTERNE NERAMBURSABILE</t>
  </si>
  <si>
    <t>Sume primite de la UE in contul platilor efectuate aferente cadrului financiar 2014-2020</t>
  </si>
  <si>
    <t>Alte programe comunitare finantate in perioada 2014-2020 (APC)</t>
  </si>
  <si>
    <t>5OOO</t>
  </si>
  <si>
    <t>TOTAL CHELTUIELI</t>
  </si>
  <si>
    <t>CHELTUIELI CURENTE</t>
  </si>
  <si>
    <t>10</t>
  </si>
  <si>
    <t>CHELTUIELI DE PERSONAL</t>
  </si>
  <si>
    <t>20</t>
  </si>
  <si>
    <t>BUNURI SI SERVICII</t>
  </si>
  <si>
    <t>30</t>
  </si>
  <si>
    <t>DOBANZI</t>
  </si>
  <si>
    <t>40</t>
  </si>
  <si>
    <t>SUBVENTII</t>
  </si>
  <si>
    <t>51</t>
  </si>
  <si>
    <t>TRANSFERURI INTRE UNITATI ALE ADMINISTRATIEI PUBLICE</t>
  </si>
  <si>
    <t>55</t>
  </si>
  <si>
    <t>ALTE TRANSFERURI</t>
  </si>
  <si>
    <t>56</t>
  </si>
  <si>
    <t xml:space="preserve">Proiecte cu finantare din fonduri externe neramb (FEN ) postaderare </t>
  </si>
  <si>
    <t>57</t>
  </si>
  <si>
    <t>ASISTENTA SOCIALA</t>
  </si>
  <si>
    <t>59</t>
  </si>
  <si>
    <t>ALTE CHELTUIELI</t>
  </si>
  <si>
    <t>60</t>
  </si>
  <si>
    <t>70</t>
  </si>
  <si>
    <t>CHELTUIELI DE CAPITAL</t>
  </si>
  <si>
    <t>71</t>
  </si>
  <si>
    <t>ACTIVE NEFINANCIARE</t>
  </si>
  <si>
    <t>Pl efect in anii prec si recup in anul curent</t>
  </si>
  <si>
    <t>TOTAL CHELTUIELI SOMAJ</t>
  </si>
  <si>
    <t>1O</t>
  </si>
  <si>
    <t>2O</t>
  </si>
  <si>
    <t>3O</t>
  </si>
  <si>
    <t>4O</t>
  </si>
  <si>
    <t>Transferuri curente</t>
  </si>
  <si>
    <t>Transferuri catre institutii publice</t>
  </si>
  <si>
    <t>Transferuri din bugetul asigurarilor pentru somaj catre bugetul asigurarilor sociale de stat</t>
  </si>
  <si>
    <t>Transferuri din bugetul asigurarilor pentru somaj catre bugetele locale pentru finantarea programelor pentru ocuparea temporara a fortei de munca</t>
  </si>
  <si>
    <t>Transferuri din bugetul asigurarilor pentru somaj catre bugetul fondului national unic de asigurari sociale de sanatate</t>
  </si>
  <si>
    <t>Transferuri din bugetul asigurarilor pentru somaj catre bugetul asigurarilor sociale de stat reprezentand asigurare pentru accidente de munca si boli profesionale pentru someri pe durata practicii</t>
  </si>
  <si>
    <t xml:space="preserve">Proiecte cu finantare din fonduri externe neramb ( FEN ) postaderare </t>
  </si>
  <si>
    <t>Asigurari sociale</t>
  </si>
  <si>
    <t xml:space="preserve">Ajutoare sociale </t>
  </si>
  <si>
    <t>Ajutoare sociale in numerar</t>
  </si>
  <si>
    <t>Ajutoare sociale in natura</t>
  </si>
  <si>
    <t>04</t>
  </si>
  <si>
    <t>06</t>
  </si>
  <si>
    <t>7O</t>
  </si>
  <si>
    <t>OPERATIUNI FINANCIARE</t>
  </si>
  <si>
    <t>8O</t>
  </si>
  <si>
    <t>IMPRUMUTURI</t>
  </si>
  <si>
    <t>RAMBURSARI DE CREDITE</t>
  </si>
  <si>
    <t>64O4</t>
  </si>
  <si>
    <t>CHELTUIELILE FONDULUI DE GARANTARE PENTRU PLATA CREANTELOR SALARIALE</t>
  </si>
  <si>
    <t>Cheltuieli salariale in bani</t>
  </si>
  <si>
    <t>Salarii de baza</t>
  </si>
  <si>
    <t>Concedii medicale</t>
  </si>
  <si>
    <t>O5</t>
  </si>
  <si>
    <t>O8</t>
  </si>
  <si>
    <t>Cheltuieli salariale in natura</t>
  </si>
  <si>
    <t>Vouchere de vacanta</t>
  </si>
  <si>
    <t>Contributii</t>
  </si>
  <si>
    <t>Contributii de asigurari sociale de stat</t>
  </si>
  <si>
    <t>Contributii de sigurari de somaj</t>
  </si>
  <si>
    <t>Contributii de sigurari de sanatate</t>
  </si>
  <si>
    <t>Contributii de asigurari pentru accidente de munca si boli profesionale</t>
  </si>
  <si>
    <t>Contributii pentru concedii si indemnizatii</t>
  </si>
  <si>
    <t>O7</t>
  </si>
  <si>
    <t>Contributia asiguratorie pentru munca</t>
  </si>
  <si>
    <t>.</t>
  </si>
  <si>
    <t>Plati efectuate in anii precedenti si recuperate in anul curent</t>
  </si>
  <si>
    <t>Asigurari pentru plata creantelor salariale</t>
  </si>
  <si>
    <t>Cheltuieli de gestionare ale Fondului de garantare a creantelor salariale</t>
  </si>
  <si>
    <t>Cheltuieli cu transmiterea si plata drepturilor</t>
  </si>
  <si>
    <t>Alte cheltuieli de administrare Fond</t>
  </si>
  <si>
    <t>65OO</t>
  </si>
  <si>
    <t>PARTEA III CHELTUIELI SOCIAL CULTURALE</t>
  </si>
  <si>
    <t>TITLULI CHELTUIELI DE PERSONAL</t>
  </si>
  <si>
    <t>TITLUL II BUNURI SI SERVICII</t>
  </si>
  <si>
    <t>TITLUL III DOBANZI</t>
  </si>
  <si>
    <t>TITLUL IV SUBVENTII</t>
  </si>
  <si>
    <t>TITLUL VI TRANSFERURI INTRE UNITATI ALE ADMINISTRATIEI PUBLICE</t>
  </si>
  <si>
    <t>PROIECTE CU FINANTARE DIN FONDURI EXTERNE NERAMBURSABILE (FEN) POSTADERARE</t>
  </si>
  <si>
    <t>TITLUL VIII ASISTENTA SOCIALE</t>
  </si>
  <si>
    <t>TITLUL X ACTIVE NEFINANCIARE</t>
  </si>
  <si>
    <t>65O4</t>
  </si>
  <si>
    <t>INVATAMANT</t>
  </si>
  <si>
    <t>Bunuri si servicii</t>
  </si>
  <si>
    <t>Incalzit, iluminat si forta motrica</t>
  </si>
  <si>
    <t>Apa, canal si salubritate</t>
  </si>
  <si>
    <t>Materiale si prestari servicii cu caracter functional</t>
  </si>
  <si>
    <t>Alte bunuri si servicii pentru intretinere si functionare</t>
  </si>
  <si>
    <t>Reparatii curente</t>
  </si>
  <si>
    <t>Bunuri de natura obiectelor de inventar</t>
  </si>
  <si>
    <t xml:space="preserve"> Alte obiecte de inventar</t>
  </si>
  <si>
    <t xml:space="preserve"> Alte cheltuieli</t>
  </si>
  <si>
    <t>Chirii</t>
  </si>
  <si>
    <t>Alte cheltuieli cu bunuri si servicii</t>
  </si>
  <si>
    <t>Finantarea nationala</t>
  </si>
  <si>
    <t>Finantarea externa nerambursabila</t>
  </si>
  <si>
    <t xml:space="preserve">ACTIVE NEFINANCIARE </t>
  </si>
  <si>
    <t xml:space="preserve">Active fixe </t>
  </si>
  <si>
    <t>Masini, echipamente si mijloace de transport</t>
  </si>
  <si>
    <t>Mobilier, aparatura birotica si alte active corporale</t>
  </si>
  <si>
    <t xml:space="preserve">din total capitol: </t>
  </si>
  <si>
    <t>Invatamant nedefinibil prin nivel</t>
  </si>
  <si>
    <t>Centre de specializare, perfectionare, calificare si recalificare</t>
  </si>
  <si>
    <t>Alte cheltuieli in domeniul invatamantului</t>
  </si>
  <si>
    <t>68O4</t>
  </si>
  <si>
    <t xml:space="preserve">ASIGURARI SI ASISTENTA SOCIALA </t>
  </si>
  <si>
    <t>Indemnizatii platite unor persoane din afara unitatii</t>
  </si>
  <si>
    <t>Indemnizatii de delegare</t>
  </si>
  <si>
    <t>Furnituri de birou</t>
  </si>
  <si>
    <t>Materiale pentru curatenie</t>
  </si>
  <si>
    <t>Incalzit, luminat si forta motrica</t>
  </si>
  <si>
    <t>Carburanti si lubrifianti</t>
  </si>
  <si>
    <t>Piese de schimb</t>
  </si>
  <si>
    <t>Posta, telecomunicatii, radio, tv, internet</t>
  </si>
  <si>
    <t>Alte obiecte de inventar</t>
  </si>
  <si>
    <t>Deplasari, detasari, transferari</t>
  </si>
  <si>
    <t>Deplasari interne, detasari, transferari</t>
  </si>
  <si>
    <t>Carti, publicatii si materiale documentare</t>
  </si>
  <si>
    <t>Pregatire profesionala</t>
  </si>
  <si>
    <t>Protectia muncii</t>
  </si>
  <si>
    <t>Alte cheltuieli</t>
  </si>
  <si>
    <t>Prestari de servicii pentru transmiterea drepturilor</t>
  </si>
  <si>
    <t>Indemnizatii de somaj total, din care :</t>
  </si>
  <si>
    <t xml:space="preserve"> - aj.somaj Lg.76/2002</t>
  </si>
  <si>
    <t xml:space="preserve"> - aj somaj pers care au lucrat in state UE</t>
  </si>
  <si>
    <t xml:space="preserve">   "-OUG 83/2018-pesta porcina</t>
  </si>
  <si>
    <t>Indemniz.somaj abs.</t>
  </si>
  <si>
    <t>Concedii medicale someri</t>
  </si>
  <si>
    <t xml:space="preserve">  Pl.comp.total, din care:</t>
  </si>
  <si>
    <t xml:space="preserve">    - OG 98/99, incl.comis1%</t>
  </si>
  <si>
    <t xml:space="preserve">    - OG 7/98</t>
  </si>
  <si>
    <t xml:space="preserve">    - OG 22/2004</t>
  </si>
  <si>
    <t xml:space="preserve">    - altele</t>
  </si>
  <si>
    <t>Ajutoare sociale in numerar,din care:</t>
  </si>
  <si>
    <t>Ajutoare sociale in numerar art.93^4</t>
  </si>
  <si>
    <t>Despagubiri civile</t>
  </si>
  <si>
    <t>din total capitol:</t>
  </si>
  <si>
    <t>Asigurari pentru somaj</t>
  </si>
  <si>
    <t>Prevenirea excluderii sociale</t>
  </si>
  <si>
    <t>Alte cheltuieli in domeniul prevenirii excluderii sociale</t>
  </si>
  <si>
    <t>Alte cheltuieli in domeniul asigurarilor si asistentei sociale</t>
  </si>
  <si>
    <t>Alte cheltuieli de administrare fond</t>
  </si>
  <si>
    <t>8000</t>
  </si>
  <si>
    <t>Partea a V-a ACTIUNI ECONOMICE</t>
  </si>
  <si>
    <t>TITLUL XII  PROIECTE CU FINANTARE DIN SUMELE REPREZENTAND ASISTENTA FINANCIARA NERAMBURSABILA AFERENTA PNNR</t>
  </si>
  <si>
    <t>8OO4</t>
  </si>
  <si>
    <t>ACTIUNI GENERALE ECONOMICE, COMERCIALE SI DE MUNCA</t>
  </si>
  <si>
    <t>Alte transferuri curente interne</t>
  </si>
  <si>
    <t>Ajutoare sociale</t>
  </si>
  <si>
    <t>Plati pt.stimularea mobilitatii fortei de munca :</t>
  </si>
  <si>
    <t xml:space="preserve">    - prima de incadrare (art.74)</t>
  </si>
  <si>
    <t xml:space="preserve">    - prima de instalare ( art 75) din care:</t>
  </si>
  <si>
    <t xml:space="preserve">           - art 75(2) a</t>
  </si>
  <si>
    <t xml:space="preserve">           - art 75(2) b</t>
  </si>
  <si>
    <t xml:space="preserve">           - art 75(3)</t>
  </si>
  <si>
    <t xml:space="preserve">           - art 75(4) din care:</t>
  </si>
  <si>
    <t xml:space="preserve">                     75( 4) a</t>
  </si>
  <si>
    <t xml:space="preserve">                     75( 4) b</t>
  </si>
  <si>
    <t xml:space="preserve">                     75( 4) c</t>
  </si>
  <si>
    <t>Plati pt.stimularea angajatorilor care angaj.absolventi total ( art 80), din care:</t>
  </si>
  <si>
    <t xml:space="preserve">    - absolventi  incadrati conform OG 60/2016</t>
  </si>
  <si>
    <t>Plati pt.stimularea angajatorilor care angaj.someri apartinand unor categorii defavorizate total ( art.85) din care:</t>
  </si>
  <si>
    <t xml:space="preserve">    - categorii defavorizate conform OG 60/2016</t>
  </si>
  <si>
    <t>Plati pentru stimularea absolventilor</t>
  </si>
  <si>
    <t>Prima de insertie art 73^1 alin 1</t>
  </si>
  <si>
    <t>Legea 72/2007</t>
  </si>
  <si>
    <t>Plati pt pregatirea profes absolv (art.84) si ajutor financiar (art. 84^1)</t>
  </si>
  <si>
    <t>Prima de activare ( art. 73^2) alin.1</t>
  </si>
  <si>
    <t>Prima de relocare  ( art.76 (2) OUG 6/2017 )</t>
  </si>
  <si>
    <t>Legea 335/2013 (stagiari)</t>
  </si>
  <si>
    <t>Cheltuieli neeligibile</t>
  </si>
  <si>
    <t>Actiuni generale de munca</t>
  </si>
  <si>
    <t>Masuri active pentru combaterea somajului</t>
  </si>
  <si>
    <t>Stimularea crearii de locuri de munca</t>
  </si>
  <si>
    <t>Alte actiuni generale de munca</t>
  </si>
  <si>
    <t>Cheltuieli sistem asigurari pt.somaj</t>
  </si>
  <si>
    <t xml:space="preserve">Cheltuieli fond de garantare </t>
  </si>
  <si>
    <t>99O4</t>
  </si>
  <si>
    <t>EXCEDENT / DEFICIT</t>
  </si>
  <si>
    <t>Excedent-deficit - asigurari pentru somaj</t>
  </si>
  <si>
    <t>Excedent-deficit - fond  garantare</t>
  </si>
  <si>
    <t>% Grad realizare executie / buget * 100</t>
  </si>
  <si>
    <t>Contributii individuale</t>
  </si>
  <si>
    <t>Contributii datorate de persoane care incheie contract de saigurare pentru somaj</t>
  </si>
  <si>
    <t>Venituri din dobanzi la fondul garantare pentru plata creantelor salariale</t>
  </si>
  <si>
    <t>SUBVENTII DE LA ALTE NIVELE ALE ADM.PUBLICE</t>
  </si>
  <si>
    <t>Incasari din rambursarea imprumuturilor acordate pentru infiintarea si dezvoltarea de intreprinderi mici si mijlocii</t>
  </si>
  <si>
    <t>ALTE SUME PRIMITE DE LA UE</t>
  </si>
  <si>
    <t>Alte sume primite din fonduri de la UE pentru programele operationale finantate din cadrul financiar 2014-2020</t>
  </si>
  <si>
    <t>16</t>
  </si>
  <si>
    <t>Fondul European de Dezvoltare Regionala(FEDER)</t>
  </si>
  <si>
    <t>Fondul Social European ( FSE)</t>
  </si>
  <si>
    <t>Alte facilitati si instrumente postaderare(AFIP)</t>
  </si>
  <si>
    <t>SUME PRIMITE DE LA UE/ALTI DONATORI IN CONTUL PLATILOR EFECTUATE SI PREFINANTARI AFERENTE CADRULUI FINANCIAR 2014-2020</t>
  </si>
  <si>
    <t>SUME AFERENTE ASISTENTEI FINANCIARE NERAMBURSABILE ALOCATE PRIN PNNR</t>
  </si>
  <si>
    <t>Sume rambursate din PNNR</t>
  </si>
  <si>
    <t>SUME PRIMITE DE LA UE/ALTI DONATORI IN CONTUL PLATILOR EFECTUATE SI PREFINANTARI</t>
  </si>
  <si>
    <t>Sume primite in contul platilor efectuate in anul curent</t>
  </si>
  <si>
    <t>Sume primite in contul platilor efectuate in anii anteriori</t>
  </si>
  <si>
    <t>Alte facilitati si instrumente postaderare</t>
  </si>
  <si>
    <t>Sume alocate din bugetul de stat penru fondul de garantare pentru plata creantelor salariale</t>
  </si>
  <si>
    <t>Venituri fond garantare pentru plata creantelor salriale</t>
  </si>
  <si>
    <t>Sume aferente persoanelor cu handicap neincadrate</t>
  </si>
  <si>
    <t>Programe finantate din Fondul European de Dezvoltare Regionala (FEDER) aferente cadrului financiar 2021-2027</t>
  </si>
  <si>
    <t>Programe finantate din Fondul Social European Plus (FSE+) aferente cadrului financiar 2021-2027</t>
  </si>
  <si>
    <t>Fonduri Europene nerambursabile</t>
  </si>
  <si>
    <t>Sume aferente Tva</t>
  </si>
  <si>
    <t>Alte drepturi salariale in natura</t>
  </si>
  <si>
    <t>Consultanta si expertiza</t>
  </si>
  <si>
    <t xml:space="preserve"> Deplasari in strainatate</t>
  </si>
  <si>
    <t>Uniforme si echipament</t>
  </si>
  <si>
    <t>Lenjerie si accesorii de pat</t>
  </si>
  <si>
    <t xml:space="preserve"> Indemnizatii de detasare</t>
  </si>
  <si>
    <t xml:space="preserve"> Alte drepturi salariale in bani</t>
  </si>
  <si>
    <t xml:space="preserve"> Indemnizatii de hrana</t>
  </si>
  <si>
    <t>Tichete de masa</t>
  </si>
  <si>
    <t>Norme de hrana</t>
  </si>
  <si>
    <t>Uniforme si echipament obligatoriu</t>
  </si>
  <si>
    <t>Sporuri pentru conditii de munca</t>
  </si>
  <si>
    <t xml:space="preserve"> Indemnizatii de conducere</t>
  </si>
  <si>
    <t xml:space="preserve"> Spor de vechime</t>
  </si>
  <si>
    <t xml:space="preserve"> Alte sporuri</t>
  </si>
  <si>
    <t xml:space="preserve"> Ore suplimentare</t>
  </si>
  <si>
    <t xml:space="preserve"> Fond de premii</t>
  </si>
  <si>
    <t>Prima de vacanta</t>
  </si>
  <si>
    <t xml:space="preserve"> Fond pentru posturi ocupate prin cumul</t>
  </si>
  <si>
    <t xml:space="preserve"> Fond aferent platii cu ora   </t>
  </si>
  <si>
    <t xml:space="preserve"> Ajutoare sociale in numerar</t>
  </si>
  <si>
    <t xml:space="preserve"> Plati catre angajatori pentru formarea profesionala a angajatilor</t>
  </si>
  <si>
    <t xml:space="preserve"> Prestari de servicii pentru transmiterea drepturilor</t>
  </si>
  <si>
    <t xml:space="preserve"> Protocol si reprezentare</t>
  </si>
  <si>
    <t>Spor pentru conditii de munca</t>
  </si>
  <si>
    <t>Spor de vechime</t>
  </si>
  <si>
    <t>Salarii de merit</t>
  </si>
  <si>
    <t>Alte sporuri</t>
  </si>
  <si>
    <t>Fond de premii</t>
  </si>
  <si>
    <t xml:space="preserve"> Prima de vacanta</t>
  </si>
  <si>
    <t xml:space="preserve"> Indemnizatii platite unor persoane din afara unitatii</t>
  </si>
  <si>
    <t xml:space="preserve"> Indemnizatii de delegare</t>
  </si>
  <si>
    <t xml:space="preserve"> Alocatiipentru transportul la si dela locul de munca</t>
  </si>
  <si>
    <t xml:space="preserve"> Furnituri de birou</t>
  </si>
  <si>
    <t xml:space="preserve"> Materiale pentru curatenie</t>
  </si>
  <si>
    <t xml:space="preserve"> Bunuri si servicii</t>
  </si>
  <si>
    <t xml:space="preserve"> Incalzit, iluminat si forta motrica</t>
  </si>
  <si>
    <t xml:space="preserve"> Apa, canal si salubritate</t>
  </si>
  <si>
    <t xml:space="preserve"> Materiale si prestari servicii cu caracter functional</t>
  </si>
  <si>
    <t xml:space="preserve">  Alte bunuri si servicii pentru intretinere si functionare</t>
  </si>
  <si>
    <t xml:space="preserve"> Uniforme si echipament</t>
  </si>
  <si>
    <t xml:space="preserve">  Lenjerie si accesorii de pat</t>
  </si>
  <si>
    <t xml:space="preserve"> Pregatire profesionala</t>
  </si>
  <si>
    <t xml:space="preserve"> Chirii</t>
  </si>
  <si>
    <t xml:space="preserve"> Alte cheltuieli cu bunuri si servicii</t>
  </si>
  <si>
    <t>Sume aferente platii creantelor salariale</t>
  </si>
  <si>
    <t xml:space="preserve"> ALTE CHELTUIELI</t>
  </si>
  <si>
    <t xml:space="preserve">  Alte cheltuieli</t>
  </si>
  <si>
    <t xml:space="preserve"> Cheltuieli salariale in natura</t>
  </si>
  <si>
    <t xml:space="preserve"> Transport</t>
  </si>
  <si>
    <t xml:space="preserve"> Studii si cercetari </t>
  </si>
  <si>
    <t xml:space="preserve">  Protocol si reprezentare</t>
  </si>
  <si>
    <t xml:space="preserve">  Executarea silita a creantelor bugetare</t>
  </si>
  <si>
    <t xml:space="preserve"> - altele-drepturi restante</t>
  </si>
  <si>
    <t xml:space="preserve">  - venit de completare OUG 36/2013</t>
  </si>
  <si>
    <t xml:space="preserve"> - venit de completare OUG 116/2006</t>
  </si>
  <si>
    <t xml:space="preserve"> - OG 9 / 2010</t>
  </si>
  <si>
    <t xml:space="preserve"> - OG 69/2019</t>
  </si>
  <si>
    <t xml:space="preserve"> Prime de asigurare non-viata</t>
  </si>
  <si>
    <t xml:space="preserve"> Constructii</t>
  </si>
  <si>
    <t xml:space="preserve"> Masini, echipamente si mijloace de transport</t>
  </si>
  <si>
    <t xml:space="preserve">  Mobilier, aparatura birotica si alte active corporale</t>
  </si>
  <si>
    <t xml:space="preserve">  Alte active fixe </t>
  </si>
  <si>
    <t xml:space="preserve">  Reparatii capitale aferente activelor fixe</t>
  </si>
  <si>
    <t xml:space="preserve"> PROIECTE CU FINANTARE DIN FONDURI EXTERNE NERAMBURSABILE (FEN) POSTADERARE</t>
  </si>
  <si>
    <t xml:space="preserve"> Contributii si cotizatii la organisme internationale</t>
  </si>
  <si>
    <t xml:space="preserve"> B. Transferuri curente in strainatate (catre organizatii internationale)</t>
  </si>
  <si>
    <t xml:space="preserve"> Programe PHARE si alte programe cu finantare nerambursabila</t>
  </si>
  <si>
    <t xml:space="preserve">  A. Transferuri interne</t>
  </si>
  <si>
    <t xml:space="preserve"> ALTE TRANSFERURI</t>
  </si>
  <si>
    <t>Fonduri nerambursabile pentru crearea de noi locuri de munca</t>
  </si>
  <si>
    <t xml:space="preserve"> Plati pentru formarea profesionala a ngajatilor</t>
  </si>
  <si>
    <t>Rambursari de credite externe contractate de ordonatori de credite</t>
  </si>
  <si>
    <t>Rambursari de credite externe</t>
  </si>
  <si>
    <t xml:space="preserve"> RAMBURSARI DE CREDITE</t>
  </si>
  <si>
    <t xml:space="preserve"> OPERATIUNI FINANCIARE</t>
  </si>
  <si>
    <t xml:space="preserve"> ACTIVE NEFINANCIARE </t>
  </si>
  <si>
    <t>Dobanza datorata trezoreriei statului</t>
  </si>
  <si>
    <t>Dobanzi</t>
  </si>
  <si>
    <t xml:space="preserve"> DOBANZI</t>
  </si>
  <si>
    <t xml:space="preserve"> Salarii de baza</t>
  </si>
  <si>
    <t xml:space="preserve"> Sporuri pentru conditii de munca</t>
  </si>
  <si>
    <t>Fond pentru posturi ocupate prin cumul</t>
  </si>
  <si>
    <t xml:space="preserve"> Contributii</t>
  </si>
  <si>
    <t>Contributii de asigurari de somaj</t>
  </si>
  <si>
    <t xml:space="preserve"> Contributii de asigurari de sanatate</t>
  </si>
  <si>
    <t xml:space="preserve"> Carburanti si lubrifianti</t>
  </si>
  <si>
    <t xml:space="preserve"> Piese de schimb</t>
  </si>
  <si>
    <t>Transport</t>
  </si>
  <si>
    <t xml:space="preserve"> Posta, telecomunicatii, radio, tv, internet</t>
  </si>
  <si>
    <t xml:space="preserve"> Lenjerie si accesorii de pat</t>
  </si>
  <si>
    <t xml:space="preserve"> Deplasari, detasari, transferari</t>
  </si>
  <si>
    <t xml:space="preserve"> Carti, publicatii si materiale documentare</t>
  </si>
  <si>
    <t xml:space="preserve"> Protectia muncii</t>
  </si>
  <si>
    <t xml:space="preserve"> Transferuri curente</t>
  </si>
  <si>
    <t xml:space="preserve"> TRANSFERURI INTRE UNITATI ALE ADMINISTRATIEI PUBLICE</t>
  </si>
  <si>
    <t xml:space="preserve"> Active fixe </t>
  </si>
  <si>
    <t>Cheltuieli judiciare si extrajudiciare derivate din actiuni in reprezentarea intereselor statului, potrivit dispozitiilor legale</t>
  </si>
  <si>
    <t xml:space="preserve"> Alte active fixe </t>
  </si>
  <si>
    <t>Reparatii capitale aferente activelor fixe</t>
  </si>
  <si>
    <t>Constructii</t>
  </si>
  <si>
    <t xml:space="preserve"> CHELTUIELI DE PERSONAL</t>
  </si>
  <si>
    <t>20.00.02.01</t>
  </si>
  <si>
    <t>20.00.02</t>
  </si>
  <si>
    <t>20.00.06</t>
  </si>
  <si>
    <t>20.00.10</t>
  </si>
  <si>
    <t>Venituri din contributia asiguratorie pentru munca pentru somaj</t>
  </si>
  <si>
    <t>20.00.11</t>
  </si>
  <si>
    <t>21.00.02</t>
  </si>
  <si>
    <t>21.00.02.01</t>
  </si>
  <si>
    <t>21.00.02.02</t>
  </si>
  <si>
    <t>21.00.09</t>
  </si>
  <si>
    <t>21.00.10</t>
  </si>
  <si>
    <t>31.00.03</t>
  </si>
  <si>
    <t>31.00.04</t>
  </si>
  <si>
    <t>I</t>
  </si>
  <si>
    <t>VENITURI CURENTE</t>
  </si>
  <si>
    <t>36.00.24</t>
  </si>
  <si>
    <t>36.00.50</t>
  </si>
  <si>
    <t>40.00.03</t>
  </si>
  <si>
    <t>42.00.25</t>
  </si>
  <si>
    <t>45.00.01.01</t>
  </si>
  <si>
    <t>45.00.02.01</t>
  </si>
  <si>
    <t>45.00.02.02</t>
  </si>
  <si>
    <t>42.00.83</t>
  </si>
  <si>
    <t xml:space="preserve">45.00.01 </t>
  </si>
  <si>
    <t xml:space="preserve">45.00.02 </t>
  </si>
  <si>
    <t xml:space="preserve">45.00.16  </t>
  </si>
  <si>
    <t>46.00.04</t>
  </si>
  <si>
    <t>48.00.01</t>
  </si>
  <si>
    <t>48.00.02</t>
  </si>
  <si>
    <t>48.00.16</t>
  </si>
  <si>
    <t>49.00.02</t>
  </si>
  <si>
    <t>16.00.03</t>
  </si>
  <si>
    <t>48.00.15</t>
  </si>
  <si>
    <t>o1</t>
  </si>
  <si>
    <t>o2</t>
  </si>
  <si>
    <t>o3</t>
  </si>
  <si>
    <t>Programe finanțate din Fondul pentru o Tranziție Justă (FTJ), aferente cadrului financiar 2021-2027</t>
  </si>
  <si>
    <t xml:space="preserve"> Alte facilitati si instrumente postaderare(AFIP)</t>
  </si>
  <si>
    <t>48.00.12</t>
  </si>
  <si>
    <t>Programe Instrumentul European de Vecinatate si Parteneriat (ENPI)</t>
  </si>
  <si>
    <t xml:space="preserve">Contributii de asigurari pentru somaj de la persoanele care realizeaza venituri de natura profesionala altele decat cele de natura salariala, platita de angajatori  </t>
  </si>
  <si>
    <t>Locuinta de serviciu folosita  de salalariat si familia sa</t>
  </si>
  <si>
    <t>Alocatii pentru transportul la si dela locul de munca</t>
  </si>
  <si>
    <t>45.00.49</t>
  </si>
  <si>
    <t>Fondul Social European Plus (FSE+), aferent cadrului financiar 2021-2027</t>
  </si>
  <si>
    <t>45.00.49.01</t>
  </si>
  <si>
    <t>45.00.49.02</t>
  </si>
  <si>
    <t>45.00.49.03</t>
  </si>
  <si>
    <t>Sume primite în contul plăţilor efectuate în anul curent</t>
  </si>
  <si>
    <t>Sume primite în contul plăţilor efectuate în anii anteriori</t>
  </si>
  <si>
    <t>Prefinanțare</t>
  </si>
  <si>
    <t xml:space="preserve">Ajutoare sociale in natura </t>
  </si>
  <si>
    <t>JUDETUL SATU MARE</t>
  </si>
  <si>
    <t>Contul de executie al bugetului asigurarilor pentru somaj, la data de: 31.01.2025</t>
  </si>
  <si>
    <t>Prima de insertie art 73^1 alin 2</t>
  </si>
  <si>
    <t>Plati pt.stimularea somerilor care se angajeaza inainte de expirarea perioadei de somaj. Art.72</t>
  </si>
  <si>
    <t xml:space="preserve">                                                                                             Director executiv                                                                   Director executiv adjunct</t>
  </si>
  <si>
    <t xml:space="preserve">Sef serviciu buget </t>
  </si>
  <si>
    <t xml:space="preserve">                                                                                                                 Dersidan Simona Valerica                                                    Marusca Septimiu Marcel</t>
  </si>
  <si>
    <t>Tinca Raluca Daniela</t>
  </si>
  <si>
    <t xml:space="preserve">       Intocmit,</t>
  </si>
  <si>
    <t xml:space="preserve">       Candra Kreiger Judit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</si>
</sst>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24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 Narrow"/>
      <family val="2"/>
    </font>
    <font>
      <sz val="11"/>
      <color rgb="FF0070C0"/>
      <name val="Arial Narrow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70C0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FF1F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8">
    <xf numFmtId="0" fontId="0" fillId="0" borderId="0"/>
    <xf numFmtId="0" fontId="2" fillId="0" borderId="0"/>
    <xf numFmtId="0" fontId="7" fillId="0" borderId="0"/>
    <xf numFmtId="164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4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4" fontId="8" fillId="0" borderId="0" applyFill="0" applyBorder="0"/>
    <xf numFmtId="0" fontId="21" fillId="0" borderId="0"/>
    <xf numFmtId="4" fontId="8" fillId="0" borderId="0"/>
    <xf numFmtId="4" fontId="8" fillId="0" borderId="0"/>
    <xf numFmtId="0" fontId="8" fillId="0" borderId="0"/>
    <xf numFmtId="0" fontId="8" fillId="0" borderId="0"/>
    <xf numFmtId="4" fontId="8" fillId="0" borderId="0"/>
    <xf numFmtId="4" fontId="8" fillId="0" borderId="0" applyFill="0" applyBorder="0"/>
    <xf numFmtId="4" fontId="8" fillId="0" borderId="0"/>
    <xf numFmtId="0" fontId="1" fillId="0" borderId="0"/>
    <xf numFmtId="4" fontId="8" fillId="0" borderId="0"/>
    <xf numFmtId="0" fontId="8" fillId="0" borderId="0"/>
    <xf numFmtId="0" fontId="8" fillId="0" borderId="0"/>
    <xf numFmtId="4" fontId="8" fillId="0" borderId="0"/>
    <xf numFmtId="0" fontId="1" fillId="0" borderId="0"/>
    <xf numFmtId="0" fontId="8" fillId="0" borderId="0"/>
    <xf numFmtId="4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8" fillId="0" borderId="0" applyFill="0" applyBorder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</cellStyleXfs>
  <cellXfs count="211">
    <xf numFmtId="0" fontId="0" fillId="0" borderId="0" xfId="0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4" fontId="7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4" fontId="7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7" fillId="0" borderId="0" xfId="1" applyFont="1"/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4" fontId="9" fillId="0" borderId="17" xfId="1" applyNumberFormat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top"/>
    </xf>
    <xf numFmtId="0" fontId="11" fillId="0" borderId="0" xfId="1" applyFont="1" applyAlignment="1">
      <alignment horizontal="center"/>
    </xf>
    <xf numFmtId="0" fontId="4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left" vertical="center" wrapText="1"/>
    </xf>
    <xf numFmtId="3" fontId="7" fillId="0" borderId="25" xfId="1" applyNumberFormat="1" applyFont="1" applyBorder="1" applyAlignment="1">
      <alignment horizontal="left" vertical="center" wrapText="1"/>
    </xf>
    <xf numFmtId="0" fontId="7" fillId="0" borderId="27" xfId="1" applyFont="1" applyBorder="1" applyAlignment="1">
      <alignment horizontal="center" vertical="center" wrapText="1"/>
    </xf>
    <xf numFmtId="4" fontId="7" fillId="0" borderId="28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12" fillId="3" borderId="7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3" fillId="3" borderId="29" xfId="1" applyFont="1" applyFill="1" applyBorder="1" applyAlignment="1">
      <alignment horizontal="left" vertical="center" wrapText="1"/>
    </xf>
    <xf numFmtId="3" fontId="8" fillId="0" borderId="0" xfId="1" applyNumberFormat="1" applyFont="1" applyAlignment="1">
      <alignment vertical="top"/>
    </xf>
    <xf numFmtId="3" fontId="7" fillId="0" borderId="35" xfId="1" quotePrefix="1" applyNumberFormat="1" applyFont="1" applyBorder="1" applyAlignment="1">
      <alignment horizontal="left" vertical="center"/>
    </xf>
    <xf numFmtId="3" fontId="9" fillId="0" borderId="33" xfId="1" applyNumberFormat="1" applyFont="1" applyBorder="1" applyAlignment="1">
      <alignment horizontal="left" vertical="center"/>
    </xf>
    <xf numFmtId="3" fontId="9" fillId="0" borderId="39" xfId="1" applyNumberFormat="1" applyFont="1" applyBorder="1" applyAlignment="1">
      <alignment horizontal="right" vertical="center"/>
    </xf>
    <xf numFmtId="4" fontId="9" fillId="0" borderId="40" xfId="1" applyNumberFormat="1" applyFont="1" applyBorder="1" applyAlignment="1">
      <alignment horizontal="right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3" fontId="9" fillId="0" borderId="42" xfId="1" applyNumberFormat="1" applyFont="1" applyBorder="1" applyAlignment="1">
      <alignment horizontal="left" vertical="center"/>
    </xf>
    <xf numFmtId="4" fontId="9" fillId="0" borderId="49" xfId="1" applyNumberFormat="1" applyFont="1" applyBorder="1" applyAlignment="1">
      <alignment horizontal="right" vertical="center"/>
    </xf>
    <xf numFmtId="49" fontId="12" fillId="0" borderId="42" xfId="1" applyNumberFormat="1" applyFont="1" applyBorder="1" applyAlignment="1">
      <alignment horizontal="center" vertical="center"/>
    </xf>
    <xf numFmtId="4" fontId="6" fillId="0" borderId="43" xfId="1" applyNumberFormat="1" applyFont="1" applyBorder="1" applyAlignment="1">
      <alignment horizontal="left" vertical="center" wrapText="1"/>
    </xf>
    <xf numFmtId="3" fontId="14" fillId="0" borderId="0" xfId="1" applyNumberFormat="1" applyFont="1" applyAlignment="1">
      <alignment vertical="top"/>
    </xf>
    <xf numFmtId="0" fontId="14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9" fillId="0" borderId="0" xfId="1" applyFont="1"/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3" fontId="7" fillId="0" borderId="42" xfId="1" applyNumberFormat="1" applyFont="1" applyBorder="1" applyAlignment="1">
      <alignment horizontal="left" vertical="center" wrapText="1"/>
    </xf>
    <xf numFmtId="3" fontId="7" fillId="0" borderId="46" xfId="1" applyNumberFormat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6" fillId="0" borderId="43" xfId="1" applyFont="1" applyBorder="1" applyAlignment="1">
      <alignment horizontal="left" vertical="center" wrapText="1"/>
    </xf>
    <xf numFmtId="0" fontId="12" fillId="4" borderId="43" xfId="1" applyFont="1" applyFill="1" applyBorder="1" applyAlignment="1">
      <alignment horizontal="left" vertical="center" wrapText="1"/>
    </xf>
    <xf numFmtId="0" fontId="6" fillId="5" borderId="41" xfId="1" applyFont="1" applyFill="1" applyBorder="1" applyAlignment="1">
      <alignment horizontal="center" vertical="center"/>
    </xf>
    <xf numFmtId="0" fontId="6" fillId="5" borderId="42" xfId="1" applyFont="1" applyFill="1" applyBorder="1" applyAlignment="1">
      <alignment horizontal="center" vertical="center"/>
    </xf>
    <xf numFmtId="0" fontId="6" fillId="5" borderId="43" xfId="1" applyFont="1" applyFill="1" applyBorder="1" applyAlignment="1">
      <alignment horizontal="left" vertical="center"/>
    </xf>
    <xf numFmtId="0" fontId="13" fillId="3" borderId="43" xfId="1" applyFont="1" applyFill="1" applyBorder="1" applyAlignment="1">
      <alignment horizontal="left" vertical="center" wrapText="1"/>
    </xf>
    <xf numFmtId="3" fontId="7" fillId="0" borderId="0" xfId="1" applyNumberFormat="1" applyFont="1" applyAlignment="1">
      <alignment vertical="top"/>
    </xf>
    <xf numFmtId="3" fontId="9" fillId="0" borderId="42" xfId="1" applyNumberFormat="1" applyFont="1" applyBorder="1" applyAlignment="1">
      <alignment horizontal="left" vertical="center" wrapText="1"/>
    </xf>
    <xf numFmtId="4" fontId="13" fillId="4" borderId="43" xfId="1" applyNumberFormat="1" applyFont="1" applyFill="1" applyBorder="1" applyAlignment="1">
      <alignment horizontal="left" vertical="center"/>
    </xf>
    <xf numFmtId="0" fontId="12" fillId="0" borderId="42" xfId="1" quotePrefix="1" applyFont="1" applyBorder="1" applyAlignment="1">
      <alignment horizontal="center" vertical="center"/>
    </xf>
    <xf numFmtId="0" fontId="12" fillId="6" borderId="42" xfId="1" applyFont="1" applyFill="1" applyBorder="1" applyAlignment="1">
      <alignment horizontal="center" vertical="center"/>
    </xf>
    <xf numFmtId="0" fontId="15" fillId="0" borderId="43" xfId="1" applyFont="1" applyBorder="1" applyAlignment="1">
      <alignment horizontal="left" vertical="center" wrapText="1"/>
    </xf>
    <xf numFmtId="3" fontId="9" fillId="0" borderId="48" xfId="1" applyNumberFormat="1" applyFont="1" applyBorder="1" applyAlignment="1">
      <alignment horizontal="left" vertical="center" wrapText="1"/>
    </xf>
    <xf numFmtId="4" fontId="9" fillId="0" borderId="45" xfId="1" applyNumberFormat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 wrapText="1"/>
    </xf>
    <xf numFmtId="3" fontId="7" fillId="0" borderId="48" xfId="1" applyNumberFormat="1" applyFont="1" applyBorder="1" applyAlignment="1">
      <alignment horizontal="left" vertical="center" wrapText="1"/>
    </xf>
    <xf numFmtId="3" fontId="7" fillId="0" borderId="47" xfId="1" applyNumberFormat="1" applyFont="1" applyBorder="1" applyAlignment="1">
      <alignment horizontal="left" vertical="center"/>
    </xf>
    <xf numFmtId="0" fontId="16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3" xfId="1" applyFont="1" applyBorder="1" applyAlignment="1">
      <alignment horizontal="left" vertical="center" wrapText="1"/>
    </xf>
    <xf numFmtId="3" fontId="17" fillId="0" borderId="48" xfId="1" applyNumberFormat="1" applyFont="1" applyBorder="1" applyAlignment="1">
      <alignment horizontal="left" vertical="center" wrapText="1"/>
    </xf>
    <xf numFmtId="4" fontId="18" fillId="0" borderId="45" xfId="1" applyNumberFormat="1" applyFont="1" applyBorder="1" applyAlignment="1">
      <alignment horizontal="left" vertical="center" wrapText="1"/>
    </xf>
    <xf numFmtId="3" fontId="17" fillId="0" borderId="42" xfId="1" applyNumberFormat="1" applyFont="1" applyBorder="1" applyAlignment="1">
      <alignment horizontal="left" vertical="center" wrapText="1"/>
    </xf>
    <xf numFmtId="3" fontId="19" fillId="0" borderId="0" xfId="1" applyNumberFormat="1" applyFont="1" applyAlignment="1">
      <alignment vertical="top"/>
    </xf>
    <xf numFmtId="0" fontId="19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17" fillId="0" borderId="0" xfId="1" applyFont="1"/>
    <xf numFmtId="0" fontId="6" fillId="0" borderId="42" xfId="1" quotePrefix="1" applyFont="1" applyBorder="1" applyAlignment="1">
      <alignment horizontal="center" vertical="center"/>
    </xf>
    <xf numFmtId="0" fontId="6" fillId="6" borderId="41" xfId="1" applyFont="1" applyFill="1" applyBorder="1" applyAlignment="1">
      <alignment horizontal="center" vertical="center"/>
    </xf>
    <xf numFmtId="0" fontId="6" fillId="6" borderId="42" xfId="1" applyFont="1" applyFill="1" applyBorder="1" applyAlignment="1">
      <alignment horizontal="center" vertical="center"/>
    </xf>
    <xf numFmtId="0" fontId="6" fillId="6" borderId="43" xfId="1" applyFont="1" applyFill="1" applyBorder="1" applyAlignment="1">
      <alignment horizontal="left" vertical="center" wrapText="1"/>
    </xf>
    <xf numFmtId="3" fontId="9" fillId="0" borderId="46" xfId="1" applyNumberFormat="1" applyFont="1" applyBorder="1" applyAlignment="1">
      <alignment horizontal="left" vertical="center" wrapText="1"/>
    </xf>
    <xf numFmtId="3" fontId="9" fillId="0" borderId="0" xfId="1" applyNumberFormat="1" applyFont="1" applyAlignment="1">
      <alignment vertical="top"/>
    </xf>
    <xf numFmtId="3" fontId="7" fillId="0" borderId="47" xfId="1" applyNumberFormat="1" applyFont="1" applyBorder="1" applyAlignment="1">
      <alignment horizontal="left" vertical="center" wrapText="1"/>
    </xf>
    <xf numFmtId="3" fontId="9" fillId="0" borderId="48" xfId="1" applyNumberFormat="1" applyFont="1" applyBorder="1" applyAlignment="1">
      <alignment horizontal="left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left" vertical="center" wrapText="1"/>
    </xf>
    <xf numFmtId="3" fontId="8" fillId="2" borderId="0" xfId="1" applyNumberFormat="1" applyFont="1" applyFill="1" applyAlignment="1">
      <alignment vertical="top"/>
    </xf>
    <xf numFmtId="0" fontId="8" fillId="2" borderId="0" xfId="1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/>
    <xf numFmtId="3" fontId="17" fillId="0" borderId="47" xfId="1" applyNumberFormat="1" applyFont="1" applyBorder="1" applyAlignment="1">
      <alignment horizontal="left" vertical="center"/>
    </xf>
    <xf numFmtId="0" fontId="6" fillId="0" borderId="43" xfId="1" quotePrefix="1" applyFont="1" applyBorder="1" applyAlignment="1">
      <alignment horizontal="left" vertical="center" wrapText="1"/>
    </xf>
    <xf numFmtId="3" fontId="9" fillId="0" borderId="44" xfId="1" applyNumberFormat="1" applyFont="1" applyBorder="1" applyAlignment="1">
      <alignment horizontal="left" vertical="center" wrapText="1"/>
    </xf>
    <xf numFmtId="0" fontId="6" fillId="0" borderId="43" xfId="1" applyFont="1" applyBorder="1" applyAlignment="1">
      <alignment horizontal="center" vertical="center"/>
    </xf>
    <xf numFmtId="3" fontId="9" fillId="0" borderId="41" xfId="1" applyNumberFormat="1" applyFont="1" applyBorder="1" applyAlignment="1">
      <alignment horizontal="left" vertical="center" wrapText="1"/>
    </xf>
    <xf numFmtId="3" fontId="9" fillId="0" borderId="47" xfId="1" applyNumberFormat="1" applyFont="1" applyBorder="1" applyAlignment="1">
      <alignment horizontal="left" vertical="center"/>
    </xf>
    <xf numFmtId="3" fontId="7" fillId="0" borderId="0" xfId="1" applyNumberFormat="1" applyFont="1" applyAlignment="1">
      <alignment horizontal="right" vertical="center"/>
    </xf>
    <xf numFmtId="3" fontId="9" fillId="0" borderId="0" xfId="1" applyNumberFormat="1" applyFont="1" applyAlignment="1">
      <alignment horizontal="left" vertical="center"/>
    </xf>
    <xf numFmtId="3" fontId="7" fillId="0" borderId="0" xfId="1" applyNumberFormat="1" applyFont="1" applyAlignment="1">
      <alignment horizontal="left" vertical="center"/>
    </xf>
    <xf numFmtId="3" fontId="7" fillId="0" borderId="0" xfId="1" applyNumberFormat="1" applyFont="1"/>
    <xf numFmtId="0" fontId="9" fillId="0" borderId="1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3" fontId="7" fillId="4" borderId="30" xfId="1" quotePrefix="1" applyNumberFormat="1" applyFont="1" applyFill="1" applyBorder="1" applyAlignment="1">
      <alignment horizontal="left" vertical="center"/>
    </xf>
    <xf numFmtId="3" fontId="9" fillId="4" borderId="8" xfId="1" applyNumberFormat="1" applyFont="1" applyFill="1" applyBorder="1" applyAlignment="1">
      <alignment horizontal="left" vertical="center"/>
    </xf>
    <xf numFmtId="4" fontId="7" fillId="4" borderId="29" xfId="1" quotePrefix="1" applyNumberFormat="1" applyFont="1" applyFill="1" applyBorder="1" applyAlignment="1">
      <alignment horizontal="left" vertical="center"/>
    </xf>
    <xf numFmtId="3" fontId="9" fillId="4" borderId="4" xfId="1" applyNumberFormat="1" applyFont="1" applyFill="1" applyBorder="1" applyAlignment="1">
      <alignment horizontal="left" vertical="center"/>
    </xf>
    <xf numFmtId="3" fontId="9" fillId="4" borderId="9" xfId="1" applyNumberFormat="1" applyFont="1" applyFill="1" applyBorder="1" applyAlignment="1">
      <alignment horizontal="left" vertical="center"/>
    </xf>
    <xf numFmtId="3" fontId="3" fillId="4" borderId="31" xfId="1" applyNumberFormat="1" applyFont="1" applyFill="1" applyBorder="1" applyAlignment="1">
      <alignment horizontal="right" vertical="center"/>
    </xf>
    <xf numFmtId="4" fontId="3" fillId="4" borderId="6" xfId="1" applyNumberFormat="1" applyFont="1" applyFill="1" applyBorder="1" applyAlignment="1">
      <alignment horizontal="right" vertical="center"/>
    </xf>
    <xf numFmtId="3" fontId="9" fillId="4" borderId="2" xfId="1" applyNumberFormat="1" applyFont="1" applyFill="1" applyBorder="1" applyAlignment="1">
      <alignment horizontal="left" vertical="center" wrapText="1"/>
    </xf>
    <xf numFmtId="3" fontId="7" fillId="5" borderId="50" xfId="1" applyNumberFormat="1" applyFont="1" applyFill="1" applyBorder="1" applyAlignment="1">
      <alignment horizontal="left" vertical="center"/>
    </xf>
    <xf numFmtId="3" fontId="7" fillId="5" borderId="51" xfId="1" applyNumberFormat="1" applyFont="1" applyFill="1" applyBorder="1" applyAlignment="1">
      <alignment horizontal="center" vertical="center"/>
    </xf>
    <xf numFmtId="3" fontId="7" fillId="5" borderId="51" xfId="1" applyNumberFormat="1" applyFont="1" applyFill="1" applyBorder="1" applyAlignment="1">
      <alignment horizontal="left" vertical="center"/>
    </xf>
    <xf numFmtId="4" fontId="7" fillId="5" borderId="52" xfId="1" applyNumberFormat="1" applyFont="1" applyFill="1" applyBorder="1" applyAlignment="1">
      <alignment horizontal="left" vertical="center"/>
    </xf>
    <xf numFmtId="3" fontId="7" fillId="5" borderId="53" xfId="1" applyNumberFormat="1" applyFont="1" applyFill="1" applyBorder="1" applyAlignment="1">
      <alignment horizontal="left" vertical="center"/>
    </xf>
    <xf numFmtId="3" fontId="7" fillId="5" borderId="54" xfId="1" applyNumberFormat="1" applyFont="1" applyFill="1" applyBorder="1" applyAlignment="1">
      <alignment horizontal="left" vertical="center"/>
    </xf>
    <xf numFmtId="3" fontId="7" fillId="5" borderId="55" xfId="1" applyNumberFormat="1" applyFont="1" applyFill="1" applyBorder="1" applyAlignment="1">
      <alignment horizontal="right" vertical="center"/>
    </xf>
    <xf numFmtId="4" fontId="7" fillId="5" borderId="56" xfId="1" applyNumberFormat="1" applyFont="1" applyFill="1" applyBorder="1" applyAlignment="1">
      <alignment horizontal="right" vertical="center"/>
    </xf>
    <xf numFmtId="3" fontId="9" fillId="6" borderId="13" xfId="1" applyNumberFormat="1" applyFont="1" applyFill="1" applyBorder="1" applyAlignment="1">
      <alignment horizontal="left" vertical="center" wrapText="1"/>
    </xf>
    <xf numFmtId="3" fontId="9" fillId="4" borderId="39" xfId="1" applyNumberFormat="1" applyFont="1" applyFill="1" applyBorder="1" applyAlignment="1">
      <alignment horizontal="left" vertical="center" wrapText="1"/>
    </xf>
    <xf numFmtId="4" fontId="9" fillId="4" borderId="36" xfId="1" applyNumberFormat="1" applyFont="1" applyFill="1" applyBorder="1" applyAlignment="1">
      <alignment horizontal="left" vertical="center" wrapText="1"/>
    </xf>
    <xf numFmtId="3" fontId="9" fillId="4" borderId="37" xfId="1" applyNumberFormat="1" applyFont="1" applyFill="1" applyBorder="1" applyAlignment="1">
      <alignment horizontal="left" vertical="center" wrapText="1"/>
    </xf>
    <xf numFmtId="3" fontId="9" fillId="4" borderId="38" xfId="1" applyNumberFormat="1" applyFont="1" applyFill="1" applyBorder="1" applyAlignment="1">
      <alignment horizontal="left" vertical="center" wrapText="1"/>
    </xf>
    <xf numFmtId="4" fontId="9" fillId="4" borderId="40" xfId="1" applyNumberFormat="1" applyFont="1" applyFill="1" applyBorder="1" applyAlignment="1">
      <alignment horizontal="right" vertical="center"/>
    </xf>
    <xf numFmtId="3" fontId="7" fillId="6" borderId="48" xfId="1" applyNumberFormat="1" applyFont="1" applyFill="1" applyBorder="1" applyAlignment="1">
      <alignment horizontal="left" vertical="center" wrapText="1"/>
    </xf>
    <xf numFmtId="4" fontId="9" fillId="6" borderId="45" xfId="1" applyNumberFormat="1" applyFont="1" applyFill="1" applyBorder="1" applyAlignment="1">
      <alignment horizontal="left" vertical="center" wrapText="1"/>
    </xf>
    <xf numFmtId="3" fontId="7" fillId="6" borderId="46" xfId="1" applyNumberFormat="1" applyFont="1" applyFill="1" applyBorder="1" applyAlignment="1">
      <alignment horizontal="left" vertical="center" wrapText="1"/>
    </xf>
    <xf numFmtId="3" fontId="7" fillId="6" borderId="47" xfId="1" applyNumberFormat="1" applyFont="1" applyFill="1" applyBorder="1" applyAlignment="1">
      <alignment horizontal="left" vertical="center"/>
    </xf>
    <xf numFmtId="4" fontId="9" fillId="6" borderId="49" xfId="1" applyNumberFormat="1" applyFont="1" applyFill="1" applyBorder="1" applyAlignment="1">
      <alignment horizontal="right" vertical="center"/>
    </xf>
    <xf numFmtId="3" fontId="9" fillId="4" borderId="48" xfId="1" applyNumberFormat="1" applyFont="1" applyFill="1" applyBorder="1" applyAlignment="1">
      <alignment horizontal="left" vertical="center" wrapText="1"/>
    </xf>
    <xf numFmtId="4" fontId="9" fillId="4" borderId="45" xfId="1" applyNumberFormat="1" applyFont="1" applyFill="1" applyBorder="1" applyAlignment="1">
      <alignment horizontal="left" vertical="center" wrapText="1"/>
    </xf>
    <xf numFmtId="3" fontId="9" fillId="4" borderId="46" xfId="1" applyNumberFormat="1" applyFont="1" applyFill="1" applyBorder="1" applyAlignment="1">
      <alignment horizontal="left" vertical="center" wrapText="1"/>
    </xf>
    <xf numFmtId="3" fontId="9" fillId="4" borderId="47" xfId="1" applyNumberFormat="1" applyFont="1" applyFill="1" applyBorder="1" applyAlignment="1">
      <alignment horizontal="left" vertical="center" wrapText="1"/>
    </xf>
    <xf numFmtId="4" fontId="9" fillId="4" borderId="49" xfId="1" applyNumberFormat="1" applyFont="1" applyFill="1" applyBorder="1" applyAlignment="1">
      <alignment horizontal="right" vertical="center"/>
    </xf>
    <xf numFmtId="3" fontId="9" fillId="4" borderId="44" xfId="1" applyNumberFormat="1" applyFont="1" applyFill="1" applyBorder="1" applyAlignment="1">
      <alignment horizontal="left" vertical="center" wrapText="1"/>
    </xf>
    <xf numFmtId="3" fontId="9" fillId="6" borderId="44" xfId="1" applyNumberFormat="1" applyFont="1" applyFill="1" applyBorder="1" applyAlignment="1">
      <alignment horizontal="left" vertical="center" wrapText="1"/>
    </xf>
    <xf numFmtId="3" fontId="7" fillId="6" borderId="47" xfId="1" applyNumberFormat="1" applyFont="1" applyFill="1" applyBorder="1" applyAlignment="1">
      <alignment horizontal="left" vertical="center" wrapText="1"/>
    </xf>
    <xf numFmtId="3" fontId="9" fillId="4" borderId="42" xfId="1" applyNumberFormat="1" applyFont="1" applyFill="1" applyBorder="1" applyAlignment="1">
      <alignment horizontal="left" vertical="center"/>
    </xf>
    <xf numFmtId="2" fontId="12" fillId="0" borderId="43" xfId="0" applyNumberFormat="1" applyFont="1" applyBorder="1" applyAlignment="1">
      <alignment horizontal="left" vertical="center" wrapText="1"/>
    </xf>
    <xf numFmtId="0" fontId="23" fillId="2" borderId="42" xfId="0" applyFont="1" applyFill="1" applyBorder="1" applyAlignment="1">
      <alignment horizontal="left" vertical="center" wrapText="1"/>
    </xf>
    <xf numFmtId="0" fontId="12" fillId="4" borderId="41" xfId="1" applyFont="1" applyFill="1" applyBorder="1" applyAlignment="1">
      <alignment horizontal="center" vertical="center"/>
    </xf>
    <xf numFmtId="0" fontId="12" fillId="4" borderId="42" xfId="1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43" xfId="0" applyNumberFormat="1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2" xfId="0" quotePrefix="1" applyFont="1" applyBorder="1" applyAlignment="1">
      <alignment horizontal="center" vertical="center"/>
    </xf>
    <xf numFmtId="2" fontId="15" fillId="0" borderId="43" xfId="0" applyNumberFormat="1" applyFont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12" fillId="4" borderId="34" xfId="1" applyFont="1" applyFill="1" applyBorder="1" applyAlignment="1">
      <alignment horizontal="left" vertical="center" wrapText="1"/>
    </xf>
    <xf numFmtId="3" fontId="7" fillId="0" borderId="58" xfId="1" quotePrefix="1" applyNumberFormat="1" applyFont="1" applyBorder="1" applyAlignment="1">
      <alignment horizontal="left" vertical="center"/>
    </xf>
    <xf numFmtId="3" fontId="9" fillId="0" borderId="2" xfId="1" applyNumberFormat="1" applyFont="1" applyBorder="1" applyAlignment="1">
      <alignment horizontal="left" vertical="center"/>
    </xf>
    <xf numFmtId="4" fontId="9" fillId="0" borderId="11" xfId="1" applyNumberFormat="1" applyFont="1" applyBorder="1" applyAlignment="1">
      <alignment horizontal="right" vertical="center"/>
    </xf>
    <xf numFmtId="3" fontId="9" fillId="0" borderId="10" xfId="1" applyNumberFormat="1" applyFont="1" applyBorder="1" applyAlignment="1">
      <alignment horizontal="right" vertical="center"/>
    </xf>
    <xf numFmtId="0" fontId="12" fillId="6" borderId="12" xfId="1" applyFon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vertical="center"/>
    </xf>
    <xf numFmtId="0" fontId="12" fillId="6" borderId="14" xfId="1" applyFont="1" applyFill="1" applyBorder="1" applyAlignment="1">
      <alignment horizontal="left" vertical="center" wrapText="1"/>
    </xf>
    <xf numFmtId="4" fontId="9" fillId="6" borderId="59" xfId="1" applyNumberFormat="1" applyFont="1" applyFill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4" fontId="12" fillId="0" borderId="3" xfId="1" applyNumberFormat="1" applyFont="1" applyBorder="1" applyAlignment="1">
      <alignment horizontal="left" vertical="center"/>
    </xf>
    <xf numFmtId="49" fontId="6" fillId="0" borderId="42" xfId="1" applyNumberFormat="1" applyFont="1" applyBorder="1" applyAlignment="1">
      <alignment horizontal="center" vertical="center"/>
    </xf>
    <xf numFmtId="4" fontId="12" fillId="0" borderId="43" xfId="1" applyNumberFormat="1" applyFont="1" applyBorder="1" applyAlignment="1">
      <alignment horizontal="left" vertical="center"/>
    </xf>
    <xf numFmtId="4" fontId="6" fillId="0" borderId="43" xfId="1" applyNumberFormat="1" applyFont="1" applyBorder="1" applyAlignment="1">
      <alignment horizontal="left" vertical="center"/>
    </xf>
    <xf numFmtId="0" fontId="4" fillId="0" borderId="42" xfId="1" applyFont="1" applyBorder="1" applyAlignment="1">
      <alignment horizontal="center" vertical="center"/>
    </xf>
    <xf numFmtId="0" fontId="12" fillId="0" borderId="43" xfId="1" applyFont="1" applyBorder="1" applyAlignment="1">
      <alignment horizontal="left" vertical="center"/>
    </xf>
    <xf numFmtId="0" fontId="6" fillId="0" borderId="43" xfId="1" applyFont="1" applyBorder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3" xfId="1" applyFont="1" applyBorder="1" applyAlignment="1">
      <alignment horizontal="left" vertical="center" wrapText="1"/>
    </xf>
    <xf numFmtId="3" fontId="9" fillId="0" borderId="13" xfId="1" applyNumberFormat="1" applyFont="1" applyBorder="1" applyAlignment="1">
      <alignment horizontal="left" vertical="center" wrapText="1"/>
    </xf>
    <xf numFmtId="4" fontId="9" fillId="0" borderId="57" xfId="1" applyNumberFormat="1" applyFont="1" applyBorder="1" applyAlignment="1">
      <alignment horizontal="right" vertical="center"/>
    </xf>
    <xf numFmtId="0" fontId="6" fillId="0" borderId="43" xfId="1" applyFont="1" applyBorder="1" applyAlignment="1">
      <alignment horizontal="left" wrapText="1"/>
    </xf>
    <xf numFmtId="49" fontId="12" fillId="0" borderId="42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3" fontId="2" fillId="0" borderId="0" xfId="1" applyNumberFormat="1" applyAlignment="1">
      <alignment horizontal="left"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" fontId="9" fillId="0" borderId="20" xfId="1" applyNumberFormat="1" applyFont="1" applyBorder="1" applyAlignment="1">
      <alignment horizontal="center" vertical="center" wrapText="1"/>
    </xf>
    <xf numFmtId="0" fontId="12" fillId="3" borderId="41" xfId="1" applyFont="1" applyFill="1" applyBorder="1" applyAlignment="1">
      <alignment horizontal="center" vertical="center"/>
    </xf>
    <xf numFmtId="0" fontId="12" fillId="3" borderId="42" xfId="1" applyFont="1" applyFill="1" applyBorder="1" applyAlignment="1">
      <alignment horizontal="center" vertical="center"/>
    </xf>
    <xf numFmtId="0" fontId="12" fillId="4" borderId="41" xfId="1" applyFont="1" applyFill="1" applyBorder="1" applyAlignment="1">
      <alignment horizontal="center" vertical="center"/>
    </xf>
    <xf numFmtId="0" fontId="12" fillId="4" borderId="42" xfId="1" applyFont="1" applyFill="1" applyBorder="1" applyAlignment="1">
      <alignment horizontal="center" vertical="center"/>
    </xf>
    <xf numFmtId="0" fontId="12" fillId="4" borderId="32" xfId="1" applyFont="1" applyFill="1" applyBorder="1" applyAlignment="1">
      <alignment horizontal="center" vertical="center"/>
    </xf>
    <xf numFmtId="0" fontId="12" fillId="4" borderId="33" xfId="1" applyFont="1" applyFill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</cellXfs>
  <cellStyles count="108">
    <cellStyle name="Comma [0] 2" xfId="3" xr:uid="{00000000-0005-0000-0000-000000000000}"/>
    <cellStyle name="Comma 10" xfId="4" xr:uid="{00000000-0005-0000-0000-000001000000}"/>
    <cellStyle name="Comma 10 2" xfId="5" xr:uid="{00000000-0005-0000-0000-000002000000}"/>
    <cellStyle name="Comma 11" xfId="6" xr:uid="{00000000-0005-0000-0000-000003000000}"/>
    <cellStyle name="Comma 12" xfId="7" xr:uid="{00000000-0005-0000-0000-000004000000}"/>
    <cellStyle name="Comma 13" xfId="8" xr:uid="{00000000-0005-0000-0000-000005000000}"/>
    <cellStyle name="Comma 14" xfId="9" xr:uid="{00000000-0005-0000-0000-000006000000}"/>
    <cellStyle name="Comma 15" xfId="10" xr:uid="{00000000-0005-0000-0000-000007000000}"/>
    <cellStyle name="Comma 16" xfId="11" xr:uid="{00000000-0005-0000-0000-000008000000}"/>
    <cellStyle name="Comma 17" xfId="12" xr:uid="{00000000-0005-0000-0000-000009000000}"/>
    <cellStyle name="Comma 18" xfId="13" xr:uid="{00000000-0005-0000-0000-00000A000000}"/>
    <cellStyle name="Comma 19" xfId="14" xr:uid="{00000000-0005-0000-0000-00000B000000}"/>
    <cellStyle name="Comma 2" xfId="15" xr:uid="{00000000-0005-0000-0000-00000C000000}"/>
    <cellStyle name="Comma 2 2" xfId="16" xr:uid="{00000000-0005-0000-0000-00000D000000}"/>
    <cellStyle name="Comma 2 3" xfId="17" xr:uid="{00000000-0005-0000-0000-00000E000000}"/>
    <cellStyle name="Comma 2 4" xfId="18" xr:uid="{00000000-0005-0000-0000-00000F000000}"/>
    <cellStyle name="Comma 2 5" xfId="19" xr:uid="{00000000-0005-0000-0000-000010000000}"/>
    <cellStyle name="Comma 20" xfId="20" xr:uid="{00000000-0005-0000-0000-000011000000}"/>
    <cellStyle name="Comma 3" xfId="21" xr:uid="{00000000-0005-0000-0000-000012000000}"/>
    <cellStyle name="Comma 4" xfId="22" xr:uid="{00000000-0005-0000-0000-000013000000}"/>
    <cellStyle name="Comma 5" xfId="23" xr:uid="{00000000-0005-0000-0000-000014000000}"/>
    <cellStyle name="Comma 6" xfId="24" xr:uid="{00000000-0005-0000-0000-000015000000}"/>
    <cellStyle name="Comma 7" xfId="25" xr:uid="{00000000-0005-0000-0000-000016000000}"/>
    <cellStyle name="Comma 8" xfId="26" xr:uid="{00000000-0005-0000-0000-000017000000}"/>
    <cellStyle name="Comma 9" xfId="27" xr:uid="{00000000-0005-0000-0000-000018000000}"/>
    <cellStyle name="Hyperlink 2" xfId="28" xr:uid="{00000000-0005-0000-0000-000019000000}"/>
    <cellStyle name="Normal" xfId="0" builtinId="0"/>
    <cellStyle name="Normal 10" xfId="29" xr:uid="{00000000-0005-0000-0000-00001B000000}"/>
    <cellStyle name="Normal 11" xfId="30" xr:uid="{00000000-0005-0000-0000-00001C000000}"/>
    <cellStyle name="Normal 12" xfId="31" xr:uid="{00000000-0005-0000-0000-00001D000000}"/>
    <cellStyle name="Normal 13" xfId="32" xr:uid="{00000000-0005-0000-0000-00001E000000}"/>
    <cellStyle name="Normal 14" xfId="33" xr:uid="{00000000-0005-0000-0000-00001F000000}"/>
    <cellStyle name="Normal 15" xfId="34" xr:uid="{00000000-0005-0000-0000-000020000000}"/>
    <cellStyle name="Normal 16" xfId="35" xr:uid="{00000000-0005-0000-0000-000021000000}"/>
    <cellStyle name="Normal 17" xfId="36" xr:uid="{00000000-0005-0000-0000-000022000000}"/>
    <cellStyle name="Normal 18" xfId="37" xr:uid="{00000000-0005-0000-0000-000023000000}"/>
    <cellStyle name="Normal 19" xfId="38" xr:uid="{00000000-0005-0000-0000-000024000000}"/>
    <cellStyle name="Normal 2" xfId="1" xr:uid="{00000000-0005-0000-0000-000025000000}"/>
    <cellStyle name="Normal 2 2" xfId="39" xr:uid="{00000000-0005-0000-0000-000026000000}"/>
    <cellStyle name="Normal 2 2 2" xfId="40" xr:uid="{00000000-0005-0000-0000-000027000000}"/>
    <cellStyle name="Normal 2 2 2 2" xfId="41" xr:uid="{00000000-0005-0000-0000-000028000000}"/>
    <cellStyle name="Normal 2 3" xfId="2" xr:uid="{00000000-0005-0000-0000-000029000000}"/>
    <cellStyle name="Normal 20" xfId="42" xr:uid="{00000000-0005-0000-0000-00002A000000}"/>
    <cellStyle name="Normal 21" xfId="43" xr:uid="{00000000-0005-0000-0000-00002B000000}"/>
    <cellStyle name="Normal 22" xfId="44" xr:uid="{00000000-0005-0000-0000-00002C000000}"/>
    <cellStyle name="Normal 23" xfId="45" xr:uid="{00000000-0005-0000-0000-00002D000000}"/>
    <cellStyle name="Normal 24" xfId="46" xr:uid="{00000000-0005-0000-0000-00002E000000}"/>
    <cellStyle name="Normal 25" xfId="47" xr:uid="{00000000-0005-0000-0000-00002F000000}"/>
    <cellStyle name="Normal 26" xfId="48" xr:uid="{00000000-0005-0000-0000-000030000000}"/>
    <cellStyle name="Normal 3" xfId="49" xr:uid="{00000000-0005-0000-0000-000031000000}"/>
    <cellStyle name="Normal 3 2" xfId="50" xr:uid="{00000000-0005-0000-0000-000032000000}"/>
    <cellStyle name="Normal 3 2 2" xfId="51" xr:uid="{00000000-0005-0000-0000-000033000000}"/>
    <cellStyle name="Normal 3 3" xfId="52" xr:uid="{00000000-0005-0000-0000-000034000000}"/>
    <cellStyle name="Normal 3 3 2" xfId="53" xr:uid="{00000000-0005-0000-0000-000035000000}"/>
    <cellStyle name="Normal 3 4" xfId="54" xr:uid="{00000000-0005-0000-0000-000036000000}"/>
    <cellStyle name="Normal 4" xfId="55" xr:uid="{00000000-0005-0000-0000-000037000000}"/>
    <cellStyle name="Normal 4 2" xfId="56" xr:uid="{00000000-0005-0000-0000-000038000000}"/>
    <cellStyle name="Normal 4 2 2" xfId="57" xr:uid="{00000000-0005-0000-0000-000039000000}"/>
    <cellStyle name="Normal 4 2 3" xfId="58" xr:uid="{00000000-0005-0000-0000-00003A000000}"/>
    <cellStyle name="Normal 4 3" xfId="59" xr:uid="{00000000-0005-0000-0000-00003B000000}"/>
    <cellStyle name="Normal 5" xfId="60" xr:uid="{00000000-0005-0000-0000-00003C000000}"/>
    <cellStyle name="Normal 5 2" xfId="61" xr:uid="{00000000-0005-0000-0000-00003D000000}"/>
    <cellStyle name="Normal 5 2 2" xfId="62" xr:uid="{00000000-0005-0000-0000-00003E000000}"/>
    <cellStyle name="Normal 5 3" xfId="63" xr:uid="{00000000-0005-0000-0000-00003F000000}"/>
    <cellStyle name="Normal 5 4" xfId="64" xr:uid="{00000000-0005-0000-0000-000040000000}"/>
    <cellStyle name="Normal 6" xfId="65" xr:uid="{00000000-0005-0000-0000-000041000000}"/>
    <cellStyle name="Normal 6 2" xfId="66" xr:uid="{00000000-0005-0000-0000-000042000000}"/>
    <cellStyle name="Normal 6 3" xfId="67" xr:uid="{00000000-0005-0000-0000-000043000000}"/>
    <cellStyle name="Normal 7" xfId="68" xr:uid="{00000000-0005-0000-0000-000044000000}"/>
    <cellStyle name="Normal 7 2" xfId="69" xr:uid="{00000000-0005-0000-0000-000045000000}"/>
    <cellStyle name="Normal 7 2 2" xfId="70" xr:uid="{00000000-0005-0000-0000-000046000000}"/>
    <cellStyle name="Normal 7 2 2 2" xfId="71" xr:uid="{00000000-0005-0000-0000-000047000000}"/>
    <cellStyle name="Normal 7 2 2 2 2" xfId="72" xr:uid="{00000000-0005-0000-0000-000048000000}"/>
    <cellStyle name="Normal 7 2 2 2 2 2" xfId="73" xr:uid="{00000000-0005-0000-0000-000049000000}"/>
    <cellStyle name="Normal 7 2 2 2 3" xfId="74" xr:uid="{00000000-0005-0000-0000-00004A000000}"/>
    <cellStyle name="Normal 7 2 2 3" xfId="75" xr:uid="{00000000-0005-0000-0000-00004B000000}"/>
    <cellStyle name="Normal 7 2 2 3 2" xfId="76" xr:uid="{00000000-0005-0000-0000-00004C000000}"/>
    <cellStyle name="Normal 7 2 2 4" xfId="77" xr:uid="{00000000-0005-0000-0000-00004D000000}"/>
    <cellStyle name="Normal 7 2 3" xfId="78" xr:uid="{00000000-0005-0000-0000-00004E000000}"/>
    <cellStyle name="Normal 7 2 3 2" xfId="79" xr:uid="{00000000-0005-0000-0000-00004F000000}"/>
    <cellStyle name="Normal 7 2 3 2 2" xfId="80" xr:uid="{00000000-0005-0000-0000-000050000000}"/>
    <cellStyle name="Normal 7 2 3 3" xfId="81" xr:uid="{00000000-0005-0000-0000-000051000000}"/>
    <cellStyle name="Normal 7 2 4" xfId="82" xr:uid="{00000000-0005-0000-0000-000052000000}"/>
    <cellStyle name="Normal 7 2 4 2" xfId="83" xr:uid="{00000000-0005-0000-0000-000053000000}"/>
    <cellStyle name="Normal 7 2 5" xfId="84" xr:uid="{00000000-0005-0000-0000-000054000000}"/>
    <cellStyle name="Normal 7 3" xfId="85" xr:uid="{00000000-0005-0000-0000-000055000000}"/>
    <cellStyle name="Normal 7 3 2" xfId="86" xr:uid="{00000000-0005-0000-0000-000056000000}"/>
    <cellStyle name="Normal 7 3 2 2" xfId="87" xr:uid="{00000000-0005-0000-0000-000057000000}"/>
    <cellStyle name="Normal 7 3 2 2 2" xfId="88" xr:uid="{00000000-0005-0000-0000-000058000000}"/>
    <cellStyle name="Normal 7 3 2 3" xfId="89" xr:uid="{00000000-0005-0000-0000-000059000000}"/>
    <cellStyle name="Normal 7 3 3" xfId="90" xr:uid="{00000000-0005-0000-0000-00005A000000}"/>
    <cellStyle name="Normal 7 3 3 2" xfId="91" xr:uid="{00000000-0005-0000-0000-00005B000000}"/>
    <cellStyle name="Normal 7 3 4" xfId="92" xr:uid="{00000000-0005-0000-0000-00005C000000}"/>
    <cellStyle name="Normal 7 4" xfId="93" xr:uid="{00000000-0005-0000-0000-00005D000000}"/>
    <cellStyle name="Normal 7 4 2" xfId="94" xr:uid="{00000000-0005-0000-0000-00005E000000}"/>
    <cellStyle name="Normal 7 4 2 2" xfId="95" xr:uid="{00000000-0005-0000-0000-00005F000000}"/>
    <cellStyle name="Normal 7 4 3" xfId="96" xr:uid="{00000000-0005-0000-0000-000060000000}"/>
    <cellStyle name="Normal 7 5" xfId="97" xr:uid="{00000000-0005-0000-0000-000061000000}"/>
    <cellStyle name="Normal 7 6" xfId="98" xr:uid="{00000000-0005-0000-0000-000062000000}"/>
    <cellStyle name="Normal 7 6 2" xfId="99" xr:uid="{00000000-0005-0000-0000-000063000000}"/>
    <cellStyle name="Normal 7 7" xfId="100" xr:uid="{00000000-0005-0000-0000-000064000000}"/>
    <cellStyle name="Normal 8" xfId="101" xr:uid="{00000000-0005-0000-0000-000065000000}"/>
    <cellStyle name="Normal 8 2" xfId="102" xr:uid="{00000000-0005-0000-0000-000066000000}"/>
    <cellStyle name="Normal 8 2 2" xfId="103" xr:uid="{00000000-0005-0000-0000-000067000000}"/>
    <cellStyle name="Normal 8 2 2 2" xfId="104" xr:uid="{00000000-0005-0000-0000-000068000000}"/>
    <cellStyle name="Normal 8 2 3" xfId="105" xr:uid="{00000000-0005-0000-0000-000069000000}"/>
    <cellStyle name="Normal 8 3" xfId="106" xr:uid="{00000000-0005-0000-0000-00006A000000}"/>
    <cellStyle name="Normal 9" xfId="107" xr:uid="{00000000-0005-0000-0000-00006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EX848"/>
  <sheetViews>
    <sheetView tabSelected="1" topLeftCell="A25" zoomScale="60" zoomScaleNormal="60" workbookViewId="0">
      <selection activeCell="P310" sqref="P310"/>
    </sheetView>
  </sheetViews>
  <sheetFormatPr defaultColWidth="10.625" defaultRowHeight="16.5" x14ac:dyDescent="0.2"/>
  <cols>
    <col min="1" max="1" width="5" style="2" customWidth="1"/>
    <col min="2" max="2" width="9.75" style="2" bestFit="1" customWidth="1"/>
    <col min="3" max="3" width="10.375" style="2" customWidth="1"/>
    <col min="4" max="4" width="8.375" style="2" customWidth="1"/>
    <col min="5" max="5" width="3.125" style="2" bestFit="1" customWidth="1"/>
    <col min="6" max="6" width="3.75" style="2" bestFit="1" customWidth="1"/>
    <col min="7" max="7" width="60.375" style="4" customWidth="1"/>
    <col min="8" max="8" width="14.125" style="5" customWidth="1"/>
    <col min="9" max="9" width="14.125" style="6" customWidth="1"/>
    <col min="10" max="10" width="14.125" style="5" customWidth="1"/>
    <col min="11" max="11" width="11.125" style="7" customWidth="1"/>
    <col min="12" max="12" width="12.875" style="5" customWidth="1"/>
    <col min="13" max="15" width="14.125" style="5" customWidth="1"/>
    <col min="16" max="16" width="12.125" style="8" customWidth="1"/>
    <col min="17" max="17" width="16.25" style="9" customWidth="1"/>
    <col min="18" max="16384" width="10.625" style="12"/>
  </cols>
  <sheetData>
    <row r="2" spans="1:154" ht="18" x14ac:dyDescent="0.2">
      <c r="A2" s="1" t="s">
        <v>423</v>
      </c>
      <c r="C2" s="3"/>
      <c r="D2" s="185"/>
      <c r="E2" s="185"/>
      <c r="F2" s="185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</row>
    <row r="3" spans="1:154" ht="18.75" thickBot="1" x14ac:dyDescent="0.25">
      <c r="A3" s="3"/>
      <c r="B3" s="3"/>
      <c r="C3" s="3"/>
      <c r="D3" s="3"/>
      <c r="E3" s="3"/>
      <c r="F3" s="3"/>
      <c r="G3" s="185" t="s">
        <v>424</v>
      </c>
      <c r="H3" s="185"/>
      <c r="I3" s="185"/>
      <c r="J3" s="185"/>
      <c r="K3" s="185"/>
      <c r="L3" s="185"/>
      <c r="M3" s="186"/>
      <c r="N3" s="185"/>
      <c r="O3" s="102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</row>
    <row r="4" spans="1:154" thickBot="1" x14ac:dyDescent="0.25">
      <c r="A4" s="187" t="s">
        <v>0</v>
      </c>
      <c r="B4" s="189" t="s">
        <v>1</v>
      </c>
      <c r="C4" s="189" t="s">
        <v>2</v>
      </c>
      <c r="D4" s="189" t="s">
        <v>3</v>
      </c>
      <c r="E4" s="189" t="s">
        <v>4</v>
      </c>
      <c r="F4" s="189" t="s">
        <v>5</v>
      </c>
      <c r="G4" s="191" t="s">
        <v>6</v>
      </c>
      <c r="H4" s="193" t="s">
        <v>7</v>
      </c>
      <c r="I4" s="194"/>
      <c r="J4" s="194"/>
      <c r="K4" s="195"/>
      <c r="L4" s="208" t="s">
        <v>8</v>
      </c>
      <c r="M4" s="209"/>
      <c r="N4" s="209"/>
      <c r="O4" s="210"/>
      <c r="P4" s="196" t="s">
        <v>9</v>
      </c>
      <c r="Q4" s="198" t="s">
        <v>243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</row>
    <row r="5" spans="1:154" s="19" customFormat="1" ht="91.15" customHeight="1" thickBot="1" x14ac:dyDescent="0.3">
      <c r="A5" s="188"/>
      <c r="B5" s="190"/>
      <c r="C5" s="190"/>
      <c r="D5" s="190"/>
      <c r="E5" s="190"/>
      <c r="F5" s="190"/>
      <c r="G5" s="192"/>
      <c r="H5" s="13" t="s">
        <v>10</v>
      </c>
      <c r="I5" s="14" t="s">
        <v>11</v>
      </c>
      <c r="J5" s="15" t="s">
        <v>12</v>
      </c>
      <c r="K5" s="16" t="s">
        <v>13</v>
      </c>
      <c r="L5" s="17" t="s">
        <v>14</v>
      </c>
      <c r="M5" s="15" t="s">
        <v>15</v>
      </c>
      <c r="N5" s="15" t="s">
        <v>16</v>
      </c>
      <c r="O5" s="105" t="s">
        <v>17</v>
      </c>
      <c r="P5" s="197"/>
      <c r="Q5" s="199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</row>
    <row r="6" spans="1:154" ht="15.75" thickBot="1" x14ac:dyDescent="0.25">
      <c r="A6" s="20"/>
      <c r="B6" s="21"/>
      <c r="C6" s="21"/>
      <c r="D6" s="21"/>
      <c r="E6" s="21"/>
      <c r="F6" s="21"/>
      <c r="G6" s="22">
        <v>1</v>
      </c>
      <c r="H6" s="23">
        <v>2</v>
      </c>
      <c r="I6" s="24">
        <v>3</v>
      </c>
      <c r="J6" s="25">
        <v>4</v>
      </c>
      <c r="K6" s="26" t="s">
        <v>18</v>
      </c>
      <c r="L6" s="173">
        <v>6</v>
      </c>
      <c r="M6" s="25">
        <v>7</v>
      </c>
      <c r="N6" s="25">
        <v>8</v>
      </c>
      <c r="O6" s="106" t="s">
        <v>19</v>
      </c>
      <c r="P6" s="27" t="s">
        <v>20</v>
      </c>
      <c r="Q6" s="28" t="s">
        <v>21</v>
      </c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</row>
    <row r="7" spans="1:154" ht="18.75" thickBot="1" x14ac:dyDescent="0.25">
      <c r="A7" s="30"/>
      <c r="B7" s="31" t="s">
        <v>22</v>
      </c>
      <c r="C7" s="31"/>
      <c r="D7" s="31"/>
      <c r="E7" s="31"/>
      <c r="F7" s="31"/>
      <c r="G7" s="32" t="s">
        <v>23</v>
      </c>
      <c r="H7" s="107">
        <f>+H8+H52</f>
        <v>0</v>
      </c>
      <c r="I7" s="107">
        <f>+I8+I52</f>
        <v>0</v>
      </c>
      <c r="J7" s="108"/>
      <c r="K7" s="109" t="s">
        <v>24</v>
      </c>
      <c r="L7" s="110">
        <f>+L8+L52</f>
        <v>0</v>
      </c>
      <c r="M7" s="108">
        <f>+M8+M52</f>
        <v>0</v>
      </c>
      <c r="N7" s="108">
        <f>+N8+N52</f>
        <v>3662576.8099999996</v>
      </c>
      <c r="O7" s="111">
        <f>+O8+O52</f>
        <v>3662576.8099999996</v>
      </c>
      <c r="P7" s="112">
        <f>+P8+P32</f>
        <v>-3662576.8099999996</v>
      </c>
      <c r="Q7" s="11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</row>
    <row r="8" spans="1:154" ht="15" customHeight="1" x14ac:dyDescent="0.2">
      <c r="A8" s="164" t="s">
        <v>384</v>
      </c>
      <c r="B8" s="165"/>
      <c r="C8" s="165"/>
      <c r="D8" s="165"/>
      <c r="E8" s="165"/>
      <c r="F8" s="165"/>
      <c r="G8" s="166" t="s">
        <v>385</v>
      </c>
      <c r="H8" s="156">
        <f>H10+H11+H23+H9+H32+H39+H50+H34+H56</f>
        <v>0</v>
      </c>
      <c r="I8" s="156">
        <f>I10+I11+I23+I9+I39+I50+I34+I56</f>
        <v>0</v>
      </c>
      <c r="J8" s="157">
        <f>H8-I8</f>
        <v>0</v>
      </c>
      <c r="K8" s="158" t="e">
        <f>I8/H8*100</f>
        <v>#DIV/0!</v>
      </c>
      <c r="L8" s="156">
        <f>L10+L11+L23+L9+L39+L50+L34+L56</f>
        <v>0</v>
      </c>
      <c r="M8" s="156">
        <f>M10+M11+M23+M9+M39+M50+M34+M56</f>
        <v>0</v>
      </c>
      <c r="N8" s="156">
        <f>N10+N11+N23+N9+N39+N50+N34+N56</f>
        <v>3662576.8099999996</v>
      </c>
      <c r="O8" s="156">
        <f>O10+O11+O23+O9+O39+O50+O34+O56</f>
        <v>3662576.8099999996</v>
      </c>
      <c r="P8" s="159">
        <f>L8-O8</f>
        <v>-3662576.8099999996</v>
      </c>
      <c r="Q8" s="158" t="e">
        <f>ROUND(O8/L8*100,2)</f>
        <v>#DIV/0!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</row>
    <row r="9" spans="1:154" ht="27" customHeight="1" x14ac:dyDescent="0.2">
      <c r="A9" s="38">
        <v>1600</v>
      </c>
      <c r="B9" s="39"/>
      <c r="C9" s="39"/>
      <c r="D9" s="39"/>
      <c r="E9" s="39"/>
      <c r="F9" s="39"/>
      <c r="G9" s="43" t="s">
        <v>25</v>
      </c>
      <c r="H9" s="34">
        <f>H10</f>
        <v>0</v>
      </c>
      <c r="I9" s="34">
        <f>I10</f>
        <v>0</v>
      </c>
      <c r="J9" s="35">
        <f t="shared" ref="J9:J63" si="0">H9-I9</f>
        <v>0</v>
      </c>
      <c r="K9" s="37" t="e">
        <f t="shared" ref="K9:K63" si="1">I9/H9*100</f>
        <v>#DIV/0!</v>
      </c>
      <c r="L9" s="34">
        <f>L10</f>
        <v>0</v>
      </c>
      <c r="M9" s="34">
        <f>M10</f>
        <v>0</v>
      </c>
      <c r="N9" s="34">
        <f>N10</f>
        <v>0</v>
      </c>
      <c r="O9" s="100">
        <f>+M9+N9</f>
        <v>0</v>
      </c>
      <c r="P9" s="36">
        <f t="shared" ref="P9:P63" si="2">L9-O9</f>
        <v>0</v>
      </c>
      <c r="Q9" s="37" t="e">
        <f t="shared" ref="Q9:Q63" si="3">ROUND(O9/L9*100,2)</f>
        <v>#DIV/0!</v>
      </c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</row>
    <row r="10" spans="1:154" ht="15" customHeight="1" x14ac:dyDescent="0.2">
      <c r="A10" s="38"/>
      <c r="B10" s="167" t="s">
        <v>402</v>
      </c>
      <c r="C10" s="39"/>
      <c r="D10" s="39"/>
      <c r="E10" s="39"/>
      <c r="F10" s="39"/>
      <c r="G10" s="43" t="s">
        <v>27</v>
      </c>
      <c r="H10" s="34">
        <v>0</v>
      </c>
      <c r="I10" s="34">
        <v>0</v>
      </c>
      <c r="J10" s="35">
        <f t="shared" si="0"/>
        <v>0</v>
      </c>
      <c r="K10" s="37" t="e">
        <f t="shared" si="1"/>
        <v>#DIV/0!</v>
      </c>
      <c r="L10" s="34">
        <v>0</v>
      </c>
      <c r="M10" s="34">
        <v>0</v>
      </c>
      <c r="N10" s="34">
        <v>0</v>
      </c>
      <c r="O10" s="69">
        <f>+M10+N10</f>
        <v>0</v>
      </c>
      <c r="P10" s="36">
        <f t="shared" si="2"/>
        <v>0</v>
      </c>
      <c r="Q10" s="37" t="e">
        <f t="shared" si="3"/>
        <v>#DIV/0!</v>
      </c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</row>
    <row r="11" spans="1:154" ht="15" customHeight="1" x14ac:dyDescent="0.2">
      <c r="A11" s="38">
        <v>2000</v>
      </c>
      <c r="B11" s="39"/>
      <c r="C11" s="39"/>
      <c r="D11" s="39"/>
      <c r="E11" s="39"/>
      <c r="F11" s="39"/>
      <c r="G11" s="168" t="s">
        <v>28</v>
      </c>
      <c r="H11" s="34">
        <f>+H12+H17</f>
        <v>0</v>
      </c>
      <c r="I11" s="34">
        <f>+I12+I17</f>
        <v>0</v>
      </c>
      <c r="J11" s="35">
        <f t="shared" si="0"/>
        <v>0</v>
      </c>
      <c r="K11" s="37" t="e">
        <f t="shared" si="1"/>
        <v>#DIV/0!</v>
      </c>
      <c r="L11" s="34">
        <f>+L12+L17</f>
        <v>0</v>
      </c>
      <c r="M11" s="34">
        <f>+M12+M17</f>
        <v>0</v>
      </c>
      <c r="N11" s="34">
        <f>+N12+N17</f>
        <v>3662508.51</v>
      </c>
      <c r="O11" s="100">
        <f>+O12+O17</f>
        <v>3662508.51</v>
      </c>
      <c r="P11" s="36">
        <f t="shared" si="2"/>
        <v>-3662508.51</v>
      </c>
      <c r="Q11" s="37" t="e">
        <f t="shared" si="3"/>
        <v>#DIV/0!</v>
      </c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</row>
    <row r="12" spans="1:154" ht="15" customHeight="1" x14ac:dyDescent="0.2">
      <c r="A12" s="38">
        <v>2000</v>
      </c>
      <c r="B12" s="39"/>
      <c r="C12" s="39"/>
      <c r="D12" s="39"/>
      <c r="E12" s="39"/>
      <c r="F12" s="39"/>
      <c r="G12" s="168" t="s">
        <v>29</v>
      </c>
      <c r="H12" s="34">
        <f>+H13+H14+H15+H16</f>
        <v>0</v>
      </c>
      <c r="I12" s="34">
        <f>+I13+I14+I15+I16</f>
        <v>0</v>
      </c>
      <c r="J12" s="35">
        <f t="shared" si="0"/>
        <v>0</v>
      </c>
      <c r="K12" s="37" t="e">
        <f t="shared" si="1"/>
        <v>#DIV/0!</v>
      </c>
      <c r="L12" s="34">
        <f>+L13+L14+L15+L16</f>
        <v>0</v>
      </c>
      <c r="M12" s="34">
        <f>+M13+M14+M15+M16</f>
        <v>0</v>
      </c>
      <c r="N12" s="34">
        <f>+N13+N14+N15+N16</f>
        <v>3660765.51</v>
      </c>
      <c r="O12" s="100">
        <f>+O13+O14+O15+O16</f>
        <v>3660765.51</v>
      </c>
      <c r="P12" s="36">
        <f t="shared" si="2"/>
        <v>-3660765.51</v>
      </c>
      <c r="Q12" s="37" t="e">
        <f t="shared" si="3"/>
        <v>#DIV/0!</v>
      </c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</row>
    <row r="13" spans="1:154" s="47" customFormat="1" ht="15" customHeight="1" x14ac:dyDescent="0.25">
      <c r="A13" s="38"/>
      <c r="B13" s="49" t="s">
        <v>372</v>
      </c>
      <c r="C13" s="49" t="s">
        <v>371</v>
      </c>
      <c r="D13" s="39"/>
      <c r="E13" s="39"/>
      <c r="F13" s="39"/>
      <c r="G13" s="43" t="s">
        <v>31</v>
      </c>
      <c r="H13" s="34"/>
      <c r="I13" s="34"/>
      <c r="J13" s="35">
        <f t="shared" si="0"/>
        <v>0</v>
      </c>
      <c r="K13" s="37" t="e">
        <f t="shared" si="1"/>
        <v>#DIV/0!</v>
      </c>
      <c r="L13" s="34"/>
      <c r="M13" s="34"/>
      <c r="N13" s="34">
        <v>1536</v>
      </c>
      <c r="O13" s="100">
        <f>+M13+N13</f>
        <v>1536</v>
      </c>
      <c r="P13" s="36">
        <f t="shared" si="2"/>
        <v>-1536</v>
      </c>
      <c r="Q13" s="37" t="e">
        <f t="shared" si="3"/>
        <v>#DIV/0!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</row>
    <row r="14" spans="1:154" ht="15" customHeight="1" x14ac:dyDescent="0.2">
      <c r="A14" s="48"/>
      <c r="B14" s="49" t="s">
        <v>373</v>
      </c>
      <c r="C14" s="49"/>
      <c r="D14" s="49"/>
      <c r="E14" s="49"/>
      <c r="F14" s="49"/>
      <c r="G14" s="43" t="s">
        <v>34</v>
      </c>
      <c r="H14" s="34"/>
      <c r="I14" s="34"/>
      <c r="J14" s="35">
        <f t="shared" si="0"/>
        <v>0</v>
      </c>
      <c r="K14" s="37" t="e">
        <f t="shared" si="1"/>
        <v>#DIV/0!</v>
      </c>
      <c r="L14" s="34"/>
      <c r="M14" s="34"/>
      <c r="N14" s="34">
        <v>193</v>
      </c>
      <c r="O14" s="69">
        <f>+M14+N14</f>
        <v>193</v>
      </c>
      <c r="P14" s="36">
        <f t="shared" si="2"/>
        <v>-193</v>
      </c>
      <c r="Q14" s="37" t="e">
        <f t="shared" si="3"/>
        <v>#DIV/0!</v>
      </c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</row>
    <row r="15" spans="1:154" ht="15" customHeight="1" x14ac:dyDescent="0.2">
      <c r="A15" s="48"/>
      <c r="B15" s="49" t="s">
        <v>374</v>
      </c>
      <c r="C15" s="49"/>
      <c r="D15" s="49"/>
      <c r="E15" s="49"/>
      <c r="F15" s="49"/>
      <c r="G15" s="43" t="s">
        <v>375</v>
      </c>
      <c r="H15" s="34"/>
      <c r="I15" s="34"/>
      <c r="J15" s="35">
        <f t="shared" si="0"/>
        <v>0</v>
      </c>
      <c r="K15" s="37" t="e">
        <f t="shared" si="1"/>
        <v>#DIV/0!</v>
      </c>
      <c r="L15" s="34"/>
      <c r="M15" s="34"/>
      <c r="N15" s="34">
        <v>1882838.01</v>
      </c>
      <c r="O15" s="69">
        <f>+M15+N15</f>
        <v>1882838.01</v>
      </c>
      <c r="P15" s="36">
        <f t="shared" si="2"/>
        <v>-1882838.01</v>
      </c>
      <c r="Q15" s="37" t="e">
        <f t="shared" si="3"/>
        <v>#DIV/0!</v>
      </c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</row>
    <row r="16" spans="1:154" ht="27" customHeight="1" x14ac:dyDescent="0.2">
      <c r="A16" s="48"/>
      <c r="B16" s="49" t="s">
        <v>376</v>
      </c>
      <c r="C16" s="49"/>
      <c r="D16" s="49"/>
      <c r="E16" s="49"/>
      <c r="F16" s="49"/>
      <c r="G16" s="43" t="s">
        <v>35</v>
      </c>
      <c r="H16" s="34"/>
      <c r="I16" s="34"/>
      <c r="J16" s="35">
        <f t="shared" si="0"/>
        <v>0</v>
      </c>
      <c r="K16" s="37" t="e">
        <f t="shared" si="1"/>
        <v>#DIV/0!</v>
      </c>
      <c r="L16" s="34"/>
      <c r="M16" s="34"/>
      <c r="N16" s="34">
        <v>1776198.5</v>
      </c>
      <c r="O16" s="69">
        <f>+M16+N16</f>
        <v>1776198.5</v>
      </c>
      <c r="P16" s="36">
        <f t="shared" si="2"/>
        <v>-1776198.5</v>
      </c>
      <c r="Q16" s="37" t="e">
        <f t="shared" si="3"/>
        <v>#DIV/0!</v>
      </c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</row>
    <row r="17" spans="1:154" ht="15" customHeight="1" x14ac:dyDescent="0.2">
      <c r="A17" s="38">
        <v>2100</v>
      </c>
      <c r="B17" s="39"/>
      <c r="C17" s="39"/>
      <c r="D17" s="39"/>
      <c r="E17" s="39"/>
      <c r="F17" s="39"/>
      <c r="G17" s="52" t="s">
        <v>36</v>
      </c>
      <c r="H17" s="34">
        <f>H18+H21+H22</f>
        <v>0</v>
      </c>
      <c r="I17" s="34">
        <f>I18+I21+I22</f>
        <v>0</v>
      </c>
      <c r="J17" s="35">
        <f t="shared" si="0"/>
        <v>0</v>
      </c>
      <c r="K17" s="37" t="e">
        <f t="shared" si="1"/>
        <v>#DIV/0!</v>
      </c>
      <c r="L17" s="34">
        <f>L18+L21+L22</f>
        <v>0</v>
      </c>
      <c r="M17" s="34">
        <f>M18+M21+M22</f>
        <v>0</v>
      </c>
      <c r="N17" s="34">
        <f>N18+N21+N22</f>
        <v>1743</v>
      </c>
      <c r="O17" s="34">
        <f>O18+O21+O22</f>
        <v>1743</v>
      </c>
      <c r="P17" s="36">
        <f t="shared" si="2"/>
        <v>-1743</v>
      </c>
      <c r="Q17" s="37" t="e">
        <f t="shared" si="3"/>
        <v>#DIV/0!</v>
      </c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</row>
    <row r="18" spans="1:154" s="47" customFormat="1" ht="15" customHeight="1" x14ac:dyDescent="0.25">
      <c r="A18" s="38"/>
      <c r="B18" s="49" t="s">
        <v>377</v>
      </c>
      <c r="C18" s="39"/>
      <c r="D18" s="39"/>
      <c r="E18" s="39"/>
      <c r="F18" s="39"/>
      <c r="G18" s="169" t="s">
        <v>37</v>
      </c>
      <c r="H18" s="34">
        <f>+H19+H20</f>
        <v>0</v>
      </c>
      <c r="I18" s="34">
        <f>+I19+I20</f>
        <v>0</v>
      </c>
      <c r="J18" s="35">
        <f t="shared" si="0"/>
        <v>0</v>
      </c>
      <c r="K18" s="37" t="e">
        <f t="shared" si="1"/>
        <v>#DIV/0!</v>
      </c>
      <c r="L18" s="34">
        <f>+L19+L20</f>
        <v>0</v>
      </c>
      <c r="M18" s="34">
        <f>+M19+M20</f>
        <v>0</v>
      </c>
      <c r="N18" s="34">
        <f>+N19+N20</f>
        <v>1743</v>
      </c>
      <c r="O18" s="34">
        <f>+O19+O20</f>
        <v>1743</v>
      </c>
      <c r="P18" s="36">
        <f t="shared" si="2"/>
        <v>-1743</v>
      </c>
      <c r="Q18" s="37" t="e">
        <f t="shared" si="3"/>
        <v>#DIV/0!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</row>
    <row r="19" spans="1:154" ht="15" customHeight="1" x14ac:dyDescent="0.2">
      <c r="A19" s="48"/>
      <c r="B19" s="49"/>
      <c r="C19" s="49" t="s">
        <v>378</v>
      </c>
      <c r="D19" s="49"/>
      <c r="E19" s="49"/>
      <c r="F19" s="49"/>
      <c r="G19" s="169" t="s">
        <v>244</v>
      </c>
      <c r="H19" s="34"/>
      <c r="I19" s="34"/>
      <c r="J19" s="35">
        <f t="shared" si="0"/>
        <v>0</v>
      </c>
      <c r="K19" s="37" t="e">
        <f t="shared" si="1"/>
        <v>#DIV/0!</v>
      </c>
      <c r="L19" s="34"/>
      <c r="M19" s="34"/>
      <c r="N19" s="34">
        <v>1743</v>
      </c>
      <c r="O19" s="69">
        <f>+M19+N19</f>
        <v>1743</v>
      </c>
      <c r="P19" s="36">
        <f t="shared" si="2"/>
        <v>-1743</v>
      </c>
      <c r="Q19" s="37" t="e">
        <f t="shared" si="3"/>
        <v>#DIV/0!</v>
      </c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</row>
    <row r="20" spans="1:154" ht="15" customHeight="1" x14ac:dyDescent="0.2">
      <c r="A20" s="48"/>
      <c r="B20" s="49"/>
      <c r="C20" s="49" t="s">
        <v>379</v>
      </c>
      <c r="D20" s="49"/>
      <c r="E20" s="49"/>
      <c r="F20" s="49"/>
      <c r="G20" s="169" t="s">
        <v>245</v>
      </c>
      <c r="H20" s="34"/>
      <c r="I20" s="34"/>
      <c r="J20" s="35">
        <f t="shared" si="0"/>
        <v>0</v>
      </c>
      <c r="K20" s="37" t="e">
        <f t="shared" si="1"/>
        <v>#DIV/0!</v>
      </c>
      <c r="L20" s="34"/>
      <c r="M20" s="34"/>
      <c r="N20" s="34"/>
      <c r="O20" s="69">
        <f>+M20+N20</f>
        <v>0</v>
      </c>
      <c r="P20" s="36">
        <f t="shared" si="2"/>
        <v>0</v>
      </c>
      <c r="Q20" s="37" t="e">
        <f t="shared" si="3"/>
        <v>#DIV/0!</v>
      </c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</row>
    <row r="21" spans="1:154" ht="39" customHeight="1" x14ac:dyDescent="0.2">
      <c r="A21" s="48"/>
      <c r="B21" s="170" t="s">
        <v>380</v>
      </c>
      <c r="C21" s="170"/>
      <c r="D21" s="49"/>
      <c r="E21" s="49"/>
      <c r="F21" s="49"/>
      <c r="G21" s="43" t="s">
        <v>39</v>
      </c>
      <c r="H21" s="34">
        <v>0</v>
      </c>
      <c r="I21" s="34">
        <v>0</v>
      </c>
      <c r="J21" s="35">
        <f t="shared" si="0"/>
        <v>0</v>
      </c>
      <c r="K21" s="37" t="e">
        <f t="shared" si="1"/>
        <v>#DIV/0!</v>
      </c>
      <c r="L21" s="34">
        <v>0</v>
      </c>
      <c r="M21" s="34">
        <v>0</v>
      </c>
      <c r="N21" s="34">
        <v>0</v>
      </c>
      <c r="O21" s="69">
        <f>+M21+N21</f>
        <v>0</v>
      </c>
      <c r="P21" s="36">
        <f t="shared" si="2"/>
        <v>0</v>
      </c>
      <c r="Q21" s="37" t="e">
        <f t="shared" si="3"/>
        <v>#DIV/0!</v>
      </c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</row>
    <row r="22" spans="1:154" ht="39" customHeight="1" x14ac:dyDescent="0.2">
      <c r="A22" s="48"/>
      <c r="B22" s="170" t="s">
        <v>381</v>
      </c>
      <c r="C22" s="170"/>
      <c r="D22" s="49"/>
      <c r="E22" s="49"/>
      <c r="F22" s="49"/>
      <c r="G22" s="43" t="s">
        <v>411</v>
      </c>
      <c r="H22" s="34">
        <v>0</v>
      </c>
      <c r="I22" s="34">
        <v>0</v>
      </c>
      <c r="J22" s="35">
        <f t="shared" si="0"/>
        <v>0</v>
      </c>
      <c r="K22" s="37" t="e">
        <f t="shared" si="1"/>
        <v>#DIV/0!</v>
      </c>
      <c r="L22" s="34">
        <v>0</v>
      </c>
      <c r="M22" s="34">
        <v>0</v>
      </c>
      <c r="N22" s="34">
        <v>0</v>
      </c>
      <c r="O22" s="69">
        <f>+M22+N22</f>
        <v>0</v>
      </c>
      <c r="P22" s="36">
        <f t="shared" si="2"/>
        <v>0</v>
      </c>
      <c r="Q22" s="37" t="e">
        <f t="shared" si="3"/>
        <v>#DIV/0!</v>
      </c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</row>
    <row r="23" spans="1:154" ht="15" customHeight="1" x14ac:dyDescent="0.2">
      <c r="A23" s="38"/>
      <c r="B23" s="39"/>
      <c r="C23" s="39"/>
      <c r="D23" s="39"/>
      <c r="E23" s="39"/>
      <c r="F23" s="39"/>
      <c r="G23" s="168" t="s">
        <v>40</v>
      </c>
      <c r="H23" s="34">
        <f>+H24+H28</f>
        <v>0</v>
      </c>
      <c r="I23" s="34">
        <f>+I24+I28</f>
        <v>0</v>
      </c>
      <c r="J23" s="35">
        <f t="shared" si="0"/>
        <v>0</v>
      </c>
      <c r="K23" s="37" t="e">
        <f t="shared" si="1"/>
        <v>#DIV/0!</v>
      </c>
      <c r="L23" s="34">
        <f>+L24+L28</f>
        <v>0</v>
      </c>
      <c r="M23" s="34">
        <f>+M24+M28</f>
        <v>0</v>
      </c>
      <c r="N23" s="34">
        <f>+N24+N28</f>
        <v>68.3</v>
      </c>
      <c r="O23" s="100">
        <f>+O24+O28</f>
        <v>68.3</v>
      </c>
      <c r="P23" s="36">
        <f t="shared" si="2"/>
        <v>-68.3</v>
      </c>
      <c r="Q23" s="37" t="e">
        <f t="shared" si="3"/>
        <v>#DIV/0!</v>
      </c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</row>
    <row r="24" spans="1:154" ht="15" customHeight="1" x14ac:dyDescent="0.2">
      <c r="A24" s="38">
        <v>3000</v>
      </c>
      <c r="B24" s="39"/>
      <c r="C24" s="39"/>
      <c r="D24" s="39"/>
      <c r="E24" s="39"/>
      <c r="F24" s="39"/>
      <c r="G24" s="168" t="s">
        <v>41</v>
      </c>
      <c r="H24" s="34">
        <f>+H25</f>
        <v>0</v>
      </c>
      <c r="I24" s="34">
        <f>+I25</f>
        <v>0</v>
      </c>
      <c r="J24" s="35">
        <f t="shared" si="0"/>
        <v>0</v>
      </c>
      <c r="K24" s="37" t="e">
        <f t="shared" si="1"/>
        <v>#DIV/0!</v>
      </c>
      <c r="L24" s="34">
        <f>+L25</f>
        <v>0</v>
      </c>
      <c r="M24" s="34">
        <f>+M25</f>
        <v>0</v>
      </c>
      <c r="N24" s="34">
        <f>+N25</f>
        <v>0</v>
      </c>
      <c r="O24" s="100">
        <f>+O25</f>
        <v>0</v>
      </c>
      <c r="P24" s="36">
        <f t="shared" si="2"/>
        <v>0</v>
      </c>
      <c r="Q24" s="37" t="e">
        <f t="shared" si="3"/>
        <v>#DIV/0!</v>
      </c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</row>
    <row r="25" spans="1:154" ht="15" customHeight="1" x14ac:dyDescent="0.2">
      <c r="A25" s="38">
        <v>3100</v>
      </c>
      <c r="B25" s="39"/>
      <c r="C25" s="39"/>
      <c r="D25" s="39"/>
      <c r="E25" s="39"/>
      <c r="F25" s="39"/>
      <c r="G25" s="168" t="s">
        <v>42</v>
      </c>
      <c r="H25" s="34">
        <f>+H26+H27</f>
        <v>0</v>
      </c>
      <c r="I25" s="34">
        <f>+I26+I27</f>
        <v>0</v>
      </c>
      <c r="J25" s="35">
        <f t="shared" si="0"/>
        <v>0</v>
      </c>
      <c r="K25" s="37" t="e">
        <f t="shared" si="1"/>
        <v>#DIV/0!</v>
      </c>
      <c r="L25" s="34">
        <f>+L26+L27</f>
        <v>0</v>
      </c>
      <c r="M25" s="34">
        <f>+M26+M27</f>
        <v>0</v>
      </c>
      <c r="N25" s="34">
        <f>+N26+N27</f>
        <v>0</v>
      </c>
      <c r="O25" s="100">
        <f>+O26+O27</f>
        <v>0</v>
      </c>
      <c r="P25" s="36">
        <f t="shared" si="2"/>
        <v>0</v>
      </c>
      <c r="Q25" s="37" t="e">
        <f t="shared" si="3"/>
        <v>#DIV/0!</v>
      </c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</row>
    <row r="26" spans="1:154" ht="15" customHeight="1" x14ac:dyDescent="0.2">
      <c r="A26" s="48"/>
      <c r="B26" s="49" t="s">
        <v>382</v>
      </c>
      <c r="C26" s="49"/>
      <c r="D26" s="49"/>
      <c r="E26" s="49"/>
      <c r="F26" s="49"/>
      <c r="G26" s="43" t="s">
        <v>44</v>
      </c>
      <c r="H26" s="34">
        <v>0</v>
      </c>
      <c r="I26" s="34">
        <v>0</v>
      </c>
      <c r="J26" s="35">
        <f t="shared" si="0"/>
        <v>0</v>
      </c>
      <c r="K26" s="37" t="e">
        <f t="shared" si="1"/>
        <v>#DIV/0!</v>
      </c>
      <c r="L26" s="34">
        <v>0</v>
      </c>
      <c r="M26" s="34">
        <v>0</v>
      </c>
      <c r="N26" s="34">
        <v>0</v>
      </c>
      <c r="O26" s="69">
        <f>+M26+N26</f>
        <v>0</v>
      </c>
      <c r="P26" s="36">
        <f t="shared" si="2"/>
        <v>0</v>
      </c>
      <c r="Q26" s="37" t="e">
        <f t="shared" si="3"/>
        <v>#DIV/0!</v>
      </c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</row>
    <row r="27" spans="1:154" ht="15" customHeight="1" x14ac:dyDescent="0.2">
      <c r="A27" s="48"/>
      <c r="B27" s="49" t="s">
        <v>383</v>
      </c>
      <c r="C27" s="49"/>
      <c r="D27" s="49"/>
      <c r="E27" s="49"/>
      <c r="F27" s="49"/>
      <c r="G27" s="43" t="s">
        <v>246</v>
      </c>
      <c r="H27" s="34">
        <v>0</v>
      </c>
      <c r="I27" s="34">
        <v>0</v>
      </c>
      <c r="J27" s="35">
        <f t="shared" si="0"/>
        <v>0</v>
      </c>
      <c r="K27" s="37" t="e">
        <f t="shared" si="1"/>
        <v>#DIV/0!</v>
      </c>
      <c r="L27" s="34">
        <v>0</v>
      </c>
      <c r="M27" s="34">
        <v>0</v>
      </c>
      <c r="N27" s="34">
        <v>0</v>
      </c>
      <c r="O27" s="69">
        <f>+M27+N27</f>
        <v>0</v>
      </c>
      <c r="P27" s="36">
        <f t="shared" si="2"/>
        <v>0</v>
      </c>
      <c r="Q27" s="37" t="e">
        <f t="shared" si="3"/>
        <v>#DIV/0!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</row>
    <row r="28" spans="1:154" ht="15" customHeight="1" x14ac:dyDescent="0.2">
      <c r="A28" s="38">
        <v>3300</v>
      </c>
      <c r="B28" s="39"/>
      <c r="C28" s="39"/>
      <c r="D28" s="39"/>
      <c r="E28" s="39"/>
      <c r="F28" s="39"/>
      <c r="G28" s="52" t="s">
        <v>45</v>
      </c>
      <c r="H28" s="34">
        <f>+H29</f>
        <v>0</v>
      </c>
      <c r="I28" s="34">
        <f>+I29</f>
        <v>0</v>
      </c>
      <c r="J28" s="35">
        <f t="shared" si="0"/>
        <v>0</v>
      </c>
      <c r="K28" s="37" t="e">
        <f t="shared" si="1"/>
        <v>#DIV/0!</v>
      </c>
      <c r="L28" s="34">
        <f>+L29</f>
        <v>0</v>
      </c>
      <c r="M28" s="34">
        <f>+M29</f>
        <v>0</v>
      </c>
      <c r="N28" s="34">
        <f>+N29</f>
        <v>68.3</v>
      </c>
      <c r="O28" s="100">
        <f>+O29</f>
        <v>68.3</v>
      </c>
      <c r="P28" s="36">
        <f t="shared" si="2"/>
        <v>-68.3</v>
      </c>
      <c r="Q28" s="37" t="e">
        <f t="shared" si="3"/>
        <v>#DIV/0!</v>
      </c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</row>
    <row r="29" spans="1:154" ht="15" customHeight="1" x14ac:dyDescent="0.2">
      <c r="A29" s="38">
        <v>3600</v>
      </c>
      <c r="B29" s="39"/>
      <c r="C29" s="39"/>
      <c r="D29" s="39"/>
      <c r="E29" s="39"/>
      <c r="F29" s="39"/>
      <c r="G29" s="52" t="s">
        <v>46</v>
      </c>
      <c r="H29" s="34">
        <f>+H31+H30</f>
        <v>0</v>
      </c>
      <c r="I29" s="34">
        <f>+I31+I30</f>
        <v>0</v>
      </c>
      <c r="J29" s="35">
        <f t="shared" si="0"/>
        <v>0</v>
      </c>
      <c r="K29" s="37" t="e">
        <f t="shared" si="1"/>
        <v>#DIV/0!</v>
      </c>
      <c r="L29" s="34">
        <f>+L31+L30</f>
        <v>0</v>
      </c>
      <c r="M29" s="34">
        <f>+M31+M30</f>
        <v>0</v>
      </c>
      <c r="N29" s="34">
        <f>+N31+N30</f>
        <v>68.3</v>
      </c>
      <c r="O29" s="34">
        <f>+O31+O30</f>
        <v>68.3</v>
      </c>
      <c r="P29" s="36">
        <f t="shared" si="2"/>
        <v>-68.3</v>
      </c>
      <c r="Q29" s="37" t="e">
        <f t="shared" si="3"/>
        <v>#DIV/0!</v>
      </c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</row>
    <row r="30" spans="1:154" ht="15" customHeight="1" x14ac:dyDescent="0.2">
      <c r="A30" s="48"/>
      <c r="B30" s="49" t="s">
        <v>386</v>
      </c>
      <c r="C30" s="49"/>
      <c r="D30" s="49"/>
      <c r="E30" s="49"/>
      <c r="F30" s="49"/>
      <c r="G30" s="53" t="s">
        <v>47</v>
      </c>
      <c r="H30" s="34">
        <v>0</v>
      </c>
      <c r="I30" s="34">
        <v>0</v>
      </c>
      <c r="J30" s="35">
        <f t="shared" si="0"/>
        <v>0</v>
      </c>
      <c r="K30" s="37" t="e">
        <f t="shared" si="1"/>
        <v>#DIV/0!</v>
      </c>
      <c r="L30" s="34">
        <v>0</v>
      </c>
      <c r="M30" s="34">
        <v>0</v>
      </c>
      <c r="N30" s="34">
        <v>0</v>
      </c>
      <c r="O30" s="69">
        <f>+M30+N30</f>
        <v>0</v>
      </c>
      <c r="P30" s="36">
        <f t="shared" si="2"/>
        <v>0</v>
      </c>
      <c r="Q30" s="37" t="e">
        <f t="shared" si="3"/>
        <v>#DIV/0!</v>
      </c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</row>
    <row r="31" spans="1:154" ht="15" customHeight="1" x14ac:dyDescent="0.2">
      <c r="A31" s="48"/>
      <c r="B31" s="49" t="s">
        <v>387</v>
      </c>
      <c r="C31" s="49"/>
      <c r="D31" s="49"/>
      <c r="E31" s="49"/>
      <c r="F31" s="49"/>
      <c r="G31" s="53" t="s">
        <v>49</v>
      </c>
      <c r="H31" s="34">
        <v>0</v>
      </c>
      <c r="I31" s="34">
        <v>0</v>
      </c>
      <c r="J31" s="35">
        <f t="shared" si="0"/>
        <v>0</v>
      </c>
      <c r="K31" s="37" t="e">
        <f t="shared" si="1"/>
        <v>#DIV/0!</v>
      </c>
      <c r="L31" s="34">
        <v>0</v>
      </c>
      <c r="M31" s="34">
        <v>0</v>
      </c>
      <c r="N31" s="34">
        <v>68.3</v>
      </c>
      <c r="O31" s="69">
        <f>+M31+N31</f>
        <v>68.3</v>
      </c>
      <c r="P31" s="36">
        <f t="shared" si="2"/>
        <v>-68.3</v>
      </c>
      <c r="Q31" s="37" t="e">
        <f t="shared" si="3"/>
        <v>#DIV/0!</v>
      </c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</row>
    <row r="32" spans="1:154" ht="27" customHeight="1" x14ac:dyDescent="0.2">
      <c r="A32" s="38">
        <v>4000</v>
      </c>
      <c r="B32" s="39"/>
      <c r="C32" s="39"/>
      <c r="D32" s="39"/>
      <c r="E32" s="39"/>
      <c r="F32" s="39"/>
      <c r="G32" s="52" t="s">
        <v>50</v>
      </c>
      <c r="H32" s="34">
        <f>+H33</f>
        <v>0</v>
      </c>
      <c r="I32" s="34">
        <f>+I33</f>
        <v>0</v>
      </c>
      <c r="J32" s="35">
        <f t="shared" si="0"/>
        <v>0</v>
      </c>
      <c r="K32" s="37" t="e">
        <f t="shared" si="1"/>
        <v>#DIV/0!</v>
      </c>
      <c r="L32" s="34">
        <f>+L33</f>
        <v>0</v>
      </c>
      <c r="M32" s="34">
        <f>+M33</f>
        <v>0</v>
      </c>
      <c r="N32" s="34">
        <f>+N33</f>
        <v>0</v>
      </c>
      <c r="O32" s="100">
        <f>+O33</f>
        <v>0</v>
      </c>
      <c r="P32" s="36">
        <f t="shared" si="2"/>
        <v>0</v>
      </c>
      <c r="Q32" s="37" t="e">
        <f t="shared" si="3"/>
        <v>#DIV/0!</v>
      </c>
      <c r="R32" s="33"/>
      <c r="S32" s="33"/>
      <c r="T32" s="144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</row>
    <row r="33" spans="1:154" ht="29.45" customHeight="1" x14ac:dyDescent="0.2">
      <c r="A33" s="48"/>
      <c r="B33" s="49" t="s">
        <v>388</v>
      </c>
      <c r="C33" s="49"/>
      <c r="D33" s="49"/>
      <c r="E33" s="49"/>
      <c r="F33" s="49"/>
      <c r="G33" s="53" t="s">
        <v>248</v>
      </c>
      <c r="H33" s="34">
        <v>0</v>
      </c>
      <c r="I33" s="34">
        <v>0</v>
      </c>
      <c r="J33" s="35">
        <f t="shared" si="0"/>
        <v>0</v>
      </c>
      <c r="K33" s="37" t="e">
        <f t="shared" si="1"/>
        <v>#DIV/0!</v>
      </c>
      <c r="L33" s="34">
        <v>0</v>
      </c>
      <c r="M33" s="34">
        <v>0</v>
      </c>
      <c r="N33" s="34">
        <v>0</v>
      </c>
      <c r="O33" s="69">
        <f t="shared" ref="O33:O38" si="4">+M33+N33</f>
        <v>0</v>
      </c>
      <c r="P33" s="36">
        <f t="shared" si="2"/>
        <v>0</v>
      </c>
      <c r="Q33" s="37" t="e">
        <f t="shared" si="3"/>
        <v>#DIV/0!</v>
      </c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</row>
    <row r="34" spans="1:154" ht="15" customHeight="1" x14ac:dyDescent="0.2">
      <c r="A34" s="38">
        <v>4200</v>
      </c>
      <c r="B34" s="49"/>
      <c r="C34" s="49"/>
      <c r="D34" s="49"/>
      <c r="E34" s="49"/>
      <c r="F34" s="49"/>
      <c r="G34" s="53" t="s">
        <v>51</v>
      </c>
      <c r="H34" s="34">
        <f t="shared" ref="H34:I35" si="5">H35</f>
        <v>0</v>
      </c>
      <c r="I34" s="34">
        <f t="shared" si="5"/>
        <v>0</v>
      </c>
      <c r="J34" s="35">
        <f t="shared" si="0"/>
        <v>0</v>
      </c>
      <c r="K34" s="37" t="e">
        <f t="shared" si="1"/>
        <v>#DIV/0!</v>
      </c>
      <c r="L34" s="34">
        <f t="shared" ref="L34:N35" si="6">L35</f>
        <v>0</v>
      </c>
      <c r="M34" s="34">
        <f t="shared" si="6"/>
        <v>0</v>
      </c>
      <c r="N34" s="34">
        <f t="shared" si="6"/>
        <v>0</v>
      </c>
      <c r="O34" s="69">
        <f t="shared" ref="O34:O35" si="7">O35</f>
        <v>0</v>
      </c>
      <c r="P34" s="36">
        <f t="shared" si="2"/>
        <v>0</v>
      </c>
      <c r="Q34" s="37" t="e">
        <f t="shared" si="3"/>
        <v>#DIV/0!</v>
      </c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</row>
    <row r="35" spans="1:154" ht="15" customHeight="1" x14ac:dyDescent="0.2">
      <c r="A35" s="38">
        <v>4200</v>
      </c>
      <c r="B35" s="49"/>
      <c r="C35" s="49"/>
      <c r="D35" s="49"/>
      <c r="E35" s="49"/>
      <c r="F35" s="49"/>
      <c r="G35" s="53" t="s">
        <v>247</v>
      </c>
      <c r="H35" s="34">
        <f t="shared" si="5"/>
        <v>0</v>
      </c>
      <c r="I35" s="34">
        <f t="shared" si="5"/>
        <v>0</v>
      </c>
      <c r="J35" s="35">
        <f t="shared" si="0"/>
        <v>0</v>
      </c>
      <c r="K35" s="37" t="e">
        <f t="shared" si="1"/>
        <v>#DIV/0!</v>
      </c>
      <c r="L35" s="34">
        <f t="shared" si="6"/>
        <v>0</v>
      </c>
      <c r="M35" s="34">
        <f t="shared" si="6"/>
        <v>0</v>
      </c>
      <c r="N35" s="34">
        <f t="shared" si="6"/>
        <v>0</v>
      </c>
      <c r="O35" s="69">
        <f t="shared" si="7"/>
        <v>0</v>
      </c>
      <c r="P35" s="36">
        <f t="shared" si="2"/>
        <v>0</v>
      </c>
      <c r="Q35" s="37" t="e">
        <f t="shared" si="3"/>
        <v>#DIV/0!</v>
      </c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</row>
    <row r="36" spans="1:154" ht="15" customHeight="1" x14ac:dyDescent="0.2">
      <c r="A36" s="38">
        <v>4200</v>
      </c>
      <c r="B36" s="49"/>
      <c r="C36" s="49"/>
      <c r="D36" s="49"/>
      <c r="E36" s="49"/>
      <c r="F36" s="49"/>
      <c r="G36" s="53" t="s">
        <v>52</v>
      </c>
      <c r="H36" s="34">
        <f>H37+H38</f>
        <v>0</v>
      </c>
      <c r="I36" s="34">
        <f>I37+I38</f>
        <v>0</v>
      </c>
      <c r="J36" s="35">
        <f t="shared" si="0"/>
        <v>0</v>
      </c>
      <c r="K36" s="37" t="e">
        <f t="shared" si="1"/>
        <v>#DIV/0!</v>
      </c>
      <c r="L36" s="34">
        <f>L37+L38</f>
        <v>0</v>
      </c>
      <c r="M36" s="34">
        <f>M37+M38</f>
        <v>0</v>
      </c>
      <c r="N36" s="34">
        <f>N37+N38</f>
        <v>0</v>
      </c>
      <c r="O36" s="34">
        <f>O37+O38</f>
        <v>0</v>
      </c>
      <c r="P36" s="36">
        <f t="shared" si="2"/>
        <v>0</v>
      </c>
      <c r="Q36" s="37" t="e">
        <f t="shared" si="3"/>
        <v>#DIV/0!</v>
      </c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</row>
    <row r="37" spans="1:154" ht="15" customHeight="1" x14ac:dyDescent="0.2">
      <c r="A37" s="38"/>
      <c r="B37" s="49" t="s">
        <v>389</v>
      </c>
      <c r="C37" s="49"/>
      <c r="D37" s="49"/>
      <c r="E37" s="49"/>
      <c r="F37" s="49"/>
      <c r="G37" s="53" t="s">
        <v>53</v>
      </c>
      <c r="H37" s="34">
        <v>0</v>
      </c>
      <c r="I37" s="34">
        <v>0</v>
      </c>
      <c r="J37" s="35">
        <f t="shared" si="0"/>
        <v>0</v>
      </c>
      <c r="K37" s="37" t="e">
        <f t="shared" si="1"/>
        <v>#DIV/0!</v>
      </c>
      <c r="L37" s="34">
        <v>0</v>
      </c>
      <c r="M37" s="34">
        <v>0</v>
      </c>
      <c r="N37" s="34">
        <v>0</v>
      </c>
      <c r="O37" s="69">
        <f t="shared" si="4"/>
        <v>0</v>
      </c>
      <c r="P37" s="36">
        <f t="shared" si="2"/>
        <v>0</v>
      </c>
      <c r="Q37" s="37" t="e">
        <f t="shared" si="3"/>
        <v>#DIV/0!</v>
      </c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</row>
    <row r="38" spans="1:154" ht="15" customHeight="1" x14ac:dyDescent="0.2">
      <c r="A38" s="38"/>
      <c r="B38" s="49" t="s">
        <v>393</v>
      </c>
      <c r="C38" s="49"/>
      <c r="D38" s="49"/>
      <c r="E38" s="49"/>
      <c r="F38" s="49"/>
      <c r="G38" s="53" t="s">
        <v>262</v>
      </c>
      <c r="H38" s="34"/>
      <c r="I38" s="34"/>
      <c r="J38" s="35">
        <f t="shared" si="0"/>
        <v>0</v>
      </c>
      <c r="K38" s="37"/>
      <c r="L38" s="34"/>
      <c r="M38" s="34"/>
      <c r="N38" s="34"/>
      <c r="O38" s="69">
        <f t="shared" si="4"/>
        <v>0</v>
      </c>
      <c r="P38" s="36"/>
      <c r="Q38" s="37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</row>
    <row r="39" spans="1:154" ht="25.9" customHeight="1" x14ac:dyDescent="0.2">
      <c r="A39" s="38">
        <v>4500</v>
      </c>
      <c r="B39" s="49"/>
      <c r="C39" s="49"/>
      <c r="D39" s="49"/>
      <c r="E39" s="49"/>
      <c r="F39" s="49"/>
      <c r="G39" s="52" t="s">
        <v>258</v>
      </c>
      <c r="H39" s="34">
        <f>H40+H42+H45+H46</f>
        <v>0</v>
      </c>
      <c r="I39" s="34">
        <f>I40+I42+I45+I46</f>
        <v>0</v>
      </c>
      <c r="J39" s="35">
        <f t="shared" si="0"/>
        <v>0</v>
      </c>
      <c r="K39" s="37" t="e">
        <f t="shared" si="1"/>
        <v>#DIV/0!</v>
      </c>
      <c r="L39" s="34">
        <f t="shared" ref="L39:O39" si="8">L40+L42+L45+L46</f>
        <v>0</v>
      </c>
      <c r="M39" s="34">
        <f t="shared" si="8"/>
        <v>0</v>
      </c>
      <c r="N39" s="34">
        <f t="shared" si="8"/>
        <v>0</v>
      </c>
      <c r="O39" s="34">
        <f t="shared" si="8"/>
        <v>0</v>
      </c>
      <c r="P39" s="36">
        <f t="shared" si="2"/>
        <v>0</v>
      </c>
      <c r="Q39" s="37" t="e">
        <f t="shared" si="3"/>
        <v>#DIV/0!</v>
      </c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</row>
    <row r="40" spans="1:154" ht="15" customHeight="1" x14ac:dyDescent="0.2">
      <c r="A40" s="38"/>
      <c r="B40" s="49" t="s">
        <v>394</v>
      </c>
      <c r="C40" s="49"/>
      <c r="D40" s="49"/>
      <c r="E40" s="49"/>
      <c r="F40" s="49"/>
      <c r="G40" s="53" t="s">
        <v>252</v>
      </c>
      <c r="H40" s="34">
        <f>H41</f>
        <v>0</v>
      </c>
      <c r="I40" s="34">
        <f>I41</f>
        <v>0</v>
      </c>
      <c r="J40" s="35">
        <f t="shared" si="0"/>
        <v>0</v>
      </c>
      <c r="K40" s="37" t="e">
        <f t="shared" si="1"/>
        <v>#DIV/0!</v>
      </c>
      <c r="L40" s="34">
        <f>L41</f>
        <v>0</v>
      </c>
      <c r="M40" s="34">
        <f>M41</f>
        <v>0</v>
      </c>
      <c r="N40" s="34">
        <f>N41</f>
        <v>0</v>
      </c>
      <c r="O40" s="34">
        <f>O41</f>
        <v>0</v>
      </c>
      <c r="P40" s="36">
        <f t="shared" si="2"/>
        <v>0</v>
      </c>
      <c r="Q40" s="37" t="e">
        <f t="shared" si="3"/>
        <v>#DIV/0!</v>
      </c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</row>
    <row r="41" spans="1:154" ht="15" customHeight="1" x14ac:dyDescent="0.2">
      <c r="A41" s="38"/>
      <c r="B41" s="49"/>
      <c r="C41" s="49" t="s">
        <v>390</v>
      </c>
      <c r="D41" s="49"/>
      <c r="E41" s="49"/>
      <c r="F41" s="49"/>
      <c r="G41" s="53" t="s">
        <v>259</v>
      </c>
      <c r="H41" s="34"/>
      <c r="I41" s="34"/>
      <c r="J41" s="35">
        <f t="shared" si="0"/>
        <v>0</v>
      </c>
      <c r="K41" s="37" t="e">
        <f t="shared" si="1"/>
        <v>#DIV/0!</v>
      </c>
      <c r="L41" s="34"/>
      <c r="M41" s="34"/>
      <c r="N41" s="34"/>
      <c r="O41" s="69">
        <f t="shared" ref="O41:O49" si="9">+M41+N41</f>
        <v>0</v>
      </c>
      <c r="P41" s="36">
        <f t="shared" si="2"/>
        <v>0</v>
      </c>
      <c r="Q41" s="37" t="e">
        <f t="shared" si="3"/>
        <v>#DIV/0!</v>
      </c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</row>
    <row r="42" spans="1:154" ht="15" customHeight="1" x14ac:dyDescent="0.2">
      <c r="A42" s="38"/>
      <c r="B42" s="49" t="s">
        <v>395</v>
      </c>
      <c r="C42" s="49"/>
      <c r="D42" s="49"/>
      <c r="E42" s="49"/>
      <c r="F42" s="49"/>
      <c r="G42" s="53" t="s">
        <v>253</v>
      </c>
      <c r="H42" s="34">
        <f>H43+H44</f>
        <v>0</v>
      </c>
      <c r="I42" s="34">
        <f>I43+I44</f>
        <v>0</v>
      </c>
      <c r="J42" s="35">
        <f t="shared" si="0"/>
        <v>0</v>
      </c>
      <c r="K42" s="37" t="e">
        <f t="shared" si="1"/>
        <v>#DIV/0!</v>
      </c>
      <c r="L42" s="34">
        <f>L43+L44</f>
        <v>0</v>
      </c>
      <c r="M42" s="34">
        <f>M43+M44</f>
        <v>0</v>
      </c>
      <c r="N42" s="34">
        <f>N43+N44</f>
        <v>0</v>
      </c>
      <c r="O42" s="34">
        <f>O43+O44</f>
        <v>0</v>
      </c>
      <c r="P42" s="36">
        <f t="shared" si="2"/>
        <v>0</v>
      </c>
      <c r="Q42" s="37" t="e">
        <f t="shared" si="3"/>
        <v>#DIV/0!</v>
      </c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</row>
    <row r="43" spans="1:154" ht="15" customHeight="1" x14ac:dyDescent="0.2">
      <c r="A43" s="38"/>
      <c r="B43" s="49"/>
      <c r="C43" s="49" t="s">
        <v>391</v>
      </c>
      <c r="D43" s="49"/>
      <c r="E43" s="49"/>
      <c r="F43" s="49"/>
      <c r="G43" s="53" t="s">
        <v>259</v>
      </c>
      <c r="H43" s="34"/>
      <c r="I43" s="34"/>
      <c r="J43" s="35">
        <f t="shared" si="0"/>
        <v>0</v>
      </c>
      <c r="K43" s="37" t="e">
        <f t="shared" si="1"/>
        <v>#DIV/0!</v>
      </c>
      <c r="L43" s="34"/>
      <c r="M43" s="34"/>
      <c r="N43" s="34"/>
      <c r="O43" s="69">
        <f t="shared" si="9"/>
        <v>0</v>
      </c>
      <c r="P43" s="36">
        <f t="shared" si="2"/>
        <v>0</v>
      </c>
      <c r="Q43" s="37" t="e">
        <f t="shared" si="3"/>
        <v>#DIV/0!</v>
      </c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</row>
    <row r="44" spans="1:154" ht="15" customHeight="1" x14ac:dyDescent="0.2">
      <c r="A44" s="38"/>
      <c r="B44" s="49"/>
      <c r="C44" s="49" t="s">
        <v>392</v>
      </c>
      <c r="D44" s="49"/>
      <c r="E44" s="49"/>
      <c r="F44" s="49"/>
      <c r="G44" s="53" t="s">
        <v>260</v>
      </c>
      <c r="H44" s="34"/>
      <c r="I44" s="34"/>
      <c r="J44" s="35">
        <f t="shared" si="0"/>
        <v>0</v>
      </c>
      <c r="K44" s="37" t="e">
        <f t="shared" si="1"/>
        <v>#DIV/0!</v>
      </c>
      <c r="L44" s="34"/>
      <c r="M44" s="34"/>
      <c r="N44" s="34"/>
      <c r="O44" s="69">
        <f t="shared" si="9"/>
        <v>0</v>
      </c>
      <c r="P44" s="36">
        <f t="shared" si="2"/>
        <v>0</v>
      </c>
      <c r="Q44" s="37" t="e">
        <f t="shared" si="3"/>
        <v>#DIV/0!</v>
      </c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</row>
    <row r="45" spans="1:154" ht="15" customHeight="1" x14ac:dyDescent="0.2">
      <c r="A45" s="48"/>
      <c r="B45" s="49" t="s">
        <v>396</v>
      </c>
      <c r="C45" s="49"/>
      <c r="D45" s="49"/>
      <c r="E45" s="49"/>
      <c r="F45" s="49"/>
      <c r="G45" s="53" t="s">
        <v>261</v>
      </c>
      <c r="H45" s="34"/>
      <c r="I45" s="34"/>
      <c r="J45" s="35">
        <f t="shared" si="0"/>
        <v>0</v>
      </c>
      <c r="K45" s="37" t="e">
        <f t="shared" si="1"/>
        <v>#DIV/0!</v>
      </c>
      <c r="L45" s="34"/>
      <c r="M45" s="34"/>
      <c r="N45" s="34"/>
      <c r="O45" s="69">
        <f t="shared" si="9"/>
        <v>0</v>
      </c>
      <c r="P45" s="36">
        <f t="shared" si="2"/>
        <v>0</v>
      </c>
      <c r="Q45" s="37" t="e">
        <f t="shared" si="3"/>
        <v>#DIV/0!</v>
      </c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</row>
    <row r="46" spans="1:154" ht="15" customHeight="1" x14ac:dyDescent="0.2">
      <c r="A46" s="48"/>
      <c r="B46" s="49" t="s">
        <v>414</v>
      </c>
      <c r="C46" s="49"/>
      <c r="D46" s="49"/>
      <c r="E46" s="49"/>
      <c r="F46" s="49"/>
      <c r="G46" s="53" t="s">
        <v>415</v>
      </c>
      <c r="H46" s="34">
        <f>H47+H48+H49</f>
        <v>0</v>
      </c>
      <c r="I46" s="34">
        <f>I47+I48+I49</f>
        <v>0</v>
      </c>
      <c r="J46" s="35">
        <f t="shared" si="0"/>
        <v>0</v>
      </c>
      <c r="K46" s="37" t="e">
        <f t="shared" si="1"/>
        <v>#DIV/0!</v>
      </c>
      <c r="L46" s="34">
        <f>L47+L48+L49</f>
        <v>0</v>
      </c>
      <c r="M46" s="34">
        <f t="shared" ref="M46:O46" si="10">M47+M48+M49</f>
        <v>0</v>
      </c>
      <c r="N46" s="34">
        <f t="shared" si="10"/>
        <v>0</v>
      </c>
      <c r="O46" s="34">
        <f t="shared" si="10"/>
        <v>0</v>
      </c>
      <c r="P46" s="36">
        <f t="shared" si="2"/>
        <v>0</v>
      </c>
      <c r="Q46" s="37" t="e">
        <f t="shared" si="3"/>
        <v>#DIV/0!</v>
      </c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</row>
    <row r="47" spans="1:154" ht="15" customHeight="1" x14ac:dyDescent="0.2">
      <c r="A47" s="48"/>
      <c r="B47" s="49"/>
      <c r="C47" s="49" t="s">
        <v>416</v>
      </c>
      <c r="D47" s="49"/>
      <c r="E47" s="49"/>
      <c r="F47" s="49"/>
      <c r="G47" s="53" t="s">
        <v>419</v>
      </c>
      <c r="H47" s="34"/>
      <c r="I47" s="34"/>
      <c r="J47" s="35">
        <f t="shared" si="0"/>
        <v>0</v>
      </c>
      <c r="K47" s="37" t="e">
        <f t="shared" si="1"/>
        <v>#DIV/0!</v>
      </c>
      <c r="L47" s="34"/>
      <c r="M47" s="34"/>
      <c r="N47" s="34"/>
      <c r="O47" s="69">
        <f t="shared" si="9"/>
        <v>0</v>
      </c>
      <c r="P47" s="36">
        <f t="shared" si="2"/>
        <v>0</v>
      </c>
      <c r="Q47" s="37" t="e">
        <f t="shared" si="3"/>
        <v>#DIV/0!</v>
      </c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</row>
    <row r="48" spans="1:154" ht="15" customHeight="1" x14ac:dyDescent="0.2">
      <c r="A48" s="48"/>
      <c r="B48" s="49"/>
      <c r="C48" s="49" t="s">
        <v>417</v>
      </c>
      <c r="D48" s="49"/>
      <c r="E48" s="49"/>
      <c r="F48" s="49"/>
      <c r="G48" s="53" t="s">
        <v>420</v>
      </c>
      <c r="H48" s="34"/>
      <c r="I48" s="34"/>
      <c r="J48" s="35">
        <f t="shared" si="0"/>
        <v>0</v>
      </c>
      <c r="K48" s="37" t="e">
        <f t="shared" si="1"/>
        <v>#DIV/0!</v>
      </c>
      <c r="L48" s="34"/>
      <c r="M48" s="34"/>
      <c r="N48" s="34"/>
      <c r="O48" s="69">
        <f t="shared" si="9"/>
        <v>0</v>
      </c>
      <c r="P48" s="36">
        <f t="shared" si="2"/>
        <v>0</v>
      </c>
      <c r="Q48" s="37" t="e">
        <f t="shared" si="3"/>
        <v>#DIV/0!</v>
      </c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</row>
    <row r="49" spans="1:154" ht="15" customHeight="1" x14ac:dyDescent="0.2">
      <c r="A49" s="48"/>
      <c r="B49" s="49"/>
      <c r="C49" s="49" t="s">
        <v>418</v>
      </c>
      <c r="D49" s="49"/>
      <c r="E49" s="49"/>
      <c r="F49" s="49"/>
      <c r="G49" s="53" t="s">
        <v>421</v>
      </c>
      <c r="H49" s="34"/>
      <c r="I49" s="34"/>
      <c r="J49" s="35">
        <f t="shared" si="0"/>
        <v>0</v>
      </c>
      <c r="K49" s="37" t="e">
        <f t="shared" si="1"/>
        <v>#DIV/0!</v>
      </c>
      <c r="L49" s="34"/>
      <c r="M49" s="34"/>
      <c r="N49" s="34"/>
      <c r="O49" s="69">
        <f t="shared" si="9"/>
        <v>0</v>
      </c>
      <c r="P49" s="36">
        <f t="shared" si="2"/>
        <v>0</v>
      </c>
      <c r="Q49" s="37" t="e">
        <f t="shared" si="3"/>
        <v>#DIV/0!</v>
      </c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</row>
    <row r="50" spans="1:154" s="47" customFormat="1" ht="15" customHeight="1" x14ac:dyDescent="0.25">
      <c r="A50" s="38">
        <v>4600</v>
      </c>
      <c r="B50" s="39"/>
      <c r="C50" s="39"/>
      <c r="D50" s="39"/>
      <c r="E50" s="39"/>
      <c r="F50" s="39"/>
      <c r="G50" s="52" t="s">
        <v>249</v>
      </c>
      <c r="H50" s="34">
        <f>H51</f>
        <v>0</v>
      </c>
      <c r="I50" s="34">
        <f>I51</f>
        <v>0</v>
      </c>
      <c r="J50" s="35">
        <f t="shared" si="0"/>
        <v>0</v>
      </c>
      <c r="K50" s="37" t="e">
        <f t="shared" si="1"/>
        <v>#DIV/0!</v>
      </c>
      <c r="L50" s="34">
        <f>L51</f>
        <v>0</v>
      </c>
      <c r="M50" s="34">
        <f>M51</f>
        <v>0</v>
      </c>
      <c r="N50" s="34">
        <f>N51</f>
        <v>0</v>
      </c>
      <c r="O50" s="34">
        <f>O51</f>
        <v>0</v>
      </c>
      <c r="P50" s="36">
        <f t="shared" si="2"/>
        <v>0</v>
      </c>
      <c r="Q50" s="37" t="e">
        <f t="shared" si="3"/>
        <v>#DIV/0!</v>
      </c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</row>
    <row r="51" spans="1:154" s="47" customFormat="1" ht="34.15" customHeight="1" x14ac:dyDescent="0.25">
      <c r="A51" s="38"/>
      <c r="B51" s="49" t="s">
        <v>397</v>
      </c>
      <c r="C51" s="39"/>
      <c r="D51" s="39"/>
      <c r="E51" s="39"/>
      <c r="F51" s="39"/>
      <c r="G51" s="53" t="s">
        <v>250</v>
      </c>
      <c r="H51" s="34"/>
      <c r="I51" s="34"/>
      <c r="J51" s="35">
        <f t="shared" si="0"/>
        <v>0</v>
      </c>
      <c r="K51" s="37" t="e">
        <f t="shared" si="1"/>
        <v>#DIV/0!</v>
      </c>
      <c r="L51" s="34"/>
      <c r="M51" s="34"/>
      <c r="N51" s="34"/>
      <c r="O51" s="100">
        <f t="shared" ref="O51" si="11">+M51+N51</f>
        <v>0</v>
      </c>
      <c r="P51" s="36">
        <f t="shared" si="2"/>
        <v>0</v>
      </c>
      <c r="Q51" s="37" t="e">
        <f t="shared" si="3"/>
        <v>#DIV/0!</v>
      </c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  <c r="DT51" s="46"/>
      <c r="DU51" s="46"/>
      <c r="DV51" s="46"/>
      <c r="DW51" s="46"/>
      <c r="DX51" s="46"/>
      <c r="DY51" s="46"/>
      <c r="DZ51" s="46"/>
      <c r="EA51" s="46"/>
      <c r="EB51" s="46"/>
      <c r="EC51" s="46"/>
      <c r="ED51" s="46"/>
      <c r="EE51" s="46"/>
      <c r="EF51" s="46"/>
      <c r="EG51" s="46"/>
      <c r="EH51" s="46"/>
      <c r="EI51" s="46"/>
      <c r="EJ51" s="46"/>
      <c r="EK51" s="46"/>
      <c r="EL51" s="46"/>
      <c r="EM51" s="46"/>
      <c r="EN51" s="46"/>
      <c r="EO51" s="46"/>
      <c r="EP51" s="46"/>
      <c r="EQ51" s="46"/>
      <c r="ER51" s="46"/>
      <c r="ES51" s="46"/>
      <c r="ET51" s="46"/>
      <c r="EU51" s="46"/>
      <c r="EV51" s="46"/>
      <c r="EW51" s="46"/>
      <c r="EX51" s="46"/>
    </row>
    <row r="52" spans="1:154" s="47" customFormat="1" ht="34.15" customHeight="1" x14ac:dyDescent="0.25">
      <c r="A52" s="38">
        <v>4800</v>
      </c>
      <c r="B52" s="49"/>
      <c r="C52" s="39"/>
      <c r="D52" s="39"/>
      <c r="E52" s="39"/>
      <c r="F52" s="39"/>
      <c r="G52" s="53" t="s">
        <v>255</v>
      </c>
      <c r="H52" s="34">
        <f>H53+H54+H55</f>
        <v>0</v>
      </c>
      <c r="I52" s="34">
        <f>I53+I54+I55</f>
        <v>0</v>
      </c>
      <c r="J52" s="35">
        <f t="shared" si="0"/>
        <v>0</v>
      </c>
      <c r="K52" s="37" t="e">
        <f t="shared" si="1"/>
        <v>#DIV/0!</v>
      </c>
      <c r="L52" s="34">
        <f>L53+L54+L55</f>
        <v>0</v>
      </c>
      <c r="M52" s="34">
        <f>M53+M54+M55</f>
        <v>0</v>
      </c>
      <c r="N52" s="34">
        <f>N53+N54+N55</f>
        <v>0</v>
      </c>
      <c r="O52" s="34">
        <f>O53+O54+O55</f>
        <v>0</v>
      </c>
      <c r="P52" s="36">
        <f t="shared" si="2"/>
        <v>0</v>
      </c>
      <c r="Q52" s="37" t="e">
        <f t="shared" si="3"/>
        <v>#DIV/0!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6"/>
      <c r="DV52" s="46"/>
      <c r="DW52" s="46"/>
      <c r="DX52" s="46"/>
      <c r="DY52" s="46"/>
      <c r="DZ52" s="46"/>
      <c r="EA52" s="46"/>
      <c r="EB52" s="46"/>
      <c r="EC52" s="46"/>
      <c r="ED52" s="46"/>
      <c r="EE52" s="46"/>
      <c r="EF52" s="46"/>
      <c r="EG52" s="46"/>
      <c r="EH52" s="46"/>
      <c r="EI52" s="46"/>
      <c r="EJ52" s="46"/>
      <c r="EK52" s="46"/>
      <c r="EL52" s="46"/>
      <c r="EM52" s="46"/>
      <c r="EN52" s="46"/>
      <c r="EO52" s="46"/>
      <c r="EP52" s="46"/>
      <c r="EQ52" s="46"/>
      <c r="ER52" s="46"/>
      <c r="ES52" s="46"/>
      <c r="ET52" s="46"/>
      <c r="EU52" s="46"/>
      <c r="EV52" s="46"/>
      <c r="EW52" s="46"/>
      <c r="EX52" s="46"/>
    </row>
    <row r="53" spans="1:154" ht="15" customHeight="1" x14ac:dyDescent="0.2">
      <c r="A53" s="48"/>
      <c r="B53" s="167" t="s">
        <v>398</v>
      </c>
      <c r="C53" s="49"/>
      <c r="D53" s="49"/>
      <c r="E53" s="49"/>
      <c r="F53" s="49"/>
      <c r="G53" s="53" t="s">
        <v>252</v>
      </c>
      <c r="H53" s="34">
        <v>0</v>
      </c>
      <c r="I53" s="34">
        <v>0</v>
      </c>
      <c r="J53" s="35">
        <f t="shared" si="0"/>
        <v>0</v>
      </c>
      <c r="K53" s="37" t="e">
        <f t="shared" si="1"/>
        <v>#DIV/0!</v>
      </c>
      <c r="L53" s="34">
        <v>0</v>
      </c>
      <c r="M53" s="34">
        <v>0</v>
      </c>
      <c r="N53" s="34">
        <v>0</v>
      </c>
      <c r="O53" s="69">
        <f t="shared" ref="O53:O57" si="12">+M53+N53</f>
        <v>0</v>
      </c>
      <c r="P53" s="36">
        <f t="shared" si="2"/>
        <v>0</v>
      </c>
      <c r="Q53" s="37" t="e">
        <f t="shared" si="3"/>
        <v>#DIV/0!</v>
      </c>
      <c r="R53" s="33"/>
      <c r="S53" s="33"/>
      <c r="T53" s="154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</row>
    <row r="54" spans="1:154" ht="15" customHeight="1" x14ac:dyDescent="0.2">
      <c r="A54" s="48"/>
      <c r="B54" s="167" t="s">
        <v>399</v>
      </c>
      <c r="C54" s="49"/>
      <c r="D54" s="49"/>
      <c r="E54" s="49"/>
      <c r="F54" s="49"/>
      <c r="G54" s="53" t="s">
        <v>253</v>
      </c>
      <c r="H54" s="34">
        <v>0</v>
      </c>
      <c r="I54" s="34">
        <v>0</v>
      </c>
      <c r="J54" s="35">
        <f t="shared" si="0"/>
        <v>0</v>
      </c>
      <c r="K54" s="37" t="e">
        <f t="shared" si="1"/>
        <v>#DIV/0!</v>
      </c>
      <c r="L54" s="34">
        <v>0</v>
      </c>
      <c r="M54" s="34">
        <v>0</v>
      </c>
      <c r="N54" s="34">
        <v>0</v>
      </c>
      <c r="O54" s="69">
        <f t="shared" si="12"/>
        <v>0</v>
      </c>
      <c r="P54" s="36">
        <f t="shared" si="2"/>
        <v>0</v>
      </c>
      <c r="Q54" s="37" t="e">
        <f t="shared" si="3"/>
        <v>#DIV/0!</v>
      </c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</row>
    <row r="55" spans="1:154" ht="15" customHeight="1" x14ac:dyDescent="0.2">
      <c r="A55" s="48"/>
      <c r="B55" s="167" t="s">
        <v>400</v>
      </c>
      <c r="C55" s="49"/>
      <c r="D55" s="49"/>
      <c r="E55" s="49"/>
      <c r="F55" s="49"/>
      <c r="G55" s="53" t="s">
        <v>254</v>
      </c>
      <c r="H55" s="34">
        <v>0</v>
      </c>
      <c r="I55" s="34">
        <v>0</v>
      </c>
      <c r="J55" s="35">
        <f t="shared" si="0"/>
        <v>0</v>
      </c>
      <c r="K55" s="37" t="e">
        <f t="shared" si="1"/>
        <v>#DIV/0!</v>
      </c>
      <c r="L55" s="34">
        <v>0</v>
      </c>
      <c r="M55" s="34">
        <v>0</v>
      </c>
      <c r="N55" s="34">
        <v>0</v>
      </c>
      <c r="O55" s="69">
        <f t="shared" si="12"/>
        <v>0</v>
      </c>
      <c r="P55" s="36">
        <f t="shared" si="2"/>
        <v>0</v>
      </c>
      <c r="Q55" s="37" t="e">
        <f t="shared" si="3"/>
        <v>#DIV/0!</v>
      </c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</row>
    <row r="56" spans="1:154" ht="34.15" customHeight="1" x14ac:dyDescent="0.2">
      <c r="A56" s="38">
        <v>4900</v>
      </c>
      <c r="B56" s="167"/>
      <c r="C56" s="49"/>
      <c r="D56" s="49"/>
      <c r="E56" s="49"/>
      <c r="F56" s="49"/>
      <c r="G56" s="53" t="s">
        <v>256</v>
      </c>
      <c r="H56" s="34">
        <f>H57</f>
        <v>0</v>
      </c>
      <c r="I56" s="34">
        <f>I57</f>
        <v>0</v>
      </c>
      <c r="J56" s="35">
        <f t="shared" si="0"/>
        <v>0</v>
      </c>
      <c r="K56" s="37" t="e">
        <f t="shared" si="1"/>
        <v>#DIV/0!</v>
      </c>
      <c r="L56" s="34">
        <f>L57</f>
        <v>0</v>
      </c>
      <c r="M56" s="34">
        <f>M57</f>
        <v>0</v>
      </c>
      <c r="N56" s="34">
        <f>N57</f>
        <v>0</v>
      </c>
      <c r="O56" s="34">
        <f>O57</f>
        <v>0</v>
      </c>
      <c r="P56" s="36">
        <f t="shared" si="2"/>
        <v>0</v>
      </c>
      <c r="Q56" s="37" t="e">
        <f t="shared" si="3"/>
        <v>#DIV/0!</v>
      </c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</row>
    <row r="57" spans="1:154" ht="15" customHeight="1" x14ac:dyDescent="0.2">
      <c r="A57" s="48"/>
      <c r="B57" s="167" t="s">
        <v>401</v>
      </c>
      <c r="C57" s="49"/>
      <c r="D57" s="49"/>
      <c r="E57" s="49"/>
      <c r="F57" s="49"/>
      <c r="G57" s="53" t="s">
        <v>257</v>
      </c>
      <c r="H57" s="34">
        <v>0</v>
      </c>
      <c r="I57" s="34">
        <v>0</v>
      </c>
      <c r="J57" s="35">
        <f t="shared" si="0"/>
        <v>0</v>
      </c>
      <c r="K57" s="37" t="e">
        <f t="shared" si="1"/>
        <v>#DIV/0!</v>
      </c>
      <c r="L57" s="34">
        <v>0</v>
      </c>
      <c r="M57" s="34">
        <v>0</v>
      </c>
      <c r="N57" s="34">
        <v>0</v>
      </c>
      <c r="O57" s="69">
        <f t="shared" si="12"/>
        <v>0</v>
      </c>
      <c r="P57" s="36">
        <f t="shared" si="2"/>
        <v>0</v>
      </c>
      <c r="Q57" s="37" t="e">
        <f t="shared" si="3"/>
        <v>#DIV/0!</v>
      </c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</row>
    <row r="58" spans="1:154" ht="15" customHeight="1" x14ac:dyDescent="0.2">
      <c r="A58" s="38"/>
      <c r="B58" s="39"/>
      <c r="C58" s="39"/>
      <c r="D58" s="39"/>
      <c r="E58" s="39"/>
      <c r="F58" s="39"/>
      <c r="G58" s="52" t="s">
        <v>56</v>
      </c>
      <c r="H58" s="34">
        <f>H13+H15+H18+H22+H26+H31+H30+H37+H39+H50+H52+H56</f>
        <v>0</v>
      </c>
      <c r="I58" s="34">
        <f>I13+I15+I18+I22+I26+I31+I30+I37+I39+I50+I52+I56</f>
        <v>0</v>
      </c>
      <c r="J58" s="35">
        <f t="shared" si="0"/>
        <v>0</v>
      </c>
      <c r="K58" s="37" t="e">
        <f t="shared" si="1"/>
        <v>#DIV/0!</v>
      </c>
      <c r="L58" s="34">
        <f>L13+L15+L18+L22+L26+L31+L30+L37+L39+L50+L52+L56</f>
        <v>0</v>
      </c>
      <c r="M58" s="34">
        <f>M13+M15+M18+M22+M26+M31+M30+M37+M39+M50+M52+M56</f>
        <v>0</v>
      </c>
      <c r="N58" s="34">
        <f>N13+N15+N18+N22+N26+N31+N30+N37+N39+N50+N52+N56</f>
        <v>1886185.31</v>
      </c>
      <c r="O58" s="34">
        <f>O13+O15+O18+O22+O26+O31+O30+O37+O39+O50+O52+O56</f>
        <v>1886185.31</v>
      </c>
      <c r="P58" s="36">
        <f t="shared" si="2"/>
        <v>-1886185.31</v>
      </c>
      <c r="Q58" s="37" t="e">
        <f t="shared" si="3"/>
        <v>#DIV/0!</v>
      </c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</row>
    <row r="59" spans="1:154" ht="15" customHeight="1" x14ac:dyDescent="0.2">
      <c r="A59" s="38"/>
      <c r="B59" s="39"/>
      <c r="C59" s="39"/>
      <c r="D59" s="39"/>
      <c r="E59" s="39"/>
      <c r="F59" s="39"/>
      <c r="G59" s="52" t="s">
        <v>263</v>
      </c>
      <c r="H59" s="34">
        <f>+H14+H16+H27+H38</f>
        <v>0</v>
      </c>
      <c r="I59" s="34">
        <f>+I14+I16+I27+I38</f>
        <v>0</v>
      </c>
      <c r="J59" s="35">
        <f t="shared" si="0"/>
        <v>0</v>
      </c>
      <c r="K59" s="37" t="e">
        <f t="shared" si="1"/>
        <v>#DIV/0!</v>
      </c>
      <c r="L59" s="34">
        <f>+L14+L16+L27+L38</f>
        <v>0</v>
      </c>
      <c r="M59" s="34">
        <f>+M14+M16+M27+M38</f>
        <v>0</v>
      </c>
      <c r="N59" s="34">
        <f>+N14+N16+N27+N38</f>
        <v>1776391.5</v>
      </c>
      <c r="O59" s="34">
        <f>+O14+O16+O27+O38</f>
        <v>1776391.5</v>
      </c>
      <c r="P59" s="36">
        <f t="shared" si="2"/>
        <v>-1776391.5</v>
      </c>
      <c r="Q59" s="37" t="e">
        <f t="shared" si="3"/>
        <v>#DIV/0!</v>
      </c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</row>
    <row r="60" spans="1:154" ht="15" customHeight="1" x14ac:dyDescent="0.2">
      <c r="A60" s="48"/>
      <c r="B60" s="42"/>
      <c r="C60" s="39"/>
      <c r="D60" s="39"/>
      <c r="E60" s="39"/>
      <c r="F60" s="39"/>
      <c r="G60" s="171" t="s">
        <v>57</v>
      </c>
      <c r="H60" s="34">
        <f>H61</f>
        <v>0</v>
      </c>
      <c r="I60" s="34">
        <f>I61</f>
        <v>0</v>
      </c>
      <c r="J60" s="35">
        <f t="shared" si="0"/>
        <v>0</v>
      </c>
      <c r="K60" s="37" t="e">
        <f t="shared" si="1"/>
        <v>#DIV/0!</v>
      </c>
      <c r="L60" s="34">
        <f>L61</f>
        <v>0</v>
      </c>
      <c r="M60" s="34">
        <f>M61</f>
        <v>0</v>
      </c>
      <c r="N60" s="34">
        <f>N61</f>
        <v>0</v>
      </c>
      <c r="O60" s="34">
        <f>O61</f>
        <v>0</v>
      </c>
      <c r="P60" s="36">
        <f t="shared" si="2"/>
        <v>0</v>
      </c>
      <c r="Q60" s="37" t="e">
        <f t="shared" si="3"/>
        <v>#DIV/0!</v>
      </c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</row>
    <row r="61" spans="1:154" ht="27" customHeight="1" x14ac:dyDescent="0.2">
      <c r="A61" s="38">
        <v>4800</v>
      </c>
      <c r="B61" s="49"/>
      <c r="C61" s="49"/>
      <c r="D61" s="49"/>
      <c r="E61" s="49"/>
      <c r="F61" s="49"/>
      <c r="G61" s="52" t="s">
        <v>58</v>
      </c>
      <c r="H61" s="34">
        <f>H62+H63</f>
        <v>0</v>
      </c>
      <c r="I61" s="34">
        <f>I62+I63</f>
        <v>0</v>
      </c>
      <c r="J61" s="35">
        <f t="shared" si="0"/>
        <v>0</v>
      </c>
      <c r="K61" s="37" t="e">
        <f t="shared" si="1"/>
        <v>#DIV/0!</v>
      </c>
      <c r="L61" s="34">
        <f>L62+L63</f>
        <v>0</v>
      </c>
      <c r="M61" s="34">
        <f>M62+M63</f>
        <v>0</v>
      </c>
      <c r="N61" s="34">
        <f>N62+N63</f>
        <v>0</v>
      </c>
      <c r="O61" s="34">
        <f>O62+O63</f>
        <v>0</v>
      </c>
      <c r="P61" s="36">
        <f t="shared" si="2"/>
        <v>0</v>
      </c>
      <c r="Q61" s="37" t="e">
        <f t="shared" si="3"/>
        <v>#DIV/0!</v>
      </c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</row>
    <row r="62" spans="1:154" ht="27" customHeight="1" x14ac:dyDescent="0.2">
      <c r="A62" s="38"/>
      <c r="B62" s="49" t="s">
        <v>409</v>
      </c>
      <c r="C62" s="49"/>
      <c r="D62" s="49"/>
      <c r="E62" s="49"/>
      <c r="F62" s="49"/>
      <c r="G62" s="53" t="s">
        <v>410</v>
      </c>
      <c r="H62" s="34"/>
      <c r="I62" s="34"/>
      <c r="J62" s="35">
        <f t="shared" si="0"/>
        <v>0</v>
      </c>
      <c r="K62" s="37"/>
      <c r="L62" s="34"/>
      <c r="M62" s="34"/>
      <c r="N62" s="34"/>
      <c r="O62" s="69">
        <f t="shared" ref="O62:O63" si="13">+M62+N62</f>
        <v>0</v>
      </c>
      <c r="P62" s="36"/>
      <c r="Q62" s="37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</row>
    <row r="63" spans="1:154" ht="15" customHeight="1" x14ac:dyDescent="0.2">
      <c r="A63" s="48"/>
      <c r="B63" s="49" t="s">
        <v>403</v>
      </c>
      <c r="C63" s="49"/>
      <c r="D63" s="49"/>
      <c r="E63" s="49"/>
      <c r="F63" s="49"/>
      <c r="G63" s="172" t="s">
        <v>59</v>
      </c>
      <c r="H63" s="34">
        <v>0</v>
      </c>
      <c r="I63" s="34">
        <v>0</v>
      </c>
      <c r="J63" s="35">
        <f t="shared" si="0"/>
        <v>0</v>
      </c>
      <c r="K63" s="37" t="e">
        <f t="shared" si="1"/>
        <v>#DIV/0!</v>
      </c>
      <c r="L63" s="34">
        <v>0</v>
      </c>
      <c r="M63" s="34">
        <v>0</v>
      </c>
      <c r="N63" s="34">
        <v>0</v>
      </c>
      <c r="O63" s="69">
        <f t="shared" si="13"/>
        <v>0</v>
      </c>
      <c r="P63" s="36">
        <f t="shared" si="2"/>
        <v>0</v>
      </c>
      <c r="Q63" s="37" t="e">
        <f t="shared" si="3"/>
        <v>#DIV/0!</v>
      </c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</row>
    <row r="64" spans="1:154" ht="17.25" thickBot="1" x14ac:dyDescent="0.25">
      <c r="A64" s="55"/>
      <c r="B64" s="56"/>
      <c r="C64" s="56"/>
      <c r="D64" s="56"/>
      <c r="E64" s="56"/>
      <c r="F64" s="56"/>
      <c r="G64" s="57"/>
      <c r="H64" s="115"/>
      <c r="I64" s="116"/>
      <c r="J64" s="117"/>
      <c r="K64" s="118"/>
      <c r="L64" s="119"/>
      <c r="M64" s="119"/>
      <c r="N64" s="117"/>
      <c r="O64" s="120"/>
      <c r="P64" s="121"/>
      <c r="Q64" s="122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</row>
    <row r="65" spans="1:154" x14ac:dyDescent="0.2">
      <c r="A65" s="200" t="s">
        <v>60</v>
      </c>
      <c r="B65" s="201"/>
      <c r="C65" s="201"/>
      <c r="D65" s="201"/>
      <c r="E65" s="201"/>
      <c r="F65" s="201"/>
      <c r="G65" s="58" t="s">
        <v>61</v>
      </c>
      <c r="H65" s="114">
        <f>+H66+H77+H79</f>
        <v>3574500</v>
      </c>
      <c r="I65" s="114">
        <f>+I66+I77+I79</f>
        <v>3574500</v>
      </c>
      <c r="J65" s="114">
        <f t="shared" ref="J65" si="14">+J66+J77+J79</f>
        <v>0</v>
      </c>
      <c r="K65" s="128">
        <f t="shared" ref="K65:K106" si="15">ROUND(I65/H65*100,2)</f>
        <v>100</v>
      </c>
      <c r="L65" s="114">
        <f>+L66+L77+L79</f>
        <v>3574500</v>
      </c>
      <c r="M65" s="114">
        <f>+M66+M77+M79</f>
        <v>0</v>
      </c>
      <c r="N65" s="114">
        <f>+N66+N77+N79</f>
        <v>3497047</v>
      </c>
      <c r="O65" s="114">
        <f>+O66+O77+O79</f>
        <v>3497047</v>
      </c>
      <c r="P65" s="114">
        <f>L65-O65</f>
        <v>77453</v>
      </c>
      <c r="Q65" s="128">
        <f>ROUND(O65/L65*100,2)</f>
        <v>97.83</v>
      </c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</row>
    <row r="66" spans="1:154" x14ac:dyDescent="0.2">
      <c r="A66" s="38"/>
      <c r="B66" s="39"/>
      <c r="C66" s="39"/>
      <c r="D66" s="42" t="s">
        <v>54</v>
      </c>
      <c r="E66" s="39"/>
      <c r="F66" s="39"/>
      <c r="G66" s="52" t="s">
        <v>62</v>
      </c>
      <c r="H66" s="60">
        <f>+H67+H68+H69+H70+H71+H72+H73+H74+H75+H76</f>
        <v>3574500</v>
      </c>
      <c r="I66" s="60">
        <f>+I67+I68+I69+I70+I71+I72+I73+I74+I75+I76</f>
        <v>3574500</v>
      </c>
      <c r="J66" s="60">
        <f t="shared" ref="J66" si="16">+J67+J68+J69+J70+J71+J72+J73+J74+J75+J76</f>
        <v>0</v>
      </c>
      <c r="K66" s="37">
        <f t="shared" si="15"/>
        <v>100</v>
      </c>
      <c r="L66" s="60">
        <f>+L67+L68+L69+L70+L71+L72+L73+L74+L75+L76</f>
        <v>3574500</v>
      </c>
      <c r="M66" s="60">
        <f>+M67+M68+M69+M70+M71+M72+M73+M74+M75+M76</f>
        <v>0</v>
      </c>
      <c r="N66" s="60">
        <f>+N67+N68+N69+N70+N71+N72+N73+N74+N75+N76</f>
        <v>3501659</v>
      </c>
      <c r="O66" s="60">
        <f t="shared" ref="O66" si="17">+O67+O68+O69+O70+O71+O72+O73+O74+O75+O76</f>
        <v>3501659</v>
      </c>
      <c r="P66" s="60">
        <f t="shared" ref="P66:P124" si="18">L66-O66</f>
        <v>72841</v>
      </c>
      <c r="Q66" s="37">
        <f t="shared" ref="Q66:Q75" si="19">ROUND(O66/L66*100,2)</f>
        <v>97.96</v>
      </c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</row>
    <row r="67" spans="1:154" x14ac:dyDescent="0.2">
      <c r="A67" s="38"/>
      <c r="B67" s="39"/>
      <c r="C67" s="39"/>
      <c r="D67" s="42" t="s">
        <v>63</v>
      </c>
      <c r="E67" s="39"/>
      <c r="F67" s="39"/>
      <c r="G67" s="52" t="s">
        <v>64</v>
      </c>
      <c r="H67" s="60">
        <f t="shared" ref="H67:J68" si="20">+H82</f>
        <v>409900</v>
      </c>
      <c r="I67" s="60">
        <f t="shared" ref="I67" si="21">+I82</f>
        <v>409900</v>
      </c>
      <c r="J67" s="60">
        <f t="shared" si="20"/>
        <v>0</v>
      </c>
      <c r="K67" s="37">
        <f t="shared" si="15"/>
        <v>100</v>
      </c>
      <c r="L67" s="60">
        <f t="shared" ref="L67:N67" si="22">+L82</f>
        <v>409900</v>
      </c>
      <c r="M67" s="60">
        <f t="shared" si="22"/>
        <v>0</v>
      </c>
      <c r="N67" s="60">
        <f t="shared" si="22"/>
        <v>401219</v>
      </c>
      <c r="O67" s="60">
        <f t="shared" ref="O67:O71" si="23">+O82</f>
        <v>401219</v>
      </c>
      <c r="P67" s="60">
        <f t="shared" si="18"/>
        <v>8681</v>
      </c>
      <c r="Q67" s="37">
        <f t="shared" si="19"/>
        <v>97.88</v>
      </c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</row>
    <row r="68" spans="1:154" x14ac:dyDescent="0.2">
      <c r="A68" s="38"/>
      <c r="B68" s="39"/>
      <c r="C68" s="39"/>
      <c r="D68" s="42" t="s">
        <v>65</v>
      </c>
      <c r="E68" s="39"/>
      <c r="F68" s="39"/>
      <c r="G68" s="52" t="s">
        <v>66</v>
      </c>
      <c r="H68" s="60">
        <f t="shared" si="20"/>
        <v>49000</v>
      </c>
      <c r="I68" s="60">
        <f t="shared" ref="I68" si="24">+I83</f>
        <v>49000</v>
      </c>
      <c r="J68" s="60">
        <f t="shared" si="20"/>
        <v>0</v>
      </c>
      <c r="K68" s="37">
        <f t="shared" si="15"/>
        <v>100</v>
      </c>
      <c r="L68" s="60">
        <f t="shared" ref="L68:N68" si="25">+L83</f>
        <v>49000</v>
      </c>
      <c r="M68" s="60">
        <f t="shared" si="25"/>
        <v>0</v>
      </c>
      <c r="N68" s="60">
        <f t="shared" si="25"/>
        <v>35679</v>
      </c>
      <c r="O68" s="60">
        <f t="shared" si="23"/>
        <v>35679</v>
      </c>
      <c r="P68" s="60">
        <f t="shared" si="18"/>
        <v>13321</v>
      </c>
      <c r="Q68" s="37">
        <f t="shared" si="19"/>
        <v>72.81</v>
      </c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</row>
    <row r="69" spans="1:154" x14ac:dyDescent="0.2">
      <c r="A69" s="38"/>
      <c r="B69" s="39"/>
      <c r="C69" s="39"/>
      <c r="D69" s="42" t="s">
        <v>67</v>
      </c>
      <c r="E69" s="39"/>
      <c r="F69" s="39"/>
      <c r="G69" s="52" t="s">
        <v>68</v>
      </c>
      <c r="H69" s="60">
        <f t="shared" ref="H69" si="26">+H84</f>
        <v>0</v>
      </c>
      <c r="I69" s="60">
        <f t="shared" ref="I69" si="27">+I84</f>
        <v>0</v>
      </c>
      <c r="J69" s="60">
        <f t="shared" ref="J69:J71" si="28">+J84</f>
        <v>0</v>
      </c>
      <c r="K69" s="37" t="e">
        <f t="shared" si="15"/>
        <v>#DIV/0!</v>
      </c>
      <c r="L69" s="60">
        <f t="shared" ref="L69:N69" si="29">+L84</f>
        <v>0</v>
      </c>
      <c r="M69" s="60">
        <f t="shared" si="29"/>
        <v>0</v>
      </c>
      <c r="N69" s="60">
        <f t="shared" si="29"/>
        <v>0</v>
      </c>
      <c r="O69" s="60">
        <f t="shared" si="23"/>
        <v>0</v>
      </c>
      <c r="P69" s="60">
        <f t="shared" si="18"/>
        <v>0</v>
      </c>
      <c r="Q69" s="37" t="e">
        <f t="shared" si="19"/>
        <v>#DIV/0!</v>
      </c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</row>
    <row r="70" spans="1:154" x14ac:dyDescent="0.2">
      <c r="A70" s="38"/>
      <c r="B70" s="39"/>
      <c r="C70" s="39"/>
      <c r="D70" s="42" t="s">
        <v>69</v>
      </c>
      <c r="E70" s="39"/>
      <c r="F70" s="39"/>
      <c r="G70" s="52" t="s">
        <v>70</v>
      </c>
      <c r="H70" s="60">
        <f t="shared" ref="H70" si="30">+H85</f>
        <v>0</v>
      </c>
      <c r="I70" s="60">
        <f t="shared" ref="I70" si="31">+I85</f>
        <v>0</v>
      </c>
      <c r="J70" s="60">
        <f t="shared" si="28"/>
        <v>0</v>
      </c>
      <c r="K70" s="37" t="e">
        <f t="shared" si="15"/>
        <v>#DIV/0!</v>
      </c>
      <c r="L70" s="60">
        <f t="shared" ref="L70:N70" si="32">+L85</f>
        <v>0</v>
      </c>
      <c r="M70" s="60">
        <f t="shared" si="32"/>
        <v>0</v>
      </c>
      <c r="N70" s="60">
        <f t="shared" si="32"/>
        <v>0</v>
      </c>
      <c r="O70" s="60">
        <f t="shared" si="23"/>
        <v>0</v>
      </c>
      <c r="P70" s="60">
        <f t="shared" si="18"/>
        <v>0</v>
      </c>
      <c r="Q70" s="37" t="e">
        <f t="shared" si="19"/>
        <v>#DIV/0!</v>
      </c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</row>
    <row r="71" spans="1:154" x14ac:dyDescent="0.2">
      <c r="A71" s="38"/>
      <c r="B71" s="39"/>
      <c r="C71" s="39"/>
      <c r="D71" s="42" t="s">
        <v>71</v>
      </c>
      <c r="E71" s="39"/>
      <c r="F71" s="39"/>
      <c r="G71" s="52" t="s">
        <v>72</v>
      </c>
      <c r="H71" s="60">
        <f t="shared" ref="H71" si="33">+H86</f>
        <v>222000</v>
      </c>
      <c r="I71" s="60">
        <f t="shared" ref="I71" si="34">+I86</f>
        <v>222000</v>
      </c>
      <c r="J71" s="60">
        <f t="shared" si="28"/>
        <v>0</v>
      </c>
      <c r="K71" s="37">
        <f t="shared" si="15"/>
        <v>100</v>
      </c>
      <c r="L71" s="60">
        <f t="shared" ref="L71:N71" si="35">+L86</f>
        <v>222000</v>
      </c>
      <c r="M71" s="60">
        <f t="shared" si="35"/>
        <v>0</v>
      </c>
      <c r="N71" s="60">
        <f t="shared" si="35"/>
        <v>212352</v>
      </c>
      <c r="O71" s="60">
        <f t="shared" si="23"/>
        <v>212352</v>
      </c>
      <c r="P71" s="60">
        <f t="shared" si="18"/>
        <v>9648</v>
      </c>
      <c r="Q71" s="37">
        <f t="shared" si="19"/>
        <v>95.65</v>
      </c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</row>
    <row r="72" spans="1:154" x14ac:dyDescent="0.2">
      <c r="A72" s="38"/>
      <c r="B72" s="39"/>
      <c r="C72" s="39"/>
      <c r="D72" s="42" t="s">
        <v>73</v>
      </c>
      <c r="E72" s="39"/>
      <c r="F72" s="39"/>
      <c r="G72" s="52" t="s">
        <v>74</v>
      </c>
      <c r="H72" s="60">
        <f t="shared" ref="H72" si="36">+H93</f>
        <v>0</v>
      </c>
      <c r="I72" s="60">
        <f t="shared" ref="I72" si="37">+I93</f>
        <v>0</v>
      </c>
      <c r="J72" s="60">
        <f t="shared" ref="J72:J74" si="38">+J93</f>
        <v>0</v>
      </c>
      <c r="K72" s="37" t="e">
        <f t="shared" si="15"/>
        <v>#DIV/0!</v>
      </c>
      <c r="L72" s="60">
        <f t="shared" ref="L72:N72" si="39">+L93</f>
        <v>0</v>
      </c>
      <c r="M72" s="60">
        <f t="shared" si="39"/>
        <v>0</v>
      </c>
      <c r="N72" s="60">
        <f t="shared" si="39"/>
        <v>0</v>
      </c>
      <c r="O72" s="60">
        <f t="shared" ref="O72:O74" si="40">+O93</f>
        <v>0</v>
      </c>
      <c r="P72" s="60">
        <f t="shared" si="18"/>
        <v>0</v>
      </c>
      <c r="Q72" s="37" t="e">
        <f t="shared" si="19"/>
        <v>#DIV/0!</v>
      </c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</row>
    <row r="73" spans="1:154" x14ac:dyDescent="0.2">
      <c r="A73" s="38"/>
      <c r="B73" s="39"/>
      <c r="C73" s="39"/>
      <c r="D73" s="42" t="s">
        <v>75</v>
      </c>
      <c r="E73" s="39"/>
      <c r="F73" s="39"/>
      <c r="G73" s="52" t="s">
        <v>76</v>
      </c>
      <c r="H73" s="60">
        <f t="shared" ref="H73" si="41">+H94</f>
        <v>0</v>
      </c>
      <c r="I73" s="60">
        <f t="shared" ref="I73" si="42">+I94</f>
        <v>0</v>
      </c>
      <c r="J73" s="60">
        <f t="shared" si="38"/>
        <v>0</v>
      </c>
      <c r="K73" s="37" t="e">
        <f t="shared" si="15"/>
        <v>#DIV/0!</v>
      </c>
      <c r="L73" s="60">
        <f t="shared" ref="L73:N73" si="43">+L94</f>
        <v>0</v>
      </c>
      <c r="M73" s="60">
        <f t="shared" si="43"/>
        <v>0</v>
      </c>
      <c r="N73" s="60">
        <f t="shared" si="43"/>
        <v>0</v>
      </c>
      <c r="O73" s="60">
        <f t="shared" si="40"/>
        <v>0</v>
      </c>
      <c r="P73" s="60">
        <f t="shared" si="18"/>
        <v>0</v>
      </c>
      <c r="Q73" s="37" t="e">
        <f t="shared" si="19"/>
        <v>#DIV/0!</v>
      </c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</row>
    <row r="74" spans="1:154" x14ac:dyDescent="0.2">
      <c r="A74" s="38"/>
      <c r="B74" s="39"/>
      <c r="C74" s="39"/>
      <c r="D74" s="42" t="s">
        <v>77</v>
      </c>
      <c r="E74" s="39"/>
      <c r="F74" s="39"/>
      <c r="G74" s="52" t="s">
        <v>78</v>
      </c>
      <c r="H74" s="60">
        <f t="shared" ref="H74" si="44">+H95</f>
        <v>2843600</v>
      </c>
      <c r="I74" s="60">
        <f t="shared" ref="I74" si="45">+I95</f>
        <v>2843600</v>
      </c>
      <c r="J74" s="60">
        <f t="shared" si="38"/>
        <v>0</v>
      </c>
      <c r="K74" s="37">
        <f t="shared" si="15"/>
        <v>100</v>
      </c>
      <c r="L74" s="60">
        <f t="shared" ref="L74:N74" si="46">+L95</f>
        <v>2843600</v>
      </c>
      <c r="M74" s="60">
        <f t="shared" si="46"/>
        <v>0</v>
      </c>
      <c r="N74" s="60">
        <f t="shared" si="46"/>
        <v>2803270</v>
      </c>
      <c r="O74" s="60">
        <f t="shared" si="40"/>
        <v>2803270</v>
      </c>
      <c r="P74" s="60">
        <f t="shared" si="18"/>
        <v>40330</v>
      </c>
      <c r="Q74" s="37">
        <f t="shared" si="19"/>
        <v>98.58</v>
      </c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</row>
    <row r="75" spans="1:154" x14ac:dyDescent="0.2">
      <c r="A75" s="38"/>
      <c r="B75" s="39"/>
      <c r="C75" s="39"/>
      <c r="D75" s="42" t="s">
        <v>79</v>
      </c>
      <c r="E75" s="39"/>
      <c r="F75" s="39"/>
      <c r="G75" s="52" t="s">
        <v>80</v>
      </c>
      <c r="H75" s="60">
        <f t="shared" ref="H75" si="47">+H100</f>
        <v>50000</v>
      </c>
      <c r="I75" s="60">
        <f t="shared" ref="I75" si="48">+I100</f>
        <v>50000</v>
      </c>
      <c r="J75" s="60">
        <f>+J100</f>
        <v>0</v>
      </c>
      <c r="K75" s="37">
        <f t="shared" si="15"/>
        <v>100</v>
      </c>
      <c r="L75" s="60">
        <f t="shared" ref="L75:N75" si="49">+L100</f>
        <v>50000</v>
      </c>
      <c r="M75" s="60">
        <f t="shared" si="49"/>
        <v>0</v>
      </c>
      <c r="N75" s="60">
        <f t="shared" si="49"/>
        <v>49139</v>
      </c>
      <c r="O75" s="60">
        <f>+O100</f>
        <v>49139</v>
      </c>
      <c r="P75" s="60">
        <f t="shared" si="18"/>
        <v>861</v>
      </c>
      <c r="Q75" s="37">
        <f t="shared" si="19"/>
        <v>98.28</v>
      </c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</row>
    <row r="76" spans="1:154" ht="33" x14ac:dyDescent="0.2">
      <c r="A76" s="38"/>
      <c r="B76" s="39"/>
      <c r="C76" s="39"/>
      <c r="D76" s="42" t="s">
        <v>81</v>
      </c>
      <c r="E76" s="39"/>
      <c r="F76" s="39"/>
      <c r="G76" s="143" t="s">
        <v>206</v>
      </c>
      <c r="H76" s="60">
        <f>H101</f>
        <v>0</v>
      </c>
      <c r="I76" s="60">
        <f>I101</f>
        <v>0</v>
      </c>
      <c r="J76" s="60">
        <v>0</v>
      </c>
      <c r="K76" s="37" t="e">
        <f t="shared" si="15"/>
        <v>#DIV/0!</v>
      </c>
      <c r="L76" s="60">
        <f>L101</f>
        <v>0</v>
      </c>
      <c r="M76" s="60">
        <f>M101</f>
        <v>0</v>
      </c>
      <c r="N76" s="60">
        <f>N101</f>
        <v>0</v>
      </c>
      <c r="O76" s="60">
        <f>O101</f>
        <v>0</v>
      </c>
      <c r="P76" s="60">
        <f t="shared" si="18"/>
        <v>0</v>
      </c>
      <c r="Q76" s="37" t="e">
        <f t="shared" ref="Q76:Q110" si="50">ROUND(O76/L76*100,2)</f>
        <v>#DIV/0!</v>
      </c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</row>
    <row r="77" spans="1:154" x14ac:dyDescent="0.2">
      <c r="A77" s="38"/>
      <c r="B77" s="39"/>
      <c r="C77" s="39"/>
      <c r="D77" s="42" t="s">
        <v>82</v>
      </c>
      <c r="E77" s="39"/>
      <c r="F77" s="39"/>
      <c r="G77" s="52" t="s">
        <v>83</v>
      </c>
      <c r="H77" s="60">
        <f>+H78</f>
        <v>0</v>
      </c>
      <c r="I77" s="60">
        <f>+I78</f>
        <v>0</v>
      </c>
      <c r="J77" s="60">
        <f>+J78</f>
        <v>0</v>
      </c>
      <c r="K77" s="37" t="e">
        <f t="shared" si="15"/>
        <v>#DIV/0!</v>
      </c>
      <c r="L77" s="60">
        <f>+L78</f>
        <v>0</v>
      </c>
      <c r="M77" s="60">
        <f>+M78</f>
        <v>0</v>
      </c>
      <c r="N77" s="60">
        <f>+N78</f>
        <v>0</v>
      </c>
      <c r="O77" s="60">
        <f>+O78</f>
        <v>0</v>
      </c>
      <c r="P77" s="60">
        <f t="shared" si="18"/>
        <v>0</v>
      </c>
      <c r="Q77" s="37" t="e">
        <f t="shared" si="50"/>
        <v>#DIV/0!</v>
      </c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</row>
    <row r="78" spans="1:154" x14ac:dyDescent="0.2">
      <c r="A78" s="38"/>
      <c r="B78" s="39"/>
      <c r="C78" s="39"/>
      <c r="D78" s="42" t="s">
        <v>84</v>
      </c>
      <c r="E78" s="39"/>
      <c r="F78" s="39"/>
      <c r="G78" s="52" t="s">
        <v>85</v>
      </c>
      <c r="H78" s="60">
        <f>H103</f>
        <v>0</v>
      </c>
      <c r="I78" s="60">
        <f>I103</f>
        <v>0</v>
      </c>
      <c r="J78" s="60">
        <f>J174</f>
        <v>0</v>
      </c>
      <c r="K78" s="37" t="e">
        <f t="shared" si="15"/>
        <v>#DIV/0!</v>
      </c>
      <c r="L78" s="60">
        <f>L103</f>
        <v>0</v>
      </c>
      <c r="M78" s="60">
        <f>M103</f>
        <v>0</v>
      </c>
      <c r="N78" s="60">
        <f>N103</f>
        <v>0</v>
      </c>
      <c r="O78" s="60">
        <f>O103</f>
        <v>0</v>
      </c>
      <c r="P78" s="60">
        <f t="shared" si="18"/>
        <v>0</v>
      </c>
      <c r="Q78" s="37" t="e">
        <f t="shared" si="50"/>
        <v>#DIV/0!</v>
      </c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</row>
    <row r="79" spans="1:154" x14ac:dyDescent="0.2">
      <c r="A79" s="38"/>
      <c r="B79" s="39"/>
      <c r="C79" s="39"/>
      <c r="D79" s="39">
        <v>85</v>
      </c>
      <c r="E79" s="39"/>
      <c r="F79" s="39"/>
      <c r="G79" s="52" t="s">
        <v>86</v>
      </c>
      <c r="H79" s="60">
        <f>+H107</f>
        <v>0</v>
      </c>
      <c r="I79" s="60">
        <f>+I107</f>
        <v>0</v>
      </c>
      <c r="J79" s="60">
        <f>+J107</f>
        <v>0</v>
      </c>
      <c r="K79" s="37" t="e">
        <f t="shared" si="15"/>
        <v>#DIV/0!</v>
      </c>
      <c r="L79" s="60">
        <f>+L107</f>
        <v>0</v>
      </c>
      <c r="M79" s="60">
        <f>+M107</f>
        <v>0</v>
      </c>
      <c r="N79" s="60">
        <f>+N107</f>
        <v>-4612</v>
      </c>
      <c r="O79" s="60">
        <f>+O107</f>
        <v>-4612</v>
      </c>
      <c r="P79" s="60">
        <f t="shared" si="18"/>
        <v>4612</v>
      </c>
      <c r="Q79" s="37" t="e">
        <f t="shared" si="50"/>
        <v>#DIV/0!</v>
      </c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</row>
    <row r="80" spans="1:154" x14ac:dyDescent="0.2">
      <c r="A80" s="202">
        <v>5004</v>
      </c>
      <c r="B80" s="203"/>
      <c r="C80" s="203"/>
      <c r="D80" s="203"/>
      <c r="E80" s="203"/>
      <c r="F80" s="203"/>
      <c r="G80" s="61" t="s">
        <v>87</v>
      </c>
      <c r="H80" s="142">
        <f>+H81+H102+H103+H107</f>
        <v>3574500</v>
      </c>
      <c r="I80" s="142">
        <f>+I81+I102+I103+I107</f>
        <v>3574500</v>
      </c>
      <c r="J80" s="142">
        <f>+J81+J102+J104+J107</f>
        <v>0</v>
      </c>
      <c r="K80" s="37">
        <f t="shared" si="15"/>
        <v>100</v>
      </c>
      <c r="L80" s="142">
        <f>+L81+L102+L103+L107</f>
        <v>3574500</v>
      </c>
      <c r="M80" s="142">
        <f>+M81+M102+M103+M107</f>
        <v>0</v>
      </c>
      <c r="N80" s="142">
        <f>+N81+N102+N103+N107</f>
        <v>3497047</v>
      </c>
      <c r="O80" s="142">
        <f>+O81+O102+O104+O107</f>
        <v>3497047</v>
      </c>
      <c r="P80" s="142">
        <f t="shared" si="18"/>
        <v>77453</v>
      </c>
      <c r="Q80" s="128">
        <f t="shared" si="50"/>
        <v>97.83</v>
      </c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</row>
    <row r="81" spans="1:154" x14ac:dyDescent="0.2">
      <c r="A81" s="145"/>
      <c r="B81" s="146"/>
      <c r="C81" s="146"/>
      <c r="D81" s="146" t="s">
        <v>32</v>
      </c>
      <c r="E81" s="146"/>
      <c r="F81" s="146"/>
      <c r="G81" s="52" t="s">
        <v>62</v>
      </c>
      <c r="H81" s="60">
        <f>H82+H83+H84+H85+H86+H93+H94+H95+H100+H101</f>
        <v>3574500</v>
      </c>
      <c r="I81" s="60">
        <f>I82+I83+I84+I85+I86+I93+I94+I95+I100+I101</f>
        <v>3574500</v>
      </c>
      <c r="J81" s="60">
        <f t="shared" ref="J81" si="51">J82+J83+J84+J85+J86+J93+J94+J95+J100+J101</f>
        <v>0</v>
      </c>
      <c r="K81" s="37">
        <f t="shared" si="15"/>
        <v>100</v>
      </c>
      <c r="L81" s="60">
        <f>L82+L83+L84+L85+L86+L93+L94+L95+L100+L101</f>
        <v>3574500</v>
      </c>
      <c r="M81" s="60">
        <f>M82+M83+M84+M85+M86+M93+M94+M95+M100+M101</f>
        <v>0</v>
      </c>
      <c r="N81" s="60">
        <f>N82+N83+N84+N85+N86+N93+N94+N95+N100+N101</f>
        <v>3501659</v>
      </c>
      <c r="O81" s="60">
        <f t="shared" ref="O81" si="52">O82+O83+O84+O85+O86+O93+O94+O95+O100+O101</f>
        <v>3501659</v>
      </c>
      <c r="P81" s="60">
        <f t="shared" si="18"/>
        <v>72841</v>
      </c>
      <c r="Q81" s="37">
        <f t="shared" si="50"/>
        <v>97.96</v>
      </c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</row>
    <row r="82" spans="1:154" x14ac:dyDescent="0.2">
      <c r="A82" s="38"/>
      <c r="B82" s="39"/>
      <c r="C82" s="39"/>
      <c r="D82" s="39" t="s">
        <v>88</v>
      </c>
      <c r="E82" s="39"/>
      <c r="F82" s="39"/>
      <c r="G82" s="52" t="s">
        <v>64</v>
      </c>
      <c r="H82" s="60">
        <f>H110+H178+H262</f>
        <v>409900</v>
      </c>
      <c r="I82" s="60">
        <f>I110+I178+I262</f>
        <v>409900</v>
      </c>
      <c r="J82" s="60">
        <f>J110+J178+J262</f>
        <v>0</v>
      </c>
      <c r="K82" s="37">
        <f t="shared" si="15"/>
        <v>100</v>
      </c>
      <c r="L82" s="60">
        <f>L110+L178+L262</f>
        <v>409900</v>
      </c>
      <c r="M82" s="60">
        <f>M110+M178+M262</f>
        <v>0</v>
      </c>
      <c r="N82" s="60">
        <f>N110+N178+N262</f>
        <v>401219</v>
      </c>
      <c r="O82" s="60">
        <f>O110+O178+O262</f>
        <v>401219</v>
      </c>
      <c r="P82" s="60">
        <f t="shared" si="18"/>
        <v>8681</v>
      </c>
      <c r="Q82" s="37">
        <f t="shared" si="50"/>
        <v>97.88</v>
      </c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</row>
    <row r="83" spans="1:154" x14ac:dyDescent="0.2">
      <c r="A83" s="38"/>
      <c r="B83" s="39"/>
      <c r="C83" s="39"/>
      <c r="D83" s="39" t="s">
        <v>89</v>
      </c>
      <c r="E83" s="39"/>
      <c r="F83" s="39"/>
      <c r="G83" s="52" t="s">
        <v>66</v>
      </c>
      <c r="H83" s="60">
        <f>H138+H205+H295+H384</f>
        <v>49000</v>
      </c>
      <c r="I83" s="60">
        <f>I138+I205+I295+I384</f>
        <v>49000</v>
      </c>
      <c r="J83" s="60">
        <f>J138+J205+J295+J384</f>
        <v>0</v>
      </c>
      <c r="K83" s="37">
        <f t="shared" si="15"/>
        <v>100</v>
      </c>
      <c r="L83" s="60">
        <f>L138+L205+L295+L384</f>
        <v>49000</v>
      </c>
      <c r="M83" s="60">
        <f>M138+M205+M295+M384</f>
        <v>0</v>
      </c>
      <c r="N83" s="60">
        <f>N138+N205+N295+N384</f>
        <v>35679</v>
      </c>
      <c r="O83" s="60">
        <f>O138+O205+O295+O384</f>
        <v>35679</v>
      </c>
      <c r="P83" s="60">
        <f t="shared" si="18"/>
        <v>13321</v>
      </c>
      <c r="Q83" s="37">
        <f t="shared" si="50"/>
        <v>72.81</v>
      </c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</row>
    <row r="84" spans="1:154" x14ac:dyDescent="0.2">
      <c r="A84" s="38"/>
      <c r="B84" s="39"/>
      <c r="C84" s="39"/>
      <c r="D84" s="39" t="s">
        <v>90</v>
      </c>
      <c r="E84" s="39"/>
      <c r="F84" s="39"/>
      <c r="G84" s="52" t="s">
        <v>68</v>
      </c>
      <c r="H84" s="60">
        <f>H328</f>
        <v>0</v>
      </c>
      <c r="I84" s="60">
        <f>I328</f>
        <v>0</v>
      </c>
      <c r="J84" s="60">
        <f>J330</f>
        <v>0</v>
      </c>
      <c r="K84" s="37" t="e">
        <f t="shared" si="15"/>
        <v>#DIV/0!</v>
      </c>
      <c r="L84" s="60">
        <f>L328</f>
        <v>0</v>
      </c>
      <c r="M84" s="60">
        <f>M328</f>
        <v>0</v>
      </c>
      <c r="N84" s="60">
        <f>N328</f>
        <v>0</v>
      </c>
      <c r="O84" s="60">
        <f>O328</f>
        <v>0</v>
      </c>
      <c r="P84" s="60">
        <f t="shared" si="18"/>
        <v>0</v>
      </c>
      <c r="Q84" s="37" t="e">
        <f t="shared" si="50"/>
        <v>#DIV/0!</v>
      </c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</row>
    <row r="85" spans="1:154" x14ac:dyDescent="0.2">
      <c r="A85" s="38"/>
      <c r="B85" s="39"/>
      <c r="C85" s="39"/>
      <c r="D85" s="39" t="s">
        <v>91</v>
      </c>
      <c r="E85" s="39"/>
      <c r="F85" s="39"/>
      <c r="G85" s="52" t="s">
        <v>70</v>
      </c>
      <c r="H85" s="60">
        <f>H233+H387</f>
        <v>0</v>
      </c>
      <c r="I85" s="60">
        <f>I233+I387</f>
        <v>0</v>
      </c>
      <c r="J85" s="60">
        <f>J233+J387</f>
        <v>0</v>
      </c>
      <c r="K85" s="37" t="e">
        <f t="shared" si="15"/>
        <v>#DIV/0!</v>
      </c>
      <c r="L85" s="60">
        <f>L233+L387</f>
        <v>0</v>
      </c>
      <c r="M85" s="60">
        <f>M233+M387</f>
        <v>0</v>
      </c>
      <c r="N85" s="60">
        <f>N233+N387</f>
        <v>0</v>
      </c>
      <c r="O85" s="60">
        <f>O233+O387</f>
        <v>0</v>
      </c>
      <c r="P85" s="60">
        <f t="shared" si="18"/>
        <v>0</v>
      </c>
      <c r="Q85" s="37" t="e">
        <f t="shared" si="50"/>
        <v>#DIV/0!</v>
      </c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</row>
    <row r="86" spans="1:154" x14ac:dyDescent="0.2">
      <c r="A86" s="38"/>
      <c r="B86" s="39"/>
      <c r="C86" s="39"/>
      <c r="D86" s="39">
        <v>51</v>
      </c>
      <c r="E86" s="39"/>
      <c r="F86" s="39"/>
      <c r="G86" s="52" t="s">
        <v>72</v>
      </c>
      <c r="H86" s="60">
        <f>H235+H331+H390</f>
        <v>222000</v>
      </c>
      <c r="I86" s="60">
        <f>I235+I331+I390</f>
        <v>222000</v>
      </c>
      <c r="J86" s="60">
        <f>J235+J331+J390</f>
        <v>0</v>
      </c>
      <c r="K86" s="37">
        <f t="shared" si="15"/>
        <v>100</v>
      </c>
      <c r="L86" s="60">
        <f>L235+L331+L390</f>
        <v>222000</v>
      </c>
      <c r="M86" s="60">
        <f>M235+M331+M390</f>
        <v>0</v>
      </c>
      <c r="N86" s="60">
        <f>N235+N331+N390</f>
        <v>212352</v>
      </c>
      <c r="O86" s="60">
        <f>O235+O331+O390</f>
        <v>212352</v>
      </c>
      <c r="P86" s="60">
        <f t="shared" si="18"/>
        <v>9648</v>
      </c>
      <c r="Q86" s="37">
        <f t="shared" si="50"/>
        <v>95.65</v>
      </c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</row>
    <row r="87" spans="1:154" x14ac:dyDescent="0.2">
      <c r="A87" s="38"/>
      <c r="B87" s="39"/>
      <c r="C87" s="39"/>
      <c r="D87" s="39"/>
      <c r="E87" s="39" t="s">
        <v>32</v>
      </c>
      <c r="F87" s="39"/>
      <c r="G87" s="52" t="s">
        <v>92</v>
      </c>
      <c r="H87" s="60">
        <f>H88+H89+H90+H91+H92</f>
        <v>222000</v>
      </c>
      <c r="I87" s="60">
        <f>I88+I89+I90+I91+I92</f>
        <v>222000</v>
      </c>
      <c r="J87" s="60">
        <f>J88+J89+J90+J91+J92</f>
        <v>0</v>
      </c>
      <c r="K87" s="37">
        <f t="shared" si="15"/>
        <v>100</v>
      </c>
      <c r="L87" s="60">
        <f>L88+L89+L90+L91+L92</f>
        <v>222000</v>
      </c>
      <c r="M87" s="60">
        <f>M88+M89+M90+M91+M92</f>
        <v>0</v>
      </c>
      <c r="N87" s="60">
        <f>N88+N89+N90+N91+N92</f>
        <v>212352</v>
      </c>
      <c r="O87" s="60">
        <f>O88+O89+O90+O91+O92</f>
        <v>212352</v>
      </c>
      <c r="P87" s="60">
        <f t="shared" si="18"/>
        <v>9648</v>
      </c>
      <c r="Q87" s="37">
        <f t="shared" si="50"/>
        <v>95.65</v>
      </c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</row>
    <row r="88" spans="1:154" x14ac:dyDescent="0.2">
      <c r="A88" s="38"/>
      <c r="B88" s="39"/>
      <c r="C88" s="39"/>
      <c r="D88" s="39"/>
      <c r="E88" s="39"/>
      <c r="F88" s="39" t="s">
        <v>32</v>
      </c>
      <c r="G88" s="52" t="s">
        <v>93</v>
      </c>
      <c r="H88" s="60">
        <f>H235</f>
        <v>0</v>
      </c>
      <c r="I88" s="60">
        <f>I235</f>
        <v>0</v>
      </c>
      <c r="J88" s="60">
        <f>J235</f>
        <v>0</v>
      </c>
      <c r="K88" s="37" t="e">
        <f t="shared" si="15"/>
        <v>#DIV/0!</v>
      </c>
      <c r="L88" s="60">
        <f>L235</f>
        <v>0</v>
      </c>
      <c r="M88" s="60">
        <f>M235</f>
        <v>0</v>
      </c>
      <c r="N88" s="60">
        <f>N235</f>
        <v>0</v>
      </c>
      <c r="O88" s="60">
        <f>O235</f>
        <v>0</v>
      </c>
      <c r="P88" s="60">
        <f t="shared" si="18"/>
        <v>0</v>
      </c>
      <c r="Q88" s="37" t="e">
        <f t="shared" si="50"/>
        <v>#DIV/0!</v>
      </c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</row>
    <row r="89" spans="1:154" ht="33" x14ac:dyDescent="0.2">
      <c r="A89" s="38"/>
      <c r="B89" s="39"/>
      <c r="C89" s="39"/>
      <c r="D89" s="39"/>
      <c r="E89" s="39"/>
      <c r="F89" s="39">
        <v>17</v>
      </c>
      <c r="G89" s="52" t="s">
        <v>94</v>
      </c>
      <c r="H89" s="60">
        <f>H333</f>
        <v>222000</v>
      </c>
      <c r="I89" s="60">
        <f>I333</f>
        <v>222000</v>
      </c>
      <c r="J89" s="60">
        <f>J333</f>
        <v>0</v>
      </c>
      <c r="K89" s="37">
        <f t="shared" si="15"/>
        <v>100</v>
      </c>
      <c r="L89" s="60">
        <f>L333</f>
        <v>222000</v>
      </c>
      <c r="M89" s="60">
        <f>M333</f>
        <v>0</v>
      </c>
      <c r="N89" s="60">
        <f>N333</f>
        <v>212352</v>
      </c>
      <c r="O89" s="60">
        <f>O333</f>
        <v>212352</v>
      </c>
      <c r="P89" s="60">
        <f t="shared" si="18"/>
        <v>9648</v>
      </c>
      <c r="Q89" s="37">
        <f t="shared" si="50"/>
        <v>95.65</v>
      </c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</row>
    <row r="90" spans="1:154" ht="49.5" x14ac:dyDescent="0.2">
      <c r="A90" s="38"/>
      <c r="B90" s="39"/>
      <c r="C90" s="39"/>
      <c r="D90" s="39"/>
      <c r="E90" s="39"/>
      <c r="F90" s="39">
        <v>18</v>
      </c>
      <c r="G90" s="52" t="s">
        <v>95</v>
      </c>
      <c r="H90" s="60">
        <f>H392</f>
        <v>0</v>
      </c>
      <c r="I90" s="60">
        <f>I392</f>
        <v>0</v>
      </c>
      <c r="J90" s="60">
        <f>J392</f>
        <v>0</v>
      </c>
      <c r="K90" s="37" t="e">
        <f t="shared" si="15"/>
        <v>#DIV/0!</v>
      </c>
      <c r="L90" s="60">
        <f>L392</f>
        <v>0</v>
      </c>
      <c r="M90" s="60">
        <f>M392</f>
        <v>0</v>
      </c>
      <c r="N90" s="60">
        <f>N392</f>
        <v>0</v>
      </c>
      <c r="O90" s="60">
        <f>O392</f>
        <v>0</v>
      </c>
      <c r="P90" s="60">
        <f t="shared" si="18"/>
        <v>0</v>
      </c>
      <c r="Q90" s="37" t="e">
        <f t="shared" si="50"/>
        <v>#DIV/0!</v>
      </c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</row>
    <row r="91" spans="1:154" ht="33" x14ac:dyDescent="0.2">
      <c r="A91" s="38"/>
      <c r="B91" s="39"/>
      <c r="C91" s="39"/>
      <c r="D91" s="39"/>
      <c r="E91" s="39"/>
      <c r="F91" s="39">
        <v>19</v>
      </c>
      <c r="G91" s="52" t="s">
        <v>96</v>
      </c>
      <c r="H91" s="60">
        <f t="shared" ref="H91" si="53">H334</f>
        <v>0</v>
      </c>
      <c r="I91" s="60">
        <f t="shared" ref="I91" si="54">I334</f>
        <v>0</v>
      </c>
      <c r="J91" s="60">
        <f t="shared" ref="J91:J92" si="55">J334</f>
        <v>0</v>
      </c>
      <c r="K91" s="37" t="e">
        <f t="shared" si="15"/>
        <v>#DIV/0!</v>
      </c>
      <c r="L91" s="60">
        <f t="shared" ref="L91:N91" si="56">L334</f>
        <v>0</v>
      </c>
      <c r="M91" s="60">
        <f t="shared" si="56"/>
        <v>0</v>
      </c>
      <c r="N91" s="60">
        <f t="shared" si="56"/>
        <v>0</v>
      </c>
      <c r="O91" s="60">
        <f t="shared" ref="O91" si="57">O334</f>
        <v>0</v>
      </c>
      <c r="P91" s="60">
        <f t="shared" si="18"/>
        <v>0</v>
      </c>
      <c r="Q91" s="37" t="e">
        <f t="shared" si="50"/>
        <v>#DIV/0!</v>
      </c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</row>
    <row r="92" spans="1:154" ht="49.5" x14ac:dyDescent="0.2">
      <c r="A92" s="38"/>
      <c r="B92" s="39"/>
      <c r="C92" s="39"/>
      <c r="D92" s="39"/>
      <c r="E92" s="39"/>
      <c r="F92" s="39" t="s">
        <v>89</v>
      </c>
      <c r="G92" s="52" t="s">
        <v>97</v>
      </c>
      <c r="H92" s="60">
        <f t="shared" ref="H92" si="58">H335</f>
        <v>0</v>
      </c>
      <c r="I92" s="60">
        <f t="shared" ref="I92" si="59">I335</f>
        <v>0</v>
      </c>
      <c r="J92" s="60">
        <f t="shared" si="55"/>
        <v>0</v>
      </c>
      <c r="K92" s="37" t="e">
        <f t="shared" si="15"/>
        <v>#DIV/0!</v>
      </c>
      <c r="L92" s="60">
        <f t="shared" ref="L92:N92" si="60">L335</f>
        <v>0</v>
      </c>
      <c r="M92" s="60">
        <f t="shared" si="60"/>
        <v>0</v>
      </c>
      <c r="N92" s="60">
        <f t="shared" si="60"/>
        <v>0</v>
      </c>
      <c r="O92" s="60">
        <f t="shared" ref="O92" si="61">O335</f>
        <v>0</v>
      </c>
      <c r="P92" s="60">
        <f t="shared" si="18"/>
        <v>0</v>
      </c>
      <c r="Q92" s="37" t="e">
        <f t="shared" si="50"/>
        <v>#DIV/0!</v>
      </c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</row>
    <row r="93" spans="1:154" x14ac:dyDescent="0.2">
      <c r="A93" s="38"/>
      <c r="B93" s="39"/>
      <c r="C93" s="39"/>
      <c r="D93" s="39">
        <v>55</v>
      </c>
      <c r="E93" s="39"/>
      <c r="F93" s="39"/>
      <c r="G93" s="52" t="s">
        <v>74</v>
      </c>
      <c r="H93" s="60">
        <f>H393</f>
        <v>0</v>
      </c>
      <c r="I93" s="60">
        <f>I393</f>
        <v>0</v>
      </c>
      <c r="J93" s="60"/>
      <c r="K93" s="37" t="e">
        <f t="shared" si="15"/>
        <v>#DIV/0!</v>
      </c>
      <c r="L93" s="60">
        <f>L393</f>
        <v>0</v>
      </c>
      <c r="M93" s="60">
        <f>M393</f>
        <v>0</v>
      </c>
      <c r="N93" s="60">
        <f>N393</f>
        <v>0</v>
      </c>
      <c r="O93" s="60">
        <f>O393</f>
        <v>0</v>
      </c>
      <c r="P93" s="60">
        <f t="shared" si="18"/>
        <v>0</v>
      </c>
      <c r="Q93" s="37" t="e">
        <f t="shared" si="50"/>
        <v>#DIV/0!</v>
      </c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</row>
    <row r="94" spans="1:154" x14ac:dyDescent="0.2">
      <c r="A94" s="38"/>
      <c r="B94" s="39"/>
      <c r="C94" s="39"/>
      <c r="D94" s="39">
        <v>56</v>
      </c>
      <c r="E94" s="39"/>
      <c r="F94" s="39"/>
      <c r="G94" s="52" t="s">
        <v>98</v>
      </c>
      <c r="H94" s="60">
        <f>H238+H399</f>
        <v>0</v>
      </c>
      <c r="I94" s="60">
        <f>I238+I399</f>
        <v>0</v>
      </c>
      <c r="J94" s="60">
        <f>+J399</f>
        <v>0</v>
      </c>
      <c r="K94" s="37" t="e">
        <f t="shared" si="15"/>
        <v>#DIV/0!</v>
      </c>
      <c r="L94" s="60">
        <f t="shared" ref="L94:O94" si="62">L238+L399</f>
        <v>0</v>
      </c>
      <c r="M94" s="60">
        <f t="shared" si="62"/>
        <v>0</v>
      </c>
      <c r="N94" s="60">
        <f t="shared" si="62"/>
        <v>0</v>
      </c>
      <c r="O94" s="60">
        <f t="shared" si="62"/>
        <v>0</v>
      </c>
      <c r="P94" s="60">
        <f t="shared" si="18"/>
        <v>0</v>
      </c>
      <c r="Q94" s="37" t="e">
        <f t="shared" si="50"/>
        <v>#DIV/0!</v>
      </c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</row>
    <row r="95" spans="1:154" x14ac:dyDescent="0.2">
      <c r="A95" s="38"/>
      <c r="B95" s="39"/>
      <c r="C95" s="39"/>
      <c r="D95" s="39">
        <v>57</v>
      </c>
      <c r="E95" s="39"/>
      <c r="F95" s="39"/>
      <c r="G95" s="52" t="s">
        <v>78</v>
      </c>
      <c r="H95" s="60">
        <f>H242+H336+H413</f>
        <v>2843600</v>
      </c>
      <c r="I95" s="60">
        <f>I242+I336+I413</f>
        <v>2843600</v>
      </c>
      <c r="J95" s="60">
        <f>J242+J336+J413</f>
        <v>0</v>
      </c>
      <c r="K95" s="37">
        <f t="shared" si="15"/>
        <v>100</v>
      </c>
      <c r="L95" s="60">
        <f>L242+L336+L413</f>
        <v>2843600</v>
      </c>
      <c r="M95" s="60">
        <f>M242+M336+M413</f>
        <v>0</v>
      </c>
      <c r="N95" s="60">
        <f>N242+N336+N413</f>
        <v>2803270</v>
      </c>
      <c r="O95" s="60">
        <f>O242+O336+O413</f>
        <v>2803270</v>
      </c>
      <c r="P95" s="60">
        <f t="shared" si="18"/>
        <v>40330</v>
      </c>
      <c r="Q95" s="37">
        <f t="shared" si="50"/>
        <v>98.58</v>
      </c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</row>
    <row r="96" spans="1:154" x14ac:dyDescent="0.2">
      <c r="A96" s="38"/>
      <c r="B96" s="39"/>
      <c r="C96" s="39"/>
      <c r="D96" s="39"/>
      <c r="E96" s="39" t="s">
        <v>32</v>
      </c>
      <c r="F96" s="39"/>
      <c r="G96" s="52" t="s">
        <v>99</v>
      </c>
      <c r="H96" s="60">
        <f>H243+H337</f>
        <v>927000</v>
      </c>
      <c r="I96" s="60">
        <f>I243+I337</f>
        <v>927000</v>
      </c>
      <c r="J96" s="60">
        <f>J243+J337</f>
        <v>0</v>
      </c>
      <c r="K96" s="37">
        <f t="shared" si="15"/>
        <v>100</v>
      </c>
      <c r="L96" s="60">
        <f>L243+L337</f>
        <v>927000</v>
      </c>
      <c r="M96" s="60">
        <f>M243+M337</f>
        <v>0</v>
      </c>
      <c r="N96" s="60">
        <f>N243+N337</f>
        <v>889429</v>
      </c>
      <c r="O96" s="60">
        <f>O243+O337</f>
        <v>889429</v>
      </c>
      <c r="P96" s="60">
        <f t="shared" si="18"/>
        <v>37571</v>
      </c>
      <c r="Q96" s="37">
        <f t="shared" si="50"/>
        <v>95.95</v>
      </c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</row>
    <row r="97" spans="1:154" x14ac:dyDescent="0.2">
      <c r="A97" s="38"/>
      <c r="B97" s="39"/>
      <c r="C97" s="39"/>
      <c r="D97" s="39"/>
      <c r="E97" s="39" t="s">
        <v>30</v>
      </c>
      <c r="F97" s="39"/>
      <c r="G97" s="52" t="s">
        <v>100</v>
      </c>
      <c r="H97" s="60">
        <f>H98+H99</f>
        <v>1916600</v>
      </c>
      <c r="I97" s="60">
        <f>I98+I99</f>
        <v>1916600</v>
      </c>
      <c r="J97" s="60">
        <f>J98+J99</f>
        <v>0</v>
      </c>
      <c r="K97" s="37">
        <f t="shared" si="15"/>
        <v>100</v>
      </c>
      <c r="L97" s="60">
        <f>L98+L99</f>
        <v>1916600</v>
      </c>
      <c r="M97" s="60">
        <f>M98+M99</f>
        <v>0</v>
      </c>
      <c r="N97" s="60">
        <f>N98+N99</f>
        <v>1913841</v>
      </c>
      <c r="O97" s="60">
        <f>O98+O99</f>
        <v>1913841</v>
      </c>
      <c r="P97" s="60">
        <f t="shared" si="18"/>
        <v>2759</v>
      </c>
      <c r="Q97" s="37">
        <f t="shared" si="50"/>
        <v>99.86</v>
      </c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</row>
    <row r="98" spans="1:154" x14ac:dyDescent="0.2">
      <c r="A98" s="38"/>
      <c r="B98" s="39"/>
      <c r="C98" s="39"/>
      <c r="D98" s="39"/>
      <c r="E98" s="39"/>
      <c r="F98" s="39" t="s">
        <v>32</v>
      </c>
      <c r="G98" s="52" t="s">
        <v>101</v>
      </c>
      <c r="H98" s="60">
        <f>H245+H355+H415</f>
        <v>1915600</v>
      </c>
      <c r="I98" s="60">
        <f>I245+I355+I415</f>
        <v>1915600</v>
      </c>
      <c r="J98" s="60">
        <f>J245+J354+J415</f>
        <v>0</v>
      </c>
      <c r="K98" s="37">
        <f t="shared" si="15"/>
        <v>100</v>
      </c>
      <c r="L98" s="60">
        <f>L245+L355+L415</f>
        <v>1915600</v>
      </c>
      <c r="M98" s="60">
        <f>M245+M355+M415</f>
        <v>0</v>
      </c>
      <c r="N98" s="60">
        <f>N245+N355+N415</f>
        <v>1913640</v>
      </c>
      <c r="O98" s="60">
        <f>O245+O355+O415</f>
        <v>1913640</v>
      </c>
      <c r="P98" s="60">
        <f t="shared" si="18"/>
        <v>1960</v>
      </c>
      <c r="Q98" s="37">
        <f t="shared" si="50"/>
        <v>99.9</v>
      </c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</row>
    <row r="99" spans="1:154" x14ac:dyDescent="0.2">
      <c r="A99" s="38"/>
      <c r="B99" s="39"/>
      <c r="C99" s="39"/>
      <c r="D99" s="39"/>
      <c r="E99" s="39"/>
      <c r="F99" s="39" t="s">
        <v>30</v>
      </c>
      <c r="G99" s="52" t="s">
        <v>102</v>
      </c>
      <c r="H99" s="60">
        <f>H246</f>
        <v>1000</v>
      </c>
      <c r="I99" s="60">
        <f>I246</f>
        <v>1000</v>
      </c>
      <c r="J99" s="60">
        <f>J246</f>
        <v>0</v>
      </c>
      <c r="K99" s="37">
        <f t="shared" si="15"/>
        <v>100</v>
      </c>
      <c r="L99" s="60">
        <f>L246</f>
        <v>1000</v>
      </c>
      <c r="M99" s="60">
        <f>M246</f>
        <v>0</v>
      </c>
      <c r="N99" s="60">
        <f>N246</f>
        <v>201</v>
      </c>
      <c r="O99" s="60">
        <f>O246</f>
        <v>201</v>
      </c>
      <c r="P99" s="60">
        <f t="shared" si="18"/>
        <v>799</v>
      </c>
      <c r="Q99" s="37">
        <f t="shared" si="50"/>
        <v>20.100000000000001</v>
      </c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</row>
    <row r="100" spans="1:154" x14ac:dyDescent="0.2">
      <c r="A100" s="38"/>
      <c r="B100" s="39"/>
      <c r="C100" s="39"/>
      <c r="D100" s="39">
        <v>59</v>
      </c>
      <c r="E100" s="39"/>
      <c r="F100" s="39"/>
      <c r="G100" s="52" t="s">
        <v>80</v>
      </c>
      <c r="H100" s="60">
        <f>H156+H357</f>
        <v>50000</v>
      </c>
      <c r="I100" s="60">
        <f>I156+I357</f>
        <v>50000</v>
      </c>
      <c r="J100" s="60">
        <f>J156+J357</f>
        <v>0</v>
      </c>
      <c r="K100" s="37">
        <f t="shared" si="15"/>
        <v>100</v>
      </c>
      <c r="L100" s="60">
        <f>L156+L357</f>
        <v>50000</v>
      </c>
      <c r="M100" s="60">
        <f>M156+M357</f>
        <v>0</v>
      </c>
      <c r="N100" s="60">
        <f>N156+N357</f>
        <v>49139</v>
      </c>
      <c r="O100" s="60">
        <f>O156+O357</f>
        <v>49139</v>
      </c>
      <c r="P100" s="60">
        <f t="shared" si="18"/>
        <v>861</v>
      </c>
      <c r="Q100" s="37">
        <f t="shared" si="50"/>
        <v>98.28</v>
      </c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</row>
    <row r="101" spans="1:154" ht="33" x14ac:dyDescent="0.2">
      <c r="A101" s="38"/>
      <c r="B101" s="39"/>
      <c r="C101" s="39"/>
      <c r="D101" s="39">
        <v>60</v>
      </c>
      <c r="E101" s="39"/>
      <c r="F101" s="39"/>
      <c r="G101" s="143" t="s">
        <v>206</v>
      </c>
      <c r="H101" s="60">
        <f>H440</f>
        <v>0</v>
      </c>
      <c r="I101" s="60">
        <f>I440</f>
        <v>0</v>
      </c>
      <c r="J101" s="60">
        <v>0</v>
      </c>
      <c r="K101" s="37" t="e">
        <f t="shared" si="15"/>
        <v>#DIV/0!</v>
      </c>
      <c r="L101" s="60">
        <f>L440</f>
        <v>0</v>
      </c>
      <c r="M101" s="60">
        <f>M440</f>
        <v>0</v>
      </c>
      <c r="N101" s="60">
        <f>N440</f>
        <v>0</v>
      </c>
      <c r="O101" s="60">
        <f>O440</f>
        <v>0</v>
      </c>
      <c r="P101" s="60">
        <f t="shared" si="18"/>
        <v>0</v>
      </c>
      <c r="Q101" s="37" t="e">
        <f t="shared" si="50"/>
        <v>#DIV/0!</v>
      </c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</row>
    <row r="102" spans="1:154" x14ac:dyDescent="0.2">
      <c r="A102" s="38"/>
      <c r="B102" s="39"/>
      <c r="C102" s="39"/>
      <c r="D102" s="39" t="s">
        <v>105</v>
      </c>
      <c r="E102" s="39"/>
      <c r="F102" s="39"/>
      <c r="G102" s="52" t="s">
        <v>83</v>
      </c>
      <c r="H102" s="60">
        <f>H247+H360</f>
        <v>0</v>
      </c>
      <c r="I102" s="60">
        <f>I247+I360</f>
        <v>0</v>
      </c>
      <c r="J102" s="60">
        <f>J103</f>
        <v>0</v>
      </c>
      <c r="K102" s="37" t="e">
        <f t="shared" si="15"/>
        <v>#DIV/0!</v>
      </c>
      <c r="L102" s="60">
        <f t="shared" ref="L102:O103" si="63">L247+L360</f>
        <v>0</v>
      </c>
      <c r="M102" s="60">
        <f t="shared" si="63"/>
        <v>0</v>
      </c>
      <c r="N102" s="60">
        <f t="shared" si="63"/>
        <v>0</v>
      </c>
      <c r="O102" s="60">
        <f t="shared" si="63"/>
        <v>0</v>
      </c>
      <c r="P102" s="60">
        <f t="shared" si="18"/>
        <v>0</v>
      </c>
      <c r="Q102" s="37" t="e">
        <f t="shared" si="50"/>
        <v>#DIV/0!</v>
      </c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</row>
    <row r="103" spans="1:154" x14ac:dyDescent="0.2">
      <c r="A103" s="38"/>
      <c r="B103" s="39"/>
      <c r="C103" s="39"/>
      <c r="D103" s="39">
        <v>71</v>
      </c>
      <c r="E103" s="39"/>
      <c r="F103" s="39"/>
      <c r="G103" s="52" t="s">
        <v>85</v>
      </c>
      <c r="H103" s="60">
        <f>H248+H361</f>
        <v>0</v>
      </c>
      <c r="I103" s="60">
        <f>I248+I361</f>
        <v>0</v>
      </c>
      <c r="J103" s="60">
        <f>J248+J361</f>
        <v>0</v>
      </c>
      <c r="K103" s="37" t="e">
        <f t="shared" si="15"/>
        <v>#DIV/0!</v>
      </c>
      <c r="L103" s="60">
        <f t="shared" si="63"/>
        <v>0</v>
      </c>
      <c r="M103" s="60">
        <f t="shared" si="63"/>
        <v>0</v>
      </c>
      <c r="N103" s="60">
        <f t="shared" si="63"/>
        <v>0</v>
      </c>
      <c r="O103" s="60">
        <f t="shared" si="63"/>
        <v>0</v>
      </c>
      <c r="P103" s="60">
        <f t="shared" si="18"/>
        <v>0</v>
      </c>
      <c r="Q103" s="37" t="e">
        <f t="shared" si="50"/>
        <v>#DIV/0!</v>
      </c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</row>
    <row r="104" spans="1:154" x14ac:dyDescent="0.2">
      <c r="A104" s="38"/>
      <c r="B104" s="39"/>
      <c r="C104" s="39"/>
      <c r="D104" s="39">
        <v>79</v>
      </c>
      <c r="E104" s="39"/>
      <c r="F104" s="39"/>
      <c r="G104" s="52" t="s">
        <v>106</v>
      </c>
      <c r="H104" s="60">
        <f>H105+H106</f>
        <v>0</v>
      </c>
      <c r="I104" s="60">
        <f>I105+I106</f>
        <v>0</v>
      </c>
      <c r="J104" s="60">
        <f t="shared" ref="J104" si="64">J105+J106</f>
        <v>0</v>
      </c>
      <c r="K104" s="37" t="e">
        <f t="shared" si="15"/>
        <v>#DIV/0!</v>
      </c>
      <c r="L104" s="60">
        <f>L105+L106</f>
        <v>0</v>
      </c>
      <c r="M104" s="60">
        <f>M105+M106</f>
        <v>0</v>
      </c>
      <c r="N104" s="60">
        <f>N105+N106</f>
        <v>0</v>
      </c>
      <c r="O104" s="60">
        <f>O368</f>
        <v>0</v>
      </c>
      <c r="P104" s="60">
        <f t="shared" si="18"/>
        <v>0</v>
      </c>
      <c r="Q104" s="37" t="e">
        <f t="shared" si="50"/>
        <v>#DIV/0!</v>
      </c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</row>
    <row r="105" spans="1:154" x14ac:dyDescent="0.2">
      <c r="A105" s="38"/>
      <c r="B105" s="39"/>
      <c r="C105" s="39"/>
      <c r="D105" s="39" t="s">
        <v>107</v>
      </c>
      <c r="E105" s="39"/>
      <c r="F105" s="39"/>
      <c r="G105" s="52" t="s">
        <v>108</v>
      </c>
      <c r="H105" s="60">
        <v>0</v>
      </c>
      <c r="I105" s="60">
        <v>0</v>
      </c>
      <c r="J105" s="60">
        <v>0</v>
      </c>
      <c r="K105" s="37" t="e">
        <f t="shared" si="15"/>
        <v>#DIV/0!</v>
      </c>
      <c r="L105" s="60">
        <v>0</v>
      </c>
      <c r="M105" s="60">
        <v>0</v>
      </c>
      <c r="N105" s="60">
        <v>0</v>
      </c>
      <c r="O105" s="60">
        <v>0</v>
      </c>
      <c r="P105" s="60">
        <f t="shared" si="18"/>
        <v>0</v>
      </c>
      <c r="Q105" s="37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</row>
    <row r="106" spans="1:154" x14ac:dyDescent="0.2">
      <c r="A106" s="38"/>
      <c r="B106" s="39"/>
      <c r="C106" s="39"/>
      <c r="D106" s="39">
        <v>81</v>
      </c>
      <c r="E106" s="39"/>
      <c r="F106" s="39"/>
      <c r="G106" s="52" t="s">
        <v>109</v>
      </c>
      <c r="H106" s="60">
        <f>H371</f>
        <v>0</v>
      </c>
      <c r="I106" s="60">
        <f>I371</f>
        <v>0</v>
      </c>
      <c r="J106" s="60">
        <f>J371</f>
        <v>0</v>
      </c>
      <c r="K106" s="37" t="e">
        <f t="shared" si="15"/>
        <v>#DIV/0!</v>
      </c>
      <c r="L106" s="60">
        <f>L371</f>
        <v>0</v>
      </c>
      <c r="M106" s="60">
        <f>M371</f>
        <v>0</v>
      </c>
      <c r="N106" s="60">
        <f>N371</f>
        <v>0</v>
      </c>
      <c r="O106" s="60">
        <f>O371</f>
        <v>0</v>
      </c>
      <c r="P106" s="60">
        <f t="shared" si="18"/>
        <v>0</v>
      </c>
      <c r="Q106" s="37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</row>
    <row r="107" spans="1:154" ht="17.25" thickBot="1" x14ac:dyDescent="0.25">
      <c r="A107" s="160"/>
      <c r="B107" s="161"/>
      <c r="C107" s="161"/>
      <c r="D107" s="161">
        <v>85</v>
      </c>
      <c r="E107" s="161"/>
      <c r="F107" s="161"/>
      <c r="G107" s="162" t="s">
        <v>86</v>
      </c>
      <c r="H107" s="123">
        <f>+H255+H372+H443+H158</f>
        <v>0</v>
      </c>
      <c r="I107" s="123">
        <f>+I255+I372+I443+I158</f>
        <v>0</v>
      </c>
      <c r="J107" s="123">
        <f>+J255+J372+J443</f>
        <v>0</v>
      </c>
      <c r="K107" s="163"/>
      <c r="L107" s="123">
        <f>+L255+L372+L443+L158</f>
        <v>0</v>
      </c>
      <c r="M107" s="123">
        <f>+M255+M372+M443+M158</f>
        <v>0</v>
      </c>
      <c r="N107" s="123">
        <f>+N255+N372+N443+N158</f>
        <v>-4612</v>
      </c>
      <c r="O107" s="123">
        <f>+O255+O372+O443+O158</f>
        <v>-4612</v>
      </c>
      <c r="P107" s="123">
        <f t="shared" si="18"/>
        <v>4612</v>
      </c>
      <c r="Q107" s="16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</row>
    <row r="108" spans="1:154" ht="33" x14ac:dyDescent="0.2">
      <c r="A108" s="204" t="s">
        <v>110</v>
      </c>
      <c r="B108" s="205"/>
      <c r="C108" s="205"/>
      <c r="D108" s="205"/>
      <c r="E108" s="205"/>
      <c r="F108" s="205"/>
      <c r="G108" s="155" t="s">
        <v>111</v>
      </c>
      <c r="H108" s="124">
        <f>H109+H158</f>
        <v>50000</v>
      </c>
      <c r="I108" s="124">
        <f>I109+I158</f>
        <v>50000</v>
      </c>
      <c r="J108" s="124">
        <f>J109+J158</f>
        <v>0</v>
      </c>
      <c r="K108" s="125">
        <f>ROUND(I108/H108*100,2)</f>
        <v>100</v>
      </c>
      <c r="L108" s="124">
        <f>L109+L158</f>
        <v>50000</v>
      </c>
      <c r="M108" s="126">
        <f>M109+M158</f>
        <v>0</v>
      </c>
      <c r="N108" s="124">
        <f>N109+N158</f>
        <v>49139</v>
      </c>
      <c r="O108" s="127">
        <f>O109+O158</f>
        <v>49139</v>
      </c>
      <c r="P108" s="127">
        <f t="shared" si="18"/>
        <v>861</v>
      </c>
      <c r="Q108" s="128">
        <f t="shared" si="50"/>
        <v>98.28</v>
      </c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</row>
    <row r="109" spans="1:154" x14ac:dyDescent="0.2">
      <c r="A109" s="38"/>
      <c r="B109" s="39"/>
      <c r="C109" s="39"/>
      <c r="D109" s="39" t="s">
        <v>32</v>
      </c>
      <c r="E109" s="39"/>
      <c r="F109" s="39"/>
      <c r="G109" s="64" t="s">
        <v>62</v>
      </c>
      <c r="H109" s="65">
        <f>H110+H138+H156</f>
        <v>50000</v>
      </c>
      <c r="I109" s="65">
        <f>I110+I138+I156</f>
        <v>50000</v>
      </c>
      <c r="J109" s="65">
        <f>J110+J138+J156</f>
        <v>0</v>
      </c>
      <c r="K109" s="66">
        <f>ROUND(I109/H109*100,2)</f>
        <v>100</v>
      </c>
      <c r="L109" s="65">
        <f>L110+L138+L156</f>
        <v>50000</v>
      </c>
      <c r="M109" s="60">
        <f>M110+M138+M156</f>
        <v>0</v>
      </c>
      <c r="N109" s="65">
        <f>N110+N138+N156</f>
        <v>49139</v>
      </c>
      <c r="O109" s="67">
        <f>O110+O138+O156</f>
        <v>49139</v>
      </c>
      <c r="P109" s="67">
        <f t="shared" si="18"/>
        <v>861</v>
      </c>
      <c r="Q109" s="41">
        <f t="shared" si="50"/>
        <v>98.28</v>
      </c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</row>
    <row r="110" spans="1:154" x14ac:dyDescent="0.2">
      <c r="A110" s="38"/>
      <c r="B110" s="39"/>
      <c r="C110" s="39"/>
      <c r="D110" s="39" t="s">
        <v>88</v>
      </c>
      <c r="E110" s="39"/>
      <c r="F110" s="39"/>
      <c r="G110" s="64" t="s">
        <v>64</v>
      </c>
      <c r="H110" s="65">
        <f>H111+H131+H129</f>
        <v>0</v>
      </c>
      <c r="I110" s="65">
        <f>I111+I131+I129</f>
        <v>0</v>
      </c>
      <c r="J110" s="65">
        <f>J111+J131+J129</f>
        <v>0</v>
      </c>
      <c r="K110" s="66"/>
      <c r="L110" s="65">
        <f>L111+L131+L129</f>
        <v>0</v>
      </c>
      <c r="M110" s="60">
        <f>M111+M131+M129</f>
        <v>0</v>
      </c>
      <c r="N110" s="65">
        <f>N111+N131+N129</f>
        <v>0</v>
      </c>
      <c r="O110" s="67">
        <f>O111+O131+O129</f>
        <v>0</v>
      </c>
      <c r="P110" s="67">
        <f t="shared" si="18"/>
        <v>0</v>
      </c>
      <c r="Q110" s="41" t="e">
        <f t="shared" si="50"/>
        <v>#DIV/0!</v>
      </c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</row>
    <row r="111" spans="1:154" x14ac:dyDescent="0.2">
      <c r="A111" s="38"/>
      <c r="B111" s="39"/>
      <c r="C111" s="39"/>
      <c r="D111" s="39"/>
      <c r="E111" s="39" t="s">
        <v>32</v>
      </c>
      <c r="F111" s="39"/>
      <c r="G111" s="52" t="s">
        <v>112</v>
      </c>
      <c r="H111" s="65">
        <f>SUM(H112:H128)</f>
        <v>0</v>
      </c>
      <c r="I111" s="65">
        <f>SUM(I112:I128)</f>
        <v>0</v>
      </c>
      <c r="J111" s="65">
        <f>SUM(J112:J128)</f>
        <v>0</v>
      </c>
      <c r="K111" s="66"/>
      <c r="L111" s="65">
        <f>SUM(L112:L128)</f>
        <v>0</v>
      </c>
      <c r="M111" s="60">
        <f>SUM(M112:M128)</f>
        <v>0</v>
      </c>
      <c r="N111" s="65">
        <f>SUM(N112:N128)</f>
        <v>0</v>
      </c>
      <c r="O111" s="67">
        <f>SUM(O112:O128)</f>
        <v>0</v>
      </c>
      <c r="P111" s="67">
        <f t="shared" si="18"/>
        <v>0</v>
      </c>
      <c r="Q111" s="41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</row>
    <row r="112" spans="1:154" x14ac:dyDescent="0.2">
      <c r="A112" s="48"/>
      <c r="B112" s="49"/>
      <c r="C112" s="49"/>
      <c r="D112" s="49"/>
      <c r="E112" s="49"/>
      <c r="F112" s="49" t="s">
        <v>32</v>
      </c>
      <c r="G112" s="53" t="s">
        <v>113</v>
      </c>
      <c r="H112" s="68"/>
      <c r="I112" s="68"/>
      <c r="J112" s="68">
        <f t="shared" ref="J112:J155" si="65">H112-I112</f>
        <v>0</v>
      </c>
      <c r="K112" s="66"/>
      <c r="L112" s="68"/>
      <c r="M112" s="50"/>
      <c r="N112" s="68"/>
      <c r="O112" s="69">
        <f>M112+N112</f>
        <v>0</v>
      </c>
      <c r="P112" s="69">
        <f t="shared" si="18"/>
        <v>0</v>
      </c>
      <c r="Q112" s="41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</row>
    <row r="113" spans="1:154" s="79" customFormat="1" hidden="1" x14ac:dyDescent="0.2">
      <c r="A113" s="70"/>
      <c r="B113" s="71"/>
      <c r="C113" s="71"/>
      <c r="D113" s="71"/>
      <c r="E113" s="71"/>
      <c r="F113" s="71"/>
      <c r="G113" s="72" t="s">
        <v>114</v>
      </c>
      <c r="H113" s="73"/>
      <c r="I113" s="73"/>
      <c r="J113" s="68">
        <f t="shared" si="65"/>
        <v>0</v>
      </c>
      <c r="K113" s="74"/>
      <c r="L113" s="73"/>
      <c r="M113" s="75"/>
      <c r="N113" s="73"/>
      <c r="O113" s="69">
        <f t="shared" ref="O113:O137" si="66">M113+N113</f>
        <v>0</v>
      </c>
      <c r="P113" s="69">
        <f t="shared" si="18"/>
        <v>0</v>
      </c>
      <c r="Q113" s="41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  <c r="EQ113" s="78"/>
      <c r="ER113" s="78"/>
      <c r="ES113" s="78"/>
      <c r="ET113" s="78"/>
      <c r="EU113" s="78"/>
      <c r="EV113" s="78"/>
      <c r="EW113" s="78"/>
      <c r="EX113" s="78"/>
    </row>
    <row r="114" spans="1:154" hidden="1" x14ac:dyDescent="0.2">
      <c r="A114" s="48"/>
      <c r="B114" s="49"/>
      <c r="C114" s="49"/>
      <c r="D114" s="49"/>
      <c r="E114" s="49"/>
      <c r="F114" s="49" t="s">
        <v>30</v>
      </c>
      <c r="G114" s="53" t="s">
        <v>295</v>
      </c>
      <c r="H114" s="68"/>
      <c r="I114" s="68"/>
      <c r="J114" s="68">
        <f t="shared" si="65"/>
        <v>0</v>
      </c>
      <c r="K114" s="66"/>
      <c r="L114" s="68"/>
      <c r="M114" s="50"/>
      <c r="N114" s="68"/>
      <c r="O114" s="69">
        <f t="shared" si="66"/>
        <v>0</v>
      </c>
      <c r="P114" s="69">
        <f t="shared" si="18"/>
        <v>0</v>
      </c>
      <c r="Q114" s="41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</row>
    <row r="115" spans="1:154" x14ac:dyDescent="0.2">
      <c r="A115" s="48"/>
      <c r="B115" s="49"/>
      <c r="C115" s="49"/>
      <c r="D115" s="49"/>
      <c r="E115" s="49"/>
      <c r="F115" s="49" t="s">
        <v>115</v>
      </c>
      <c r="G115" s="53" t="s">
        <v>293</v>
      </c>
      <c r="H115" s="68"/>
      <c r="I115" s="68"/>
      <c r="J115" s="68">
        <f t="shared" si="65"/>
        <v>0</v>
      </c>
      <c r="K115" s="66"/>
      <c r="L115" s="68"/>
      <c r="M115" s="50"/>
      <c r="N115" s="68"/>
      <c r="O115" s="69">
        <f t="shared" si="66"/>
        <v>0</v>
      </c>
      <c r="P115" s="69">
        <f t="shared" si="18"/>
        <v>0</v>
      </c>
      <c r="Q115" s="41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</row>
    <row r="116" spans="1:154" hidden="1" x14ac:dyDescent="0.2">
      <c r="A116" s="48"/>
      <c r="B116" s="49"/>
      <c r="C116" s="49"/>
      <c r="D116" s="49"/>
      <c r="E116" s="49"/>
      <c r="F116" s="49" t="s">
        <v>22</v>
      </c>
      <c r="G116" s="53" t="s">
        <v>294</v>
      </c>
      <c r="H116" s="68"/>
      <c r="I116" s="68"/>
      <c r="J116" s="68">
        <f t="shared" si="65"/>
        <v>0</v>
      </c>
      <c r="K116" s="66"/>
      <c r="L116" s="68"/>
      <c r="M116" s="50"/>
      <c r="N116" s="68"/>
      <c r="O116" s="69">
        <f t="shared" si="66"/>
        <v>0</v>
      </c>
      <c r="P116" s="69">
        <f t="shared" si="18"/>
        <v>0</v>
      </c>
      <c r="Q116" s="41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</row>
    <row r="117" spans="1:154" hidden="1" x14ac:dyDescent="0.2">
      <c r="A117" s="48"/>
      <c r="B117" s="49"/>
      <c r="C117" s="49"/>
      <c r="D117" s="49"/>
      <c r="E117" s="49"/>
      <c r="F117" s="49" t="s">
        <v>33</v>
      </c>
      <c r="G117" s="53" t="s">
        <v>296</v>
      </c>
      <c r="H117" s="68"/>
      <c r="I117" s="68"/>
      <c r="J117" s="68">
        <f t="shared" si="65"/>
        <v>0</v>
      </c>
      <c r="K117" s="66"/>
      <c r="L117" s="68"/>
      <c r="M117" s="50"/>
      <c r="N117" s="68"/>
      <c r="O117" s="69">
        <f t="shared" si="66"/>
        <v>0</v>
      </c>
      <c r="P117" s="69">
        <f t="shared" si="18"/>
        <v>0</v>
      </c>
      <c r="Q117" s="41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</row>
    <row r="118" spans="1:154" hidden="1" x14ac:dyDescent="0.2">
      <c r="A118" s="48"/>
      <c r="B118" s="49"/>
      <c r="C118" s="49"/>
      <c r="D118" s="49"/>
      <c r="E118" s="49"/>
      <c r="F118" s="49" t="s">
        <v>125</v>
      </c>
      <c r="G118" s="53" t="s">
        <v>284</v>
      </c>
      <c r="H118" s="68"/>
      <c r="I118" s="68"/>
      <c r="J118" s="68">
        <f t="shared" si="65"/>
        <v>0</v>
      </c>
      <c r="K118" s="66"/>
      <c r="L118" s="68"/>
      <c r="M118" s="50"/>
      <c r="N118" s="68"/>
      <c r="O118" s="69">
        <f t="shared" si="66"/>
        <v>0</v>
      </c>
      <c r="P118" s="69">
        <f t="shared" si="18"/>
        <v>0</v>
      </c>
      <c r="Q118" s="41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</row>
    <row r="119" spans="1:154" hidden="1" x14ac:dyDescent="0.2">
      <c r="A119" s="48"/>
      <c r="B119" s="49"/>
      <c r="C119" s="49"/>
      <c r="D119" s="49"/>
      <c r="E119" s="49"/>
      <c r="F119" s="49" t="s">
        <v>116</v>
      </c>
      <c r="G119" s="53" t="s">
        <v>297</v>
      </c>
      <c r="H119" s="68"/>
      <c r="I119" s="68"/>
      <c r="J119" s="68">
        <f t="shared" si="65"/>
        <v>0</v>
      </c>
      <c r="K119" s="66"/>
      <c r="L119" s="68"/>
      <c r="M119" s="50"/>
      <c r="N119" s="68"/>
      <c r="O119" s="69">
        <f t="shared" si="66"/>
        <v>0</v>
      </c>
      <c r="P119" s="69">
        <f t="shared" si="18"/>
        <v>0</v>
      </c>
      <c r="Q119" s="41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</row>
    <row r="120" spans="1:154" hidden="1" x14ac:dyDescent="0.2">
      <c r="A120" s="48"/>
      <c r="B120" s="49"/>
      <c r="C120" s="49"/>
      <c r="D120" s="49"/>
      <c r="E120" s="49"/>
      <c r="F120" s="49" t="s">
        <v>38</v>
      </c>
      <c r="G120" s="53" t="s">
        <v>298</v>
      </c>
      <c r="H120" s="68"/>
      <c r="I120" s="68"/>
      <c r="J120" s="68">
        <f t="shared" si="65"/>
        <v>0</v>
      </c>
      <c r="K120" s="66"/>
      <c r="L120" s="68"/>
      <c r="M120" s="50"/>
      <c r="N120" s="68"/>
      <c r="O120" s="69">
        <f t="shared" si="66"/>
        <v>0</v>
      </c>
      <c r="P120" s="69">
        <f t="shared" si="18"/>
        <v>0</v>
      </c>
      <c r="Q120" s="41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</row>
    <row r="121" spans="1:154" hidden="1" x14ac:dyDescent="0.2">
      <c r="A121" s="48"/>
      <c r="B121" s="49"/>
      <c r="C121" s="49"/>
      <c r="D121" s="49"/>
      <c r="E121" s="49"/>
      <c r="F121" s="49" t="s">
        <v>88</v>
      </c>
      <c r="G121" s="53" t="s">
        <v>287</v>
      </c>
      <c r="H121" s="68"/>
      <c r="I121" s="68"/>
      <c r="J121" s="68">
        <f t="shared" si="65"/>
        <v>0</v>
      </c>
      <c r="K121" s="66"/>
      <c r="L121" s="68"/>
      <c r="M121" s="50"/>
      <c r="N121" s="68"/>
      <c r="O121" s="69">
        <f t="shared" si="66"/>
        <v>0</v>
      </c>
      <c r="P121" s="69">
        <f t="shared" si="18"/>
        <v>0</v>
      </c>
      <c r="Q121" s="41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</row>
    <row r="122" spans="1:154" hidden="1" x14ac:dyDescent="0.2">
      <c r="A122" s="48"/>
      <c r="B122" s="49"/>
      <c r="C122" s="49"/>
      <c r="D122" s="49"/>
      <c r="E122" s="49"/>
      <c r="F122" s="49">
        <v>11</v>
      </c>
      <c r="G122" s="53" t="s">
        <v>288</v>
      </c>
      <c r="H122" s="68"/>
      <c r="I122" s="68"/>
      <c r="J122" s="68">
        <f t="shared" si="65"/>
        <v>0</v>
      </c>
      <c r="K122" s="66"/>
      <c r="L122" s="68"/>
      <c r="M122" s="50"/>
      <c r="N122" s="68"/>
      <c r="O122" s="69">
        <f t="shared" si="66"/>
        <v>0</v>
      </c>
      <c r="P122" s="69">
        <f t="shared" si="18"/>
        <v>0</v>
      </c>
      <c r="Q122" s="41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</row>
    <row r="123" spans="1:154" ht="17.45" hidden="1" customHeight="1" x14ac:dyDescent="0.2">
      <c r="A123" s="48"/>
      <c r="B123" s="49"/>
      <c r="C123" s="49"/>
      <c r="D123" s="49"/>
      <c r="E123" s="49"/>
      <c r="F123" s="49">
        <v>12</v>
      </c>
      <c r="G123" s="53" t="s">
        <v>299</v>
      </c>
      <c r="H123" s="68"/>
      <c r="I123" s="68"/>
      <c r="J123" s="68">
        <f t="shared" si="65"/>
        <v>0</v>
      </c>
      <c r="K123" s="66"/>
      <c r="L123" s="68"/>
      <c r="M123" s="50"/>
      <c r="N123" s="68"/>
      <c r="O123" s="69">
        <f t="shared" si="66"/>
        <v>0</v>
      </c>
      <c r="P123" s="69">
        <f t="shared" si="18"/>
        <v>0</v>
      </c>
      <c r="Q123" s="41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</row>
    <row r="124" spans="1:154" hidden="1" x14ac:dyDescent="0.2">
      <c r="A124" s="48"/>
      <c r="B124" s="49"/>
      <c r="C124" s="49"/>
      <c r="D124" s="49"/>
      <c r="E124" s="49"/>
      <c r="F124" s="49">
        <v>13</v>
      </c>
      <c r="G124" s="53" t="s">
        <v>300</v>
      </c>
      <c r="H124" s="68"/>
      <c r="I124" s="68"/>
      <c r="J124" s="68">
        <f t="shared" si="65"/>
        <v>0</v>
      </c>
      <c r="K124" s="66"/>
      <c r="L124" s="68"/>
      <c r="M124" s="50"/>
      <c r="N124" s="68"/>
      <c r="O124" s="69">
        <f t="shared" si="66"/>
        <v>0</v>
      </c>
      <c r="P124" s="69">
        <f t="shared" si="18"/>
        <v>0</v>
      </c>
      <c r="Q124" s="41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</row>
    <row r="125" spans="1:154" hidden="1" x14ac:dyDescent="0.2">
      <c r="A125" s="48"/>
      <c r="B125" s="49"/>
      <c r="C125" s="49"/>
      <c r="D125" s="49"/>
      <c r="E125" s="49"/>
      <c r="F125" s="49">
        <v>14</v>
      </c>
      <c r="G125" s="53" t="s">
        <v>274</v>
      </c>
      <c r="H125" s="68"/>
      <c r="I125" s="68"/>
      <c r="J125" s="68">
        <f t="shared" si="65"/>
        <v>0</v>
      </c>
      <c r="K125" s="66"/>
      <c r="L125" s="68"/>
      <c r="M125" s="50"/>
      <c r="N125" s="68"/>
      <c r="O125" s="69">
        <f t="shared" si="66"/>
        <v>0</v>
      </c>
      <c r="P125" s="69">
        <f t="shared" ref="P125:P181" si="67">L125-O125</f>
        <v>0</v>
      </c>
      <c r="Q125" s="41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1"/>
      <c r="DD125" s="11"/>
      <c r="DE125" s="11"/>
      <c r="DF125" s="11"/>
      <c r="DG125" s="11"/>
      <c r="DH125" s="11"/>
      <c r="DI125" s="11"/>
      <c r="DJ125" s="11"/>
      <c r="DK125" s="11"/>
      <c r="DL125" s="11"/>
      <c r="DM125" s="11"/>
      <c r="DN125" s="11"/>
      <c r="DO125" s="11"/>
      <c r="DP125" s="11"/>
      <c r="DQ125" s="11"/>
      <c r="DR125" s="11"/>
      <c r="DS125" s="11"/>
      <c r="DT125" s="11"/>
      <c r="DU125" s="11"/>
      <c r="DV125" s="11"/>
      <c r="DW125" s="11"/>
      <c r="DX125" s="11"/>
      <c r="DY125" s="11"/>
      <c r="DZ125" s="11"/>
      <c r="EA125" s="11"/>
      <c r="EB125" s="11"/>
      <c r="EC125" s="11"/>
      <c r="ED125" s="11"/>
      <c r="EE125" s="11"/>
      <c r="EF125" s="11"/>
      <c r="EG125" s="11"/>
      <c r="EH125" s="11"/>
      <c r="EI125" s="11"/>
      <c r="EJ125" s="11"/>
      <c r="EK125" s="11"/>
      <c r="EL125" s="11"/>
      <c r="EM125" s="11"/>
      <c r="EN125" s="11"/>
      <c r="EO125" s="11"/>
      <c r="EP125" s="11"/>
      <c r="EQ125" s="11"/>
      <c r="ER125" s="11"/>
      <c r="ES125" s="11"/>
      <c r="ET125" s="11"/>
      <c r="EU125" s="11"/>
      <c r="EV125" s="11"/>
      <c r="EW125" s="11"/>
      <c r="EX125" s="11"/>
    </row>
    <row r="126" spans="1:154" ht="17.45" hidden="1" customHeight="1" x14ac:dyDescent="0.2">
      <c r="A126" s="48"/>
      <c r="B126" s="49"/>
      <c r="C126" s="49"/>
      <c r="D126" s="49"/>
      <c r="E126" s="49"/>
      <c r="F126" s="49">
        <v>15</v>
      </c>
      <c r="G126" s="53" t="s">
        <v>301</v>
      </c>
      <c r="H126" s="68"/>
      <c r="I126" s="68"/>
      <c r="J126" s="68">
        <f t="shared" si="65"/>
        <v>0</v>
      </c>
      <c r="K126" s="66"/>
      <c r="L126" s="68"/>
      <c r="M126" s="50"/>
      <c r="N126" s="68"/>
      <c r="O126" s="69">
        <f t="shared" si="66"/>
        <v>0</v>
      </c>
      <c r="P126" s="69">
        <f t="shared" si="67"/>
        <v>0</v>
      </c>
      <c r="Q126" s="41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</row>
    <row r="127" spans="1:154" x14ac:dyDescent="0.2">
      <c r="A127" s="48"/>
      <c r="B127" s="49"/>
      <c r="C127" s="49"/>
      <c r="D127" s="49"/>
      <c r="E127" s="49"/>
      <c r="F127" s="49">
        <v>17</v>
      </c>
      <c r="G127" s="53" t="s">
        <v>276</v>
      </c>
      <c r="H127" s="68"/>
      <c r="I127" s="68"/>
      <c r="J127" s="68">
        <f t="shared" si="65"/>
        <v>0</v>
      </c>
      <c r="K127" s="66"/>
      <c r="L127" s="68"/>
      <c r="M127" s="50"/>
      <c r="N127" s="68"/>
      <c r="O127" s="69">
        <f t="shared" si="66"/>
        <v>0</v>
      </c>
      <c r="P127" s="69">
        <f t="shared" si="67"/>
        <v>0</v>
      </c>
      <c r="Q127" s="41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1"/>
      <c r="DD127" s="11"/>
      <c r="DE127" s="11"/>
      <c r="DF127" s="11"/>
      <c r="DG127" s="11"/>
      <c r="DH127" s="11"/>
      <c r="DI127" s="11"/>
      <c r="DJ127" s="11"/>
      <c r="DK127" s="11"/>
      <c r="DL127" s="11"/>
      <c r="DM127" s="11"/>
      <c r="DN127" s="11"/>
      <c r="DO127" s="11"/>
      <c r="DP127" s="11"/>
      <c r="DQ127" s="11"/>
      <c r="DR127" s="11"/>
      <c r="DS127" s="11"/>
      <c r="DT127" s="11"/>
      <c r="DU127" s="11"/>
      <c r="DV127" s="11"/>
      <c r="DW127" s="11"/>
      <c r="DX127" s="11"/>
      <c r="DY127" s="11"/>
      <c r="DZ127" s="11"/>
      <c r="EA127" s="11"/>
      <c r="EB127" s="11"/>
      <c r="EC127" s="11"/>
      <c r="ED127" s="11"/>
      <c r="EE127" s="11"/>
      <c r="EF127" s="11"/>
      <c r="EG127" s="11"/>
      <c r="EH127" s="11"/>
      <c r="EI127" s="11"/>
      <c r="EJ127" s="11"/>
      <c r="EK127" s="11"/>
      <c r="EL127" s="11"/>
      <c r="EM127" s="11"/>
      <c r="EN127" s="11"/>
      <c r="EO127" s="11"/>
      <c r="EP127" s="11"/>
      <c r="EQ127" s="11"/>
      <c r="ER127" s="11"/>
      <c r="ES127" s="11"/>
      <c r="ET127" s="11"/>
      <c r="EU127" s="11"/>
      <c r="EV127" s="11"/>
      <c r="EW127" s="11"/>
      <c r="EX127" s="11"/>
    </row>
    <row r="128" spans="1:154" x14ac:dyDescent="0.2">
      <c r="A128" s="48"/>
      <c r="B128" s="49"/>
      <c r="C128" s="49"/>
      <c r="D128" s="49"/>
      <c r="E128" s="49"/>
      <c r="F128" s="49" t="s">
        <v>90</v>
      </c>
      <c r="G128" s="53" t="s">
        <v>275</v>
      </c>
      <c r="H128" s="68"/>
      <c r="I128" s="68"/>
      <c r="J128" s="68">
        <f t="shared" si="65"/>
        <v>0</v>
      </c>
      <c r="K128" s="66"/>
      <c r="L128" s="68"/>
      <c r="M128" s="50"/>
      <c r="N128" s="68"/>
      <c r="O128" s="69">
        <f t="shared" si="66"/>
        <v>0</v>
      </c>
      <c r="P128" s="69">
        <f t="shared" si="67"/>
        <v>0</v>
      </c>
      <c r="Q128" s="41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1"/>
      <c r="DD128" s="11"/>
      <c r="DE128" s="11"/>
      <c r="DF128" s="11"/>
      <c r="DG128" s="11"/>
      <c r="DH128" s="11"/>
      <c r="DI128" s="11"/>
      <c r="DJ128" s="11"/>
      <c r="DK128" s="11"/>
      <c r="DL128" s="11"/>
      <c r="DM128" s="11"/>
      <c r="DN128" s="11"/>
      <c r="DO128" s="11"/>
      <c r="DP128" s="11"/>
      <c r="DQ128" s="11"/>
      <c r="DR128" s="11"/>
      <c r="DS128" s="11"/>
      <c r="DT128" s="11"/>
      <c r="DU128" s="11"/>
      <c r="DV128" s="11"/>
      <c r="DW128" s="11"/>
      <c r="DX128" s="11"/>
      <c r="DY128" s="11"/>
      <c r="DZ128" s="11"/>
      <c r="EA128" s="11"/>
      <c r="EB128" s="11"/>
      <c r="EC128" s="11"/>
      <c r="ED128" s="11"/>
      <c r="EE128" s="11"/>
      <c r="EF128" s="11"/>
      <c r="EG128" s="11"/>
      <c r="EH128" s="11"/>
      <c r="EI128" s="11"/>
      <c r="EJ128" s="11"/>
      <c r="EK128" s="11"/>
      <c r="EL128" s="11"/>
      <c r="EM128" s="11"/>
      <c r="EN128" s="11"/>
      <c r="EO128" s="11"/>
      <c r="EP128" s="11"/>
      <c r="EQ128" s="11"/>
      <c r="ER128" s="11"/>
      <c r="ES128" s="11"/>
      <c r="ET128" s="11"/>
      <c r="EU128" s="11"/>
      <c r="EV128" s="11"/>
      <c r="EW128" s="11"/>
      <c r="EX128" s="11"/>
    </row>
    <row r="129" spans="1:154" x14ac:dyDescent="0.2">
      <c r="A129" s="48"/>
      <c r="B129" s="49"/>
      <c r="C129" s="49"/>
      <c r="D129" s="49"/>
      <c r="E129" s="62" t="s">
        <v>55</v>
      </c>
      <c r="F129" s="39"/>
      <c r="G129" s="52" t="s">
        <v>117</v>
      </c>
      <c r="H129" s="65">
        <f>H130</f>
        <v>0</v>
      </c>
      <c r="I129" s="65">
        <f>I130</f>
        <v>0</v>
      </c>
      <c r="J129" s="68">
        <f t="shared" si="65"/>
        <v>0</v>
      </c>
      <c r="K129" s="66"/>
      <c r="L129" s="65">
        <f>L130</f>
        <v>0</v>
      </c>
      <c r="M129" s="60">
        <f>M130</f>
        <v>0</v>
      </c>
      <c r="N129" s="65">
        <f>N130</f>
        <v>0</v>
      </c>
      <c r="O129" s="67">
        <f>O130</f>
        <v>0</v>
      </c>
      <c r="P129" s="67">
        <f t="shared" si="67"/>
        <v>0</v>
      </c>
      <c r="Q129" s="41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1"/>
      <c r="DD129" s="11"/>
      <c r="DE129" s="11"/>
      <c r="DF129" s="11"/>
      <c r="DG129" s="11"/>
      <c r="DH129" s="11"/>
      <c r="DI129" s="11"/>
      <c r="DJ129" s="11"/>
      <c r="DK129" s="11"/>
      <c r="DL129" s="11"/>
      <c r="DM129" s="11"/>
      <c r="DN129" s="11"/>
      <c r="DO129" s="11"/>
      <c r="DP129" s="11"/>
      <c r="DQ129" s="11"/>
      <c r="DR129" s="11"/>
      <c r="DS129" s="11"/>
      <c r="DT129" s="11"/>
      <c r="DU129" s="11"/>
      <c r="DV129" s="11"/>
      <c r="DW129" s="11"/>
      <c r="DX129" s="11"/>
      <c r="DY129" s="11"/>
      <c r="DZ129" s="11"/>
      <c r="EA129" s="11"/>
      <c r="EB129" s="11"/>
      <c r="EC129" s="11"/>
      <c r="ED129" s="11"/>
      <c r="EE129" s="11"/>
      <c r="EF129" s="11"/>
      <c r="EG129" s="11"/>
      <c r="EH129" s="11"/>
      <c r="EI129" s="11"/>
      <c r="EJ129" s="11"/>
      <c r="EK129" s="11"/>
      <c r="EL129" s="11"/>
      <c r="EM129" s="11"/>
      <c r="EN129" s="11"/>
      <c r="EO129" s="11"/>
      <c r="EP129" s="11"/>
      <c r="EQ129" s="11"/>
      <c r="ER129" s="11"/>
      <c r="ES129" s="11"/>
      <c r="ET129" s="11"/>
      <c r="EU129" s="11"/>
      <c r="EV129" s="11"/>
      <c r="EW129" s="11"/>
      <c r="EX129" s="11"/>
    </row>
    <row r="130" spans="1:154" x14ac:dyDescent="0.2">
      <c r="A130" s="48"/>
      <c r="B130" s="49"/>
      <c r="C130" s="49"/>
      <c r="D130" s="49"/>
      <c r="E130" s="49"/>
      <c r="F130" s="80" t="s">
        <v>104</v>
      </c>
      <c r="G130" s="53" t="s">
        <v>118</v>
      </c>
      <c r="H130" s="68"/>
      <c r="I130" s="68"/>
      <c r="J130" s="68">
        <f t="shared" si="65"/>
        <v>0</v>
      </c>
      <c r="K130" s="66"/>
      <c r="L130" s="68"/>
      <c r="M130" s="50"/>
      <c r="N130" s="68"/>
      <c r="O130" s="69">
        <f t="shared" si="66"/>
        <v>0</v>
      </c>
      <c r="P130" s="69">
        <f t="shared" si="67"/>
        <v>0</v>
      </c>
      <c r="Q130" s="41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</row>
    <row r="131" spans="1:154" x14ac:dyDescent="0.2">
      <c r="A131" s="38"/>
      <c r="B131" s="39"/>
      <c r="C131" s="39"/>
      <c r="D131" s="39"/>
      <c r="E131" s="39" t="s">
        <v>43</v>
      </c>
      <c r="F131" s="39"/>
      <c r="G131" s="52" t="s">
        <v>119</v>
      </c>
      <c r="H131" s="65">
        <f>H132+H133+H134+H135+H136+H137</f>
        <v>0</v>
      </c>
      <c r="I131" s="65">
        <f>I132+I133+I134+I135+I136+I137</f>
        <v>0</v>
      </c>
      <c r="J131" s="68">
        <f t="shared" si="65"/>
        <v>0</v>
      </c>
      <c r="K131" s="66"/>
      <c r="L131" s="65">
        <f>L132+L133+L134+L135+L136+L137</f>
        <v>0</v>
      </c>
      <c r="M131" s="60">
        <f>M132+M133+M134+M135+M136+M137</f>
        <v>0</v>
      </c>
      <c r="N131" s="65">
        <f>N132+N133+N134+N135+N136+N137</f>
        <v>0</v>
      </c>
      <c r="O131" s="67">
        <f>O132+O133+O134+O135+O136+O137</f>
        <v>0</v>
      </c>
      <c r="P131" s="67">
        <f t="shared" si="67"/>
        <v>0</v>
      </c>
      <c r="Q131" s="41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1"/>
      <c r="DD131" s="11"/>
      <c r="DE131" s="11"/>
      <c r="DF131" s="11"/>
      <c r="DG131" s="11"/>
      <c r="DH131" s="11"/>
      <c r="DI131" s="11"/>
      <c r="DJ131" s="11"/>
      <c r="DK131" s="11"/>
      <c r="DL131" s="11"/>
      <c r="DM131" s="11"/>
      <c r="DN131" s="11"/>
      <c r="DO131" s="11"/>
      <c r="DP131" s="11"/>
      <c r="DQ131" s="11"/>
      <c r="DR131" s="11"/>
      <c r="DS131" s="11"/>
      <c r="DT131" s="11"/>
      <c r="DU131" s="11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</row>
    <row r="132" spans="1:154" x14ac:dyDescent="0.2">
      <c r="A132" s="48"/>
      <c r="B132" s="49"/>
      <c r="C132" s="49"/>
      <c r="D132" s="49"/>
      <c r="E132" s="49"/>
      <c r="F132" s="49" t="s">
        <v>32</v>
      </c>
      <c r="G132" s="53" t="s">
        <v>120</v>
      </c>
      <c r="H132" s="68"/>
      <c r="I132" s="68"/>
      <c r="J132" s="68">
        <f t="shared" si="65"/>
        <v>0</v>
      </c>
      <c r="K132" s="66"/>
      <c r="L132" s="68"/>
      <c r="M132" s="50"/>
      <c r="N132" s="68"/>
      <c r="O132" s="69">
        <f t="shared" si="66"/>
        <v>0</v>
      </c>
      <c r="P132" s="69">
        <f t="shared" si="67"/>
        <v>0</v>
      </c>
      <c r="Q132" s="41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1"/>
      <c r="DD132" s="11"/>
      <c r="DE132" s="11"/>
      <c r="DF132" s="11"/>
      <c r="DG132" s="11"/>
      <c r="DH132" s="11"/>
      <c r="DI132" s="11"/>
      <c r="DJ132" s="11"/>
      <c r="DK132" s="11"/>
      <c r="DL132" s="11"/>
      <c r="DM132" s="11"/>
      <c r="DN132" s="11"/>
      <c r="DO132" s="11"/>
      <c r="DP132" s="11"/>
      <c r="DQ132" s="11"/>
      <c r="DR132" s="11"/>
      <c r="DS132" s="11"/>
      <c r="DT132" s="11"/>
      <c r="DU132" s="11"/>
      <c r="DV132" s="11"/>
      <c r="DW132" s="11"/>
      <c r="DX132" s="11"/>
      <c r="DY132" s="11"/>
      <c r="DZ132" s="11"/>
      <c r="EA132" s="11"/>
      <c r="EB132" s="11"/>
      <c r="EC132" s="11"/>
      <c r="ED132" s="11"/>
      <c r="EE132" s="11"/>
      <c r="EF132" s="11"/>
      <c r="EG132" s="11"/>
      <c r="EH132" s="11"/>
      <c r="EI132" s="11"/>
      <c r="EJ132" s="11"/>
      <c r="EK132" s="11"/>
      <c r="EL132" s="11"/>
      <c r="EM132" s="11"/>
      <c r="EN132" s="11"/>
      <c r="EO132" s="11"/>
      <c r="EP132" s="11"/>
      <c r="EQ132" s="11"/>
      <c r="ER132" s="11"/>
      <c r="ES132" s="11"/>
      <c r="ET132" s="11"/>
      <c r="EU132" s="11"/>
      <c r="EV132" s="11"/>
      <c r="EW132" s="11"/>
      <c r="EX132" s="11"/>
    </row>
    <row r="133" spans="1:154" x14ac:dyDescent="0.2">
      <c r="A133" s="48"/>
      <c r="B133" s="49"/>
      <c r="C133" s="49"/>
      <c r="D133" s="49"/>
      <c r="E133" s="49"/>
      <c r="F133" s="49" t="s">
        <v>30</v>
      </c>
      <c r="G133" s="53" t="s">
        <v>121</v>
      </c>
      <c r="H133" s="68"/>
      <c r="I133" s="68"/>
      <c r="J133" s="68">
        <f t="shared" si="65"/>
        <v>0</v>
      </c>
      <c r="K133" s="66"/>
      <c r="L133" s="68"/>
      <c r="M133" s="50"/>
      <c r="N133" s="68"/>
      <c r="O133" s="69">
        <f t="shared" si="66"/>
        <v>0</v>
      </c>
      <c r="P133" s="69">
        <f t="shared" si="67"/>
        <v>0</v>
      </c>
      <c r="Q133" s="41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1"/>
      <c r="DD133" s="11"/>
      <c r="DE133" s="11"/>
      <c r="DF133" s="11"/>
      <c r="DG133" s="11"/>
      <c r="DH133" s="11"/>
      <c r="DI133" s="11"/>
      <c r="DJ133" s="11"/>
      <c r="DK133" s="11"/>
      <c r="DL133" s="11"/>
      <c r="DM133" s="11"/>
      <c r="DN133" s="11"/>
      <c r="DO133" s="11"/>
      <c r="DP133" s="11"/>
      <c r="DQ133" s="11"/>
      <c r="DR133" s="11"/>
      <c r="DS133" s="11"/>
      <c r="DT133" s="11"/>
      <c r="DU133" s="11"/>
      <c r="DV133" s="11"/>
      <c r="DW133" s="11"/>
      <c r="DX133" s="11"/>
      <c r="DY133" s="11"/>
      <c r="DZ133" s="11"/>
      <c r="EA133" s="11"/>
      <c r="EB133" s="11"/>
      <c r="EC133" s="11"/>
      <c r="ED133" s="11"/>
      <c r="EE133" s="11"/>
      <c r="EF133" s="11"/>
      <c r="EG133" s="11"/>
      <c r="EH133" s="11"/>
      <c r="EI133" s="11"/>
      <c r="EJ133" s="11"/>
      <c r="EK133" s="11"/>
      <c r="EL133" s="11"/>
      <c r="EM133" s="11"/>
      <c r="EN133" s="11"/>
      <c r="EO133" s="11"/>
      <c r="EP133" s="11"/>
      <c r="EQ133" s="11"/>
      <c r="ER133" s="11"/>
      <c r="ES133" s="11"/>
      <c r="ET133" s="11"/>
      <c r="EU133" s="11"/>
      <c r="EV133" s="11"/>
      <c r="EW133" s="11"/>
      <c r="EX133" s="11"/>
    </row>
    <row r="134" spans="1:154" x14ac:dyDescent="0.2">
      <c r="A134" s="48"/>
      <c r="B134" s="49"/>
      <c r="C134" s="49"/>
      <c r="D134" s="49"/>
      <c r="E134" s="49"/>
      <c r="F134" s="49" t="s">
        <v>43</v>
      </c>
      <c r="G134" s="53" t="s">
        <v>122</v>
      </c>
      <c r="H134" s="68"/>
      <c r="I134" s="68"/>
      <c r="J134" s="68">
        <f t="shared" si="65"/>
        <v>0</v>
      </c>
      <c r="K134" s="66"/>
      <c r="L134" s="68"/>
      <c r="M134" s="50"/>
      <c r="N134" s="68"/>
      <c r="O134" s="69">
        <f t="shared" si="66"/>
        <v>0</v>
      </c>
      <c r="P134" s="69">
        <f t="shared" si="67"/>
        <v>0</v>
      </c>
      <c r="Q134" s="41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1"/>
      <c r="DD134" s="11"/>
      <c r="DE134" s="11"/>
      <c r="DF134" s="11"/>
      <c r="DG134" s="11"/>
      <c r="DH134" s="11"/>
      <c r="DI134" s="11"/>
      <c r="DJ134" s="11"/>
      <c r="DK134" s="11"/>
      <c r="DL134" s="11"/>
      <c r="DM134" s="11"/>
      <c r="DN134" s="11"/>
      <c r="DO134" s="11"/>
      <c r="DP134" s="11"/>
      <c r="DQ134" s="11"/>
      <c r="DR134" s="11"/>
      <c r="DS134" s="11"/>
      <c r="DT134" s="11"/>
      <c r="DU134" s="11"/>
      <c r="DV134" s="11"/>
      <c r="DW134" s="11"/>
      <c r="DX134" s="11"/>
      <c r="DY134" s="11"/>
      <c r="DZ134" s="11"/>
      <c r="EA134" s="11"/>
      <c r="EB134" s="11"/>
      <c r="EC134" s="11"/>
      <c r="ED134" s="11"/>
      <c r="EE134" s="11"/>
      <c r="EF134" s="11"/>
      <c r="EG134" s="11"/>
      <c r="EH134" s="11"/>
      <c r="EI134" s="11"/>
      <c r="EJ134" s="11"/>
      <c r="EK134" s="11"/>
      <c r="EL134" s="11"/>
      <c r="EM134" s="11"/>
      <c r="EN134" s="11"/>
      <c r="EO134" s="11"/>
      <c r="EP134" s="11"/>
      <c r="EQ134" s="11"/>
      <c r="ER134" s="11"/>
      <c r="ES134" s="11"/>
      <c r="ET134" s="11"/>
      <c r="EU134" s="11"/>
      <c r="EV134" s="11"/>
      <c r="EW134" s="11"/>
      <c r="EX134" s="11"/>
    </row>
    <row r="135" spans="1:154" x14ac:dyDescent="0.2">
      <c r="A135" s="48"/>
      <c r="B135" s="49"/>
      <c r="C135" s="49"/>
      <c r="D135" s="49"/>
      <c r="E135" s="49"/>
      <c r="F135" s="49" t="s">
        <v>22</v>
      </c>
      <c r="G135" s="53" t="s">
        <v>123</v>
      </c>
      <c r="H135" s="68"/>
      <c r="I135" s="68"/>
      <c r="J135" s="68">
        <f t="shared" si="65"/>
        <v>0</v>
      </c>
      <c r="K135" s="66"/>
      <c r="L135" s="68"/>
      <c r="M135" s="50"/>
      <c r="N135" s="68"/>
      <c r="O135" s="69">
        <f t="shared" si="66"/>
        <v>0</v>
      </c>
      <c r="P135" s="69">
        <f t="shared" si="67"/>
        <v>0</v>
      </c>
      <c r="Q135" s="41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1"/>
      <c r="DD135" s="11"/>
      <c r="DE135" s="11"/>
      <c r="DF135" s="11"/>
      <c r="DG135" s="11"/>
      <c r="DH135" s="11"/>
      <c r="DI135" s="11"/>
      <c r="DJ135" s="11"/>
      <c r="DK135" s="11"/>
      <c r="DL135" s="11"/>
      <c r="DM135" s="11"/>
      <c r="DN135" s="11"/>
      <c r="DO135" s="11"/>
      <c r="DP135" s="11"/>
      <c r="DQ135" s="11"/>
      <c r="DR135" s="11"/>
      <c r="DS135" s="11"/>
      <c r="DT135" s="11"/>
      <c r="DU135" s="11"/>
      <c r="DV135" s="11"/>
      <c r="DW135" s="11"/>
      <c r="DX135" s="11"/>
      <c r="DY135" s="11"/>
      <c r="DZ135" s="11"/>
      <c r="EA135" s="11"/>
      <c r="EB135" s="11"/>
      <c r="EC135" s="11"/>
      <c r="ED135" s="11"/>
      <c r="EE135" s="11"/>
      <c r="EF135" s="11"/>
      <c r="EG135" s="11"/>
      <c r="EH135" s="11"/>
      <c r="EI135" s="11"/>
      <c r="EJ135" s="11"/>
      <c r="EK135" s="11"/>
      <c r="EL135" s="11"/>
      <c r="EM135" s="11"/>
      <c r="EN135" s="11"/>
      <c r="EO135" s="11"/>
      <c r="EP135" s="11"/>
      <c r="EQ135" s="11"/>
      <c r="ER135" s="11"/>
      <c r="ES135" s="11"/>
      <c r="ET135" s="11"/>
      <c r="EU135" s="11"/>
      <c r="EV135" s="11"/>
      <c r="EW135" s="11"/>
      <c r="EX135" s="11"/>
    </row>
    <row r="136" spans="1:154" x14ac:dyDescent="0.2">
      <c r="A136" s="48"/>
      <c r="B136" s="49"/>
      <c r="C136" s="49"/>
      <c r="D136" s="49"/>
      <c r="E136" s="49"/>
      <c r="F136" s="49" t="s">
        <v>33</v>
      </c>
      <c r="G136" s="53" t="s">
        <v>124</v>
      </c>
      <c r="H136" s="68"/>
      <c r="I136" s="68"/>
      <c r="J136" s="68">
        <f t="shared" si="65"/>
        <v>0</v>
      </c>
      <c r="K136" s="66"/>
      <c r="L136" s="68"/>
      <c r="M136" s="50"/>
      <c r="N136" s="68"/>
      <c r="O136" s="69">
        <f t="shared" si="66"/>
        <v>0</v>
      </c>
      <c r="P136" s="69">
        <f t="shared" si="67"/>
        <v>0</v>
      </c>
      <c r="Q136" s="41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</row>
    <row r="137" spans="1:154" x14ac:dyDescent="0.2">
      <c r="A137" s="48"/>
      <c r="B137" s="49"/>
      <c r="C137" s="49"/>
      <c r="D137" s="49"/>
      <c r="E137" s="49"/>
      <c r="F137" s="49" t="s">
        <v>125</v>
      </c>
      <c r="G137" s="53" t="s">
        <v>126</v>
      </c>
      <c r="H137" s="68"/>
      <c r="I137" s="68"/>
      <c r="J137" s="68">
        <f t="shared" si="65"/>
        <v>0</v>
      </c>
      <c r="K137" s="66"/>
      <c r="L137" s="68"/>
      <c r="M137" s="50"/>
      <c r="N137" s="68"/>
      <c r="O137" s="69">
        <f t="shared" si="66"/>
        <v>0</v>
      </c>
      <c r="P137" s="69">
        <f t="shared" si="67"/>
        <v>0</v>
      </c>
      <c r="Q137" s="41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</row>
    <row r="138" spans="1:154" x14ac:dyDescent="0.2">
      <c r="A138" s="38"/>
      <c r="B138" s="39"/>
      <c r="C138" s="39"/>
      <c r="D138" s="39" t="s">
        <v>89</v>
      </c>
      <c r="E138" s="39"/>
      <c r="F138" s="39"/>
      <c r="G138" s="64" t="s">
        <v>66</v>
      </c>
      <c r="H138" s="65">
        <f>H139+H146+H150+H151</f>
        <v>0</v>
      </c>
      <c r="I138" s="65">
        <f>I139+I146+I150+I151</f>
        <v>0</v>
      </c>
      <c r="J138" s="68">
        <f t="shared" si="65"/>
        <v>0</v>
      </c>
      <c r="K138" s="66"/>
      <c r="L138" s="65">
        <f>L139+L146+L150+L151</f>
        <v>0</v>
      </c>
      <c r="M138" s="60">
        <f>M139+M146+M150+M151</f>
        <v>0</v>
      </c>
      <c r="N138" s="65">
        <f>N139+N146+N150+N151</f>
        <v>0</v>
      </c>
      <c r="O138" s="67">
        <f>O139+O146+O150+O151</f>
        <v>0</v>
      </c>
      <c r="P138" s="67">
        <f t="shared" si="67"/>
        <v>0</v>
      </c>
      <c r="Q138" s="41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</row>
    <row r="139" spans="1:154" x14ac:dyDescent="0.2">
      <c r="A139" s="38"/>
      <c r="B139" s="39"/>
      <c r="C139" s="39"/>
      <c r="D139" s="39"/>
      <c r="E139" s="39" t="s">
        <v>32</v>
      </c>
      <c r="F139" s="39"/>
      <c r="G139" s="52" t="s">
        <v>304</v>
      </c>
      <c r="H139" s="65">
        <f>SUM(H140:H145)</f>
        <v>0</v>
      </c>
      <c r="I139" s="65">
        <f>SUM(I140:I145)</f>
        <v>0</v>
      </c>
      <c r="J139" s="68">
        <f t="shared" si="65"/>
        <v>0</v>
      </c>
      <c r="K139" s="66"/>
      <c r="L139" s="65">
        <f>SUM(L140:L145)</f>
        <v>0</v>
      </c>
      <c r="M139" s="60">
        <f>SUM(M140:M145)</f>
        <v>0</v>
      </c>
      <c r="N139" s="65">
        <f>SUM(N140:N145)</f>
        <v>0</v>
      </c>
      <c r="O139" s="67">
        <f>SUM(O140:O145)</f>
        <v>0</v>
      </c>
      <c r="P139" s="67">
        <f t="shared" si="67"/>
        <v>0</v>
      </c>
      <c r="Q139" s="41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</row>
    <row r="140" spans="1:154" x14ac:dyDescent="0.2">
      <c r="A140" s="48"/>
      <c r="B140" s="49"/>
      <c r="C140" s="49"/>
      <c r="D140" s="49"/>
      <c r="E140" s="49"/>
      <c r="F140" s="49" t="s">
        <v>32</v>
      </c>
      <c r="G140" s="53" t="s">
        <v>302</v>
      </c>
      <c r="H140" s="68"/>
      <c r="I140" s="68"/>
      <c r="J140" s="68">
        <f t="shared" si="65"/>
        <v>0</v>
      </c>
      <c r="K140" s="66"/>
      <c r="L140" s="68"/>
      <c r="M140" s="50"/>
      <c r="N140" s="68"/>
      <c r="O140" s="69">
        <f t="shared" ref="O140:O145" si="68">M140+N140</f>
        <v>0</v>
      </c>
      <c r="P140" s="69">
        <f t="shared" si="67"/>
        <v>0</v>
      </c>
      <c r="Q140" s="41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</row>
    <row r="141" spans="1:154" x14ac:dyDescent="0.2">
      <c r="A141" s="48"/>
      <c r="B141" s="49"/>
      <c r="C141" s="49"/>
      <c r="D141" s="49"/>
      <c r="E141" s="49"/>
      <c r="F141" s="49" t="s">
        <v>30</v>
      </c>
      <c r="G141" s="53" t="s">
        <v>303</v>
      </c>
      <c r="H141" s="68"/>
      <c r="I141" s="68"/>
      <c r="J141" s="68">
        <f t="shared" si="65"/>
        <v>0</v>
      </c>
      <c r="K141" s="66"/>
      <c r="L141" s="68"/>
      <c r="M141" s="50"/>
      <c r="N141" s="68"/>
      <c r="O141" s="69">
        <f t="shared" si="68"/>
        <v>0</v>
      </c>
      <c r="P141" s="69">
        <f t="shared" si="67"/>
        <v>0</v>
      </c>
      <c r="Q141" s="41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1"/>
      <c r="DD141" s="11"/>
      <c r="DE141" s="11"/>
      <c r="DF141" s="11"/>
      <c r="DG141" s="11"/>
      <c r="DH141" s="11"/>
      <c r="DI141" s="11"/>
      <c r="DJ141" s="11"/>
      <c r="DK141" s="11"/>
      <c r="DL141" s="11"/>
      <c r="DM141" s="11"/>
      <c r="DN141" s="11"/>
      <c r="DO141" s="11"/>
      <c r="DP141" s="11"/>
      <c r="DQ141" s="11"/>
      <c r="DR141" s="11"/>
      <c r="DS141" s="11"/>
      <c r="DT141" s="11"/>
      <c r="DU141" s="11"/>
      <c r="DV141" s="11"/>
      <c r="DW141" s="11"/>
      <c r="DX141" s="11"/>
      <c r="DY141" s="11"/>
      <c r="DZ141" s="11"/>
      <c r="EA141" s="11"/>
      <c r="EB141" s="11"/>
      <c r="EC141" s="11"/>
      <c r="ED141" s="11"/>
      <c r="EE141" s="11"/>
      <c r="EF141" s="11"/>
      <c r="EG141" s="11"/>
      <c r="EH141" s="11"/>
      <c r="EI141" s="11"/>
      <c r="EJ141" s="11"/>
      <c r="EK141" s="11"/>
      <c r="EL141" s="11"/>
      <c r="EM141" s="11"/>
      <c r="EN141" s="11"/>
      <c r="EO141" s="11"/>
      <c r="EP141" s="11"/>
      <c r="EQ141" s="11"/>
      <c r="ER141" s="11"/>
      <c r="ES141" s="11"/>
      <c r="ET141" s="11"/>
      <c r="EU141" s="11"/>
      <c r="EV141" s="11"/>
      <c r="EW141" s="11"/>
      <c r="EX141" s="11"/>
    </row>
    <row r="142" spans="1:154" x14ac:dyDescent="0.2">
      <c r="A142" s="48"/>
      <c r="B142" s="49"/>
      <c r="C142" s="49"/>
      <c r="D142" s="49"/>
      <c r="E142" s="49"/>
      <c r="F142" s="49" t="s">
        <v>43</v>
      </c>
      <c r="G142" s="53" t="s">
        <v>305</v>
      </c>
      <c r="H142" s="68"/>
      <c r="I142" s="68"/>
      <c r="J142" s="68">
        <f t="shared" si="65"/>
        <v>0</v>
      </c>
      <c r="K142" s="66"/>
      <c r="L142" s="68"/>
      <c r="M142" s="50"/>
      <c r="N142" s="68"/>
      <c r="O142" s="69">
        <f t="shared" si="68"/>
        <v>0</v>
      </c>
      <c r="P142" s="69">
        <f t="shared" si="67"/>
        <v>0</v>
      </c>
      <c r="Q142" s="41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1"/>
      <c r="DD142" s="11"/>
      <c r="DE142" s="11"/>
      <c r="DF142" s="11"/>
      <c r="DG142" s="11"/>
      <c r="DH142" s="11"/>
      <c r="DI142" s="11"/>
      <c r="DJ142" s="11"/>
      <c r="DK142" s="11"/>
      <c r="DL142" s="11"/>
      <c r="DM142" s="11"/>
      <c r="DN142" s="11"/>
      <c r="DO142" s="11"/>
      <c r="DP142" s="11"/>
      <c r="DQ142" s="11"/>
      <c r="DR142" s="11"/>
      <c r="DS142" s="11"/>
      <c r="DT142" s="11"/>
      <c r="DU142" s="11"/>
      <c r="DV142" s="11"/>
      <c r="DW142" s="11"/>
      <c r="DX142" s="11"/>
      <c r="DY142" s="11"/>
      <c r="DZ142" s="11"/>
      <c r="EA142" s="11"/>
      <c r="EB142" s="11"/>
      <c r="EC142" s="11"/>
      <c r="ED142" s="11"/>
      <c r="EE142" s="11"/>
      <c r="EF142" s="11"/>
      <c r="EG142" s="11"/>
      <c r="EH142" s="11"/>
      <c r="EI142" s="11"/>
      <c r="EJ142" s="11"/>
      <c r="EK142" s="11"/>
      <c r="EL142" s="11"/>
      <c r="EM142" s="11"/>
      <c r="EN142" s="11"/>
      <c r="EO142" s="11"/>
      <c r="EP142" s="11"/>
      <c r="EQ142" s="11"/>
      <c r="ER142" s="11"/>
      <c r="ES142" s="11"/>
      <c r="ET142" s="11"/>
      <c r="EU142" s="11"/>
      <c r="EV142" s="11"/>
      <c r="EW142" s="11"/>
      <c r="EX142" s="11"/>
    </row>
    <row r="143" spans="1:154" x14ac:dyDescent="0.2">
      <c r="A143" s="48"/>
      <c r="B143" s="49"/>
      <c r="C143" s="49"/>
      <c r="D143" s="49"/>
      <c r="E143" s="49"/>
      <c r="F143" s="49" t="s">
        <v>22</v>
      </c>
      <c r="G143" s="53" t="s">
        <v>306</v>
      </c>
      <c r="H143" s="68"/>
      <c r="I143" s="68"/>
      <c r="J143" s="68">
        <f t="shared" si="65"/>
        <v>0</v>
      </c>
      <c r="K143" s="66"/>
      <c r="L143" s="68"/>
      <c r="M143" s="50"/>
      <c r="N143" s="68"/>
      <c r="O143" s="69">
        <f t="shared" si="68"/>
        <v>0</v>
      </c>
      <c r="P143" s="69">
        <f t="shared" si="67"/>
        <v>0</v>
      </c>
      <c r="Q143" s="41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</row>
    <row r="144" spans="1:154" x14ac:dyDescent="0.2">
      <c r="A144" s="48"/>
      <c r="B144" s="49"/>
      <c r="C144" s="49"/>
      <c r="D144" s="49"/>
      <c r="E144" s="49"/>
      <c r="F144" s="49" t="s">
        <v>38</v>
      </c>
      <c r="G144" s="53" t="s">
        <v>307</v>
      </c>
      <c r="H144" s="68"/>
      <c r="I144" s="68"/>
      <c r="J144" s="68">
        <f t="shared" si="65"/>
        <v>0</v>
      </c>
      <c r="K144" s="66"/>
      <c r="L144" s="68"/>
      <c r="M144" s="50"/>
      <c r="N144" s="68"/>
      <c r="O144" s="69">
        <f t="shared" si="68"/>
        <v>0</v>
      </c>
      <c r="P144" s="69">
        <f t="shared" si="67"/>
        <v>0</v>
      </c>
      <c r="Q144" s="41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</row>
    <row r="145" spans="1:154" x14ac:dyDescent="0.2">
      <c r="A145" s="48"/>
      <c r="B145" s="49"/>
      <c r="C145" s="49"/>
      <c r="D145" s="49"/>
      <c r="E145" s="49"/>
      <c r="F145" s="49" t="s">
        <v>90</v>
      </c>
      <c r="G145" s="53" t="s">
        <v>308</v>
      </c>
      <c r="H145" s="68"/>
      <c r="I145" s="68"/>
      <c r="J145" s="68">
        <f t="shared" si="65"/>
        <v>0</v>
      </c>
      <c r="K145" s="66"/>
      <c r="L145" s="68"/>
      <c r="M145" s="50"/>
      <c r="N145" s="68"/>
      <c r="O145" s="69">
        <f t="shared" si="68"/>
        <v>0</v>
      </c>
      <c r="P145" s="69">
        <f t="shared" si="67"/>
        <v>0</v>
      </c>
      <c r="Q145" s="41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1"/>
      <c r="DD145" s="11"/>
      <c r="DE145" s="11"/>
      <c r="DF145" s="11"/>
      <c r="DG145" s="11"/>
      <c r="DH145" s="11"/>
      <c r="DI145" s="11"/>
      <c r="DJ145" s="11"/>
      <c r="DK145" s="11"/>
      <c r="DL145" s="11"/>
      <c r="DM145" s="11"/>
      <c r="DN145" s="11"/>
      <c r="DO145" s="11"/>
      <c r="DP145" s="11"/>
      <c r="DQ145" s="11"/>
      <c r="DR145" s="11"/>
      <c r="DS145" s="11"/>
      <c r="DT145" s="11"/>
      <c r="DU145" s="11"/>
      <c r="DV145" s="11"/>
      <c r="DW145" s="11"/>
      <c r="DX145" s="11"/>
      <c r="DY145" s="11"/>
      <c r="DZ145" s="11"/>
      <c r="EA145" s="11"/>
      <c r="EB145" s="11"/>
      <c r="EC145" s="11"/>
      <c r="ED145" s="11"/>
      <c r="EE145" s="11"/>
      <c r="EF145" s="11"/>
      <c r="EG145" s="11"/>
      <c r="EH145" s="11"/>
      <c r="EI145" s="11"/>
      <c r="EJ145" s="11"/>
      <c r="EK145" s="11"/>
      <c r="EL145" s="11"/>
      <c r="EM145" s="11"/>
      <c r="EN145" s="11"/>
      <c r="EO145" s="11"/>
      <c r="EP145" s="11"/>
      <c r="EQ145" s="11"/>
      <c r="ER145" s="11"/>
      <c r="ES145" s="11"/>
      <c r="ET145" s="11"/>
      <c r="EU145" s="11"/>
      <c r="EV145" s="11"/>
      <c r="EW145" s="11"/>
      <c r="EX145" s="11"/>
    </row>
    <row r="146" spans="1:154" hidden="1" x14ac:dyDescent="0.2">
      <c r="A146" s="38"/>
      <c r="B146" s="39"/>
      <c r="C146" s="39"/>
      <c r="D146" s="39"/>
      <c r="E146" s="39" t="s">
        <v>115</v>
      </c>
      <c r="F146" s="39"/>
      <c r="G146" s="64" t="s">
        <v>151</v>
      </c>
      <c r="H146" s="65">
        <f>H147+H148+H149</f>
        <v>0</v>
      </c>
      <c r="I146" s="65">
        <f>I147+I148+I149</f>
        <v>0</v>
      </c>
      <c r="J146" s="68">
        <f t="shared" si="65"/>
        <v>0</v>
      </c>
      <c r="K146" s="66"/>
      <c r="L146" s="65">
        <f>L147+L148+L149</f>
        <v>0</v>
      </c>
      <c r="M146" s="60">
        <f>M147+M148+M149</f>
        <v>0</v>
      </c>
      <c r="N146" s="65">
        <f>N147+N148+N149</f>
        <v>0</v>
      </c>
      <c r="O146" s="67">
        <f>O147+O148+O149</f>
        <v>0</v>
      </c>
      <c r="P146" s="67">
        <f t="shared" si="67"/>
        <v>0</v>
      </c>
      <c r="Q146" s="41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1"/>
      <c r="DD146" s="11"/>
      <c r="DE146" s="11"/>
      <c r="DF146" s="11"/>
      <c r="DG146" s="11"/>
      <c r="DH146" s="11"/>
      <c r="DI146" s="11"/>
      <c r="DJ146" s="11"/>
      <c r="DK146" s="11"/>
      <c r="DL146" s="11"/>
      <c r="DM146" s="11"/>
      <c r="DN146" s="11"/>
      <c r="DO146" s="11"/>
      <c r="DP146" s="11"/>
      <c r="DQ146" s="11"/>
      <c r="DR146" s="11"/>
      <c r="DS146" s="11"/>
      <c r="DT146" s="11"/>
      <c r="DU146" s="11"/>
      <c r="DV146" s="11"/>
      <c r="DW146" s="11"/>
      <c r="DX146" s="11"/>
      <c r="DY146" s="11"/>
      <c r="DZ146" s="11"/>
      <c r="EA146" s="11"/>
      <c r="EB146" s="11"/>
      <c r="EC146" s="11"/>
      <c r="ED146" s="11"/>
      <c r="EE146" s="11"/>
      <c r="EF146" s="11"/>
      <c r="EG146" s="11"/>
      <c r="EH146" s="11"/>
      <c r="EI146" s="11"/>
      <c r="EJ146" s="11"/>
      <c r="EK146" s="11"/>
      <c r="EL146" s="11"/>
      <c r="EM146" s="11"/>
      <c r="EN146" s="11"/>
      <c r="EO146" s="11"/>
      <c r="EP146" s="11"/>
      <c r="EQ146" s="11"/>
      <c r="ER146" s="11"/>
      <c r="ES146" s="11"/>
      <c r="ET146" s="11"/>
      <c r="EU146" s="11"/>
      <c r="EV146" s="11"/>
      <c r="EW146" s="11"/>
      <c r="EX146" s="11"/>
    </row>
    <row r="147" spans="1:154" hidden="1" x14ac:dyDescent="0.2">
      <c r="A147" s="48"/>
      <c r="B147" s="49"/>
      <c r="C147" s="49"/>
      <c r="D147" s="49"/>
      <c r="E147" s="49"/>
      <c r="F147" s="49" t="s">
        <v>32</v>
      </c>
      <c r="G147" s="53" t="s">
        <v>309</v>
      </c>
      <c r="H147" s="68"/>
      <c r="I147" s="68"/>
      <c r="J147" s="68">
        <f t="shared" si="65"/>
        <v>0</v>
      </c>
      <c r="K147" s="66"/>
      <c r="L147" s="68"/>
      <c r="M147" s="50"/>
      <c r="N147" s="68"/>
      <c r="O147" s="69">
        <f t="shared" ref="O147:O150" si="69">M147+N147</f>
        <v>0</v>
      </c>
      <c r="P147" s="69">
        <f t="shared" si="67"/>
        <v>0</v>
      </c>
      <c r="Q147" s="41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1"/>
      <c r="DD147" s="11"/>
      <c r="DE147" s="11"/>
      <c r="DF147" s="11"/>
      <c r="DG147" s="11"/>
      <c r="DH147" s="11"/>
      <c r="DI147" s="11"/>
      <c r="DJ147" s="11"/>
      <c r="DK147" s="11"/>
      <c r="DL147" s="11"/>
      <c r="DM147" s="11"/>
      <c r="DN147" s="11"/>
      <c r="DO147" s="11"/>
      <c r="DP147" s="11"/>
      <c r="DQ147" s="11"/>
      <c r="DR147" s="11"/>
      <c r="DS147" s="11"/>
      <c r="DT147" s="11"/>
      <c r="DU147" s="11"/>
      <c r="DV147" s="11"/>
      <c r="DW147" s="11"/>
      <c r="DX147" s="11"/>
      <c r="DY147" s="11"/>
      <c r="DZ147" s="11"/>
      <c r="EA147" s="11"/>
      <c r="EB147" s="11"/>
      <c r="EC147" s="11"/>
      <c r="ED147" s="11"/>
      <c r="EE147" s="11"/>
      <c r="EF147" s="11"/>
      <c r="EG147" s="11"/>
      <c r="EH147" s="11"/>
      <c r="EI147" s="11"/>
      <c r="EJ147" s="11"/>
      <c r="EK147" s="11"/>
      <c r="EL147" s="11"/>
      <c r="EM147" s="11"/>
      <c r="EN147" s="11"/>
      <c r="EO147" s="11"/>
      <c r="EP147" s="11"/>
      <c r="EQ147" s="11"/>
      <c r="ER147" s="11"/>
      <c r="ES147" s="11"/>
      <c r="ET147" s="11"/>
      <c r="EU147" s="11"/>
      <c r="EV147" s="11"/>
      <c r="EW147" s="11"/>
      <c r="EX147" s="11"/>
    </row>
    <row r="148" spans="1:154" hidden="1" x14ac:dyDescent="0.2">
      <c r="A148" s="48"/>
      <c r="B148" s="49"/>
      <c r="C148" s="49"/>
      <c r="D148" s="49"/>
      <c r="E148" s="49"/>
      <c r="F148" s="49" t="s">
        <v>43</v>
      </c>
      <c r="G148" s="53" t="s">
        <v>310</v>
      </c>
      <c r="H148" s="68"/>
      <c r="I148" s="68"/>
      <c r="J148" s="68">
        <f t="shared" si="65"/>
        <v>0</v>
      </c>
      <c r="K148" s="66"/>
      <c r="L148" s="68"/>
      <c r="M148" s="50"/>
      <c r="N148" s="68"/>
      <c r="O148" s="69">
        <f t="shared" si="69"/>
        <v>0</v>
      </c>
      <c r="P148" s="69">
        <f t="shared" si="67"/>
        <v>0</v>
      </c>
      <c r="Q148" s="41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1"/>
      <c r="DD148" s="11"/>
      <c r="DE148" s="11"/>
      <c r="DF148" s="11"/>
      <c r="DG148" s="11"/>
      <c r="DH148" s="11"/>
      <c r="DI148" s="11"/>
      <c r="DJ148" s="11"/>
      <c r="DK148" s="11"/>
      <c r="DL148" s="11"/>
      <c r="DM148" s="11"/>
      <c r="DN148" s="11"/>
      <c r="DO148" s="11"/>
      <c r="DP148" s="11"/>
      <c r="DQ148" s="11"/>
      <c r="DR148" s="11"/>
      <c r="DS148" s="11"/>
      <c r="DT148" s="11"/>
      <c r="DU148" s="11"/>
      <c r="DV148" s="11"/>
      <c r="DW148" s="11"/>
      <c r="DX148" s="11"/>
      <c r="DY148" s="11"/>
      <c r="DZ148" s="11"/>
      <c r="EA148" s="11"/>
      <c r="EB148" s="11"/>
      <c r="EC148" s="11"/>
      <c r="ED148" s="11"/>
      <c r="EE148" s="11"/>
      <c r="EF148" s="11"/>
      <c r="EG148" s="11"/>
      <c r="EH148" s="11"/>
      <c r="EI148" s="11"/>
      <c r="EJ148" s="11"/>
      <c r="EK148" s="11"/>
      <c r="EL148" s="11"/>
      <c r="EM148" s="11"/>
      <c r="EN148" s="11"/>
      <c r="EO148" s="11"/>
      <c r="EP148" s="11"/>
      <c r="EQ148" s="11"/>
      <c r="ER148" s="11"/>
      <c r="ES148" s="11"/>
      <c r="ET148" s="11"/>
      <c r="EU148" s="11"/>
      <c r="EV148" s="11"/>
      <c r="EW148" s="11"/>
      <c r="EX148" s="11"/>
    </row>
    <row r="149" spans="1:154" hidden="1" x14ac:dyDescent="0.2">
      <c r="A149" s="48"/>
      <c r="B149" s="49"/>
      <c r="C149" s="49"/>
      <c r="D149" s="49"/>
      <c r="E149" s="49"/>
      <c r="F149" s="49" t="s">
        <v>90</v>
      </c>
      <c r="G149" s="53" t="s">
        <v>152</v>
      </c>
      <c r="H149" s="68"/>
      <c r="I149" s="68"/>
      <c r="J149" s="68">
        <f t="shared" si="65"/>
        <v>0</v>
      </c>
      <c r="K149" s="66"/>
      <c r="L149" s="68"/>
      <c r="M149" s="50"/>
      <c r="N149" s="68"/>
      <c r="O149" s="69">
        <f t="shared" si="69"/>
        <v>0</v>
      </c>
      <c r="P149" s="69">
        <f t="shared" si="67"/>
        <v>0</v>
      </c>
      <c r="Q149" s="41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1"/>
      <c r="DD149" s="11"/>
      <c r="DE149" s="11"/>
      <c r="DF149" s="11"/>
      <c r="DG149" s="11"/>
      <c r="DH149" s="11"/>
      <c r="DI149" s="11"/>
      <c r="DJ149" s="11"/>
      <c r="DK149" s="11"/>
      <c r="DL149" s="11"/>
      <c r="DM149" s="11"/>
      <c r="DN149" s="11"/>
      <c r="DO149" s="11"/>
      <c r="DP149" s="11"/>
      <c r="DQ149" s="11"/>
      <c r="DR149" s="11"/>
      <c r="DS149" s="11"/>
      <c r="DT149" s="11"/>
      <c r="DU149" s="11"/>
      <c r="DV149" s="11"/>
      <c r="DW149" s="11"/>
      <c r="DX149" s="11"/>
      <c r="DY149" s="11"/>
      <c r="DZ149" s="11"/>
      <c r="EA149" s="11"/>
      <c r="EB149" s="11"/>
      <c r="EC149" s="11"/>
      <c r="ED149" s="11"/>
      <c r="EE149" s="11"/>
      <c r="EF149" s="11"/>
      <c r="EG149" s="11"/>
      <c r="EH149" s="11"/>
      <c r="EI149" s="11"/>
      <c r="EJ149" s="11"/>
      <c r="EK149" s="11"/>
      <c r="EL149" s="11"/>
      <c r="EM149" s="11"/>
      <c r="EN149" s="11"/>
      <c r="EO149" s="11"/>
      <c r="EP149" s="11"/>
      <c r="EQ149" s="11"/>
      <c r="ER149" s="11"/>
      <c r="ES149" s="11"/>
      <c r="ET149" s="11"/>
      <c r="EU149" s="11"/>
      <c r="EV149" s="11"/>
      <c r="EW149" s="11"/>
      <c r="EX149" s="11"/>
    </row>
    <row r="150" spans="1:154" hidden="1" x14ac:dyDescent="0.2">
      <c r="A150" s="48"/>
      <c r="B150" s="49"/>
      <c r="C150" s="49"/>
      <c r="D150" s="49"/>
      <c r="E150" s="49">
        <v>13</v>
      </c>
      <c r="F150" s="49"/>
      <c r="G150" s="53" t="s">
        <v>311</v>
      </c>
      <c r="H150" s="68"/>
      <c r="I150" s="68"/>
      <c r="J150" s="68">
        <f t="shared" si="65"/>
        <v>0</v>
      </c>
      <c r="K150" s="66"/>
      <c r="L150" s="68"/>
      <c r="M150" s="50"/>
      <c r="N150" s="68"/>
      <c r="O150" s="69">
        <f t="shared" si="69"/>
        <v>0</v>
      </c>
      <c r="P150" s="69">
        <f t="shared" si="67"/>
        <v>0</v>
      </c>
      <c r="Q150" s="41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1"/>
      <c r="DD150" s="11"/>
      <c r="DE150" s="11"/>
      <c r="DF150" s="11"/>
      <c r="DG150" s="11"/>
      <c r="DH150" s="11"/>
      <c r="DI150" s="11"/>
      <c r="DJ150" s="11"/>
      <c r="DK150" s="11"/>
      <c r="DL150" s="11"/>
      <c r="DM150" s="11"/>
      <c r="DN150" s="11"/>
      <c r="DO150" s="11"/>
      <c r="DP150" s="11"/>
      <c r="DQ150" s="11"/>
      <c r="DR150" s="11"/>
      <c r="DS150" s="11"/>
      <c r="DT150" s="11"/>
      <c r="DU150" s="11"/>
      <c r="DV150" s="11"/>
      <c r="DW150" s="11"/>
      <c r="DX150" s="11"/>
      <c r="DY150" s="11"/>
      <c r="DZ150" s="11"/>
      <c r="EA150" s="11"/>
      <c r="EB150" s="11"/>
      <c r="EC150" s="11"/>
      <c r="ED150" s="11"/>
      <c r="EE150" s="11"/>
      <c r="EF150" s="11"/>
      <c r="EG150" s="11"/>
      <c r="EH150" s="11"/>
      <c r="EI150" s="11"/>
      <c r="EJ150" s="11"/>
      <c r="EK150" s="11"/>
      <c r="EL150" s="11"/>
      <c r="EM150" s="11"/>
      <c r="EN150" s="11"/>
      <c r="EO150" s="11"/>
      <c r="EP150" s="11"/>
      <c r="EQ150" s="11"/>
      <c r="ER150" s="11"/>
      <c r="ES150" s="11"/>
      <c r="ET150" s="11"/>
      <c r="EU150" s="11"/>
      <c r="EV150" s="11"/>
      <c r="EW150" s="11"/>
      <c r="EX150" s="11"/>
    </row>
    <row r="151" spans="1:154" x14ac:dyDescent="0.2">
      <c r="A151" s="38"/>
      <c r="B151" s="39"/>
      <c r="C151" s="39"/>
      <c r="D151" s="39"/>
      <c r="E151" s="39" t="s">
        <v>90</v>
      </c>
      <c r="F151" s="39"/>
      <c r="G151" s="64" t="s">
        <v>316</v>
      </c>
      <c r="H151" s="65">
        <f>H152+H153+H154+H155</f>
        <v>0</v>
      </c>
      <c r="I151" s="65">
        <f>I152+I153+I154+I155</f>
        <v>0</v>
      </c>
      <c r="J151" s="68">
        <f t="shared" si="65"/>
        <v>0</v>
      </c>
      <c r="K151" s="66"/>
      <c r="L151" s="65">
        <f>L152+L153+L154+L155</f>
        <v>0</v>
      </c>
      <c r="M151" s="60">
        <f>M152+M153+M154+M155</f>
        <v>0</v>
      </c>
      <c r="N151" s="65">
        <f>N152+N153+N154+N155</f>
        <v>0</v>
      </c>
      <c r="O151" s="67">
        <f>O152+O153+O154+O155</f>
        <v>0</v>
      </c>
      <c r="P151" s="67">
        <f t="shared" si="67"/>
        <v>0</v>
      </c>
      <c r="Q151" s="41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1"/>
      <c r="DD151" s="11"/>
      <c r="DE151" s="11"/>
      <c r="DF151" s="11"/>
      <c r="DG151" s="11"/>
      <c r="DH151" s="11"/>
      <c r="DI151" s="11"/>
      <c r="DJ151" s="11"/>
      <c r="DK151" s="11"/>
      <c r="DL151" s="11"/>
      <c r="DM151" s="11"/>
      <c r="DN151" s="11"/>
      <c r="DO151" s="11"/>
      <c r="DP151" s="11"/>
      <c r="DQ151" s="11"/>
      <c r="DR151" s="11"/>
      <c r="DS151" s="11"/>
      <c r="DT151" s="11"/>
      <c r="DU151" s="11"/>
      <c r="DV151" s="11"/>
      <c r="DW151" s="11"/>
      <c r="DX151" s="11"/>
      <c r="DY151" s="11"/>
      <c r="DZ151" s="11"/>
      <c r="EA151" s="11"/>
      <c r="EB151" s="11"/>
      <c r="EC151" s="11"/>
      <c r="ED151" s="11"/>
      <c r="EE151" s="11"/>
      <c r="EF151" s="11"/>
      <c r="EG151" s="11"/>
      <c r="EH151" s="11"/>
      <c r="EI151" s="11"/>
      <c r="EJ151" s="11"/>
      <c r="EK151" s="11"/>
      <c r="EL151" s="11"/>
      <c r="EM151" s="11"/>
      <c r="EN151" s="11"/>
      <c r="EO151" s="11"/>
      <c r="EP151" s="11"/>
      <c r="EQ151" s="11"/>
      <c r="ER151" s="11"/>
      <c r="ES151" s="11"/>
      <c r="ET151" s="11"/>
      <c r="EU151" s="11"/>
      <c r="EV151" s="11"/>
      <c r="EW151" s="11"/>
      <c r="EX151" s="11"/>
    </row>
    <row r="152" spans="1:154" x14ac:dyDescent="0.2">
      <c r="A152" s="48"/>
      <c r="B152" s="49"/>
      <c r="C152" s="49"/>
      <c r="D152" s="49"/>
      <c r="E152" s="49"/>
      <c r="F152" s="49" t="s">
        <v>30</v>
      </c>
      <c r="G152" s="53" t="s">
        <v>292</v>
      </c>
      <c r="H152" s="68"/>
      <c r="I152" s="68"/>
      <c r="J152" s="68">
        <f t="shared" si="65"/>
        <v>0</v>
      </c>
      <c r="K152" s="66"/>
      <c r="L152" s="68"/>
      <c r="M152" s="50"/>
      <c r="N152" s="68"/>
      <c r="O152" s="69">
        <f t="shared" ref="O152:O158" si="70">M152+N152</f>
        <v>0</v>
      </c>
      <c r="P152" s="69">
        <f t="shared" si="67"/>
        <v>0</v>
      </c>
      <c r="Q152" s="41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1"/>
      <c r="DD152" s="11"/>
      <c r="DE152" s="11"/>
      <c r="DF152" s="11"/>
      <c r="DG152" s="11"/>
      <c r="DH152" s="11"/>
      <c r="DI152" s="11"/>
      <c r="DJ152" s="11"/>
      <c r="DK152" s="11"/>
      <c r="DL152" s="11"/>
      <c r="DM152" s="11"/>
      <c r="DN152" s="11"/>
      <c r="DO152" s="11"/>
      <c r="DP152" s="11"/>
      <c r="DQ152" s="11"/>
      <c r="DR152" s="11"/>
      <c r="DS152" s="11"/>
      <c r="DT152" s="11"/>
      <c r="DU152" s="11"/>
      <c r="DV152" s="11"/>
      <c r="DW152" s="11"/>
      <c r="DX152" s="11"/>
      <c r="DY152" s="11"/>
      <c r="DZ152" s="11"/>
      <c r="EA152" s="11"/>
      <c r="EB152" s="11"/>
      <c r="EC152" s="11"/>
      <c r="ED152" s="11"/>
      <c r="EE152" s="11"/>
      <c r="EF152" s="11"/>
      <c r="EG152" s="11"/>
      <c r="EH152" s="11"/>
      <c r="EI152" s="11"/>
      <c r="EJ152" s="11"/>
      <c r="EK152" s="11"/>
      <c r="EL152" s="11"/>
      <c r="EM152" s="11"/>
      <c r="EN152" s="11"/>
      <c r="EO152" s="11"/>
      <c r="EP152" s="11"/>
      <c r="EQ152" s="11"/>
      <c r="ER152" s="11"/>
      <c r="ES152" s="11"/>
      <c r="ET152" s="11"/>
      <c r="EU152" s="11"/>
      <c r="EV152" s="11"/>
      <c r="EW152" s="11"/>
      <c r="EX152" s="11"/>
    </row>
    <row r="153" spans="1:154" x14ac:dyDescent="0.2">
      <c r="A153" s="48"/>
      <c r="B153" s="49"/>
      <c r="C153" s="49"/>
      <c r="D153" s="49"/>
      <c r="E153" s="49"/>
      <c r="F153" s="49" t="s">
        <v>22</v>
      </c>
      <c r="G153" s="53" t="s">
        <v>312</v>
      </c>
      <c r="H153" s="68"/>
      <c r="I153" s="68"/>
      <c r="J153" s="68">
        <f t="shared" si="65"/>
        <v>0</v>
      </c>
      <c r="K153" s="66"/>
      <c r="L153" s="68"/>
      <c r="M153" s="50"/>
      <c r="N153" s="68"/>
      <c r="O153" s="69">
        <f t="shared" si="70"/>
        <v>0</v>
      </c>
      <c r="P153" s="69">
        <f t="shared" si="67"/>
        <v>0</v>
      </c>
      <c r="Q153" s="41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1"/>
      <c r="DD153" s="11"/>
      <c r="DE153" s="11"/>
      <c r="DF153" s="11"/>
      <c r="DG153" s="11"/>
      <c r="DH153" s="11"/>
      <c r="DI153" s="11"/>
      <c r="DJ153" s="11"/>
      <c r="DK153" s="11"/>
      <c r="DL153" s="11"/>
      <c r="DM153" s="11"/>
      <c r="DN153" s="11"/>
      <c r="DO153" s="11"/>
      <c r="DP153" s="11"/>
      <c r="DQ153" s="11"/>
      <c r="DR153" s="11"/>
      <c r="DS153" s="11"/>
      <c r="DT153" s="11"/>
      <c r="DU153" s="11"/>
      <c r="DV153" s="11"/>
      <c r="DW153" s="11"/>
      <c r="DX153" s="11"/>
      <c r="DY153" s="11"/>
      <c r="DZ153" s="11"/>
      <c r="EA153" s="11"/>
      <c r="EB153" s="11"/>
      <c r="EC153" s="11"/>
      <c r="ED153" s="11"/>
      <c r="EE153" s="11"/>
      <c r="EF153" s="11"/>
      <c r="EG153" s="11"/>
      <c r="EH153" s="11"/>
      <c r="EI153" s="11"/>
      <c r="EJ153" s="11"/>
      <c r="EK153" s="11"/>
      <c r="EL153" s="11"/>
      <c r="EM153" s="11"/>
      <c r="EN153" s="11"/>
      <c r="EO153" s="11"/>
      <c r="EP153" s="11"/>
      <c r="EQ153" s="11"/>
      <c r="ER153" s="11"/>
      <c r="ES153" s="11"/>
      <c r="ET153" s="11"/>
      <c r="EU153" s="11"/>
      <c r="EV153" s="11"/>
      <c r="EW153" s="11"/>
      <c r="EX153" s="11"/>
    </row>
    <row r="154" spans="1:154" ht="17.45" customHeight="1" x14ac:dyDescent="0.2">
      <c r="A154" s="48"/>
      <c r="B154" s="49"/>
      <c r="C154" s="49"/>
      <c r="D154" s="49"/>
      <c r="E154" s="49"/>
      <c r="F154" s="49" t="s">
        <v>33</v>
      </c>
      <c r="G154" s="53" t="s">
        <v>291</v>
      </c>
      <c r="H154" s="68"/>
      <c r="I154" s="68"/>
      <c r="J154" s="68">
        <f t="shared" si="65"/>
        <v>0</v>
      </c>
      <c r="K154" s="66"/>
      <c r="L154" s="68"/>
      <c r="M154" s="50"/>
      <c r="N154" s="68"/>
      <c r="O154" s="69">
        <f t="shared" si="70"/>
        <v>0</v>
      </c>
      <c r="P154" s="69">
        <f t="shared" si="67"/>
        <v>0</v>
      </c>
      <c r="Q154" s="41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1"/>
      <c r="DD154" s="11"/>
      <c r="DE154" s="11"/>
      <c r="DF154" s="11"/>
      <c r="DG154" s="11"/>
      <c r="DH154" s="11"/>
      <c r="DI154" s="11"/>
      <c r="DJ154" s="11"/>
      <c r="DK154" s="11"/>
      <c r="DL154" s="11"/>
      <c r="DM154" s="11"/>
      <c r="DN154" s="11"/>
      <c r="DO154" s="11"/>
      <c r="DP154" s="11"/>
      <c r="DQ154" s="11"/>
      <c r="DR154" s="11"/>
      <c r="DS154" s="11"/>
      <c r="DT154" s="11"/>
      <c r="DU154" s="11"/>
      <c r="DV154" s="11"/>
      <c r="DW154" s="11"/>
      <c r="DX154" s="11"/>
      <c r="DY154" s="11"/>
      <c r="DZ154" s="11"/>
      <c r="EA154" s="11"/>
      <c r="EB154" s="11"/>
      <c r="EC154" s="11"/>
      <c r="ED154" s="11"/>
      <c r="EE154" s="11"/>
      <c r="EF154" s="11"/>
      <c r="EG154" s="11"/>
      <c r="EH154" s="11"/>
      <c r="EI154" s="11"/>
      <c r="EJ154" s="11"/>
      <c r="EK154" s="11"/>
      <c r="EL154" s="11"/>
      <c r="EM154" s="11"/>
      <c r="EN154" s="11"/>
      <c r="EO154" s="11"/>
      <c r="EP154" s="11"/>
      <c r="EQ154" s="11"/>
      <c r="ER154" s="11"/>
      <c r="ES154" s="11"/>
      <c r="ET154" s="11"/>
      <c r="EU154" s="11"/>
      <c r="EV154" s="11"/>
      <c r="EW154" s="11"/>
      <c r="EX154" s="11"/>
    </row>
    <row r="155" spans="1:154" x14ac:dyDescent="0.2">
      <c r="A155" s="48"/>
      <c r="B155" s="49"/>
      <c r="C155" s="49"/>
      <c r="D155" s="49"/>
      <c r="E155" s="49"/>
      <c r="F155" s="49" t="s">
        <v>90</v>
      </c>
      <c r="G155" s="53" t="s">
        <v>313</v>
      </c>
      <c r="H155" s="68"/>
      <c r="I155" s="68"/>
      <c r="J155" s="68">
        <f t="shared" si="65"/>
        <v>0</v>
      </c>
      <c r="K155" s="66"/>
      <c r="L155" s="68"/>
      <c r="M155" s="50"/>
      <c r="N155" s="68"/>
      <c r="O155" s="69">
        <f t="shared" si="70"/>
        <v>0</v>
      </c>
      <c r="P155" s="69">
        <f t="shared" si="67"/>
        <v>0</v>
      </c>
      <c r="Q155" s="41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1"/>
      <c r="DD155" s="11"/>
      <c r="DE155" s="11"/>
      <c r="DF155" s="11"/>
      <c r="DG155" s="11"/>
      <c r="DH155" s="11"/>
      <c r="DI155" s="11"/>
      <c r="DJ155" s="11"/>
      <c r="DK155" s="11"/>
      <c r="DL155" s="11"/>
      <c r="DM155" s="11"/>
      <c r="DN155" s="11"/>
      <c r="DO155" s="11"/>
      <c r="DP155" s="11"/>
      <c r="DQ155" s="11"/>
      <c r="DR155" s="11"/>
      <c r="DS155" s="11"/>
      <c r="DT155" s="11"/>
      <c r="DU155" s="11"/>
      <c r="DV155" s="11"/>
      <c r="DW155" s="11"/>
      <c r="DX155" s="11"/>
      <c r="DY155" s="11"/>
      <c r="DZ155" s="11"/>
      <c r="EA155" s="11"/>
      <c r="EB155" s="11"/>
      <c r="EC155" s="11"/>
      <c r="ED155" s="11"/>
      <c r="EE155" s="11"/>
      <c r="EF155" s="11"/>
      <c r="EG155" s="11"/>
      <c r="EH155" s="11"/>
      <c r="EI155" s="11"/>
      <c r="EJ155" s="11"/>
      <c r="EK155" s="11"/>
      <c r="EL155" s="11"/>
      <c r="EM155" s="11"/>
      <c r="EN155" s="11"/>
      <c r="EO155" s="11"/>
      <c r="EP155" s="11"/>
      <c r="EQ155" s="11"/>
      <c r="ER155" s="11"/>
      <c r="ES155" s="11"/>
      <c r="ET155" s="11"/>
      <c r="EU155" s="11"/>
      <c r="EV155" s="11"/>
      <c r="EW155" s="11"/>
      <c r="EX155" s="11"/>
    </row>
    <row r="156" spans="1:154" x14ac:dyDescent="0.2">
      <c r="A156" s="38"/>
      <c r="B156" s="39"/>
      <c r="C156" s="39"/>
      <c r="D156" s="39">
        <v>59</v>
      </c>
      <c r="E156" s="39"/>
      <c r="F156" s="39"/>
      <c r="G156" s="64" t="s">
        <v>315</v>
      </c>
      <c r="H156" s="65">
        <f>+H157</f>
        <v>50000</v>
      </c>
      <c r="I156" s="65">
        <f>+I157</f>
        <v>50000</v>
      </c>
      <c r="J156" s="65">
        <f t="shared" ref="J156" si="71">+J157</f>
        <v>0</v>
      </c>
      <c r="K156" s="66">
        <f>ROUND(I156/H156*100,2)</f>
        <v>100</v>
      </c>
      <c r="L156" s="65">
        <f>+L157</f>
        <v>50000</v>
      </c>
      <c r="M156" s="65">
        <f>+M157</f>
        <v>0</v>
      </c>
      <c r="N156" s="65">
        <f>+N157</f>
        <v>49139</v>
      </c>
      <c r="O156" s="65">
        <f t="shared" ref="O156" si="72">+O157</f>
        <v>49139</v>
      </c>
      <c r="P156" s="67">
        <f t="shared" si="67"/>
        <v>861</v>
      </c>
      <c r="Q156" s="41">
        <f t="shared" ref="Q156:Q177" si="73">ROUND(O156/L156*100,2)</f>
        <v>98.28</v>
      </c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1"/>
      <c r="DD156" s="11"/>
      <c r="DE156" s="11"/>
      <c r="DF156" s="11"/>
      <c r="DG156" s="11"/>
      <c r="DH156" s="11"/>
      <c r="DI156" s="11"/>
      <c r="DJ156" s="11"/>
      <c r="DK156" s="11"/>
      <c r="DL156" s="11"/>
      <c r="DM156" s="11"/>
      <c r="DN156" s="11"/>
      <c r="DO156" s="11"/>
      <c r="DP156" s="11"/>
      <c r="DQ156" s="11"/>
      <c r="DR156" s="11"/>
      <c r="DS156" s="11"/>
      <c r="DT156" s="11"/>
      <c r="DU156" s="11"/>
      <c r="DV156" s="11"/>
      <c r="DW156" s="11"/>
      <c r="DX156" s="11"/>
      <c r="DY156" s="11"/>
      <c r="DZ156" s="11"/>
      <c r="EA156" s="11"/>
      <c r="EB156" s="11"/>
      <c r="EC156" s="11"/>
      <c r="ED156" s="11"/>
      <c r="EE156" s="11"/>
      <c r="EF156" s="11"/>
      <c r="EG156" s="11"/>
      <c r="EH156" s="11"/>
      <c r="EI156" s="11"/>
      <c r="EJ156" s="11"/>
      <c r="EK156" s="11"/>
      <c r="EL156" s="11"/>
      <c r="EM156" s="11"/>
      <c r="EN156" s="11"/>
      <c r="EO156" s="11"/>
      <c r="EP156" s="11"/>
      <c r="EQ156" s="11"/>
      <c r="ER156" s="11"/>
      <c r="ES156" s="11"/>
      <c r="ET156" s="11"/>
      <c r="EU156" s="11"/>
      <c r="EV156" s="11"/>
      <c r="EW156" s="11"/>
      <c r="EX156" s="11"/>
    </row>
    <row r="157" spans="1:154" x14ac:dyDescent="0.2">
      <c r="A157" s="48"/>
      <c r="B157" s="49"/>
      <c r="C157" s="49"/>
      <c r="D157" s="49"/>
      <c r="E157" s="49">
        <v>25</v>
      </c>
      <c r="F157" s="49"/>
      <c r="G157" s="53" t="s">
        <v>314</v>
      </c>
      <c r="H157" s="68">
        <v>50000</v>
      </c>
      <c r="I157" s="68">
        <v>50000</v>
      </c>
      <c r="J157" s="68">
        <f t="shared" ref="J157:J175" si="74">H157-I157</f>
        <v>0</v>
      </c>
      <c r="K157" s="66">
        <f>ROUND(I157/H157*100,2)</f>
        <v>100</v>
      </c>
      <c r="L157" s="68">
        <v>50000</v>
      </c>
      <c r="M157" s="50"/>
      <c r="N157" s="68">
        <v>49139</v>
      </c>
      <c r="O157" s="69">
        <f t="shared" si="70"/>
        <v>49139</v>
      </c>
      <c r="P157" s="69">
        <f t="shared" si="67"/>
        <v>861</v>
      </c>
      <c r="Q157" s="41">
        <f t="shared" si="73"/>
        <v>98.28</v>
      </c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1"/>
      <c r="DD157" s="11"/>
      <c r="DE157" s="11"/>
      <c r="DF157" s="11"/>
      <c r="DG157" s="11"/>
      <c r="DH157" s="11"/>
      <c r="DI157" s="11"/>
      <c r="DJ157" s="11"/>
      <c r="DK157" s="11"/>
      <c r="DL157" s="11"/>
      <c r="DM157" s="11"/>
      <c r="DN157" s="11"/>
      <c r="DO157" s="11"/>
      <c r="DP157" s="11"/>
      <c r="DQ157" s="11"/>
      <c r="DR157" s="11"/>
      <c r="DS157" s="11"/>
      <c r="DT157" s="11"/>
      <c r="DU157" s="11"/>
      <c r="DV157" s="11"/>
      <c r="DW157" s="11"/>
      <c r="DX157" s="11"/>
      <c r="DY157" s="11"/>
      <c r="DZ157" s="11"/>
      <c r="EA157" s="11"/>
      <c r="EB157" s="11"/>
      <c r="EC157" s="11"/>
      <c r="ED157" s="11"/>
      <c r="EE157" s="11"/>
      <c r="EF157" s="11"/>
      <c r="EG157" s="11"/>
      <c r="EH157" s="11"/>
      <c r="EI157" s="11"/>
      <c r="EJ157" s="11"/>
      <c r="EK157" s="11"/>
      <c r="EL157" s="11"/>
      <c r="EM157" s="11"/>
      <c r="EN157" s="11"/>
      <c r="EO157" s="11"/>
      <c r="EP157" s="11"/>
      <c r="EQ157" s="11"/>
      <c r="ER157" s="11"/>
      <c r="ES157" s="11"/>
      <c r="ET157" s="11"/>
      <c r="EU157" s="11"/>
      <c r="EV157" s="11"/>
      <c r="EW157" s="11"/>
      <c r="EX157" s="11"/>
    </row>
    <row r="158" spans="1:154" x14ac:dyDescent="0.2">
      <c r="A158" s="81" t="s">
        <v>127</v>
      </c>
      <c r="B158" s="82"/>
      <c r="C158" s="82"/>
      <c r="D158" s="63">
        <v>85</v>
      </c>
      <c r="E158" s="82"/>
      <c r="F158" s="82"/>
      <c r="G158" s="83" t="s">
        <v>128</v>
      </c>
      <c r="H158" s="129"/>
      <c r="I158" s="129"/>
      <c r="J158" s="129">
        <f t="shared" si="74"/>
        <v>0</v>
      </c>
      <c r="K158" s="130"/>
      <c r="L158" s="129"/>
      <c r="M158" s="131"/>
      <c r="N158" s="129"/>
      <c r="O158" s="132">
        <f t="shared" si="70"/>
        <v>0</v>
      </c>
      <c r="P158" s="132">
        <f t="shared" si="67"/>
        <v>0</v>
      </c>
      <c r="Q158" s="1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1"/>
      <c r="DD158" s="11"/>
      <c r="DE158" s="11"/>
      <c r="DF158" s="11"/>
      <c r="DG158" s="11"/>
      <c r="DH158" s="11"/>
      <c r="DI158" s="11"/>
      <c r="DJ158" s="11"/>
      <c r="DK158" s="11"/>
      <c r="DL158" s="11"/>
      <c r="DM158" s="11"/>
      <c r="DN158" s="11"/>
      <c r="DO158" s="11"/>
      <c r="DP158" s="11"/>
      <c r="DQ158" s="11"/>
      <c r="DR158" s="11"/>
      <c r="DS158" s="11"/>
      <c r="DT158" s="11"/>
      <c r="DU158" s="11"/>
      <c r="DV158" s="11"/>
      <c r="DW158" s="11"/>
      <c r="DX158" s="11"/>
      <c r="DY158" s="11"/>
      <c r="DZ158" s="11"/>
      <c r="EA158" s="11"/>
      <c r="EB158" s="11"/>
      <c r="EC158" s="11"/>
      <c r="ED158" s="11"/>
      <c r="EE158" s="11"/>
      <c r="EF158" s="11"/>
      <c r="EG158" s="11"/>
      <c r="EH158" s="11"/>
      <c r="EI158" s="11"/>
      <c r="EJ158" s="11"/>
      <c r="EK158" s="11"/>
      <c r="EL158" s="11"/>
      <c r="EM158" s="11"/>
      <c r="EN158" s="11"/>
      <c r="EO158" s="11"/>
      <c r="EP158" s="11"/>
      <c r="EQ158" s="11"/>
      <c r="ER158" s="11"/>
      <c r="ES158" s="11"/>
      <c r="ET158" s="11"/>
      <c r="EU158" s="11"/>
      <c r="EV158" s="11"/>
      <c r="EW158" s="11"/>
      <c r="EX158" s="11"/>
    </row>
    <row r="159" spans="1:154" x14ac:dyDescent="0.2">
      <c r="A159" s="38" t="s">
        <v>110</v>
      </c>
      <c r="B159" s="39" t="s">
        <v>32</v>
      </c>
      <c r="C159" s="39"/>
      <c r="D159" s="39"/>
      <c r="E159" s="39"/>
      <c r="F159" s="39"/>
      <c r="G159" s="52" t="s">
        <v>129</v>
      </c>
      <c r="H159" s="65">
        <f>H156</f>
        <v>50000</v>
      </c>
      <c r="I159" s="65">
        <f>I156</f>
        <v>50000</v>
      </c>
      <c r="J159" s="68">
        <f t="shared" si="74"/>
        <v>0</v>
      </c>
      <c r="K159" s="66">
        <f t="shared" ref="K159:K174" si="75">ROUND(I159/H159*100,2)</f>
        <v>100</v>
      </c>
      <c r="L159" s="65">
        <f>L156</f>
        <v>50000</v>
      </c>
      <c r="M159" s="65">
        <f>M156</f>
        <v>0</v>
      </c>
      <c r="N159" s="65">
        <f>N156</f>
        <v>49139</v>
      </c>
      <c r="O159" s="65">
        <f>O156</f>
        <v>49139</v>
      </c>
      <c r="P159" s="67">
        <f t="shared" si="67"/>
        <v>861</v>
      </c>
      <c r="Q159" s="41">
        <f t="shared" si="73"/>
        <v>98.28</v>
      </c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1"/>
      <c r="DD159" s="11"/>
      <c r="DE159" s="11"/>
      <c r="DF159" s="11"/>
      <c r="DG159" s="11"/>
      <c r="DH159" s="11"/>
      <c r="DI159" s="11"/>
      <c r="DJ159" s="11"/>
      <c r="DK159" s="11"/>
      <c r="DL159" s="11"/>
      <c r="DM159" s="11"/>
      <c r="DN159" s="11"/>
      <c r="DO159" s="11"/>
      <c r="DP159" s="11"/>
      <c r="DQ159" s="11"/>
      <c r="DR159" s="11"/>
      <c r="DS159" s="11"/>
      <c r="DT159" s="11"/>
      <c r="DU159" s="11"/>
      <c r="DV159" s="11"/>
      <c r="DW159" s="11"/>
      <c r="DX159" s="11"/>
      <c r="DY159" s="11"/>
      <c r="DZ159" s="11"/>
      <c r="EA159" s="11"/>
      <c r="EB159" s="11"/>
      <c r="EC159" s="11"/>
      <c r="ED159" s="11"/>
      <c r="EE159" s="11"/>
      <c r="EF159" s="11"/>
      <c r="EG159" s="11"/>
      <c r="EH159" s="11"/>
      <c r="EI159" s="11"/>
      <c r="EJ159" s="11"/>
      <c r="EK159" s="11"/>
      <c r="EL159" s="11"/>
      <c r="EM159" s="11"/>
      <c r="EN159" s="11"/>
      <c r="EO159" s="11"/>
      <c r="EP159" s="11"/>
      <c r="EQ159" s="11"/>
      <c r="ER159" s="11"/>
      <c r="ES159" s="11"/>
      <c r="ET159" s="11"/>
      <c r="EU159" s="11"/>
      <c r="EV159" s="11"/>
      <c r="EW159" s="11"/>
      <c r="EX159" s="11"/>
    </row>
    <row r="160" spans="1:154" x14ac:dyDescent="0.2">
      <c r="A160" s="38"/>
      <c r="B160" s="39" t="s">
        <v>30</v>
      </c>
      <c r="C160" s="39"/>
      <c r="D160" s="39"/>
      <c r="E160" s="39"/>
      <c r="F160" s="39"/>
      <c r="G160" s="52" t="s">
        <v>130</v>
      </c>
      <c r="H160" s="65">
        <f>H161+H162</f>
        <v>0</v>
      </c>
      <c r="I160" s="65">
        <f>I161+I162</f>
        <v>0</v>
      </c>
      <c r="J160" s="68">
        <f t="shared" si="74"/>
        <v>0</v>
      </c>
      <c r="K160" s="66" t="e">
        <f t="shared" si="75"/>
        <v>#DIV/0!</v>
      </c>
      <c r="L160" s="65">
        <f>L161+L162</f>
        <v>0</v>
      </c>
      <c r="M160" s="65">
        <f>M161+M162</f>
        <v>0</v>
      </c>
      <c r="N160" s="65">
        <f>N161+N162</f>
        <v>0</v>
      </c>
      <c r="O160" s="65">
        <f>O161+O162</f>
        <v>0</v>
      </c>
      <c r="P160" s="67">
        <f t="shared" si="67"/>
        <v>0</v>
      </c>
      <c r="Q160" s="41" t="e">
        <f t="shared" si="73"/>
        <v>#DIV/0!</v>
      </c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1"/>
      <c r="DD160" s="11"/>
      <c r="DE160" s="11"/>
      <c r="DF160" s="11"/>
      <c r="DG160" s="11"/>
      <c r="DH160" s="11"/>
      <c r="DI160" s="11"/>
      <c r="DJ160" s="11"/>
      <c r="DK160" s="11"/>
      <c r="DL160" s="11"/>
      <c r="DM160" s="11"/>
      <c r="DN160" s="11"/>
      <c r="DO160" s="11"/>
      <c r="DP160" s="11"/>
      <c r="DQ160" s="11"/>
      <c r="DR160" s="11"/>
      <c r="DS160" s="11"/>
      <c r="DT160" s="11"/>
      <c r="DU160" s="11"/>
      <c r="DV160" s="11"/>
      <c r="DW160" s="11"/>
      <c r="DX160" s="11"/>
      <c r="DY160" s="11"/>
      <c r="DZ160" s="11"/>
      <c r="EA160" s="11"/>
      <c r="EB160" s="11"/>
      <c r="EC160" s="11"/>
      <c r="ED160" s="11"/>
      <c r="EE160" s="11"/>
      <c r="EF160" s="11"/>
      <c r="EG160" s="11"/>
      <c r="EH160" s="11"/>
      <c r="EI160" s="11"/>
      <c r="EJ160" s="11"/>
      <c r="EK160" s="11"/>
      <c r="EL160" s="11"/>
      <c r="EM160" s="11"/>
      <c r="EN160" s="11"/>
      <c r="EO160" s="11"/>
      <c r="EP160" s="11"/>
      <c r="EQ160" s="11"/>
      <c r="ER160" s="11"/>
      <c r="ES160" s="11"/>
      <c r="ET160" s="11"/>
      <c r="EU160" s="11"/>
      <c r="EV160" s="11"/>
      <c r="EW160" s="11"/>
      <c r="EX160" s="11"/>
    </row>
    <row r="161" spans="1:154" x14ac:dyDescent="0.2">
      <c r="A161" s="38"/>
      <c r="B161" s="39"/>
      <c r="C161" s="39" t="s">
        <v>32</v>
      </c>
      <c r="D161" s="39"/>
      <c r="E161" s="39"/>
      <c r="F161" s="39"/>
      <c r="G161" s="52" t="s">
        <v>131</v>
      </c>
      <c r="H161" s="65">
        <f>H154</f>
        <v>0</v>
      </c>
      <c r="I161" s="65">
        <f>I154</f>
        <v>0</v>
      </c>
      <c r="J161" s="68">
        <f t="shared" si="74"/>
        <v>0</v>
      </c>
      <c r="K161" s="66" t="e">
        <f t="shared" si="75"/>
        <v>#DIV/0!</v>
      </c>
      <c r="L161" s="65">
        <f>L154</f>
        <v>0</v>
      </c>
      <c r="M161" s="65">
        <f>M154</f>
        <v>0</v>
      </c>
      <c r="N161" s="65">
        <f>N154</f>
        <v>0</v>
      </c>
      <c r="O161" s="65">
        <f>O154</f>
        <v>0</v>
      </c>
      <c r="P161" s="67">
        <f t="shared" si="67"/>
        <v>0</v>
      </c>
      <c r="Q161" s="41" t="e">
        <f t="shared" si="73"/>
        <v>#DIV/0!</v>
      </c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1"/>
      <c r="DD161" s="11"/>
      <c r="DE161" s="11"/>
      <c r="DF161" s="11"/>
      <c r="DG161" s="11"/>
      <c r="DH161" s="11"/>
      <c r="DI161" s="11"/>
      <c r="DJ161" s="11"/>
      <c r="DK161" s="11"/>
      <c r="DL161" s="11"/>
      <c r="DM161" s="11"/>
      <c r="DN161" s="11"/>
      <c r="DO161" s="11"/>
      <c r="DP161" s="11"/>
      <c r="DQ161" s="11"/>
      <c r="DR161" s="11"/>
      <c r="DS161" s="11"/>
      <c r="DT161" s="11"/>
      <c r="DU161" s="11"/>
      <c r="DV161" s="11"/>
      <c r="DW161" s="11"/>
      <c r="DX161" s="11"/>
      <c r="DY161" s="11"/>
      <c r="DZ161" s="11"/>
      <c r="EA161" s="11"/>
      <c r="EB161" s="11"/>
      <c r="EC161" s="11"/>
      <c r="ED161" s="11"/>
      <c r="EE161" s="11"/>
      <c r="EF161" s="11"/>
      <c r="EG161" s="11"/>
      <c r="EH161" s="11"/>
      <c r="EI161" s="11"/>
      <c r="EJ161" s="11"/>
      <c r="EK161" s="11"/>
      <c r="EL161" s="11"/>
      <c r="EM161" s="11"/>
      <c r="EN161" s="11"/>
      <c r="EO161" s="11"/>
      <c r="EP161" s="11"/>
      <c r="EQ161" s="11"/>
      <c r="ER161" s="11"/>
      <c r="ES161" s="11"/>
      <c r="ET161" s="11"/>
      <c r="EU161" s="11"/>
      <c r="EV161" s="11"/>
      <c r="EW161" s="11"/>
      <c r="EX161" s="11"/>
    </row>
    <row r="162" spans="1:154" x14ac:dyDescent="0.2">
      <c r="A162" s="38"/>
      <c r="B162" s="39"/>
      <c r="C162" s="39" t="s">
        <v>30</v>
      </c>
      <c r="D162" s="39"/>
      <c r="E162" s="39"/>
      <c r="F162" s="39"/>
      <c r="G162" s="52" t="s">
        <v>132</v>
      </c>
      <c r="H162" s="65">
        <f>H108-H154-H156</f>
        <v>0</v>
      </c>
      <c r="I162" s="65">
        <f>I108-I154-I156</f>
        <v>0</v>
      </c>
      <c r="J162" s="68">
        <f t="shared" si="74"/>
        <v>0</v>
      </c>
      <c r="K162" s="66" t="e">
        <f t="shared" si="75"/>
        <v>#DIV/0!</v>
      </c>
      <c r="L162" s="65">
        <f>L108-L154-L156</f>
        <v>0</v>
      </c>
      <c r="M162" s="65">
        <f>M108-M154-M156</f>
        <v>0</v>
      </c>
      <c r="N162" s="65">
        <f>N108-N154-N156</f>
        <v>0</v>
      </c>
      <c r="O162" s="65">
        <f>O108-O154-O156</f>
        <v>0</v>
      </c>
      <c r="P162" s="67">
        <f t="shared" si="67"/>
        <v>0</v>
      </c>
      <c r="Q162" s="41" t="e">
        <f t="shared" si="73"/>
        <v>#DIV/0!</v>
      </c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1"/>
      <c r="DD162" s="11"/>
      <c r="DE162" s="11"/>
      <c r="DF162" s="11"/>
      <c r="DG162" s="11"/>
      <c r="DH162" s="11"/>
      <c r="DI162" s="11"/>
      <c r="DJ162" s="11"/>
      <c r="DK162" s="11"/>
      <c r="DL162" s="11"/>
      <c r="DM162" s="11"/>
      <c r="DN162" s="11"/>
      <c r="DO162" s="11"/>
      <c r="DP162" s="11"/>
      <c r="DQ162" s="11"/>
      <c r="DR162" s="11"/>
      <c r="DS162" s="11"/>
      <c r="DT162" s="11"/>
      <c r="DU162" s="11"/>
      <c r="DV162" s="11"/>
      <c r="DW162" s="11"/>
      <c r="DX162" s="11"/>
      <c r="DY162" s="11"/>
      <c r="DZ162" s="11"/>
      <c r="EA162" s="11"/>
      <c r="EB162" s="11"/>
      <c r="EC162" s="11"/>
      <c r="ED162" s="11"/>
      <c r="EE162" s="11"/>
      <c r="EF162" s="11"/>
      <c r="EG162" s="11"/>
      <c r="EH162" s="11"/>
      <c r="EI162" s="11"/>
      <c r="EJ162" s="11"/>
      <c r="EK162" s="11"/>
      <c r="EL162" s="11"/>
      <c r="EM162" s="11"/>
      <c r="EN162" s="11"/>
      <c r="EO162" s="11"/>
      <c r="EP162" s="11"/>
      <c r="EQ162" s="11"/>
      <c r="ER162" s="11"/>
      <c r="ES162" s="11"/>
      <c r="ET162" s="11"/>
      <c r="EU162" s="11"/>
      <c r="EV162" s="11"/>
      <c r="EW162" s="11"/>
      <c r="EX162" s="11"/>
    </row>
    <row r="163" spans="1:154" x14ac:dyDescent="0.2">
      <c r="A163" s="38" t="s">
        <v>133</v>
      </c>
      <c r="B163" s="39" t="s">
        <v>22</v>
      </c>
      <c r="C163" s="39"/>
      <c r="D163" s="39"/>
      <c r="E163" s="39"/>
      <c r="F163" s="39"/>
      <c r="G163" s="52" t="s">
        <v>134</v>
      </c>
      <c r="H163" s="65">
        <f>+H164+H173</f>
        <v>1674500</v>
      </c>
      <c r="I163" s="65">
        <f>+I164+I173</f>
        <v>1674500</v>
      </c>
      <c r="J163" s="68">
        <f t="shared" si="74"/>
        <v>0</v>
      </c>
      <c r="K163" s="66">
        <f t="shared" si="75"/>
        <v>100</v>
      </c>
      <c r="L163" s="65">
        <f>+L164+L173</f>
        <v>1674500</v>
      </c>
      <c r="M163" s="65">
        <f>+M164+M173</f>
        <v>0</v>
      </c>
      <c r="N163" s="65">
        <f>+N164+N173</f>
        <v>1602480</v>
      </c>
      <c r="O163" s="65">
        <f>+O164+O173</f>
        <v>1602480</v>
      </c>
      <c r="P163" s="67">
        <f t="shared" si="67"/>
        <v>72020</v>
      </c>
      <c r="Q163" s="41">
        <f t="shared" si="73"/>
        <v>95.7</v>
      </c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1"/>
      <c r="DD163" s="11"/>
      <c r="DE163" s="11"/>
      <c r="DF163" s="11"/>
      <c r="DG163" s="11"/>
      <c r="DH163" s="11"/>
      <c r="DI163" s="11"/>
      <c r="DJ163" s="11"/>
      <c r="DK163" s="11"/>
      <c r="DL163" s="11"/>
      <c r="DM163" s="11"/>
      <c r="DN163" s="11"/>
      <c r="DO163" s="11"/>
      <c r="DP163" s="11"/>
      <c r="DQ163" s="11"/>
      <c r="DR163" s="11"/>
      <c r="DS163" s="11"/>
      <c r="DT163" s="11"/>
      <c r="DU163" s="11"/>
      <c r="DV163" s="11"/>
      <c r="DW163" s="11"/>
      <c r="DX163" s="11"/>
      <c r="DY163" s="11"/>
      <c r="DZ163" s="11"/>
      <c r="EA163" s="11"/>
      <c r="EB163" s="11"/>
      <c r="EC163" s="11"/>
      <c r="ED163" s="11"/>
      <c r="EE163" s="11"/>
      <c r="EF163" s="11"/>
      <c r="EG163" s="11"/>
      <c r="EH163" s="11"/>
      <c r="EI163" s="11"/>
      <c r="EJ163" s="11"/>
      <c r="EK163" s="11"/>
      <c r="EL163" s="11"/>
      <c r="EM163" s="11"/>
      <c r="EN163" s="11"/>
      <c r="EO163" s="11"/>
      <c r="EP163" s="11"/>
      <c r="EQ163" s="11"/>
      <c r="ER163" s="11"/>
      <c r="ES163" s="11"/>
      <c r="ET163" s="11"/>
      <c r="EU163" s="11"/>
      <c r="EV163" s="11"/>
      <c r="EW163" s="11"/>
      <c r="EX163" s="11"/>
    </row>
    <row r="164" spans="1:154" x14ac:dyDescent="0.2">
      <c r="A164" s="38"/>
      <c r="B164" s="39"/>
      <c r="C164" s="39"/>
      <c r="D164" s="39" t="s">
        <v>32</v>
      </c>
      <c r="E164" s="39"/>
      <c r="F164" s="39"/>
      <c r="G164" s="52" t="s">
        <v>62</v>
      </c>
      <c r="H164" s="65">
        <f>+H165+H166+H167+H168+H169+H170+H171+H172</f>
        <v>1674500</v>
      </c>
      <c r="I164" s="65">
        <f>+I165+I166+I167+I168+I169+I170+I171+I172</f>
        <v>1674500</v>
      </c>
      <c r="J164" s="65">
        <f>+J165+J166+J167+J168+J169+J170+J171+J172</f>
        <v>0</v>
      </c>
      <c r="K164" s="66">
        <f t="shared" si="75"/>
        <v>100</v>
      </c>
      <c r="L164" s="65">
        <f>+L165+L166+L167+L168+L169+L170+L171+L172</f>
        <v>1674500</v>
      </c>
      <c r="M164" s="65">
        <f>+M165+M166+M167+M168+M169+M170+M171+M172</f>
        <v>0</v>
      </c>
      <c r="N164" s="65">
        <f>+N165+N166+N167+N168+N169+N170+N171+N172</f>
        <v>1602480</v>
      </c>
      <c r="O164" s="65">
        <f>+O165+O166+O167+O168+O169+O170+O171+O172</f>
        <v>1602480</v>
      </c>
      <c r="P164" s="67">
        <f t="shared" si="67"/>
        <v>72020</v>
      </c>
      <c r="Q164" s="41">
        <f t="shared" si="73"/>
        <v>95.7</v>
      </c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1"/>
      <c r="DD164" s="11"/>
      <c r="DE164" s="11"/>
      <c r="DF164" s="11"/>
      <c r="DG164" s="11"/>
      <c r="DH164" s="11"/>
      <c r="DI164" s="11"/>
      <c r="DJ164" s="11"/>
      <c r="DK164" s="11"/>
      <c r="DL164" s="11"/>
      <c r="DM164" s="11"/>
      <c r="DN164" s="11"/>
      <c r="DO164" s="11"/>
      <c r="DP164" s="11"/>
      <c r="DQ164" s="11"/>
      <c r="DR164" s="11"/>
      <c r="DS164" s="11"/>
      <c r="DT164" s="11"/>
      <c r="DU164" s="11"/>
      <c r="DV164" s="11"/>
      <c r="DW164" s="11"/>
      <c r="DX164" s="11"/>
      <c r="DY164" s="11"/>
      <c r="DZ164" s="11"/>
      <c r="EA164" s="11"/>
      <c r="EB164" s="11"/>
      <c r="EC164" s="11"/>
      <c r="ED164" s="11"/>
      <c r="EE164" s="11"/>
      <c r="EF164" s="11"/>
      <c r="EG164" s="11"/>
      <c r="EH164" s="11"/>
      <c r="EI164" s="11"/>
      <c r="EJ164" s="11"/>
      <c r="EK164" s="11"/>
      <c r="EL164" s="11"/>
      <c r="EM164" s="11"/>
      <c r="EN164" s="11"/>
      <c r="EO164" s="11"/>
      <c r="EP164" s="11"/>
      <c r="EQ164" s="11"/>
      <c r="ER164" s="11"/>
      <c r="ES164" s="11"/>
      <c r="ET164" s="11"/>
      <c r="EU164" s="11"/>
      <c r="EV164" s="11"/>
      <c r="EW164" s="11"/>
      <c r="EX164" s="11"/>
    </row>
    <row r="165" spans="1:154" x14ac:dyDescent="0.2">
      <c r="A165" s="38"/>
      <c r="B165" s="39"/>
      <c r="C165" s="39"/>
      <c r="D165" s="39" t="s">
        <v>88</v>
      </c>
      <c r="E165" s="39"/>
      <c r="F165" s="39"/>
      <c r="G165" s="52" t="s">
        <v>135</v>
      </c>
      <c r="H165" s="65">
        <f>+H178+H262+H110</f>
        <v>409900</v>
      </c>
      <c r="I165" s="65">
        <f>+I178+I262+I110</f>
        <v>409900</v>
      </c>
      <c r="J165" s="68">
        <f t="shared" si="74"/>
        <v>0</v>
      </c>
      <c r="K165" s="66">
        <f t="shared" si="75"/>
        <v>100</v>
      </c>
      <c r="L165" s="65">
        <f>+L178+L262+L110</f>
        <v>409900</v>
      </c>
      <c r="M165" s="65">
        <f>+M178+M262+M110</f>
        <v>0</v>
      </c>
      <c r="N165" s="65">
        <f>+N178+N262+N110</f>
        <v>401219</v>
      </c>
      <c r="O165" s="65">
        <f>+O178+O262+O110</f>
        <v>401219</v>
      </c>
      <c r="P165" s="67">
        <f t="shared" si="67"/>
        <v>8681</v>
      </c>
      <c r="Q165" s="41">
        <f t="shared" si="73"/>
        <v>97.88</v>
      </c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1"/>
      <c r="DD165" s="11"/>
      <c r="DE165" s="11"/>
      <c r="DF165" s="11"/>
      <c r="DG165" s="11"/>
      <c r="DH165" s="11"/>
      <c r="DI165" s="11"/>
      <c r="DJ165" s="11"/>
      <c r="DK165" s="11"/>
      <c r="DL165" s="11"/>
      <c r="DM165" s="11"/>
      <c r="DN165" s="11"/>
      <c r="DO165" s="11"/>
      <c r="DP165" s="11"/>
      <c r="DQ165" s="11"/>
      <c r="DR165" s="11"/>
      <c r="DS165" s="11"/>
      <c r="DT165" s="11"/>
      <c r="DU165" s="11"/>
      <c r="DV165" s="11"/>
      <c r="DW165" s="11"/>
      <c r="DX165" s="11"/>
      <c r="DY165" s="11"/>
      <c r="DZ165" s="11"/>
      <c r="EA165" s="11"/>
      <c r="EB165" s="11"/>
      <c r="EC165" s="11"/>
      <c r="ED165" s="11"/>
      <c r="EE165" s="11"/>
      <c r="EF165" s="11"/>
      <c r="EG165" s="11"/>
      <c r="EH165" s="11"/>
      <c r="EI165" s="11"/>
      <c r="EJ165" s="11"/>
      <c r="EK165" s="11"/>
      <c r="EL165" s="11"/>
      <c r="EM165" s="11"/>
      <c r="EN165" s="11"/>
      <c r="EO165" s="11"/>
      <c r="EP165" s="11"/>
      <c r="EQ165" s="11"/>
      <c r="ER165" s="11"/>
      <c r="ES165" s="11"/>
      <c r="ET165" s="11"/>
      <c r="EU165" s="11"/>
      <c r="EV165" s="11"/>
      <c r="EW165" s="11"/>
      <c r="EX165" s="11"/>
    </row>
    <row r="166" spans="1:154" x14ac:dyDescent="0.2">
      <c r="A166" s="38"/>
      <c r="B166" s="39"/>
      <c r="C166" s="39"/>
      <c r="D166" s="39" t="s">
        <v>89</v>
      </c>
      <c r="E166" s="39"/>
      <c r="F166" s="39"/>
      <c r="G166" s="52" t="s">
        <v>136</v>
      </c>
      <c r="H166" s="65">
        <f>+H205+H295+H138</f>
        <v>49000</v>
      </c>
      <c r="I166" s="65">
        <f>+I205+I295+I138</f>
        <v>49000</v>
      </c>
      <c r="J166" s="68">
        <f t="shared" si="74"/>
        <v>0</v>
      </c>
      <c r="K166" s="66">
        <f t="shared" si="75"/>
        <v>100</v>
      </c>
      <c r="L166" s="65">
        <f>+L205+L295+L138</f>
        <v>49000</v>
      </c>
      <c r="M166" s="65">
        <f>+M205+M295+M138</f>
        <v>0</v>
      </c>
      <c r="N166" s="65">
        <f>+N205+N295+N138</f>
        <v>35679</v>
      </c>
      <c r="O166" s="65">
        <f>+O205+O295+O138</f>
        <v>35679</v>
      </c>
      <c r="P166" s="67">
        <f t="shared" si="67"/>
        <v>13321</v>
      </c>
      <c r="Q166" s="41">
        <f t="shared" si="73"/>
        <v>72.81</v>
      </c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1"/>
      <c r="DD166" s="11"/>
      <c r="DE166" s="11"/>
      <c r="DF166" s="11"/>
      <c r="DG166" s="11"/>
      <c r="DH166" s="11"/>
      <c r="DI166" s="11"/>
      <c r="DJ166" s="11"/>
      <c r="DK166" s="11"/>
      <c r="DL166" s="11"/>
      <c r="DM166" s="11"/>
      <c r="DN166" s="11"/>
      <c r="DO166" s="11"/>
      <c r="DP166" s="11"/>
      <c r="DQ166" s="11"/>
      <c r="DR166" s="11"/>
      <c r="DS166" s="11"/>
      <c r="DT166" s="11"/>
      <c r="DU166" s="11"/>
      <c r="DV166" s="11"/>
      <c r="DW166" s="11"/>
      <c r="DX166" s="11"/>
      <c r="DY166" s="11"/>
      <c r="DZ166" s="11"/>
      <c r="EA166" s="11"/>
      <c r="EB166" s="11"/>
      <c r="EC166" s="11"/>
      <c r="ED166" s="11"/>
      <c r="EE166" s="11"/>
      <c r="EF166" s="11"/>
      <c r="EG166" s="11"/>
      <c r="EH166" s="11"/>
      <c r="EI166" s="11"/>
      <c r="EJ166" s="11"/>
      <c r="EK166" s="11"/>
      <c r="EL166" s="11"/>
      <c r="EM166" s="11"/>
      <c r="EN166" s="11"/>
      <c r="EO166" s="11"/>
      <c r="EP166" s="11"/>
      <c r="EQ166" s="11"/>
      <c r="ER166" s="11"/>
      <c r="ES166" s="11"/>
      <c r="ET166" s="11"/>
      <c r="EU166" s="11"/>
      <c r="EV166" s="11"/>
      <c r="EW166" s="11"/>
      <c r="EX166" s="11"/>
    </row>
    <row r="167" spans="1:154" x14ac:dyDescent="0.2">
      <c r="A167" s="38"/>
      <c r="B167" s="39"/>
      <c r="C167" s="39"/>
      <c r="D167" s="39" t="s">
        <v>90</v>
      </c>
      <c r="E167" s="39"/>
      <c r="F167" s="39"/>
      <c r="G167" s="52" t="s">
        <v>137</v>
      </c>
      <c r="H167" s="65">
        <f>+H328</f>
        <v>0</v>
      </c>
      <c r="I167" s="65">
        <f>+I328</f>
        <v>0</v>
      </c>
      <c r="J167" s="68">
        <f t="shared" si="74"/>
        <v>0</v>
      </c>
      <c r="K167" s="66" t="e">
        <f t="shared" si="75"/>
        <v>#DIV/0!</v>
      </c>
      <c r="L167" s="65">
        <f>+L328</f>
        <v>0</v>
      </c>
      <c r="M167" s="65">
        <f>+M328</f>
        <v>0</v>
      </c>
      <c r="N167" s="65">
        <f>+N328</f>
        <v>0</v>
      </c>
      <c r="O167" s="65">
        <f>+O328</f>
        <v>0</v>
      </c>
      <c r="P167" s="67">
        <f t="shared" si="67"/>
        <v>0</v>
      </c>
      <c r="Q167" s="41" t="e">
        <f t="shared" si="73"/>
        <v>#DIV/0!</v>
      </c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1"/>
      <c r="DD167" s="11"/>
      <c r="DE167" s="11"/>
      <c r="DF167" s="11"/>
      <c r="DG167" s="11"/>
      <c r="DH167" s="11"/>
      <c r="DI167" s="11"/>
      <c r="DJ167" s="11"/>
      <c r="DK167" s="11"/>
      <c r="DL167" s="11"/>
      <c r="DM167" s="11"/>
      <c r="DN167" s="11"/>
      <c r="DO167" s="11"/>
      <c r="DP167" s="11"/>
      <c r="DQ167" s="11"/>
      <c r="DR167" s="11"/>
      <c r="DS167" s="11"/>
      <c r="DT167" s="11"/>
      <c r="DU167" s="11"/>
      <c r="DV167" s="11"/>
      <c r="DW167" s="11"/>
      <c r="DX167" s="11"/>
      <c r="DY167" s="11"/>
      <c r="DZ167" s="11"/>
      <c r="EA167" s="11"/>
      <c r="EB167" s="11"/>
      <c r="EC167" s="11"/>
      <c r="ED167" s="11"/>
      <c r="EE167" s="11"/>
      <c r="EF167" s="11"/>
      <c r="EG167" s="11"/>
      <c r="EH167" s="11"/>
      <c r="EI167" s="11"/>
      <c r="EJ167" s="11"/>
      <c r="EK167" s="11"/>
      <c r="EL167" s="11"/>
      <c r="EM167" s="11"/>
      <c r="EN167" s="11"/>
      <c r="EO167" s="11"/>
      <c r="EP167" s="11"/>
      <c r="EQ167" s="11"/>
      <c r="ER167" s="11"/>
      <c r="ES167" s="11"/>
      <c r="ET167" s="11"/>
      <c r="EU167" s="11"/>
      <c r="EV167" s="11"/>
      <c r="EW167" s="11"/>
      <c r="EX167" s="11"/>
    </row>
    <row r="168" spans="1:154" x14ac:dyDescent="0.2">
      <c r="A168" s="38"/>
      <c r="B168" s="39"/>
      <c r="C168" s="39"/>
      <c r="D168" s="39" t="s">
        <v>91</v>
      </c>
      <c r="E168" s="39"/>
      <c r="F168" s="39"/>
      <c r="G168" s="52" t="s">
        <v>138</v>
      </c>
      <c r="H168" s="65">
        <f>+H233</f>
        <v>0</v>
      </c>
      <c r="I168" s="65">
        <f>+I233</f>
        <v>0</v>
      </c>
      <c r="J168" s="68">
        <f t="shared" si="74"/>
        <v>0</v>
      </c>
      <c r="K168" s="66" t="e">
        <f t="shared" si="75"/>
        <v>#DIV/0!</v>
      </c>
      <c r="L168" s="65">
        <f>+L233</f>
        <v>0</v>
      </c>
      <c r="M168" s="65">
        <f>+M233</f>
        <v>0</v>
      </c>
      <c r="N168" s="65">
        <f>+N233</f>
        <v>0</v>
      </c>
      <c r="O168" s="65">
        <f>+O233</f>
        <v>0</v>
      </c>
      <c r="P168" s="67">
        <f t="shared" si="67"/>
        <v>0</v>
      </c>
      <c r="Q168" s="41" t="e">
        <f t="shared" si="73"/>
        <v>#DIV/0!</v>
      </c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</row>
    <row r="169" spans="1:154" x14ac:dyDescent="0.2">
      <c r="A169" s="38"/>
      <c r="B169" s="39"/>
      <c r="C169" s="39"/>
      <c r="D169" s="39">
        <v>51</v>
      </c>
      <c r="E169" s="39"/>
      <c r="F169" s="39"/>
      <c r="G169" s="52" t="s">
        <v>139</v>
      </c>
      <c r="H169" s="65">
        <f>+H235+H331</f>
        <v>222000</v>
      </c>
      <c r="I169" s="65">
        <f>+I235+I331</f>
        <v>222000</v>
      </c>
      <c r="J169" s="68">
        <f t="shared" si="74"/>
        <v>0</v>
      </c>
      <c r="K169" s="66">
        <f t="shared" si="75"/>
        <v>100</v>
      </c>
      <c r="L169" s="65">
        <f>+L235+L331</f>
        <v>222000</v>
      </c>
      <c r="M169" s="65">
        <f>+M235+M331</f>
        <v>0</v>
      </c>
      <c r="N169" s="65">
        <f>+N235+N331</f>
        <v>212352</v>
      </c>
      <c r="O169" s="65">
        <f>+O235+O331</f>
        <v>212352</v>
      </c>
      <c r="P169" s="67">
        <f t="shared" si="67"/>
        <v>9648</v>
      </c>
      <c r="Q169" s="41">
        <f t="shared" si="73"/>
        <v>95.65</v>
      </c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1"/>
      <c r="DD169" s="11"/>
      <c r="DE169" s="11"/>
      <c r="DF169" s="11"/>
      <c r="DG169" s="11"/>
      <c r="DH169" s="11"/>
      <c r="DI169" s="11"/>
      <c r="DJ169" s="11"/>
      <c r="DK169" s="11"/>
      <c r="DL169" s="11"/>
      <c r="DM169" s="11"/>
      <c r="DN169" s="11"/>
      <c r="DO169" s="11"/>
      <c r="DP169" s="11"/>
      <c r="DQ169" s="11"/>
      <c r="DR169" s="11"/>
      <c r="DS169" s="11"/>
      <c r="DT169" s="11"/>
      <c r="DU169" s="11"/>
      <c r="DV169" s="11"/>
      <c r="DW169" s="11"/>
      <c r="DX169" s="11"/>
      <c r="DY169" s="11"/>
      <c r="DZ169" s="11"/>
      <c r="EA169" s="11"/>
      <c r="EB169" s="11"/>
      <c r="EC169" s="11"/>
      <c r="ED169" s="11"/>
      <c r="EE169" s="11"/>
      <c r="EF169" s="11"/>
      <c r="EG169" s="11"/>
      <c r="EH169" s="11"/>
      <c r="EI169" s="11"/>
      <c r="EJ169" s="11"/>
      <c r="EK169" s="11"/>
      <c r="EL169" s="11"/>
      <c r="EM169" s="11"/>
      <c r="EN169" s="11"/>
      <c r="EO169" s="11"/>
      <c r="EP169" s="11"/>
      <c r="EQ169" s="11"/>
      <c r="ER169" s="11"/>
      <c r="ES169" s="11"/>
      <c r="ET169" s="11"/>
      <c r="EU169" s="11"/>
      <c r="EV169" s="11"/>
      <c r="EW169" s="11"/>
      <c r="EX169" s="11"/>
    </row>
    <row r="170" spans="1:154" ht="33" x14ac:dyDescent="0.2">
      <c r="A170" s="38"/>
      <c r="B170" s="39"/>
      <c r="C170" s="39"/>
      <c r="D170" s="39">
        <v>56</v>
      </c>
      <c r="E170" s="39"/>
      <c r="F170" s="39"/>
      <c r="G170" s="52" t="s">
        <v>140</v>
      </c>
      <c r="H170" s="65">
        <f>H238+H399</f>
        <v>0</v>
      </c>
      <c r="I170" s="65">
        <f>I238+I399</f>
        <v>0</v>
      </c>
      <c r="J170" s="68">
        <f t="shared" si="74"/>
        <v>0</v>
      </c>
      <c r="K170" s="66" t="e">
        <f t="shared" si="75"/>
        <v>#DIV/0!</v>
      </c>
      <c r="L170" s="65">
        <f t="shared" ref="L170:O170" si="76">L238+L399</f>
        <v>0</v>
      </c>
      <c r="M170" s="65">
        <f t="shared" si="76"/>
        <v>0</v>
      </c>
      <c r="N170" s="65">
        <f t="shared" si="76"/>
        <v>0</v>
      </c>
      <c r="O170" s="65">
        <f t="shared" si="76"/>
        <v>0</v>
      </c>
      <c r="P170" s="67">
        <f t="shared" si="67"/>
        <v>0</v>
      </c>
      <c r="Q170" s="41" t="e">
        <f t="shared" si="73"/>
        <v>#DIV/0!</v>
      </c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1"/>
      <c r="DD170" s="11"/>
      <c r="DE170" s="11"/>
      <c r="DF170" s="11"/>
      <c r="DG170" s="11"/>
      <c r="DH170" s="11"/>
      <c r="DI170" s="11"/>
      <c r="DJ170" s="11"/>
      <c r="DK170" s="11"/>
      <c r="DL170" s="11"/>
      <c r="DM170" s="11"/>
      <c r="DN170" s="11"/>
      <c r="DO170" s="11"/>
      <c r="DP170" s="11"/>
      <c r="DQ170" s="11"/>
      <c r="DR170" s="11"/>
      <c r="DS170" s="11"/>
      <c r="DT170" s="11"/>
      <c r="DU170" s="11"/>
      <c r="DV170" s="11"/>
      <c r="DW170" s="11"/>
      <c r="DX170" s="11"/>
      <c r="DY170" s="11"/>
      <c r="DZ170" s="11"/>
      <c r="EA170" s="11"/>
      <c r="EB170" s="11"/>
      <c r="EC170" s="11"/>
      <c r="ED170" s="11"/>
      <c r="EE170" s="11"/>
      <c r="EF170" s="11"/>
      <c r="EG170" s="11"/>
      <c r="EH170" s="11"/>
      <c r="EI170" s="11"/>
      <c r="EJ170" s="11"/>
      <c r="EK170" s="11"/>
      <c r="EL170" s="11"/>
      <c r="EM170" s="11"/>
      <c r="EN170" s="11"/>
      <c r="EO170" s="11"/>
      <c r="EP170" s="11"/>
      <c r="EQ170" s="11"/>
      <c r="ER170" s="11"/>
      <c r="ES170" s="11"/>
      <c r="ET170" s="11"/>
      <c r="EU170" s="11"/>
      <c r="EV170" s="11"/>
      <c r="EW170" s="11"/>
      <c r="EX170" s="11"/>
    </row>
    <row r="171" spans="1:154" x14ac:dyDescent="0.2">
      <c r="A171" s="38"/>
      <c r="B171" s="39"/>
      <c r="C171" s="39"/>
      <c r="D171" s="39">
        <v>57</v>
      </c>
      <c r="E171" s="39"/>
      <c r="F171" s="39"/>
      <c r="G171" s="52" t="s">
        <v>141</v>
      </c>
      <c r="H171" s="65">
        <f>+H242+H336</f>
        <v>943600</v>
      </c>
      <c r="I171" s="65">
        <f>+I242+I336</f>
        <v>943600</v>
      </c>
      <c r="J171" s="68">
        <f t="shared" si="74"/>
        <v>0</v>
      </c>
      <c r="K171" s="66">
        <f t="shared" si="75"/>
        <v>100</v>
      </c>
      <c r="L171" s="65">
        <f>+L242+L336</f>
        <v>943600</v>
      </c>
      <c r="M171" s="65">
        <f>+M242+M336</f>
        <v>0</v>
      </c>
      <c r="N171" s="65">
        <f>+N242+N336</f>
        <v>904091</v>
      </c>
      <c r="O171" s="65">
        <f>+O242+O336</f>
        <v>904091</v>
      </c>
      <c r="P171" s="67">
        <f t="shared" si="67"/>
        <v>39509</v>
      </c>
      <c r="Q171" s="41">
        <f t="shared" si="73"/>
        <v>95.81</v>
      </c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1"/>
      <c r="DD171" s="11"/>
      <c r="DE171" s="11"/>
      <c r="DF171" s="11"/>
      <c r="DG171" s="11"/>
      <c r="DH171" s="11"/>
      <c r="DI171" s="11"/>
      <c r="DJ171" s="11"/>
      <c r="DK171" s="11"/>
      <c r="DL171" s="11"/>
      <c r="DM171" s="11"/>
      <c r="DN171" s="11"/>
      <c r="DO171" s="11"/>
      <c r="DP171" s="11"/>
      <c r="DQ171" s="11"/>
      <c r="DR171" s="11"/>
      <c r="DS171" s="11"/>
      <c r="DT171" s="11"/>
      <c r="DU171" s="11"/>
      <c r="DV171" s="11"/>
      <c r="DW171" s="11"/>
      <c r="DX171" s="11"/>
      <c r="DY171" s="11"/>
      <c r="DZ171" s="11"/>
      <c r="EA171" s="11"/>
      <c r="EB171" s="11"/>
      <c r="EC171" s="11"/>
      <c r="ED171" s="11"/>
      <c r="EE171" s="11"/>
      <c r="EF171" s="11"/>
      <c r="EG171" s="11"/>
      <c r="EH171" s="11"/>
      <c r="EI171" s="11"/>
      <c r="EJ171" s="11"/>
      <c r="EK171" s="11"/>
      <c r="EL171" s="11"/>
      <c r="EM171" s="11"/>
      <c r="EN171" s="11"/>
      <c r="EO171" s="11"/>
      <c r="EP171" s="11"/>
      <c r="EQ171" s="11"/>
      <c r="ER171" s="11"/>
      <c r="ES171" s="11"/>
      <c r="ET171" s="11"/>
      <c r="EU171" s="11"/>
      <c r="EV171" s="11"/>
      <c r="EW171" s="11"/>
      <c r="EX171" s="11"/>
    </row>
    <row r="172" spans="1:154" x14ac:dyDescent="0.2">
      <c r="A172" s="38"/>
      <c r="B172" s="39"/>
      <c r="C172" s="39"/>
      <c r="D172" s="39">
        <v>59</v>
      </c>
      <c r="E172" s="39"/>
      <c r="F172" s="39"/>
      <c r="G172" s="52" t="s">
        <v>80</v>
      </c>
      <c r="H172" s="65">
        <f>+H357+H156</f>
        <v>50000</v>
      </c>
      <c r="I172" s="65">
        <f>+I357+I156</f>
        <v>50000</v>
      </c>
      <c r="J172" s="68">
        <f t="shared" si="74"/>
        <v>0</v>
      </c>
      <c r="K172" s="66">
        <f t="shared" si="75"/>
        <v>100</v>
      </c>
      <c r="L172" s="65">
        <f>+L357+L156</f>
        <v>50000</v>
      </c>
      <c r="M172" s="65">
        <f>+M357+M156</f>
        <v>0</v>
      </c>
      <c r="N172" s="65">
        <f>+N357+N156</f>
        <v>49139</v>
      </c>
      <c r="O172" s="65">
        <f>+O357+O156</f>
        <v>49139</v>
      </c>
      <c r="P172" s="67">
        <f t="shared" si="67"/>
        <v>861</v>
      </c>
      <c r="Q172" s="41">
        <f t="shared" si="73"/>
        <v>98.28</v>
      </c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1"/>
      <c r="DD172" s="11"/>
      <c r="DE172" s="11"/>
      <c r="DF172" s="11"/>
      <c r="DG172" s="11"/>
      <c r="DH172" s="11"/>
      <c r="DI172" s="11"/>
      <c r="DJ172" s="11"/>
      <c r="DK172" s="11"/>
      <c r="DL172" s="11"/>
      <c r="DM172" s="11"/>
      <c r="DN172" s="11"/>
      <c r="DO172" s="11"/>
      <c r="DP172" s="11"/>
      <c r="DQ172" s="11"/>
      <c r="DR172" s="11"/>
      <c r="DS172" s="11"/>
      <c r="DT172" s="11"/>
      <c r="DU172" s="11"/>
      <c r="DV172" s="11"/>
      <c r="DW172" s="11"/>
      <c r="DX172" s="11"/>
      <c r="DY172" s="11"/>
      <c r="DZ172" s="11"/>
      <c r="EA172" s="11"/>
      <c r="EB172" s="11"/>
      <c r="EC172" s="11"/>
      <c r="ED172" s="11"/>
      <c r="EE172" s="11"/>
      <c r="EF172" s="11"/>
      <c r="EG172" s="11"/>
      <c r="EH172" s="11"/>
      <c r="EI172" s="11"/>
      <c r="EJ172" s="11"/>
      <c r="EK172" s="11"/>
      <c r="EL172" s="11"/>
      <c r="EM172" s="11"/>
      <c r="EN172" s="11"/>
      <c r="EO172" s="11"/>
      <c r="EP172" s="11"/>
      <c r="EQ172" s="11"/>
      <c r="ER172" s="11"/>
      <c r="ES172" s="11"/>
      <c r="ET172" s="11"/>
      <c r="EU172" s="11"/>
      <c r="EV172" s="11"/>
      <c r="EW172" s="11"/>
      <c r="EX172" s="11"/>
    </row>
    <row r="173" spans="1:154" x14ac:dyDescent="0.2">
      <c r="A173" s="38"/>
      <c r="B173" s="39"/>
      <c r="C173" s="39"/>
      <c r="D173" s="39" t="s">
        <v>105</v>
      </c>
      <c r="E173" s="39"/>
      <c r="F173" s="39"/>
      <c r="G173" s="52" t="s">
        <v>83</v>
      </c>
      <c r="H173" s="65">
        <f>+H174</f>
        <v>0</v>
      </c>
      <c r="I173" s="65">
        <f>+I174</f>
        <v>0</v>
      </c>
      <c r="J173" s="68">
        <f t="shared" si="74"/>
        <v>0</v>
      </c>
      <c r="K173" s="66" t="e">
        <f t="shared" si="75"/>
        <v>#DIV/0!</v>
      </c>
      <c r="L173" s="65">
        <f>+L174</f>
        <v>0</v>
      </c>
      <c r="M173" s="65">
        <f>+M174</f>
        <v>0</v>
      </c>
      <c r="N173" s="65">
        <f>+N174</f>
        <v>0</v>
      </c>
      <c r="O173" s="65">
        <f>+O174</f>
        <v>0</v>
      </c>
      <c r="P173" s="67">
        <f t="shared" si="67"/>
        <v>0</v>
      </c>
      <c r="Q173" s="41" t="e">
        <f t="shared" si="73"/>
        <v>#DIV/0!</v>
      </c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1"/>
      <c r="DD173" s="11"/>
      <c r="DE173" s="11"/>
      <c r="DF173" s="11"/>
      <c r="DG173" s="11"/>
      <c r="DH173" s="11"/>
      <c r="DI173" s="11"/>
      <c r="DJ173" s="11"/>
      <c r="DK173" s="11"/>
      <c r="DL173" s="11"/>
      <c r="DM173" s="11"/>
      <c r="DN173" s="11"/>
      <c r="DO173" s="11"/>
      <c r="DP173" s="11"/>
      <c r="DQ173" s="11"/>
      <c r="DR173" s="11"/>
      <c r="DS173" s="11"/>
      <c r="DT173" s="11"/>
      <c r="DU173" s="11"/>
      <c r="DV173" s="11"/>
      <c r="DW173" s="11"/>
      <c r="DX173" s="11"/>
      <c r="DY173" s="11"/>
      <c r="DZ173" s="11"/>
      <c r="EA173" s="11"/>
      <c r="EB173" s="11"/>
      <c r="EC173" s="11"/>
      <c r="ED173" s="11"/>
      <c r="EE173" s="11"/>
      <c r="EF173" s="11"/>
      <c r="EG173" s="11"/>
      <c r="EH173" s="11"/>
      <c r="EI173" s="11"/>
      <c r="EJ173" s="11"/>
      <c r="EK173" s="11"/>
      <c r="EL173" s="11"/>
      <c r="EM173" s="11"/>
      <c r="EN173" s="11"/>
      <c r="EO173" s="11"/>
      <c r="EP173" s="11"/>
      <c r="EQ173" s="11"/>
      <c r="ER173" s="11"/>
      <c r="ES173" s="11"/>
      <c r="ET173" s="11"/>
      <c r="EU173" s="11"/>
      <c r="EV173" s="11"/>
      <c r="EW173" s="11"/>
      <c r="EX173" s="11"/>
    </row>
    <row r="174" spans="1:154" x14ac:dyDescent="0.2">
      <c r="A174" s="38"/>
      <c r="B174" s="39"/>
      <c r="C174" s="39"/>
      <c r="D174" s="39">
        <v>71</v>
      </c>
      <c r="E174" s="39"/>
      <c r="F174" s="39"/>
      <c r="G174" s="52" t="s">
        <v>142</v>
      </c>
      <c r="H174" s="65">
        <f>+H247+H361</f>
        <v>0</v>
      </c>
      <c r="I174" s="65">
        <f>+I247+I361</f>
        <v>0</v>
      </c>
      <c r="J174" s="68">
        <f t="shared" si="74"/>
        <v>0</v>
      </c>
      <c r="K174" s="66" t="e">
        <f t="shared" si="75"/>
        <v>#DIV/0!</v>
      </c>
      <c r="L174" s="65">
        <f>+L247+L361</f>
        <v>0</v>
      </c>
      <c r="M174" s="65">
        <f>+M247+M361</f>
        <v>0</v>
      </c>
      <c r="N174" s="65">
        <f>+N247+N361</f>
        <v>0</v>
      </c>
      <c r="O174" s="65">
        <f>+O247+O361</f>
        <v>0</v>
      </c>
      <c r="P174" s="67">
        <f t="shared" si="67"/>
        <v>0</v>
      </c>
      <c r="Q174" s="41" t="e">
        <f t="shared" si="73"/>
        <v>#DIV/0!</v>
      </c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</row>
    <row r="175" spans="1:154" x14ac:dyDescent="0.2">
      <c r="A175" s="38"/>
      <c r="B175" s="39"/>
      <c r="C175" s="39"/>
      <c r="D175" s="39">
        <v>79</v>
      </c>
      <c r="E175" s="39"/>
      <c r="F175" s="39"/>
      <c r="G175" s="52" t="s">
        <v>106</v>
      </c>
      <c r="H175" s="65"/>
      <c r="I175" s="65"/>
      <c r="J175" s="68">
        <f t="shared" si="74"/>
        <v>0</v>
      </c>
      <c r="K175" s="66"/>
      <c r="L175" s="65"/>
      <c r="M175" s="65"/>
      <c r="N175" s="65"/>
      <c r="O175" s="65"/>
      <c r="P175" s="67">
        <f t="shared" si="67"/>
        <v>0</v>
      </c>
      <c r="Q175" s="41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1"/>
      <c r="DD175" s="11"/>
      <c r="DE175" s="11"/>
      <c r="DF175" s="11"/>
      <c r="DG175" s="11"/>
      <c r="DH175" s="11"/>
      <c r="DI175" s="11"/>
      <c r="DJ175" s="11"/>
      <c r="DK175" s="11"/>
      <c r="DL175" s="11"/>
      <c r="DM175" s="11"/>
      <c r="DN175" s="11"/>
      <c r="DO175" s="11"/>
      <c r="DP175" s="11"/>
      <c r="DQ175" s="11"/>
      <c r="DR175" s="11"/>
      <c r="DS175" s="11"/>
      <c r="DT175" s="11"/>
      <c r="DU175" s="11"/>
      <c r="DV175" s="11"/>
      <c r="DW175" s="11"/>
      <c r="DX175" s="11"/>
      <c r="DY175" s="11"/>
      <c r="DZ175" s="11"/>
      <c r="EA175" s="11"/>
      <c r="EB175" s="11"/>
      <c r="EC175" s="11"/>
      <c r="ED175" s="11"/>
      <c r="EE175" s="11"/>
      <c r="EF175" s="11"/>
      <c r="EG175" s="11"/>
      <c r="EH175" s="11"/>
      <c r="EI175" s="11"/>
      <c r="EJ175" s="11"/>
      <c r="EK175" s="11"/>
      <c r="EL175" s="11"/>
      <c r="EM175" s="11"/>
      <c r="EN175" s="11"/>
      <c r="EO175" s="11"/>
      <c r="EP175" s="11"/>
      <c r="EQ175" s="11"/>
      <c r="ER175" s="11"/>
      <c r="ES175" s="11"/>
      <c r="ET175" s="11"/>
      <c r="EU175" s="11"/>
      <c r="EV175" s="11"/>
      <c r="EW175" s="11"/>
      <c r="EX175" s="11"/>
    </row>
    <row r="176" spans="1:154" s="47" customFormat="1" x14ac:dyDescent="0.25">
      <c r="A176" s="202" t="s">
        <v>143</v>
      </c>
      <c r="B176" s="203"/>
      <c r="C176" s="203"/>
      <c r="D176" s="203"/>
      <c r="E176" s="203"/>
      <c r="F176" s="203"/>
      <c r="G176" s="54" t="s">
        <v>144</v>
      </c>
      <c r="H176" s="134">
        <f>H177+H247+H255</f>
        <v>1000</v>
      </c>
      <c r="I176" s="134">
        <f>I177+I247+I255</f>
        <v>1000</v>
      </c>
      <c r="J176" s="134">
        <f>J177+J247+J255</f>
        <v>0</v>
      </c>
      <c r="K176" s="135">
        <f>ROUND(I176/H176*100,2)</f>
        <v>100</v>
      </c>
      <c r="L176" s="134">
        <f>L177+L247+L255</f>
        <v>1000</v>
      </c>
      <c r="M176" s="136">
        <f>M177+M247+M255</f>
        <v>0</v>
      </c>
      <c r="N176" s="134">
        <f>N177+N247+N255</f>
        <v>201</v>
      </c>
      <c r="O176" s="137">
        <f>O177+O247+O255</f>
        <v>201</v>
      </c>
      <c r="P176" s="137">
        <f t="shared" si="67"/>
        <v>799</v>
      </c>
      <c r="Q176" s="138">
        <f t="shared" si="73"/>
        <v>20.100000000000001</v>
      </c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  <c r="DI176" s="46"/>
      <c r="DJ176" s="46"/>
      <c r="DK176" s="46"/>
      <c r="DL176" s="46"/>
      <c r="DM176" s="46"/>
      <c r="DN176" s="46"/>
      <c r="DO176" s="46"/>
      <c r="DP176" s="46"/>
      <c r="DQ176" s="46"/>
      <c r="DR176" s="46"/>
      <c r="DS176" s="46"/>
      <c r="DT176" s="46"/>
      <c r="DU176" s="46"/>
      <c r="DV176" s="46"/>
      <c r="DW176" s="46"/>
      <c r="DX176" s="46"/>
      <c r="DY176" s="46"/>
      <c r="DZ176" s="46"/>
      <c r="EA176" s="46"/>
      <c r="EB176" s="46"/>
      <c r="EC176" s="46"/>
      <c r="ED176" s="46"/>
      <c r="EE176" s="46"/>
      <c r="EF176" s="46"/>
      <c r="EG176" s="46"/>
      <c r="EH176" s="46"/>
      <c r="EI176" s="46"/>
      <c r="EJ176" s="46"/>
      <c r="EK176" s="46"/>
      <c r="EL176" s="46"/>
      <c r="EM176" s="46"/>
      <c r="EN176" s="46"/>
      <c r="EO176" s="46"/>
      <c r="EP176" s="46"/>
      <c r="EQ176" s="46"/>
      <c r="ER176" s="46"/>
      <c r="ES176" s="46"/>
      <c r="ET176" s="46"/>
      <c r="EU176" s="46"/>
      <c r="EV176" s="46"/>
      <c r="EW176" s="46"/>
      <c r="EX176" s="46"/>
    </row>
    <row r="177" spans="1:154" x14ac:dyDescent="0.2">
      <c r="A177" s="38"/>
      <c r="B177" s="39"/>
      <c r="C177" s="39"/>
      <c r="D177" s="39" t="s">
        <v>32</v>
      </c>
      <c r="E177" s="39"/>
      <c r="F177" s="39"/>
      <c r="G177" s="64" t="s">
        <v>62</v>
      </c>
      <c r="H177" s="65">
        <f>H178+H205+H233+H235+H242+H238</f>
        <v>1000</v>
      </c>
      <c r="I177" s="65">
        <f>I178+I205+I233+I235+I242+I238</f>
        <v>1000</v>
      </c>
      <c r="J177" s="65">
        <f>J178+J205+J233+J235+J242+J238</f>
        <v>0</v>
      </c>
      <c r="K177" s="66">
        <f>ROUND(I177/H177*100,2)</f>
        <v>100</v>
      </c>
      <c r="L177" s="65">
        <f t="shared" ref="L177:O177" si="77">L178+L205+L233+L235+L242+L238</f>
        <v>1000</v>
      </c>
      <c r="M177" s="65">
        <f t="shared" si="77"/>
        <v>0</v>
      </c>
      <c r="N177" s="65">
        <f t="shared" si="77"/>
        <v>201</v>
      </c>
      <c r="O177" s="65">
        <f t="shared" si="77"/>
        <v>201</v>
      </c>
      <c r="P177" s="67">
        <f t="shared" si="67"/>
        <v>799</v>
      </c>
      <c r="Q177" s="41">
        <f t="shared" si="73"/>
        <v>20.100000000000001</v>
      </c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1"/>
      <c r="DD177" s="11"/>
      <c r="DE177" s="11"/>
      <c r="DF177" s="11"/>
      <c r="DG177" s="11"/>
      <c r="DH177" s="11"/>
      <c r="DI177" s="11"/>
      <c r="DJ177" s="11"/>
      <c r="DK177" s="11"/>
      <c r="DL177" s="11"/>
      <c r="DM177" s="11"/>
      <c r="DN177" s="11"/>
      <c r="DO177" s="11"/>
      <c r="DP177" s="11"/>
      <c r="DQ177" s="11"/>
      <c r="DR177" s="11"/>
      <c r="DS177" s="11"/>
      <c r="DT177" s="11"/>
      <c r="DU177" s="11"/>
      <c r="DV177" s="11"/>
      <c r="DW177" s="11"/>
      <c r="DX177" s="11"/>
      <c r="DY177" s="11"/>
      <c r="DZ177" s="11"/>
      <c r="EA177" s="11"/>
      <c r="EB177" s="11"/>
      <c r="EC177" s="11"/>
      <c r="ED177" s="11"/>
      <c r="EE177" s="11"/>
      <c r="EF177" s="11"/>
      <c r="EG177" s="11"/>
      <c r="EH177" s="11"/>
      <c r="EI177" s="11"/>
      <c r="EJ177" s="11"/>
      <c r="EK177" s="11"/>
      <c r="EL177" s="11"/>
      <c r="EM177" s="11"/>
      <c r="EN177" s="11"/>
      <c r="EO177" s="11"/>
      <c r="EP177" s="11"/>
      <c r="EQ177" s="11"/>
      <c r="ER177" s="11"/>
      <c r="ES177" s="11"/>
      <c r="ET177" s="11"/>
      <c r="EU177" s="11"/>
      <c r="EV177" s="11"/>
      <c r="EW177" s="11"/>
      <c r="EX177" s="11"/>
    </row>
    <row r="178" spans="1:154" x14ac:dyDescent="0.2">
      <c r="A178" s="38"/>
      <c r="B178" s="39"/>
      <c r="C178" s="39"/>
      <c r="D178" s="39" t="s">
        <v>88</v>
      </c>
      <c r="E178" s="39"/>
      <c r="F178" s="39"/>
      <c r="G178" s="64" t="s">
        <v>370</v>
      </c>
      <c r="H178" s="65">
        <f>H179+H198+H196</f>
        <v>0</v>
      </c>
      <c r="I178" s="65">
        <f>I179+I198+I196</f>
        <v>0</v>
      </c>
      <c r="J178" s="65">
        <f>J179+J198+J196</f>
        <v>0</v>
      </c>
      <c r="K178" s="66"/>
      <c r="L178" s="65">
        <f>L179+L198+L196</f>
        <v>0</v>
      </c>
      <c r="M178" s="84">
        <f>M179+M198+M196</f>
        <v>0</v>
      </c>
      <c r="N178" s="65">
        <f>N179+N198+N196</f>
        <v>0</v>
      </c>
      <c r="O178" s="84">
        <f>O179+O198+O196</f>
        <v>0</v>
      </c>
      <c r="P178" s="84">
        <f t="shared" si="67"/>
        <v>0</v>
      </c>
      <c r="Q178" s="41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1"/>
      <c r="DD178" s="11"/>
      <c r="DE178" s="11"/>
      <c r="DF178" s="11"/>
      <c r="DG178" s="11"/>
      <c r="DH178" s="11"/>
      <c r="DI178" s="11"/>
      <c r="DJ178" s="11"/>
      <c r="DK178" s="11"/>
      <c r="DL178" s="11"/>
      <c r="DM178" s="11"/>
      <c r="DN178" s="11"/>
      <c r="DO178" s="11"/>
      <c r="DP178" s="11"/>
      <c r="DQ178" s="11"/>
      <c r="DR178" s="11"/>
      <c r="DS178" s="11"/>
      <c r="DT178" s="11"/>
      <c r="DU178" s="11"/>
      <c r="DV178" s="11"/>
      <c r="DW178" s="11"/>
      <c r="DX178" s="11"/>
      <c r="DY178" s="11"/>
      <c r="DZ178" s="11"/>
      <c r="EA178" s="11"/>
      <c r="EB178" s="11"/>
      <c r="EC178" s="11"/>
      <c r="ED178" s="11"/>
      <c r="EE178" s="11"/>
      <c r="EF178" s="11"/>
      <c r="EG178" s="11"/>
      <c r="EH178" s="11"/>
      <c r="EI178" s="11"/>
      <c r="EJ178" s="11"/>
      <c r="EK178" s="11"/>
      <c r="EL178" s="11"/>
      <c r="EM178" s="11"/>
      <c r="EN178" s="11"/>
      <c r="EO178" s="11"/>
      <c r="EP178" s="11"/>
      <c r="EQ178" s="11"/>
      <c r="ER178" s="11"/>
      <c r="ES178" s="11"/>
      <c r="ET178" s="11"/>
      <c r="EU178" s="11"/>
      <c r="EV178" s="11"/>
      <c r="EW178" s="11"/>
      <c r="EX178" s="11"/>
    </row>
    <row r="179" spans="1:154" x14ac:dyDescent="0.2">
      <c r="A179" s="38"/>
      <c r="B179" s="39"/>
      <c r="C179" s="39"/>
      <c r="D179" s="39"/>
      <c r="E179" s="39" t="s">
        <v>32</v>
      </c>
      <c r="F179" s="39"/>
      <c r="G179" s="52" t="s">
        <v>112</v>
      </c>
      <c r="H179" s="65">
        <f>SUM(H180:H195)</f>
        <v>0</v>
      </c>
      <c r="I179" s="65">
        <f>SUM(I180:I195)</f>
        <v>0</v>
      </c>
      <c r="J179" s="65">
        <f>SUM(J180:J195)</f>
        <v>0</v>
      </c>
      <c r="K179" s="66"/>
      <c r="L179" s="65">
        <f>SUM(L180:L195)</f>
        <v>0</v>
      </c>
      <c r="M179" s="60">
        <f>SUM(M180:M195)</f>
        <v>0</v>
      </c>
      <c r="N179" s="65">
        <f>SUM(N180:N195)</f>
        <v>0</v>
      </c>
      <c r="O179" s="67">
        <f>SUM(O180:O195)</f>
        <v>0</v>
      </c>
      <c r="P179" s="67">
        <f t="shared" si="67"/>
        <v>0</v>
      </c>
      <c r="Q179" s="41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1"/>
      <c r="DD179" s="11"/>
      <c r="DE179" s="11"/>
      <c r="DF179" s="11"/>
      <c r="DG179" s="11"/>
      <c r="DH179" s="11"/>
      <c r="DI179" s="11"/>
      <c r="DJ179" s="11"/>
      <c r="DK179" s="11"/>
      <c r="DL179" s="11"/>
      <c r="DM179" s="11"/>
      <c r="DN179" s="11"/>
      <c r="DO179" s="11"/>
      <c r="DP179" s="11"/>
      <c r="DQ179" s="11"/>
      <c r="DR179" s="11"/>
      <c r="DS179" s="11"/>
      <c r="DT179" s="11"/>
      <c r="DU179" s="11"/>
      <c r="DV179" s="11"/>
      <c r="DW179" s="11"/>
      <c r="DX179" s="11"/>
      <c r="DY179" s="11"/>
      <c r="DZ179" s="11"/>
      <c r="EA179" s="11"/>
      <c r="EB179" s="11"/>
      <c r="EC179" s="11"/>
      <c r="ED179" s="11"/>
      <c r="EE179" s="11"/>
      <c r="EF179" s="11"/>
      <c r="EG179" s="11"/>
      <c r="EH179" s="11"/>
      <c r="EI179" s="11"/>
      <c r="EJ179" s="11"/>
      <c r="EK179" s="11"/>
      <c r="EL179" s="11"/>
      <c r="EM179" s="11"/>
      <c r="EN179" s="11"/>
      <c r="EO179" s="11"/>
      <c r="EP179" s="11"/>
      <c r="EQ179" s="11"/>
      <c r="ER179" s="11"/>
      <c r="ES179" s="11"/>
      <c r="ET179" s="11"/>
      <c r="EU179" s="11"/>
      <c r="EV179" s="11"/>
      <c r="EW179" s="11"/>
      <c r="EX179" s="11"/>
    </row>
    <row r="180" spans="1:154" x14ac:dyDescent="0.2">
      <c r="A180" s="48"/>
      <c r="B180" s="49"/>
      <c r="C180" s="49"/>
      <c r="D180" s="49"/>
      <c r="E180" s="49"/>
      <c r="F180" s="49" t="s">
        <v>32</v>
      </c>
      <c r="G180" s="53" t="s">
        <v>349</v>
      </c>
      <c r="H180" s="68"/>
      <c r="I180" s="68"/>
      <c r="J180" s="68">
        <f t="shared" ref="J180:J204" si="78">H180-I180</f>
        <v>0</v>
      </c>
      <c r="K180" s="66"/>
      <c r="L180" s="68"/>
      <c r="M180" s="50"/>
      <c r="N180" s="68"/>
      <c r="O180" s="69">
        <f t="shared" ref="O180:O204" si="79">M180+N180</f>
        <v>0</v>
      </c>
      <c r="P180" s="69">
        <f t="shared" si="67"/>
        <v>0</v>
      </c>
      <c r="Q180" s="41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1"/>
      <c r="DD180" s="11"/>
      <c r="DE180" s="11"/>
      <c r="DF180" s="11"/>
      <c r="DG180" s="11"/>
      <c r="DH180" s="11"/>
      <c r="DI180" s="11"/>
      <c r="DJ180" s="11"/>
      <c r="DK180" s="11"/>
      <c r="DL180" s="11"/>
      <c r="DM180" s="11"/>
      <c r="DN180" s="11"/>
      <c r="DO180" s="11"/>
      <c r="DP180" s="11"/>
      <c r="DQ180" s="11"/>
      <c r="DR180" s="11"/>
      <c r="DS180" s="11"/>
      <c r="DT180" s="11"/>
      <c r="DU180" s="11"/>
      <c r="DV180" s="11"/>
      <c r="DW180" s="11"/>
      <c r="DX180" s="11"/>
      <c r="DY180" s="11"/>
      <c r="DZ180" s="11"/>
      <c r="EA180" s="11"/>
      <c r="EB180" s="11"/>
      <c r="EC180" s="11"/>
      <c r="ED180" s="11"/>
      <c r="EE180" s="11"/>
      <c r="EF180" s="11"/>
      <c r="EG180" s="11"/>
      <c r="EH180" s="11"/>
      <c r="EI180" s="11"/>
      <c r="EJ180" s="11"/>
      <c r="EK180" s="11"/>
      <c r="EL180" s="11"/>
      <c r="EM180" s="11"/>
      <c r="EN180" s="11"/>
      <c r="EO180" s="11"/>
      <c r="EP180" s="11"/>
      <c r="EQ180" s="11"/>
      <c r="ER180" s="11"/>
      <c r="ES180" s="11"/>
      <c r="ET180" s="11"/>
      <c r="EU180" s="11"/>
      <c r="EV180" s="11"/>
      <c r="EW180" s="11"/>
      <c r="EX180" s="11"/>
    </row>
    <row r="181" spans="1:154" x14ac:dyDescent="0.2">
      <c r="A181" s="48"/>
      <c r="B181" s="49"/>
      <c r="C181" s="49"/>
      <c r="D181" s="49"/>
      <c r="E181" s="49"/>
      <c r="F181" s="49" t="s">
        <v>115</v>
      </c>
      <c r="G181" s="53" t="s">
        <v>350</v>
      </c>
      <c r="H181" s="68"/>
      <c r="I181" s="68"/>
      <c r="J181" s="68">
        <f t="shared" si="78"/>
        <v>0</v>
      </c>
      <c r="K181" s="66"/>
      <c r="L181" s="68"/>
      <c r="M181" s="50"/>
      <c r="N181" s="68"/>
      <c r="O181" s="69">
        <f t="shared" si="79"/>
        <v>0</v>
      </c>
      <c r="P181" s="69">
        <f t="shared" si="67"/>
        <v>0</v>
      </c>
      <c r="Q181" s="41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1"/>
      <c r="DD181" s="11"/>
      <c r="DE181" s="11"/>
      <c r="DF181" s="11"/>
      <c r="DG181" s="11"/>
      <c r="DH181" s="11"/>
      <c r="DI181" s="11"/>
      <c r="DJ181" s="11"/>
      <c r="DK181" s="11"/>
      <c r="DL181" s="11"/>
      <c r="DM181" s="11"/>
      <c r="DN181" s="11"/>
      <c r="DO181" s="11"/>
      <c r="DP181" s="11"/>
      <c r="DQ181" s="11"/>
      <c r="DR181" s="11"/>
      <c r="DS181" s="11"/>
      <c r="DT181" s="11"/>
      <c r="DU181" s="11"/>
      <c r="DV181" s="11"/>
      <c r="DW181" s="11"/>
      <c r="DX181" s="11"/>
      <c r="DY181" s="11"/>
      <c r="DZ181" s="11"/>
      <c r="EA181" s="11"/>
      <c r="EB181" s="11"/>
      <c r="EC181" s="11"/>
      <c r="ED181" s="11"/>
      <c r="EE181" s="11"/>
      <c r="EF181" s="11"/>
      <c r="EG181" s="11"/>
      <c r="EH181" s="11"/>
      <c r="EI181" s="11"/>
      <c r="EJ181" s="11"/>
      <c r="EK181" s="11"/>
      <c r="EL181" s="11"/>
      <c r="EM181" s="11"/>
      <c r="EN181" s="11"/>
      <c r="EO181" s="11"/>
      <c r="EP181" s="11"/>
      <c r="EQ181" s="11"/>
      <c r="ER181" s="11"/>
      <c r="ES181" s="11"/>
      <c r="ET181" s="11"/>
      <c r="EU181" s="11"/>
      <c r="EV181" s="11"/>
      <c r="EW181" s="11"/>
      <c r="EX181" s="11"/>
    </row>
    <row r="182" spans="1:154" hidden="1" x14ac:dyDescent="0.2">
      <c r="A182" s="48"/>
      <c r="B182" s="49"/>
      <c r="C182" s="49"/>
      <c r="D182" s="49"/>
      <c r="E182" s="49"/>
      <c r="F182" s="49" t="s">
        <v>43</v>
      </c>
      <c r="G182" s="53" t="s">
        <v>281</v>
      </c>
      <c r="H182" s="68"/>
      <c r="I182" s="68"/>
      <c r="J182" s="68">
        <f t="shared" si="78"/>
        <v>0</v>
      </c>
      <c r="K182" s="66"/>
      <c r="L182" s="68"/>
      <c r="M182" s="50"/>
      <c r="N182" s="68"/>
      <c r="O182" s="69">
        <f t="shared" si="79"/>
        <v>0</v>
      </c>
      <c r="P182" s="69">
        <f t="shared" ref="P182:P244" si="80">L182-O182</f>
        <v>0</v>
      </c>
      <c r="Q182" s="41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1"/>
      <c r="DD182" s="11"/>
      <c r="DE182" s="11"/>
      <c r="DF182" s="11"/>
      <c r="DG182" s="11"/>
      <c r="DH182" s="11"/>
      <c r="DI182" s="11"/>
      <c r="DJ182" s="11"/>
      <c r="DK182" s="11"/>
      <c r="DL182" s="11"/>
      <c r="DM182" s="11"/>
      <c r="DN182" s="11"/>
      <c r="DO182" s="11"/>
      <c r="DP182" s="11"/>
      <c r="DQ182" s="11"/>
      <c r="DR182" s="11"/>
      <c r="DS182" s="11"/>
      <c r="DT182" s="11"/>
      <c r="DU182" s="11"/>
      <c r="DV182" s="11"/>
      <c r="DW182" s="11"/>
      <c r="DX182" s="11"/>
      <c r="DY182" s="11"/>
      <c r="DZ182" s="11"/>
      <c r="EA182" s="11"/>
      <c r="EB182" s="11"/>
      <c r="EC182" s="11"/>
      <c r="ED182" s="11"/>
      <c r="EE182" s="11"/>
      <c r="EF182" s="11"/>
      <c r="EG182" s="11"/>
      <c r="EH182" s="11"/>
      <c r="EI182" s="11"/>
      <c r="EJ182" s="11"/>
      <c r="EK182" s="11"/>
      <c r="EL182" s="11"/>
      <c r="EM182" s="11"/>
      <c r="EN182" s="11"/>
      <c r="EO182" s="11"/>
      <c r="EP182" s="11"/>
      <c r="EQ182" s="11"/>
      <c r="ER182" s="11"/>
      <c r="ES182" s="11"/>
      <c r="ET182" s="11"/>
      <c r="EU182" s="11"/>
      <c r="EV182" s="11"/>
      <c r="EW182" s="11"/>
      <c r="EX182" s="11"/>
    </row>
    <row r="183" spans="1:154" hidden="1" x14ac:dyDescent="0.2">
      <c r="A183" s="48"/>
      <c r="B183" s="49"/>
      <c r="C183" s="49"/>
      <c r="D183" s="49"/>
      <c r="E183" s="49"/>
      <c r="F183" s="49" t="s">
        <v>22</v>
      </c>
      <c r="G183" s="53" t="s">
        <v>282</v>
      </c>
      <c r="H183" s="68"/>
      <c r="I183" s="68"/>
      <c r="J183" s="68">
        <f t="shared" si="78"/>
        <v>0</v>
      </c>
      <c r="K183" s="66"/>
      <c r="L183" s="68"/>
      <c r="M183" s="50"/>
      <c r="N183" s="68"/>
      <c r="O183" s="69">
        <f t="shared" si="79"/>
        <v>0</v>
      </c>
      <c r="P183" s="69">
        <f t="shared" si="80"/>
        <v>0</v>
      </c>
      <c r="Q183" s="41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1"/>
      <c r="DD183" s="11"/>
      <c r="DE183" s="11"/>
      <c r="DF183" s="11"/>
      <c r="DG183" s="11"/>
      <c r="DH183" s="11"/>
      <c r="DI183" s="11"/>
      <c r="DJ183" s="11"/>
      <c r="DK183" s="11"/>
      <c r="DL183" s="11"/>
      <c r="DM183" s="11"/>
      <c r="DN183" s="11"/>
      <c r="DO183" s="11"/>
      <c r="DP183" s="11"/>
      <c r="DQ183" s="11"/>
      <c r="DR183" s="11"/>
      <c r="DS183" s="11"/>
      <c r="DT183" s="11"/>
      <c r="DU183" s="11"/>
      <c r="DV183" s="11"/>
      <c r="DW183" s="11"/>
      <c r="DX183" s="11"/>
      <c r="DY183" s="11"/>
      <c r="DZ183" s="11"/>
      <c r="EA183" s="11"/>
      <c r="EB183" s="11"/>
      <c r="EC183" s="11"/>
      <c r="ED183" s="11"/>
      <c r="EE183" s="11"/>
      <c r="EF183" s="11"/>
      <c r="EG183" s="11"/>
      <c r="EH183" s="11"/>
      <c r="EI183" s="11"/>
      <c r="EJ183" s="11"/>
      <c r="EK183" s="11"/>
      <c r="EL183" s="11"/>
      <c r="EM183" s="11"/>
      <c r="EN183" s="11"/>
      <c r="EO183" s="11"/>
      <c r="EP183" s="11"/>
      <c r="EQ183" s="11"/>
      <c r="ER183" s="11"/>
      <c r="ES183" s="11"/>
      <c r="ET183" s="11"/>
      <c r="EU183" s="11"/>
      <c r="EV183" s="11"/>
      <c r="EW183" s="11"/>
      <c r="EX183" s="11"/>
    </row>
    <row r="184" spans="1:154" x14ac:dyDescent="0.2">
      <c r="A184" s="48"/>
      <c r="B184" s="49"/>
      <c r="C184" s="49"/>
      <c r="D184" s="49"/>
      <c r="E184" s="49"/>
      <c r="F184" s="49" t="s">
        <v>33</v>
      </c>
      <c r="G184" s="53" t="s">
        <v>283</v>
      </c>
      <c r="H184" s="68"/>
      <c r="I184" s="68"/>
      <c r="J184" s="68">
        <f t="shared" si="78"/>
        <v>0</v>
      </c>
      <c r="K184" s="66"/>
      <c r="L184" s="68"/>
      <c r="M184" s="50"/>
      <c r="N184" s="68"/>
      <c r="O184" s="69">
        <f t="shared" si="79"/>
        <v>0</v>
      </c>
      <c r="P184" s="69">
        <f t="shared" si="80"/>
        <v>0</v>
      </c>
      <c r="Q184" s="41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1"/>
      <c r="DD184" s="11"/>
      <c r="DE184" s="11"/>
      <c r="DF184" s="11"/>
      <c r="DG184" s="11"/>
      <c r="DH184" s="11"/>
      <c r="DI184" s="11"/>
      <c r="DJ184" s="11"/>
      <c r="DK184" s="11"/>
      <c r="DL184" s="11"/>
      <c r="DM184" s="11"/>
      <c r="DN184" s="11"/>
      <c r="DO184" s="11"/>
      <c r="DP184" s="11"/>
      <c r="DQ184" s="11"/>
      <c r="DR184" s="11"/>
      <c r="DS184" s="11"/>
      <c r="DT184" s="11"/>
      <c r="DU184" s="11"/>
      <c r="DV184" s="11"/>
      <c r="DW184" s="11"/>
      <c r="DX184" s="11"/>
      <c r="DY184" s="11"/>
      <c r="DZ184" s="11"/>
      <c r="EA184" s="11"/>
      <c r="EB184" s="11"/>
      <c r="EC184" s="11"/>
      <c r="ED184" s="11"/>
      <c r="EE184" s="11"/>
      <c r="EF184" s="11"/>
      <c r="EG184" s="11"/>
      <c r="EH184" s="11"/>
      <c r="EI184" s="11"/>
      <c r="EJ184" s="11"/>
      <c r="EK184" s="11"/>
      <c r="EL184" s="11"/>
      <c r="EM184" s="11"/>
      <c r="EN184" s="11"/>
      <c r="EO184" s="11"/>
      <c r="EP184" s="11"/>
      <c r="EQ184" s="11"/>
      <c r="ER184" s="11"/>
      <c r="ES184" s="11"/>
      <c r="ET184" s="11"/>
      <c r="EU184" s="11"/>
      <c r="EV184" s="11"/>
      <c r="EW184" s="11"/>
      <c r="EX184" s="11"/>
    </row>
    <row r="185" spans="1:154" hidden="1" x14ac:dyDescent="0.2">
      <c r="A185" s="48"/>
      <c r="B185" s="49"/>
      <c r="C185" s="49"/>
      <c r="D185" s="49"/>
      <c r="E185" s="49"/>
      <c r="F185" s="49" t="s">
        <v>125</v>
      </c>
      <c r="G185" s="53" t="s">
        <v>284</v>
      </c>
      <c r="H185" s="68"/>
      <c r="I185" s="68"/>
      <c r="J185" s="68">
        <f t="shared" si="78"/>
        <v>0</v>
      </c>
      <c r="K185" s="66"/>
      <c r="L185" s="68"/>
      <c r="M185" s="50"/>
      <c r="N185" s="68"/>
      <c r="O185" s="69">
        <f t="shared" si="79"/>
        <v>0</v>
      </c>
      <c r="P185" s="69">
        <f t="shared" si="80"/>
        <v>0</v>
      </c>
      <c r="Q185" s="41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1"/>
      <c r="DD185" s="11"/>
      <c r="DE185" s="11"/>
      <c r="DF185" s="11"/>
      <c r="DG185" s="11"/>
      <c r="DH185" s="11"/>
      <c r="DI185" s="11"/>
      <c r="DJ185" s="11"/>
      <c r="DK185" s="11"/>
      <c r="DL185" s="11"/>
      <c r="DM185" s="11"/>
      <c r="DN185" s="11"/>
      <c r="DO185" s="11"/>
      <c r="DP185" s="11"/>
      <c r="DQ185" s="11"/>
      <c r="DR185" s="11"/>
      <c r="DS185" s="11"/>
      <c r="DT185" s="11"/>
      <c r="DU185" s="11"/>
      <c r="DV185" s="11"/>
      <c r="DW185" s="11"/>
      <c r="DX185" s="11"/>
      <c r="DY185" s="11"/>
      <c r="DZ185" s="11"/>
      <c r="EA185" s="11"/>
      <c r="EB185" s="11"/>
      <c r="EC185" s="11"/>
      <c r="ED185" s="11"/>
      <c r="EE185" s="11"/>
      <c r="EF185" s="11"/>
      <c r="EG185" s="11"/>
      <c r="EH185" s="11"/>
      <c r="EI185" s="11"/>
      <c r="EJ185" s="11"/>
      <c r="EK185" s="11"/>
      <c r="EL185" s="11"/>
      <c r="EM185" s="11"/>
      <c r="EN185" s="11"/>
      <c r="EO185" s="11"/>
      <c r="EP185" s="11"/>
      <c r="EQ185" s="11"/>
      <c r="ER185" s="11"/>
      <c r="ES185" s="11"/>
      <c r="ET185" s="11"/>
      <c r="EU185" s="11"/>
      <c r="EV185" s="11"/>
      <c r="EW185" s="11"/>
      <c r="EX185" s="11"/>
    </row>
    <row r="186" spans="1:154" hidden="1" x14ac:dyDescent="0.2">
      <c r="A186" s="48"/>
      <c r="B186" s="49"/>
      <c r="C186" s="49"/>
      <c r="D186" s="49"/>
      <c r="E186" s="49"/>
      <c r="F186" s="49" t="s">
        <v>116</v>
      </c>
      <c r="G186" s="53" t="s">
        <v>285</v>
      </c>
      <c r="H186" s="68"/>
      <c r="I186" s="68"/>
      <c r="J186" s="68">
        <f t="shared" si="78"/>
        <v>0</v>
      </c>
      <c r="K186" s="66"/>
      <c r="L186" s="68"/>
      <c r="M186" s="50"/>
      <c r="N186" s="68"/>
      <c r="O186" s="69">
        <f t="shared" si="79"/>
        <v>0</v>
      </c>
      <c r="P186" s="69">
        <f t="shared" si="80"/>
        <v>0</v>
      </c>
      <c r="Q186" s="41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1"/>
      <c r="DD186" s="11"/>
      <c r="DE186" s="11"/>
      <c r="DF186" s="11"/>
      <c r="DG186" s="11"/>
      <c r="DH186" s="11"/>
      <c r="DI186" s="11"/>
      <c r="DJ186" s="11"/>
      <c r="DK186" s="11"/>
      <c r="DL186" s="11"/>
      <c r="DM186" s="11"/>
      <c r="DN186" s="11"/>
      <c r="DO186" s="11"/>
      <c r="DP186" s="11"/>
      <c r="DQ186" s="11"/>
      <c r="DR186" s="11"/>
      <c r="DS186" s="11"/>
      <c r="DT186" s="11"/>
      <c r="DU186" s="11"/>
      <c r="DV186" s="11"/>
      <c r="DW186" s="11"/>
      <c r="DX186" s="11"/>
      <c r="DY186" s="11"/>
      <c r="DZ186" s="11"/>
      <c r="EA186" s="11"/>
      <c r="EB186" s="11"/>
      <c r="EC186" s="11"/>
      <c r="ED186" s="11"/>
      <c r="EE186" s="11"/>
      <c r="EF186" s="11"/>
      <c r="EG186" s="11"/>
      <c r="EH186" s="11"/>
      <c r="EI186" s="11"/>
      <c r="EJ186" s="11"/>
      <c r="EK186" s="11"/>
      <c r="EL186" s="11"/>
      <c r="EM186" s="11"/>
      <c r="EN186" s="11"/>
      <c r="EO186" s="11"/>
      <c r="EP186" s="11"/>
      <c r="EQ186" s="11"/>
      <c r="ER186" s="11"/>
      <c r="ES186" s="11"/>
      <c r="ET186" s="11"/>
      <c r="EU186" s="11"/>
      <c r="EV186" s="11"/>
      <c r="EW186" s="11"/>
      <c r="EX186" s="11"/>
    </row>
    <row r="187" spans="1:154" hidden="1" x14ac:dyDescent="0.2">
      <c r="A187" s="48"/>
      <c r="B187" s="49"/>
      <c r="C187" s="49"/>
      <c r="D187" s="49"/>
      <c r="E187" s="49"/>
      <c r="F187" s="49" t="s">
        <v>38</v>
      </c>
      <c r="G187" s="53" t="s">
        <v>298</v>
      </c>
      <c r="H187" s="68"/>
      <c r="I187" s="68"/>
      <c r="J187" s="68">
        <f t="shared" si="78"/>
        <v>0</v>
      </c>
      <c r="K187" s="66"/>
      <c r="L187" s="68"/>
      <c r="M187" s="50"/>
      <c r="N187" s="68"/>
      <c r="O187" s="69">
        <f t="shared" si="79"/>
        <v>0</v>
      </c>
      <c r="P187" s="69">
        <f t="shared" si="80"/>
        <v>0</v>
      </c>
      <c r="Q187" s="41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1"/>
      <c r="DD187" s="11"/>
      <c r="DE187" s="11"/>
      <c r="DF187" s="11"/>
      <c r="DG187" s="11"/>
      <c r="DH187" s="11"/>
      <c r="DI187" s="11"/>
      <c r="DJ187" s="11"/>
      <c r="DK187" s="11"/>
      <c r="DL187" s="11"/>
      <c r="DM187" s="11"/>
      <c r="DN187" s="11"/>
      <c r="DO187" s="11"/>
      <c r="DP187" s="11"/>
      <c r="DQ187" s="11"/>
      <c r="DR187" s="11"/>
      <c r="DS187" s="11"/>
      <c r="DT187" s="11"/>
      <c r="DU187" s="11"/>
      <c r="DV187" s="11"/>
      <c r="DW187" s="11"/>
      <c r="DX187" s="11"/>
      <c r="DY187" s="11"/>
      <c r="DZ187" s="11"/>
      <c r="EA187" s="11"/>
      <c r="EB187" s="11"/>
      <c r="EC187" s="11"/>
      <c r="ED187" s="11"/>
      <c r="EE187" s="11"/>
      <c r="EF187" s="11"/>
      <c r="EG187" s="11"/>
      <c r="EH187" s="11"/>
      <c r="EI187" s="11"/>
      <c r="EJ187" s="11"/>
      <c r="EK187" s="11"/>
      <c r="EL187" s="11"/>
      <c r="EM187" s="11"/>
      <c r="EN187" s="11"/>
      <c r="EO187" s="11"/>
      <c r="EP187" s="11"/>
      <c r="EQ187" s="11"/>
      <c r="ER187" s="11"/>
      <c r="ES187" s="11"/>
      <c r="ET187" s="11"/>
      <c r="EU187" s="11"/>
      <c r="EV187" s="11"/>
      <c r="EW187" s="11"/>
      <c r="EX187" s="11"/>
    </row>
    <row r="188" spans="1:154" hidden="1" x14ac:dyDescent="0.2">
      <c r="A188" s="48"/>
      <c r="B188" s="49"/>
      <c r="C188" s="49"/>
      <c r="D188" s="49"/>
      <c r="E188" s="49"/>
      <c r="F188" s="49">
        <v>10</v>
      </c>
      <c r="G188" s="53" t="s">
        <v>351</v>
      </c>
      <c r="H188" s="68"/>
      <c r="I188" s="68"/>
      <c r="J188" s="68">
        <f t="shared" si="78"/>
        <v>0</v>
      </c>
      <c r="K188" s="66"/>
      <c r="L188" s="68"/>
      <c r="M188" s="50"/>
      <c r="N188" s="68"/>
      <c r="O188" s="69">
        <f t="shared" si="79"/>
        <v>0</v>
      </c>
      <c r="P188" s="69">
        <f t="shared" si="80"/>
        <v>0</v>
      </c>
      <c r="Q188" s="41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1"/>
      <c r="DD188" s="11"/>
      <c r="DE188" s="11"/>
      <c r="DF188" s="11"/>
      <c r="DG188" s="11"/>
      <c r="DH188" s="11"/>
      <c r="DI188" s="11"/>
      <c r="DJ188" s="11"/>
      <c r="DK188" s="11"/>
      <c r="DL188" s="11"/>
      <c r="DM188" s="11"/>
      <c r="DN188" s="11"/>
      <c r="DO188" s="11"/>
      <c r="DP188" s="11"/>
      <c r="DQ188" s="11"/>
      <c r="DR188" s="11"/>
      <c r="DS188" s="11"/>
      <c r="DT188" s="11"/>
      <c r="DU188" s="11"/>
      <c r="DV188" s="11"/>
      <c r="DW188" s="11"/>
      <c r="DX188" s="11"/>
      <c r="DY188" s="11"/>
      <c r="DZ188" s="11"/>
      <c r="EA188" s="11"/>
      <c r="EB188" s="11"/>
      <c r="EC188" s="11"/>
      <c r="ED188" s="11"/>
      <c r="EE188" s="11"/>
      <c r="EF188" s="11"/>
      <c r="EG188" s="11"/>
      <c r="EH188" s="11"/>
      <c r="EI188" s="11"/>
      <c r="EJ188" s="11"/>
      <c r="EK188" s="11"/>
      <c r="EL188" s="11"/>
      <c r="EM188" s="11"/>
      <c r="EN188" s="11"/>
      <c r="EO188" s="11"/>
      <c r="EP188" s="11"/>
      <c r="EQ188" s="11"/>
      <c r="ER188" s="11"/>
      <c r="ES188" s="11"/>
      <c r="ET188" s="11"/>
      <c r="EU188" s="11"/>
      <c r="EV188" s="11"/>
      <c r="EW188" s="11"/>
      <c r="EX188" s="11"/>
    </row>
    <row r="189" spans="1:154" hidden="1" x14ac:dyDescent="0.2">
      <c r="A189" s="48"/>
      <c r="B189" s="49"/>
      <c r="C189" s="49"/>
      <c r="D189" s="49"/>
      <c r="E189" s="49"/>
      <c r="F189" s="49">
        <v>11</v>
      </c>
      <c r="G189" s="53" t="s">
        <v>288</v>
      </c>
      <c r="H189" s="68"/>
      <c r="I189" s="68"/>
      <c r="J189" s="68">
        <f t="shared" si="78"/>
        <v>0</v>
      </c>
      <c r="K189" s="66"/>
      <c r="L189" s="68"/>
      <c r="M189" s="50"/>
      <c r="N189" s="68"/>
      <c r="O189" s="69">
        <f t="shared" si="79"/>
        <v>0</v>
      </c>
      <c r="P189" s="69">
        <f t="shared" si="80"/>
        <v>0</v>
      </c>
      <c r="Q189" s="41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1"/>
      <c r="DD189" s="11"/>
      <c r="DE189" s="11"/>
      <c r="DF189" s="11"/>
      <c r="DG189" s="11"/>
      <c r="DH189" s="11"/>
      <c r="DI189" s="11"/>
      <c r="DJ189" s="11"/>
      <c r="DK189" s="11"/>
      <c r="DL189" s="11"/>
      <c r="DM189" s="11"/>
      <c r="DN189" s="11"/>
      <c r="DO189" s="11"/>
      <c r="DP189" s="11"/>
      <c r="DQ189" s="11"/>
      <c r="DR189" s="11"/>
      <c r="DS189" s="11"/>
      <c r="DT189" s="11"/>
      <c r="DU189" s="11"/>
      <c r="DV189" s="11"/>
      <c r="DW189" s="11"/>
      <c r="DX189" s="11"/>
      <c r="DY189" s="11"/>
      <c r="DZ189" s="11"/>
      <c r="EA189" s="11"/>
      <c r="EB189" s="11"/>
      <c r="EC189" s="11"/>
      <c r="ED189" s="11"/>
      <c r="EE189" s="11"/>
      <c r="EF189" s="11"/>
      <c r="EG189" s="11"/>
      <c r="EH189" s="11"/>
      <c r="EI189" s="11"/>
      <c r="EJ189" s="11"/>
      <c r="EK189" s="11"/>
      <c r="EL189" s="11"/>
      <c r="EM189" s="11"/>
      <c r="EN189" s="11"/>
      <c r="EO189" s="11"/>
      <c r="EP189" s="11"/>
      <c r="EQ189" s="11"/>
      <c r="ER189" s="11"/>
      <c r="ES189" s="11"/>
      <c r="ET189" s="11"/>
      <c r="EU189" s="11"/>
      <c r="EV189" s="11"/>
      <c r="EW189" s="11"/>
      <c r="EX189" s="11"/>
    </row>
    <row r="190" spans="1:154" ht="17.45" hidden="1" customHeight="1" x14ac:dyDescent="0.2">
      <c r="A190" s="48"/>
      <c r="B190" s="49"/>
      <c r="C190" s="49"/>
      <c r="D190" s="49"/>
      <c r="E190" s="49"/>
      <c r="F190" s="49">
        <v>12</v>
      </c>
      <c r="G190" s="53" t="s">
        <v>299</v>
      </c>
      <c r="H190" s="68"/>
      <c r="I190" s="68"/>
      <c r="J190" s="68">
        <f t="shared" si="78"/>
        <v>0</v>
      </c>
      <c r="K190" s="66"/>
      <c r="L190" s="68"/>
      <c r="M190" s="50"/>
      <c r="N190" s="68"/>
      <c r="O190" s="69">
        <f t="shared" si="79"/>
        <v>0</v>
      </c>
      <c r="P190" s="69">
        <f t="shared" si="80"/>
        <v>0</v>
      </c>
      <c r="Q190" s="41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1"/>
      <c r="DD190" s="11"/>
      <c r="DE190" s="11"/>
      <c r="DF190" s="11"/>
      <c r="DG190" s="11"/>
      <c r="DH190" s="11"/>
      <c r="DI190" s="11"/>
      <c r="DJ190" s="11"/>
      <c r="DK190" s="11"/>
      <c r="DL190" s="11"/>
      <c r="DM190" s="11"/>
      <c r="DN190" s="11"/>
      <c r="DO190" s="11"/>
      <c r="DP190" s="11"/>
      <c r="DQ190" s="11"/>
      <c r="DR190" s="11"/>
      <c r="DS190" s="11"/>
      <c r="DT190" s="11"/>
      <c r="DU190" s="11"/>
      <c r="DV190" s="11"/>
      <c r="DW190" s="11"/>
      <c r="DX190" s="11"/>
      <c r="DY190" s="11"/>
      <c r="DZ190" s="11"/>
      <c r="EA190" s="11"/>
      <c r="EB190" s="11"/>
      <c r="EC190" s="11"/>
      <c r="ED190" s="11"/>
      <c r="EE190" s="11"/>
      <c r="EF190" s="11"/>
      <c r="EG190" s="11"/>
      <c r="EH190" s="11"/>
      <c r="EI190" s="11"/>
      <c r="EJ190" s="11"/>
      <c r="EK190" s="11"/>
      <c r="EL190" s="11"/>
      <c r="EM190" s="11"/>
      <c r="EN190" s="11"/>
      <c r="EO190" s="11"/>
      <c r="EP190" s="11"/>
      <c r="EQ190" s="11"/>
      <c r="ER190" s="11"/>
      <c r="ES190" s="11"/>
      <c r="ET190" s="11"/>
      <c r="EU190" s="11"/>
      <c r="EV190" s="11"/>
      <c r="EW190" s="11"/>
      <c r="EX190" s="11"/>
    </row>
    <row r="191" spans="1:154" x14ac:dyDescent="0.2">
      <c r="A191" s="48"/>
      <c r="B191" s="49"/>
      <c r="C191" s="49"/>
      <c r="D191" s="49"/>
      <c r="E191" s="49"/>
      <c r="F191" s="49">
        <v>13</v>
      </c>
      <c r="G191" s="53" t="s">
        <v>300</v>
      </c>
      <c r="H191" s="68"/>
      <c r="I191" s="68"/>
      <c r="J191" s="68">
        <f t="shared" si="78"/>
        <v>0</v>
      </c>
      <c r="K191" s="66"/>
      <c r="L191" s="68"/>
      <c r="M191" s="50"/>
      <c r="N191" s="68"/>
      <c r="O191" s="69">
        <f t="shared" si="79"/>
        <v>0</v>
      </c>
      <c r="P191" s="69">
        <f t="shared" si="80"/>
        <v>0</v>
      </c>
      <c r="Q191" s="41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1"/>
      <c r="DD191" s="11"/>
      <c r="DE191" s="11"/>
      <c r="DF191" s="11"/>
      <c r="DG191" s="11"/>
      <c r="DH191" s="11"/>
      <c r="DI191" s="11"/>
      <c r="DJ191" s="11"/>
      <c r="DK191" s="11"/>
      <c r="DL191" s="11"/>
      <c r="DM191" s="11"/>
      <c r="DN191" s="11"/>
      <c r="DO191" s="11"/>
      <c r="DP191" s="11"/>
      <c r="DQ191" s="11"/>
      <c r="DR191" s="11"/>
      <c r="DS191" s="11"/>
      <c r="DT191" s="11"/>
      <c r="DU191" s="11"/>
      <c r="DV191" s="11"/>
      <c r="DW191" s="11"/>
      <c r="DX191" s="11"/>
      <c r="DY191" s="11"/>
      <c r="DZ191" s="11"/>
      <c r="EA191" s="11"/>
      <c r="EB191" s="11"/>
      <c r="EC191" s="11"/>
      <c r="ED191" s="11"/>
      <c r="EE191" s="11"/>
      <c r="EF191" s="11"/>
      <c r="EG191" s="11"/>
      <c r="EH191" s="11"/>
      <c r="EI191" s="11"/>
      <c r="EJ191" s="11"/>
      <c r="EK191" s="11"/>
      <c r="EL191" s="11"/>
      <c r="EM191" s="11"/>
      <c r="EN191" s="11"/>
      <c r="EO191" s="11"/>
      <c r="EP191" s="11"/>
      <c r="EQ191" s="11"/>
      <c r="ER191" s="11"/>
      <c r="ES191" s="11"/>
      <c r="ET191" s="11"/>
      <c r="EU191" s="11"/>
      <c r="EV191" s="11"/>
      <c r="EW191" s="11"/>
      <c r="EX191" s="11"/>
    </row>
    <row r="192" spans="1:154" hidden="1" x14ac:dyDescent="0.2">
      <c r="A192" s="48"/>
      <c r="B192" s="49"/>
      <c r="C192" s="49"/>
      <c r="D192" s="49"/>
      <c r="E192" s="49"/>
      <c r="F192" s="49">
        <v>14</v>
      </c>
      <c r="G192" s="53" t="s">
        <v>274</v>
      </c>
      <c r="H192" s="68"/>
      <c r="I192" s="68"/>
      <c r="J192" s="68">
        <f t="shared" si="78"/>
        <v>0</v>
      </c>
      <c r="K192" s="66"/>
      <c r="L192" s="68"/>
      <c r="M192" s="50"/>
      <c r="N192" s="68"/>
      <c r="O192" s="69">
        <f t="shared" si="79"/>
        <v>0</v>
      </c>
      <c r="P192" s="69">
        <f t="shared" si="80"/>
        <v>0</v>
      </c>
      <c r="Q192" s="41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1"/>
      <c r="DD192" s="11"/>
      <c r="DE192" s="11"/>
      <c r="DF192" s="11"/>
      <c r="DG192" s="11"/>
      <c r="DH192" s="11"/>
      <c r="DI192" s="11"/>
      <c r="DJ192" s="11"/>
      <c r="DK192" s="11"/>
      <c r="DL192" s="11"/>
      <c r="DM192" s="11"/>
      <c r="DN192" s="11"/>
      <c r="DO192" s="11"/>
      <c r="DP192" s="11"/>
      <c r="DQ192" s="11"/>
      <c r="DR192" s="11"/>
      <c r="DS192" s="11"/>
      <c r="DT192" s="11"/>
      <c r="DU192" s="11"/>
      <c r="DV192" s="11"/>
      <c r="DW192" s="11"/>
      <c r="DX192" s="11"/>
      <c r="DY192" s="11"/>
      <c r="DZ192" s="11"/>
      <c r="EA192" s="11"/>
      <c r="EB192" s="11"/>
      <c r="EC192" s="11"/>
      <c r="ED192" s="11"/>
      <c r="EE192" s="11"/>
      <c r="EF192" s="11"/>
      <c r="EG192" s="11"/>
      <c r="EH192" s="11"/>
      <c r="EI192" s="11"/>
      <c r="EJ192" s="11"/>
      <c r="EK192" s="11"/>
      <c r="EL192" s="11"/>
      <c r="EM192" s="11"/>
      <c r="EN192" s="11"/>
      <c r="EO192" s="11"/>
      <c r="EP192" s="11"/>
      <c r="EQ192" s="11"/>
      <c r="ER192" s="11"/>
      <c r="ES192" s="11"/>
      <c r="ET192" s="11"/>
      <c r="EU192" s="11"/>
      <c r="EV192" s="11"/>
      <c r="EW192" s="11"/>
      <c r="EX192" s="11"/>
    </row>
    <row r="193" spans="1:154" ht="17.45" hidden="1" customHeight="1" x14ac:dyDescent="0.2">
      <c r="A193" s="48"/>
      <c r="B193" s="49"/>
      <c r="C193" s="49"/>
      <c r="D193" s="49"/>
      <c r="E193" s="49"/>
      <c r="F193" s="49">
        <v>15</v>
      </c>
      <c r="G193" s="53" t="s">
        <v>301</v>
      </c>
      <c r="H193" s="68"/>
      <c r="I193" s="68"/>
      <c r="J193" s="68">
        <f t="shared" si="78"/>
        <v>0</v>
      </c>
      <c r="K193" s="66"/>
      <c r="L193" s="68"/>
      <c r="M193" s="50"/>
      <c r="N193" s="68"/>
      <c r="O193" s="69">
        <f t="shared" si="79"/>
        <v>0</v>
      </c>
      <c r="P193" s="69">
        <f t="shared" si="80"/>
        <v>0</v>
      </c>
      <c r="Q193" s="41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1"/>
      <c r="DD193" s="11"/>
      <c r="DE193" s="11"/>
      <c r="DF193" s="11"/>
      <c r="DG193" s="11"/>
      <c r="DH193" s="11"/>
      <c r="DI193" s="11"/>
      <c r="DJ193" s="11"/>
      <c r="DK193" s="11"/>
      <c r="DL193" s="11"/>
      <c r="DM193" s="11"/>
      <c r="DN193" s="11"/>
      <c r="DO193" s="11"/>
      <c r="DP193" s="11"/>
      <c r="DQ193" s="11"/>
      <c r="DR193" s="11"/>
      <c r="DS193" s="11"/>
      <c r="DT193" s="11"/>
      <c r="DU193" s="11"/>
      <c r="DV193" s="11"/>
      <c r="DW193" s="11"/>
      <c r="DX193" s="11"/>
      <c r="DY193" s="11"/>
      <c r="DZ193" s="11"/>
      <c r="EA193" s="11"/>
      <c r="EB193" s="11"/>
      <c r="EC193" s="11"/>
      <c r="ED193" s="11"/>
      <c r="EE193" s="11"/>
      <c r="EF193" s="11"/>
      <c r="EG193" s="11"/>
      <c r="EH193" s="11"/>
      <c r="EI193" s="11"/>
      <c r="EJ193" s="11"/>
      <c r="EK193" s="11"/>
      <c r="EL193" s="11"/>
      <c r="EM193" s="11"/>
      <c r="EN193" s="11"/>
      <c r="EO193" s="11"/>
      <c r="EP193" s="11"/>
      <c r="EQ193" s="11"/>
      <c r="ER193" s="11"/>
      <c r="ES193" s="11"/>
      <c r="ET193" s="11"/>
      <c r="EU193" s="11"/>
      <c r="EV193" s="11"/>
      <c r="EW193" s="11"/>
      <c r="EX193" s="11"/>
    </row>
    <row r="194" spans="1:154" x14ac:dyDescent="0.2">
      <c r="A194" s="48"/>
      <c r="B194" s="49"/>
      <c r="C194" s="49"/>
      <c r="D194" s="49"/>
      <c r="E194" s="49"/>
      <c r="F194" s="49">
        <v>17</v>
      </c>
      <c r="G194" s="53" t="s">
        <v>276</v>
      </c>
      <c r="H194" s="68"/>
      <c r="I194" s="68"/>
      <c r="J194" s="68">
        <f t="shared" si="78"/>
        <v>0</v>
      </c>
      <c r="K194" s="66"/>
      <c r="L194" s="68"/>
      <c r="M194" s="50"/>
      <c r="N194" s="68"/>
      <c r="O194" s="69">
        <f t="shared" si="79"/>
        <v>0</v>
      </c>
      <c r="P194" s="69">
        <f t="shared" si="80"/>
        <v>0</v>
      </c>
      <c r="Q194" s="41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1"/>
      <c r="DD194" s="11"/>
      <c r="DE194" s="11"/>
      <c r="DF194" s="11"/>
      <c r="DG194" s="11"/>
      <c r="DH194" s="11"/>
      <c r="DI194" s="11"/>
      <c r="DJ194" s="11"/>
      <c r="DK194" s="11"/>
      <c r="DL194" s="11"/>
      <c r="DM194" s="11"/>
      <c r="DN194" s="11"/>
      <c r="DO194" s="11"/>
      <c r="DP194" s="11"/>
      <c r="DQ194" s="11"/>
      <c r="DR194" s="11"/>
      <c r="DS194" s="11"/>
      <c r="DT194" s="11"/>
      <c r="DU194" s="11"/>
      <c r="DV194" s="11"/>
      <c r="DW194" s="11"/>
      <c r="DX194" s="11"/>
      <c r="DY194" s="11"/>
      <c r="DZ194" s="11"/>
      <c r="EA194" s="11"/>
      <c r="EB194" s="11"/>
      <c r="EC194" s="11"/>
      <c r="ED194" s="11"/>
      <c r="EE194" s="11"/>
      <c r="EF194" s="11"/>
      <c r="EG194" s="11"/>
      <c r="EH194" s="11"/>
      <c r="EI194" s="11"/>
      <c r="EJ194" s="11"/>
      <c r="EK194" s="11"/>
      <c r="EL194" s="11"/>
      <c r="EM194" s="11"/>
      <c r="EN194" s="11"/>
      <c r="EO194" s="11"/>
      <c r="EP194" s="11"/>
      <c r="EQ194" s="11"/>
      <c r="ER194" s="11"/>
      <c r="ES194" s="11"/>
      <c r="ET194" s="11"/>
      <c r="EU194" s="11"/>
      <c r="EV194" s="11"/>
      <c r="EW194" s="11"/>
      <c r="EX194" s="11"/>
    </row>
    <row r="195" spans="1:154" x14ac:dyDescent="0.2">
      <c r="A195" s="48"/>
      <c r="B195" s="49"/>
      <c r="C195" s="49"/>
      <c r="D195" s="49"/>
      <c r="E195" s="49"/>
      <c r="F195" s="49" t="s">
        <v>90</v>
      </c>
      <c r="G195" s="53" t="s">
        <v>275</v>
      </c>
      <c r="H195" s="68"/>
      <c r="I195" s="68"/>
      <c r="J195" s="68">
        <f t="shared" si="78"/>
        <v>0</v>
      </c>
      <c r="K195" s="66"/>
      <c r="L195" s="68"/>
      <c r="M195" s="50"/>
      <c r="N195" s="68"/>
      <c r="O195" s="69">
        <f t="shared" si="79"/>
        <v>0</v>
      </c>
      <c r="P195" s="69">
        <f t="shared" si="80"/>
        <v>0</v>
      </c>
      <c r="Q195" s="41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1"/>
      <c r="DD195" s="11"/>
      <c r="DE195" s="11"/>
      <c r="DF195" s="11"/>
      <c r="DG195" s="11"/>
      <c r="DH195" s="11"/>
      <c r="DI195" s="11"/>
      <c r="DJ195" s="11"/>
      <c r="DK195" s="11"/>
      <c r="DL195" s="11"/>
      <c r="DM195" s="11"/>
      <c r="DN195" s="11"/>
      <c r="DO195" s="11"/>
      <c r="DP195" s="11"/>
      <c r="DQ195" s="11"/>
      <c r="DR195" s="11"/>
      <c r="DS195" s="11"/>
      <c r="DT195" s="11"/>
      <c r="DU195" s="11"/>
      <c r="DV195" s="11"/>
      <c r="DW195" s="11"/>
      <c r="DX195" s="11"/>
      <c r="DY195" s="11"/>
      <c r="DZ195" s="11"/>
      <c r="EA195" s="11"/>
      <c r="EB195" s="11"/>
      <c r="EC195" s="11"/>
      <c r="ED195" s="11"/>
      <c r="EE195" s="11"/>
      <c r="EF195" s="11"/>
      <c r="EG195" s="11"/>
      <c r="EH195" s="11"/>
      <c r="EI195" s="11"/>
      <c r="EJ195" s="11"/>
      <c r="EK195" s="11"/>
      <c r="EL195" s="11"/>
      <c r="EM195" s="11"/>
      <c r="EN195" s="11"/>
      <c r="EO195" s="11"/>
      <c r="EP195" s="11"/>
      <c r="EQ195" s="11"/>
      <c r="ER195" s="11"/>
      <c r="ES195" s="11"/>
      <c r="ET195" s="11"/>
      <c r="EU195" s="11"/>
      <c r="EV195" s="11"/>
      <c r="EW195" s="11"/>
      <c r="EX195" s="11"/>
    </row>
    <row r="196" spans="1:154" x14ac:dyDescent="0.2">
      <c r="A196" s="48"/>
      <c r="B196" s="49"/>
      <c r="C196" s="49"/>
      <c r="D196" s="49"/>
      <c r="E196" s="49" t="s">
        <v>30</v>
      </c>
      <c r="F196" s="49"/>
      <c r="G196" s="52" t="s">
        <v>117</v>
      </c>
      <c r="H196" s="68">
        <f>H197</f>
        <v>0</v>
      </c>
      <c r="I196" s="68">
        <f>I197</f>
        <v>0</v>
      </c>
      <c r="J196" s="68">
        <f t="shared" si="78"/>
        <v>0</v>
      </c>
      <c r="K196" s="66"/>
      <c r="L196" s="68">
        <f>L197</f>
        <v>0</v>
      </c>
      <c r="M196" s="50">
        <f>M197</f>
        <v>0</v>
      </c>
      <c r="N196" s="68">
        <f>N197</f>
        <v>0</v>
      </c>
      <c r="O196" s="69">
        <f>O197</f>
        <v>0</v>
      </c>
      <c r="P196" s="69">
        <f t="shared" si="80"/>
        <v>0</v>
      </c>
      <c r="Q196" s="41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1"/>
      <c r="DD196" s="11"/>
      <c r="DE196" s="11"/>
      <c r="DF196" s="11"/>
      <c r="DG196" s="11"/>
      <c r="DH196" s="11"/>
      <c r="DI196" s="11"/>
      <c r="DJ196" s="11"/>
      <c r="DK196" s="11"/>
      <c r="DL196" s="11"/>
      <c r="DM196" s="11"/>
      <c r="DN196" s="11"/>
      <c r="DO196" s="11"/>
      <c r="DP196" s="11"/>
      <c r="DQ196" s="11"/>
      <c r="DR196" s="11"/>
      <c r="DS196" s="11"/>
      <c r="DT196" s="11"/>
      <c r="DU196" s="11"/>
      <c r="DV196" s="11"/>
      <c r="DW196" s="11"/>
      <c r="DX196" s="11"/>
      <c r="DY196" s="11"/>
      <c r="DZ196" s="11"/>
      <c r="EA196" s="11"/>
      <c r="EB196" s="11"/>
      <c r="EC196" s="11"/>
      <c r="ED196" s="11"/>
      <c r="EE196" s="11"/>
      <c r="EF196" s="11"/>
      <c r="EG196" s="11"/>
      <c r="EH196" s="11"/>
      <c r="EI196" s="11"/>
      <c r="EJ196" s="11"/>
      <c r="EK196" s="11"/>
      <c r="EL196" s="11"/>
      <c r="EM196" s="11"/>
      <c r="EN196" s="11"/>
      <c r="EO196" s="11"/>
      <c r="EP196" s="11"/>
      <c r="EQ196" s="11"/>
      <c r="ER196" s="11"/>
      <c r="ES196" s="11"/>
      <c r="ET196" s="11"/>
      <c r="EU196" s="11"/>
      <c r="EV196" s="11"/>
      <c r="EW196" s="11"/>
      <c r="EX196" s="11"/>
    </row>
    <row r="197" spans="1:154" x14ac:dyDescent="0.2">
      <c r="A197" s="48"/>
      <c r="B197" s="49"/>
      <c r="C197" s="49"/>
      <c r="D197" s="49"/>
      <c r="E197" s="49"/>
      <c r="F197" s="49" t="s">
        <v>33</v>
      </c>
      <c r="G197" s="53" t="s">
        <v>118</v>
      </c>
      <c r="H197" s="68"/>
      <c r="I197" s="68"/>
      <c r="J197" s="68">
        <f t="shared" si="78"/>
        <v>0</v>
      </c>
      <c r="K197" s="66"/>
      <c r="L197" s="68"/>
      <c r="M197" s="50"/>
      <c r="N197" s="68"/>
      <c r="O197" s="69">
        <f t="shared" si="79"/>
        <v>0</v>
      </c>
      <c r="P197" s="69">
        <f t="shared" si="80"/>
        <v>0</v>
      </c>
      <c r="Q197" s="41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</row>
    <row r="198" spans="1:154" x14ac:dyDescent="0.2">
      <c r="A198" s="38"/>
      <c r="B198" s="39"/>
      <c r="C198" s="39"/>
      <c r="D198" s="39"/>
      <c r="E198" s="39" t="s">
        <v>43</v>
      </c>
      <c r="F198" s="39"/>
      <c r="G198" s="52" t="s">
        <v>352</v>
      </c>
      <c r="H198" s="65">
        <f>H199+H200+H201+H202+H203+H204</f>
        <v>0</v>
      </c>
      <c r="I198" s="65">
        <f>I199+I200+I201+I202+I203+I204</f>
        <v>0</v>
      </c>
      <c r="J198" s="68">
        <f t="shared" si="78"/>
        <v>0</v>
      </c>
      <c r="K198" s="66"/>
      <c r="L198" s="65">
        <f>L199+L200+L201+L202+L203+L204</f>
        <v>0</v>
      </c>
      <c r="M198" s="60">
        <f>M199+M200+M201+M202+M203+M204</f>
        <v>0</v>
      </c>
      <c r="N198" s="65">
        <f>N199+N200+N201+N202+N203+N204</f>
        <v>0</v>
      </c>
      <c r="O198" s="67">
        <f>O199+O200+O201+O202+O203+O204</f>
        <v>0</v>
      </c>
      <c r="P198" s="67">
        <f t="shared" si="80"/>
        <v>0</v>
      </c>
      <c r="Q198" s="41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1"/>
      <c r="DD198" s="11"/>
      <c r="DE198" s="11"/>
      <c r="DF198" s="11"/>
      <c r="DG198" s="11"/>
      <c r="DH198" s="11"/>
      <c r="DI198" s="11"/>
      <c r="DJ198" s="11"/>
      <c r="DK198" s="11"/>
      <c r="DL198" s="11"/>
      <c r="DM198" s="11"/>
      <c r="DN198" s="11"/>
      <c r="DO198" s="11"/>
      <c r="DP198" s="11"/>
      <c r="DQ198" s="11"/>
      <c r="DR198" s="11"/>
      <c r="DS198" s="11"/>
      <c r="DT198" s="11"/>
      <c r="DU198" s="11"/>
      <c r="DV198" s="11"/>
      <c r="DW198" s="11"/>
      <c r="DX198" s="11"/>
      <c r="DY198" s="11"/>
      <c r="DZ198" s="11"/>
      <c r="EA198" s="11"/>
      <c r="EB198" s="11"/>
      <c r="EC198" s="11"/>
      <c r="ED198" s="11"/>
      <c r="EE198" s="11"/>
      <c r="EF198" s="11"/>
      <c r="EG198" s="11"/>
      <c r="EH198" s="11"/>
      <c r="EI198" s="11"/>
      <c r="EJ198" s="11"/>
      <c r="EK198" s="11"/>
      <c r="EL198" s="11"/>
      <c r="EM198" s="11"/>
      <c r="EN198" s="11"/>
      <c r="EO198" s="11"/>
      <c r="EP198" s="11"/>
      <c r="EQ198" s="11"/>
      <c r="ER198" s="11"/>
      <c r="ES198" s="11"/>
      <c r="ET198" s="11"/>
      <c r="EU198" s="11"/>
      <c r="EV198" s="11"/>
      <c r="EW198" s="11"/>
      <c r="EX198" s="11"/>
    </row>
    <row r="199" spans="1:154" x14ac:dyDescent="0.2">
      <c r="A199" s="48"/>
      <c r="B199" s="49"/>
      <c r="C199" s="49"/>
      <c r="D199" s="49"/>
      <c r="E199" s="49"/>
      <c r="F199" s="49" t="s">
        <v>32</v>
      </c>
      <c r="G199" s="53" t="s">
        <v>120</v>
      </c>
      <c r="H199" s="68"/>
      <c r="I199" s="68"/>
      <c r="J199" s="68">
        <f t="shared" si="78"/>
        <v>0</v>
      </c>
      <c r="K199" s="66"/>
      <c r="L199" s="68"/>
      <c r="M199" s="50"/>
      <c r="N199" s="68"/>
      <c r="O199" s="69">
        <f t="shared" si="79"/>
        <v>0</v>
      </c>
      <c r="P199" s="69">
        <f t="shared" si="80"/>
        <v>0</v>
      </c>
      <c r="Q199" s="41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1"/>
      <c r="DD199" s="11"/>
      <c r="DE199" s="11"/>
      <c r="DF199" s="11"/>
      <c r="DG199" s="11"/>
      <c r="DH199" s="11"/>
      <c r="DI199" s="11"/>
      <c r="DJ199" s="11"/>
      <c r="DK199" s="11"/>
      <c r="DL199" s="11"/>
      <c r="DM199" s="11"/>
      <c r="DN199" s="11"/>
      <c r="DO199" s="11"/>
      <c r="DP199" s="11"/>
      <c r="DQ199" s="11"/>
      <c r="DR199" s="11"/>
      <c r="DS199" s="11"/>
      <c r="DT199" s="11"/>
      <c r="DU199" s="11"/>
      <c r="DV199" s="11"/>
      <c r="DW199" s="11"/>
      <c r="DX199" s="11"/>
      <c r="DY199" s="11"/>
      <c r="DZ199" s="11"/>
      <c r="EA199" s="11"/>
      <c r="EB199" s="11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1"/>
      <c r="EN199" s="11"/>
      <c r="EO199" s="11"/>
      <c r="EP199" s="11"/>
      <c r="EQ199" s="11"/>
      <c r="ER199" s="11"/>
      <c r="ES199" s="11"/>
      <c r="ET199" s="11"/>
      <c r="EU199" s="11"/>
      <c r="EV199" s="11"/>
      <c r="EW199" s="11"/>
      <c r="EX199" s="11"/>
    </row>
    <row r="200" spans="1:154" x14ac:dyDescent="0.2">
      <c r="A200" s="48"/>
      <c r="B200" s="49"/>
      <c r="C200" s="49"/>
      <c r="D200" s="49"/>
      <c r="E200" s="49"/>
      <c r="F200" s="49" t="s">
        <v>30</v>
      </c>
      <c r="G200" s="53" t="s">
        <v>353</v>
      </c>
      <c r="H200" s="68"/>
      <c r="I200" s="68"/>
      <c r="J200" s="68">
        <f t="shared" si="78"/>
        <v>0</v>
      </c>
      <c r="K200" s="66"/>
      <c r="L200" s="68"/>
      <c r="M200" s="50"/>
      <c r="N200" s="68"/>
      <c r="O200" s="69">
        <f t="shared" si="79"/>
        <v>0</v>
      </c>
      <c r="P200" s="69">
        <f t="shared" si="80"/>
        <v>0</v>
      </c>
      <c r="Q200" s="41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1"/>
      <c r="DD200" s="11"/>
      <c r="DE200" s="11"/>
      <c r="DF200" s="11"/>
      <c r="DG200" s="11"/>
      <c r="DH200" s="11"/>
      <c r="DI200" s="11"/>
      <c r="DJ200" s="11"/>
      <c r="DK200" s="11"/>
      <c r="DL200" s="11"/>
      <c r="DM200" s="11"/>
      <c r="DN200" s="11"/>
      <c r="DO200" s="11"/>
      <c r="DP200" s="11"/>
      <c r="DQ200" s="11"/>
      <c r="DR200" s="11"/>
      <c r="DS200" s="11"/>
      <c r="DT200" s="11"/>
      <c r="DU200" s="11"/>
      <c r="DV200" s="11"/>
      <c r="DW200" s="11"/>
      <c r="DX200" s="11"/>
      <c r="DY200" s="11"/>
      <c r="DZ200" s="11"/>
      <c r="EA200" s="11"/>
      <c r="EB200" s="11"/>
      <c r="EC200" s="11"/>
      <c r="ED200" s="11"/>
      <c r="EE200" s="11"/>
      <c r="EF200" s="11"/>
      <c r="EG200" s="11"/>
      <c r="EH200" s="11"/>
      <c r="EI200" s="11"/>
      <c r="EJ200" s="11"/>
      <c r="EK200" s="11"/>
      <c r="EL200" s="11"/>
      <c r="EM200" s="11"/>
      <c r="EN200" s="11"/>
      <c r="EO200" s="11"/>
      <c r="EP200" s="11"/>
      <c r="EQ200" s="11"/>
      <c r="ER200" s="11"/>
      <c r="ES200" s="11"/>
      <c r="ET200" s="11"/>
      <c r="EU200" s="11"/>
      <c r="EV200" s="11"/>
      <c r="EW200" s="11"/>
      <c r="EX200" s="11"/>
    </row>
    <row r="201" spans="1:154" x14ac:dyDescent="0.2">
      <c r="A201" s="48"/>
      <c r="B201" s="49"/>
      <c r="C201" s="49"/>
      <c r="D201" s="49"/>
      <c r="E201" s="49"/>
      <c r="F201" s="49" t="s">
        <v>43</v>
      </c>
      <c r="G201" s="53" t="s">
        <v>354</v>
      </c>
      <c r="H201" s="68"/>
      <c r="I201" s="68"/>
      <c r="J201" s="68">
        <f t="shared" si="78"/>
        <v>0</v>
      </c>
      <c r="K201" s="66"/>
      <c r="L201" s="68"/>
      <c r="M201" s="50"/>
      <c r="N201" s="68"/>
      <c r="O201" s="69">
        <f t="shared" si="79"/>
        <v>0</v>
      </c>
      <c r="P201" s="69">
        <f t="shared" si="80"/>
        <v>0</v>
      </c>
      <c r="Q201" s="41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1"/>
      <c r="DD201" s="11"/>
      <c r="DE201" s="11"/>
      <c r="DF201" s="11"/>
      <c r="DG201" s="11"/>
      <c r="DH201" s="11"/>
      <c r="DI201" s="11"/>
      <c r="DJ201" s="11"/>
      <c r="DK201" s="11"/>
      <c r="DL201" s="11"/>
      <c r="DM201" s="11"/>
      <c r="DN201" s="11"/>
      <c r="DO201" s="11"/>
      <c r="DP201" s="11"/>
      <c r="DQ201" s="11"/>
      <c r="DR201" s="11"/>
      <c r="DS201" s="11"/>
      <c r="DT201" s="11"/>
      <c r="DU201" s="11"/>
      <c r="DV201" s="11"/>
      <c r="DW201" s="11"/>
      <c r="DX201" s="11"/>
      <c r="DY201" s="11"/>
      <c r="DZ201" s="11"/>
      <c r="EA201" s="11"/>
      <c r="EB201" s="11"/>
      <c r="EC201" s="11"/>
      <c r="ED201" s="11"/>
      <c r="EE201" s="11"/>
      <c r="EF201" s="11"/>
      <c r="EG201" s="11"/>
      <c r="EH201" s="11"/>
      <c r="EI201" s="11"/>
      <c r="EJ201" s="11"/>
      <c r="EK201" s="11"/>
      <c r="EL201" s="11"/>
      <c r="EM201" s="11"/>
      <c r="EN201" s="11"/>
      <c r="EO201" s="11"/>
      <c r="EP201" s="11"/>
      <c r="EQ201" s="11"/>
      <c r="ER201" s="11"/>
      <c r="ES201" s="11"/>
      <c r="ET201" s="11"/>
      <c r="EU201" s="11"/>
      <c r="EV201" s="11"/>
      <c r="EW201" s="11"/>
      <c r="EX201" s="11"/>
    </row>
    <row r="202" spans="1:154" x14ac:dyDescent="0.2">
      <c r="A202" s="48"/>
      <c r="B202" s="49"/>
      <c r="C202" s="49"/>
      <c r="D202" s="49"/>
      <c r="E202" s="49"/>
      <c r="F202" s="49" t="s">
        <v>22</v>
      </c>
      <c r="G202" s="53" t="s">
        <v>123</v>
      </c>
      <c r="H202" s="68"/>
      <c r="I202" s="68"/>
      <c r="J202" s="68">
        <f t="shared" si="78"/>
        <v>0</v>
      </c>
      <c r="K202" s="66"/>
      <c r="L202" s="68"/>
      <c r="M202" s="50"/>
      <c r="N202" s="68"/>
      <c r="O202" s="69">
        <f t="shared" si="79"/>
        <v>0</v>
      </c>
      <c r="P202" s="69">
        <f t="shared" si="80"/>
        <v>0</v>
      </c>
      <c r="Q202" s="41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1"/>
      <c r="DD202" s="11"/>
      <c r="DE202" s="11"/>
      <c r="DF202" s="11"/>
      <c r="DG202" s="11"/>
      <c r="DH202" s="11"/>
      <c r="DI202" s="11"/>
      <c r="DJ202" s="11"/>
      <c r="DK202" s="11"/>
      <c r="DL202" s="11"/>
      <c r="DM202" s="11"/>
      <c r="DN202" s="11"/>
      <c r="DO202" s="11"/>
      <c r="DP202" s="11"/>
      <c r="DQ202" s="11"/>
      <c r="DR202" s="11"/>
      <c r="DS202" s="11"/>
      <c r="DT202" s="11"/>
      <c r="DU202" s="11"/>
      <c r="DV202" s="11"/>
      <c r="DW202" s="11"/>
      <c r="DX202" s="11"/>
      <c r="DY202" s="11"/>
      <c r="DZ202" s="11"/>
      <c r="EA202" s="11"/>
      <c r="EB202" s="11"/>
      <c r="EC202" s="11"/>
      <c r="ED202" s="11"/>
      <c r="EE202" s="11"/>
      <c r="EF202" s="11"/>
      <c r="EG202" s="11"/>
      <c r="EH202" s="11"/>
      <c r="EI202" s="11"/>
      <c r="EJ202" s="11"/>
      <c r="EK202" s="11"/>
      <c r="EL202" s="11"/>
      <c r="EM202" s="11"/>
      <c r="EN202" s="11"/>
      <c r="EO202" s="11"/>
      <c r="EP202" s="11"/>
      <c r="EQ202" s="11"/>
      <c r="ER202" s="11"/>
      <c r="ES202" s="11"/>
      <c r="ET202" s="11"/>
      <c r="EU202" s="11"/>
      <c r="EV202" s="11"/>
      <c r="EW202" s="11"/>
      <c r="EX202" s="11"/>
    </row>
    <row r="203" spans="1:154" x14ac:dyDescent="0.2">
      <c r="A203" s="48"/>
      <c r="B203" s="49"/>
      <c r="C203" s="49"/>
      <c r="D203" s="49"/>
      <c r="E203" s="49"/>
      <c r="F203" s="49" t="s">
        <v>33</v>
      </c>
      <c r="G203" s="53" t="s">
        <v>124</v>
      </c>
      <c r="H203" s="68"/>
      <c r="I203" s="68"/>
      <c r="J203" s="68">
        <f t="shared" si="78"/>
        <v>0</v>
      </c>
      <c r="K203" s="66"/>
      <c r="L203" s="68"/>
      <c r="M203" s="50"/>
      <c r="N203" s="68"/>
      <c r="O203" s="69">
        <f t="shared" si="79"/>
        <v>0</v>
      </c>
      <c r="P203" s="69">
        <f t="shared" si="80"/>
        <v>0</v>
      </c>
      <c r="Q203" s="41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</row>
    <row r="204" spans="1:154" x14ac:dyDescent="0.2">
      <c r="A204" s="48"/>
      <c r="B204" s="49"/>
      <c r="C204" s="49"/>
      <c r="D204" s="49"/>
      <c r="E204" s="49"/>
      <c r="F204" s="49" t="s">
        <v>125</v>
      </c>
      <c r="G204" s="53" t="s">
        <v>126</v>
      </c>
      <c r="H204" s="68"/>
      <c r="I204" s="68"/>
      <c r="J204" s="68">
        <f t="shared" si="78"/>
        <v>0</v>
      </c>
      <c r="K204" s="66"/>
      <c r="L204" s="68"/>
      <c r="M204" s="50"/>
      <c r="N204" s="68"/>
      <c r="O204" s="69">
        <f t="shared" si="79"/>
        <v>0</v>
      </c>
      <c r="P204" s="69">
        <f t="shared" si="80"/>
        <v>0</v>
      </c>
      <c r="Q204" s="41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1"/>
      <c r="DD204" s="11"/>
      <c r="DE204" s="11"/>
      <c r="DF204" s="11"/>
      <c r="DG204" s="11"/>
      <c r="DH204" s="11"/>
      <c r="DI204" s="11"/>
      <c r="DJ204" s="11"/>
      <c r="DK204" s="11"/>
      <c r="DL204" s="11"/>
      <c r="DM204" s="11"/>
      <c r="DN204" s="11"/>
      <c r="DO204" s="11"/>
      <c r="DP204" s="11"/>
      <c r="DQ204" s="11"/>
      <c r="DR204" s="11"/>
      <c r="DS204" s="11"/>
      <c r="DT204" s="11"/>
      <c r="DU204" s="11"/>
      <c r="DV204" s="11"/>
      <c r="DW204" s="11"/>
      <c r="DX204" s="11"/>
      <c r="DY204" s="11"/>
      <c r="DZ204" s="11"/>
      <c r="EA204" s="11"/>
      <c r="EB204" s="11"/>
      <c r="EC204" s="11"/>
      <c r="ED204" s="11"/>
      <c r="EE204" s="11"/>
      <c r="EF204" s="11"/>
      <c r="EG204" s="11"/>
      <c r="EH204" s="11"/>
      <c r="EI204" s="11"/>
      <c r="EJ204" s="11"/>
      <c r="EK204" s="11"/>
      <c r="EL204" s="11"/>
      <c r="EM204" s="11"/>
      <c r="EN204" s="11"/>
      <c r="EO204" s="11"/>
      <c r="EP204" s="11"/>
      <c r="EQ204" s="11"/>
      <c r="ER204" s="11"/>
      <c r="ES204" s="11"/>
      <c r="ET204" s="11"/>
      <c r="EU204" s="11"/>
      <c r="EV204" s="11"/>
      <c r="EW204" s="11"/>
      <c r="EX204" s="11"/>
    </row>
    <row r="205" spans="1:154" x14ac:dyDescent="0.2">
      <c r="A205" s="38"/>
      <c r="B205" s="39"/>
      <c r="C205" s="39"/>
      <c r="D205" s="39" t="s">
        <v>89</v>
      </c>
      <c r="E205" s="39"/>
      <c r="F205" s="39"/>
      <c r="G205" s="64" t="s">
        <v>66</v>
      </c>
      <c r="H205" s="65">
        <f>H206+H217+H218+H222+H225+H226+H227+H228</f>
        <v>0</v>
      </c>
      <c r="I205" s="65">
        <f>I206+I217+I218+I222+I225+I226+I227+I228</f>
        <v>0</v>
      </c>
      <c r="J205" s="65">
        <f>J206+J217+J218+J222+J225+J226+J227+J228</f>
        <v>0</v>
      </c>
      <c r="K205" s="66" t="e">
        <f>ROUND(I205/H205*100,2)</f>
        <v>#DIV/0!</v>
      </c>
      <c r="L205" s="65">
        <f>L206+L217+L218+L222+L225+L226+L227+L228</f>
        <v>0</v>
      </c>
      <c r="M205" s="65">
        <f>M206+M217+M218+M222+M225+M226+M227+M228</f>
        <v>0</v>
      </c>
      <c r="N205" s="65">
        <f>N206+N217+N218+N222+N225+N226+N227+N228</f>
        <v>0</v>
      </c>
      <c r="O205" s="65">
        <f t="shared" ref="O205" si="81">O206+O217+O218+O222+O225+O226+O227+O228</f>
        <v>0</v>
      </c>
      <c r="P205" s="67">
        <f t="shared" si="80"/>
        <v>0</v>
      </c>
      <c r="Q205" s="41" t="e">
        <f t="shared" ref="Q205:Q244" si="82">ROUND(O205/L205*100,2)</f>
        <v>#DIV/0!</v>
      </c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1"/>
      <c r="DD205" s="11"/>
      <c r="DE205" s="11"/>
      <c r="DF205" s="11"/>
      <c r="DG205" s="11"/>
      <c r="DH205" s="11"/>
      <c r="DI205" s="11"/>
      <c r="DJ205" s="11"/>
      <c r="DK205" s="11"/>
      <c r="DL205" s="11"/>
      <c r="DM205" s="11"/>
      <c r="DN205" s="11"/>
      <c r="DO205" s="11"/>
      <c r="DP205" s="11"/>
      <c r="DQ205" s="11"/>
      <c r="DR205" s="11"/>
      <c r="DS205" s="11"/>
      <c r="DT205" s="11"/>
      <c r="DU205" s="11"/>
      <c r="DV205" s="11"/>
      <c r="DW205" s="11"/>
      <c r="DX205" s="11"/>
      <c r="DY205" s="11"/>
      <c r="DZ205" s="11"/>
      <c r="EA205" s="11"/>
      <c r="EB205" s="11"/>
      <c r="EC205" s="11"/>
      <c r="ED205" s="11"/>
      <c r="EE205" s="11"/>
      <c r="EF205" s="11"/>
      <c r="EG205" s="11"/>
      <c r="EH205" s="11"/>
      <c r="EI205" s="11"/>
      <c r="EJ205" s="11"/>
      <c r="EK205" s="11"/>
      <c r="EL205" s="11"/>
      <c r="EM205" s="11"/>
      <c r="EN205" s="11"/>
      <c r="EO205" s="11"/>
      <c r="EP205" s="11"/>
      <c r="EQ205" s="11"/>
      <c r="ER205" s="11"/>
      <c r="ES205" s="11"/>
      <c r="ET205" s="11"/>
      <c r="EU205" s="11"/>
      <c r="EV205" s="11"/>
      <c r="EW205" s="11"/>
      <c r="EX205" s="11"/>
    </row>
    <row r="206" spans="1:154" x14ac:dyDescent="0.2">
      <c r="A206" s="38"/>
      <c r="B206" s="39"/>
      <c r="C206" s="39"/>
      <c r="D206" s="39"/>
      <c r="E206" s="39" t="s">
        <v>32</v>
      </c>
      <c r="F206" s="39"/>
      <c r="G206" s="52" t="s">
        <v>145</v>
      </c>
      <c r="H206" s="65">
        <f>SUM(H207:H216)</f>
        <v>0</v>
      </c>
      <c r="I206" s="65">
        <f>SUM(I207:I216)</f>
        <v>0</v>
      </c>
      <c r="J206" s="65">
        <f>SUM(J207:J216)</f>
        <v>0</v>
      </c>
      <c r="K206" s="66" t="e">
        <f>ROUND(I206/H206*100,2)</f>
        <v>#DIV/0!</v>
      </c>
      <c r="L206" s="65">
        <f>SUM(L207:L216)</f>
        <v>0</v>
      </c>
      <c r="M206" s="60">
        <f>SUM(M207:M216)</f>
        <v>0</v>
      </c>
      <c r="N206" s="65">
        <f>SUM(N207:N216)</f>
        <v>0</v>
      </c>
      <c r="O206" s="67">
        <f>SUM(O207:O216)</f>
        <v>0</v>
      </c>
      <c r="P206" s="67">
        <f t="shared" si="80"/>
        <v>0</v>
      </c>
      <c r="Q206" s="41" t="e">
        <f t="shared" si="82"/>
        <v>#DIV/0!</v>
      </c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1"/>
      <c r="DD206" s="11"/>
      <c r="DE206" s="11"/>
      <c r="DF206" s="11"/>
      <c r="DG206" s="11"/>
      <c r="DH206" s="11"/>
      <c r="DI206" s="11"/>
      <c r="DJ206" s="11"/>
      <c r="DK206" s="11"/>
      <c r="DL206" s="11"/>
      <c r="DM206" s="11"/>
      <c r="DN206" s="11"/>
      <c r="DO206" s="11"/>
      <c r="DP206" s="11"/>
      <c r="DQ206" s="11"/>
      <c r="DR206" s="11"/>
      <c r="DS206" s="11"/>
      <c r="DT206" s="11"/>
      <c r="DU206" s="11"/>
      <c r="DV206" s="11"/>
      <c r="DW206" s="11"/>
      <c r="DX206" s="11"/>
      <c r="DY206" s="11"/>
      <c r="DZ206" s="11"/>
      <c r="EA206" s="11"/>
      <c r="EB206" s="11"/>
      <c r="EC206" s="11"/>
      <c r="ED206" s="11"/>
      <c r="EE206" s="11"/>
      <c r="EF206" s="11"/>
      <c r="EG206" s="11"/>
      <c r="EH206" s="11"/>
      <c r="EI206" s="11"/>
      <c r="EJ206" s="11"/>
      <c r="EK206" s="11"/>
      <c r="EL206" s="11"/>
      <c r="EM206" s="11"/>
      <c r="EN206" s="11"/>
      <c r="EO206" s="11"/>
      <c r="EP206" s="11"/>
      <c r="EQ206" s="11"/>
      <c r="ER206" s="11"/>
      <c r="ES206" s="11"/>
      <c r="ET206" s="11"/>
      <c r="EU206" s="11"/>
      <c r="EV206" s="11"/>
      <c r="EW206" s="11"/>
      <c r="EX206" s="11"/>
    </row>
    <row r="207" spans="1:154" x14ac:dyDescent="0.2">
      <c r="A207" s="48"/>
      <c r="B207" s="49"/>
      <c r="C207" s="49"/>
      <c r="D207" s="49"/>
      <c r="E207" s="49"/>
      <c r="F207" s="49" t="s">
        <v>32</v>
      </c>
      <c r="G207" s="53" t="s">
        <v>170</v>
      </c>
      <c r="H207" s="68"/>
      <c r="I207" s="68"/>
      <c r="J207" s="68">
        <f t="shared" ref="J207:J258" si="83">H207-I207</f>
        <v>0</v>
      </c>
      <c r="K207" s="66"/>
      <c r="L207" s="68"/>
      <c r="M207" s="50"/>
      <c r="N207" s="68"/>
      <c r="O207" s="69">
        <f t="shared" ref="O207:O217" si="84">M207+N207</f>
        <v>0</v>
      </c>
      <c r="P207" s="69">
        <f t="shared" si="80"/>
        <v>0</v>
      </c>
      <c r="Q207" s="41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1"/>
      <c r="DD207" s="11"/>
      <c r="DE207" s="11"/>
      <c r="DF207" s="11"/>
      <c r="DG207" s="11"/>
      <c r="DH207" s="11"/>
      <c r="DI207" s="11"/>
      <c r="DJ207" s="11"/>
      <c r="DK207" s="11"/>
      <c r="DL207" s="11"/>
      <c r="DM207" s="11"/>
      <c r="DN207" s="11"/>
      <c r="DO207" s="11"/>
      <c r="DP207" s="11"/>
      <c r="DQ207" s="11"/>
      <c r="DR207" s="11"/>
      <c r="DS207" s="11"/>
      <c r="DT207" s="11"/>
      <c r="DU207" s="11"/>
      <c r="DV207" s="11"/>
      <c r="DW207" s="11"/>
      <c r="DX207" s="11"/>
      <c r="DY207" s="11"/>
      <c r="DZ207" s="11"/>
      <c r="EA207" s="11"/>
      <c r="EB207" s="11"/>
      <c r="EC207" s="11"/>
      <c r="ED207" s="11"/>
      <c r="EE207" s="11"/>
      <c r="EF207" s="11"/>
      <c r="EG207" s="11"/>
      <c r="EH207" s="11"/>
      <c r="EI207" s="11"/>
      <c r="EJ207" s="11"/>
      <c r="EK207" s="11"/>
      <c r="EL207" s="11"/>
      <c r="EM207" s="11"/>
      <c r="EN207" s="11"/>
      <c r="EO207" s="11"/>
      <c r="EP207" s="11"/>
      <c r="EQ207" s="11"/>
      <c r="ER207" s="11"/>
      <c r="ES207" s="11"/>
      <c r="ET207" s="11"/>
      <c r="EU207" s="11"/>
      <c r="EV207" s="11"/>
      <c r="EW207" s="11"/>
      <c r="EX207" s="11"/>
    </row>
    <row r="208" spans="1:154" x14ac:dyDescent="0.2">
      <c r="A208" s="48"/>
      <c r="B208" s="49"/>
      <c r="C208" s="49"/>
      <c r="D208" s="49"/>
      <c r="E208" s="49"/>
      <c r="F208" s="49" t="s">
        <v>30</v>
      </c>
      <c r="G208" s="53" t="s">
        <v>303</v>
      </c>
      <c r="H208" s="68"/>
      <c r="I208" s="68"/>
      <c r="J208" s="68">
        <f t="shared" si="83"/>
        <v>0</v>
      </c>
      <c r="K208" s="66"/>
      <c r="L208" s="68"/>
      <c r="M208" s="50"/>
      <c r="N208" s="68"/>
      <c r="O208" s="69">
        <f t="shared" si="84"/>
        <v>0</v>
      </c>
      <c r="P208" s="69">
        <f t="shared" si="80"/>
        <v>0</v>
      </c>
      <c r="Q208" s="41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</row>
    <row r="209" spans="1:154" x14ac:dyDescent="0.2">
      <c r="A209" s="48"/>
      <c r="B209" s="49"/>
      <c r="C209" s="49"/>
      <c r="D209" s="49"/>
      <c r="E209" s="49"/>
      <c r="F209" s="49" t="s">
        <v>43</v>
      </c>
      <c r="G209" s="53" t="s">
        <v>146</v>
      </c>
      <c r="H209" s="68"/>
      <c r="I209" s="68"/>
      <c r="J209" s="68">
        <f t="shared" si="83"/>
        <v>0</v>
      </c>
      <c r="K209" s="66" t="e">
        <f t="shared" ref="K209:K216" si="85">ROUND(I209/H209*100,2)</f>
        <v>#DIV/0!</v>
      </c>
      <c r="L209" s="68"/>
      <c r="M209" s="50"/>
      <c r="N209" s="68"/>
      <c r="O209" s="69">
        <f t="shared" si="84"/>
        <v>0</v>
      </c>
      <c r="P209" s="69">
        <f t="shared" si="80"/>
        <v>0</v>
      </c>
      <c r="Q209" s="41" t="e">
        <f t="shared" si="82"/>
        <v>#DIV/0!</v>
      </c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1"/>
      <c r="DD209" s="11"/>
      <c r="DE209" s="11"/>
      <c r="DF209" s="11"/>
      <c r="DG209" s="11"/>
      <c r="DH209" s="11"/>
      <c r="DI209" s="11"/>
      <c r="DJ209" s="11"/>
      <c r="DK209" s="11"/>
      <c r="DL209" s="11"/>
      <c r="DM209" s="11"/>
      <c r="DN209" s="11"/>
      <c r="DO209" s="11"/>
      <c r="DP209" s="11"/>
      <c r="DQ209" s="11"/>
      <c r="DR209" s="11"/>
      <c r="DS209" s="11"/>
      <c r="DT209" s="11"/>
      <c r="DU209" s="11"/>
      <c r="DV209" s="11"/>
      <c r="DW209" s="11"/>
      <c r="DX209" s="11"/>
      <c r="DY209" s="11"/>
      <c r="DZ209" s="11"/>
      <c r="EA209" s="11"/>
      <c r="EB209" s="11"/>
      <c r="EC209" s="11"/>
      <c r="ED209" s="11"/>
      <c r="EE209" s="11"/>
      <c r="EF209" s="11"/>
      <c r="EG209" s="11"/>
      <c r="EH209" s="11"/>
      <c r="EI209" s="11"/>
      <c r="EJ209" s="11"/>
      <c r="EK209" s="11"/>
      <c r="EL209" s="11"/>
      <c r="EM209" s="11"/>
      <c r="EN209" s="11"/>
      <c r="EO209" s="11"/>
      <c r="EP209" s="11"/>
      <c r="EQ209" s="11"/>
      <c r="ER209" s="11"/>
      <c r="ES209" s="11"/>
      <c r="ET209" s="11"/>
      <c r="EU209" s="11"/>
      <c r="EV209" s="11"/>
      <c r="EW209" s="11"/>
      <c r="EX209" s="11"/>
    </row>
    <row r="210" spans="1:154" x14ac:dyDescent="0.2">
      <c r="A210" s="48"/>
      <c r="B210" s="49"/>
      <c r="C210" s="49"/>
      <c r="D210" s="49"/>
      <c r="E210" s="49"/>
      <c r="F210" s="49" t="s">
        <v>22</v>
      </c>
      <c r="G210" s="53" t="s">
        <v>147</v>
      </c>
      <c r="H210" s="68"/>
      <c r="I210" s="68"/>
      <c r="J210" s="68">
        <f t="shared" si="83"/>
        <v>0</v>
      </c>
      <c r="K210" s="66"/>
      <c r="L210" s="68"/>
      <c r="M210" s="50"/>
      <c r="N210" s="68"/>
      <c r="O210" s="69">
        <f t="shared" si="84"/>
        <v>0</v>
      </c>
      <c r="P210" s="69">
        <f t="shared" si="80"/>
        <v>0</v>
      </c>
      <c r="Q210" s="41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</row>
    <row r="211" spans="1:154" x14ac:dyDescent="0.2">
      <c r="A211" s="48"/>
      <c r="B211" s="49"/>
      <c r="C211" s="49"/>
      <c r="D211" s="49"/>
      <c r="E211" s="49"/>
      <c r="F211" s="49" t="s">
        <v>115</v>
      </c>
      <c r="G211" s="53" t="s">
        <v>355</v>
      </c>
      <c r="H211" s="68"/>
      <c r="I211" s="68"/>
      <c r="J211" s="68">
        <f t="shared" si="83"/>
        <v>0</v>
      </c>
      <c r="K211" s="66"/>
      <c r="L211" s="68"/>
      <c r="M211" s="50"/>
      <c r="N211" s="68"/>
      <c r="O211" s="69">
        <f t="shared" si="84"/>
        <v>0</v>
      </c>
      <c r="P211" s="69">
        <f t="shared" si="80"/>
        <v>0</v>
      </c>
      <c r="Q211" s="41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</row>
    <row r="212" spans="1:154" x14ac:dyDescent="0.2">
      <c r="A212" s="48"/>
      <c r="B212" s="49"/>
      <c r="C212" s="49"/>
      <c r="D212" s="49"/>
      <c r="E212" s="49"/>
      <c r="F212" s="49" t="s">
        <v>33</v>
      </c>
      <c r="G212" s="53" t="s">
        <v>356</v>
      </c>
      <c r="H212" s="68"/>
      <c r="I212" s="68"/>
      <c r="J212" s="68">
        <f t="shared" si="83"/>
        <v>0</v>
      </c>
      <c r="K212" s="66"/>
      <c r="L212" s="68"/>
      <c r="M212" s="50"/>
      <c r="N212" s="68"/>
      <c r="O212" s="69">
        <f t="shared" si="84"/>
        <v>0</v>
      </c>
      <c r="P212" s="69">
        <f t="shared" si="80"/>
        <v>0</v>
      </c>
      <c r="Q212" s="41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</row>
    <row r="213" spans="1:154" x14ac:dyDescent="0.2">
      <c r="A213" s="48"/>
      <c r="B213" s="49"/>
      <c r="C213" s="49"/>
      <c r="D213" s="49"/>
      <c r="E213" s="49"/>
      <c r="F213" s="49" t="s">
        <v>125</v>
      </c>
      <c r="G213" s="53" t="s">
        <v>357</v>
      </c>
      <c r="H213" s="68"/>
      <c r="I213" s="68"/>
      <c r="J213" s="68">
        <f t="shared" si="83"/>
        <v>0</v>
      </c>
      <c r="K213" s="66"/>
      <c r="L213" s="68"/>
      <c r="M213" s="50"/>
      <c r="N213" s="68"/>
      <c r="O213" s="69">
        <f t="shared" si="84"/>
        <v>0</v>
      </c>
      <c r="P213" s="69">
        <f t="shared" si="80"/>
        <v>0</v>
      </c>
      <c r="Q213" s="41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1"/>
      <c r="DD213" s="11"/>
      <c r="DE213" s="11"/>
      <c r="DF213" s="11"/>
      <c r="DG213" s="11"/>
      <c r="DH213" s="11"/>
      <c r="DI213" s="11"/>
      <c r="DJ213" s="11"/>
      <c r="DK213" s="11"/>
      <c r="DL213" s="11"/>
      <c r="DM213" s="11"/>
      <c r="DN213" s="11"/>
      <c r="DO213" s="11"/>
      <c r="DP213" s="11"/>
      <c r="DQ213" s="11"/>
      <c r="DR213" s="11"/>
      <c r="DS213" s="11"/>
      <c r="DT213" s="11"/>
      <c r="DU213" s="11"/>
      <c r="DV213" s="11"/>
      <c r="DW213" s="11"/>
      <c r="DX213" s="11"/>
      <c r="DY213" s="11"/>
      <c r="DZ213" s="11"/>
      <c r="EA213" s="11"/>
      <c r="EB213" s="11"/>
      <c r="EC213" s="11"/>
      <c r="ED213" s="11"/>
      <c r="EE213" s="11"/>
      <c r="EF213" s="11"/>
      <c r="EG213" s="11"/>
      <c r="EH213" s="11"/>
      <c r="EI213" s="11"/>
      <c r="EJ213" s="11"/>
      <c r="EK213" s="11"/>
      <c r="EL213" s="11"/>
      <c r="EM213" s="11"/>
      <c r="EN213" s="11"/>
      <c r="EO213" s="11"/>
      <c r="EP213" s="11"/>
      <c r="EQ213" s="11"/>
      <c r="ER213" s="11"/>
      <c r="ES213" s="11"/>
      <c r="ET213" s="11"/>
      <c r="EU213" s="11"/>
      <c r="EV213" s="11"/>
      <c r="EW213" s="11"/>
      <c r="EX213" s="11"/>
    </row>
    <row r="214" spans="1:154" x14ac:dyDescent="0.2">
      <c r="A214" s="48"/>
      <c r="B214" s="49"/>
      <c r="C214" s="49"/>
      <c r="D214" s="49"/>
      <c r="E214" s="49"/>
      <c r="F214" s="49" t="s">
        <v>116</v>
      </c>
      <c r="G214" s="53" t="s">
        <v>358</v>
      </c>
      <c r="H214" s="68"/>
      <c r="I214" s="68"/>
      <c r="J214" s="68">
        <f t="shared" si="83"/>
        <v>0</v>
      </c>
      <c r="K214" s="66" t="e">
        <f t="shared" si="85"/>
        <v>#DIV/0!</v>
      </c>
      <c r="L214" s="68"/>
      <c r="M214" s="50"/>
      <c r="N214" s="68"/>
      <c r="O214" s="69">
        <f t="shared" si="84"/>
        <v>0</v>
      </c>
      <c r="P214" s="69">
        <f t="shared" si="80"/>
        <v>0</v>
      </c>
      <c r="Q214" s="41" t="e">
        <f t="shared" si="82"/>
        <v>#DIV/0!</v>
      </c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1"/>
      <c r="DD214" s="11"/>
      <c r="DE214" s="11"/>
      <c r="DF214" s="11"/>
      <c r="DG214" s="11"/>
      <c r="DH214" s="11"/>
      <c r="DI214" s="11"/>
      <c r="DJ214" s="11"/>
      <c r="DK214" s="11"/>
      <c r="DL214" s="11"/>
      <c r="DM214" s="11"/>
      <c r="DN214" s="11"/>
      <c r="DO214" s="11"/>
      <c r="DP214" s="11"/>
      <c r="DQ214" s="11"/>
      <c r="DR214" s="11"/>
      <c r="DS214" s="11"/>
      <c r="DT214" s="11"/>
      <c r="DU214" s="11"/>
      <c r="DV214" s="11"/>
      <c r="DW214" s="11"/>
      <c r="DX214" s="11"/>
      <c r="DY214" s="11"/>
      <c r="DZ214" s="11"/>
      <c r="EA214" s="11"/>
      <c r="EB214" s="11"/>
      <c r="EC214" s="11"/>
      <c r="ED214" s="11"/>
      <c r="EE214" s="11"/>
      <c r="EF214" s="11"/>
      <c r="EG214" s="11"/>
      <c r="EH214" s="11"/>
      <c r="EI214" s="11"/>
      <c r="EJ214" s="11"/>
      <c r="EK214" s="11"/>
      <c r="EL214" s="11"/>
      <c r="EM214" s="11"/>
      <c r="EN214" s="11"/>
      <c r="EO214" s="11"/>
      <c r="EP214" s="11"/>
      <c r="EQ214" s="11"/>
      <c r="ER214" s="11"/>
      <c r="ES214" s="11"/>
      <c r="ET214" s="11"/>
      <c r="EU214" s="11"/>
      <c r="EV214" s="11"/>
      <c r="EW214" s="11"/>
      <c r="EX214" s="11"/>
    </row>
    <row r="215" spans="1:154" x14ac:dyDescent="0.2">
      <c r="A215" s="48"/>
      <c r="B215" s="49"/>
      <c r="C215" s="49"/>
      <c r="D215" s="49"/>
      <c r="E215" s="49"/>
      <c r="F215" s="49" t="s">
        <v>38</v>
      </c>
      <c r="G215" s="53" t="s">
        <v>148</v>
      </c>
      <c r="H215" s="68"/>
      <c r="I215" s="68"/>
      <c r="J215" s="68">
        <f t="shared" si="83"/>
        <v>0</v>
      </c>
      <c r="K215" s="66" t="e">
        <f t="shared" si="85"/>
        <v>#DIV/0!</v>
      </c>
      <c r="L215" s="68"/>
      <c r="M215" s="50"/>
      <c r="N215" s="68"/>
      <c r="O215" s="69">
        <f t="shared" si="84"/>
        <v>0</v>
      </c>
      <c r="P215" s="69">
        <f t="shared" si="80"/>
        <v>0</v>
      </c>
      <c r="Q215" s="41" t="e">
        <f t="shared" si="82"/>
        <v>#DIV/0!</v>
      </c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1"/>
      <c r="DD215" s="11"/>
      <c r="DE215" s="11"/>
      <c r="DF215" s="11"/>
      <c r="DG215" s="11"/>
      <c r="DH215" s="11"/>
      <c r="DI215" s="11"/>
      <c r="DJ215" s="11"/>
      <c r="DK215" s="11"/>
      <c r="DL215" s="11"/>
      <c r="DM215" s="11"/>
      <c r="DN215" s="11"/>
      <c r="DO215" s="11"/>
      <c r="DP215" s="11"/>
      <c r="DQ215" s="11"/>
      <c r="DR215" s="11"/>
      <c r="DS215" s="11"/>
      <c r="DT215" s="11"/>
      <c r="DU215" s="11"/>
      <c r="DV215" s="11"/>
      <c r="DW215" s="11"/>
      <c r="DX215" s="11"/>
      <c r="DY215" s="11"/>
      <c r="DZ215" s="11"/>
      <c r="EA215" s="11"/>
      <c r="EB215" s="11"/>
      <c r="EC215" s="11"/>
      <c r="ED215" s="11"/>
      <c r="EE215" s="11"/>
      <c r="EF215" s="11"/>
      <c r="EG215" s="11"/>
      <c r="EH215" s="11"/>
      <c r="EI215" s="11"/>
      <c r="EJ215" s="11"/>
      <c r="EK215" s="11"/>
      <c r="EL215" s="11"/>
      <c r="EM215" s="11"/>
      <c r="EN215" s="11"/>
      <c r="EO215" s="11"/>
      <c r="EP215" s="11"/>
      <c r="EQ215" s="11"/>
      <c r="ER215" s="11"/>
      <c r="ES215" s="11"/>
      <c r="ET215" s="11"/>
      <c r="EU215" s="11"/>
      <c r="EV215" s="11"/>
      <c r="EW215" s="11"/>
      <c r="EX215" s="11"/>
    </row>
    <row r="216" spans="1:154" x14ac:dyDescent="0.2">
      <c r="A216" s="48"/>
      <c r="B216" s="49"/>
      <c r="C216" s="49"/>
      <c r="D216" s="49"/>
      <c r="E216" s="49"/>
      <c r="F216" s="49" t="s">
        <v>90</v>
      </c>
      <c r="G216" s="53" t="s">
        <v>149</v>
      </c>
      <c r="H216" s="68"/>
      <c r="I216" s="68"/>
      <c r="J216" s="68">
        <f t="shared" si="83"/>
        <v>0</v>
      </c>
      <c r="K216" s="66" t="e">
        <f t="shared" si="85"/>
        <v>#DIV/0!</v>
      </c>
      <c r="L216" s="68"/>
      <c r="M216" s="50"/>
      <c r="N216" s="68"/>
      <c r="O216" s="69">
        <f t="shared" si="84"/>
        <v>0</v>
      </c>
      <c r="P216" s="69">
        <f t="shared" si="80"/>
        <v>0</v>
      </c>
      <c r="Q216" s="41" t="e">
        <f t="shared" si="82"/>
        <v>#DIV/0!</v>
      </c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1"/>
      <c r="DD216" s="11"/>
      <c r="DE216" s="11"/>
      <c r="DF216" s="11"/>
      <c r="DG216" s="11"/>
      <c r="DH216" s="11"/>
      <c r="DI216" s="11"/>
      <c r="DJ216" s="11"/>
      <c r="DK216" s="11"/>
      <c r="DL216" s="11"/>
      <c r="DM216" s="11"/>
      <c r="DN216" s="11"/>
      <c r="DO216" s="11"/>
      <c r="DP216" s="11"/>
      <c r="DQ216" s="11"/>
      <c r="DR216" s="11"/>
      <c r="DS216" s="11"/>
      <c r="DT216" s="11"/>
      <c r="DU216" s="11"/>
      <c r="DV216" s="11"/>
      <c r="DW216" s="11"/>
      <c r="DX216" s="11"/>
      <c r="DY216" s="11"/>
      <c r="DZ216" s="11"/>
      <c r="EA216" s="11"/>
      <c r="EB216" s="11"/>
      <c r="EC216" s="11"/>
      <c r="ED216" s="11"/>
      <c r="EE216" s="11"/>
      <c r="EF216" s="11"/>
      <c r="EG216" s="11"/>
      <c r="EH216" s="11"/>
      <c r="EI216" s="11"/>
      <c r="EJ216" s="11"/>
      <c r="EK216" s="11"/>
      <c r="EL216" s="11"/>
      <c r="EM216" s="11"/>
      <c r="EN216" s="11"/>
      <c r="EO216" s="11"/>
      <c r="EP216" s="11"/>
      <c r="EQ216" s="11"/>
      <c r="ER216" s="11"/>
      <c r="ES216" s="11"/>
      <c r="ET216" s="11"/>
      <c r="EU216" s="11"/>
      <c r="EV216" s="11"/>
      <c r="EW216" s="11"/>
      <c r="EX216" s="11"/>
    </row>
    <row r="217" spans="1:154" x14ac:dyDescent="0.2">
      <c r="A217" s="48"/>
      <c r="B217" s="49"/>
      <c r="C217" s="49"/>
      <c r="D217" s="49"/>
      <c r="E217" s="49" t="s">
        <v>30</v>
      </c>
      <c r="F217" s="49"/>
      <c r="G217" s="53" t="s">
        <v>150</v>
      </c>
      <c r="H217" s="68"/>
      <c r="I217" s="68"/>
      <c r="J217" s="68">
        <f t="shared" si="83"/>
        <v>0</v>
      </c>
      <c r="K217" s="66"/>
      <c r="L217" s="68"/>
      <c r="M217" s="50"/>
      <c r="N217" s="68"/>
      <c r="O217" s="69">
        <f t="shared" si="84"/>
        <v>0</v>
      </c>
      <c r="P217" s="69">
        <f t="shared" si="80"/>
        <v>0</v>
      </c>
      <c r="Q217" s="41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1"/>
      <c r="DD217" s="11"/>
      <c r="DE217" s="11"/>
      <c r="DF217" s="11"/>
      <c r="DG217" s="11"/>
      <c r="DH217" s="11"/>
      <c r="DI217" s="11"/>
      <c r="DJ217" s="11"/>
      <c r="DK217" s="11"/>
      <c r="DL217" s="11"/>
      <c r="DM217" s="11"/>
      <c r="DN217" s="11"/>
      <c r="DO217" s="11"/>
      <c r="DP217" s="11"/>
      <c r="DQ217" s="11"/>
      <c r="DR217" s="11"/>
      <c r="DS217" s="11"/>
      <c r="DT217" s="11"/>
      <c r="DU217" s="11"/>
      <c r="DV217" s="11"/>
      <c r="DW217" s="11"/>
      <c r="DX217" s="11"/>
      <c r="DY217" s="11"/>
      <c r="DZ217" s="11"/>
      <c r="EA217" s="11"/>
      <c r="EB217" s="11"/>
      <c r="EC217" s="11"/>
      <c r="ED217" s="11"/>
      <c r="EE217" s="11"/>
      <c r="EF217" s="11"/>
      <c r="EG217" s="11"/>
      <c r="EH217" s="11"/>
      <c r="EI217" s="11"/>
      <c r="EJ217" s="11"/>
      <c r="EK217" s="11"/>
      <c r="EL217" s="11"/>
      <c r="EM217" s="11"/>
      <c r="EN217" s="11"/>
      <c r="EO217" s="11"/>
      <c r="EP217" s="11"/>
      <c r="EQ217" s="11"/>
      <c r="ER217" s="11"/>
      <c r="ES217" s="11"/>
      <c r="ET217" s="11"/>
      <c r="EU217" s="11"/>
      <c r="EV217" s="11"/>
      <c r="EW217" s="11"/>
      <c r="EX217" s="11"/>
    </row>
    <row r="218" spans="1:154" x14ac:dyDescent="0.2">
      <c r="A218" s="38"/>
      <c r="B218" s="39"/>
      <c r="C218" s="39"/>
      <c r="D218" s="39"/>
      <c r="E218" s="39" t="s">
        <v>115</v>
      </c>
      <c r="F218" s="39"/>
      <c r="G218" s="64" t="s">
        <v>151</v>
      </c>
      <c r="H218" s="65">
        <f>SUM(H219:H221)</f>
        <v>0</v>
      </c>
      <c r="I218" s="65">
        <f>SUM(I219:I221)</f>
        <v>0</v>
      </c>
      <c r="J218" s="68">
        <f t="shared" si="83"/>
        <v>0</v>
      </c>
      <c r="K218" s="66"/>
      <c r="L218" s="65">
        <f>SUM(L219:L221)</f>
        <v>0</v>
      </c>
      <c r="M218" s="60">
        <f>SUM(M219:M221)</f>
        <v>0</v>
      </c>
      <c r="N218" s="65">
        <f>SUM(N219:N221)</f>
        <v>0</v>
      </c>
      <c r="O218" s="67">
        <f>SUM(O219:O221)</f>
        <v>0</v>
      </c>
      <c r="P218" s="67">
        <f t="shared" si="80"/>
        <v>0</v>
      </c>
      <c r="Q218" s="41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1"/>
      <c r="DD218" s="11"/>
      <c r="DE218" s="11"/>
      <c r="DF218" s="11"/>
      <c r="DG218" s="11"/>
      <c r="DH218" s="11"/>
      <c r="DI218" s="11"/>
      <c r="DJ218" s="11"/>
      <c r="DK218" s="11"/>
      <c r="DL218" s="11"/>
      <c r="DM218" s="11"/>
      <c r="DN218" s="11"/>
      <c r="DO218" s="11"/>
      <c r="DP218" s="11"/>
      <c r="DQ218" s="11"/>
      <c r="DR218" s="11"/>
      <c r="DS218" s="11"/>
      <c r="DT218" s="11"/>
      <c r="DU218" s="11"/>
      <c r="DV218" s="11"/>
      <c r="DW218" s="11"/>
      <c r="DX218" s="11"/>
      <c r="DY218" s="11"/>
      <c r="DZ218" s="11"/>
      <c r="EA218" s="11"/>
      <c r="EB218" s="11"/>
      <c r="EC218" s="11"/>
      <c r="ED218" s="11"/>
      <c r="EE218" s="11"/>
      <c r="EF218" s="11"/>
      <c r="EG218" s="11"/>
      <c r="EH218" s="11"/>
      <c r="EI218" s="11"/>
      <c r="EJ218" s="11"/>
      <c r="EK218" s="11"/>
      <c r="EL218" s="11"/>
      <c r="EM218" s="11"/>
      <c r="EN218" s="11"/>
      <c r="EO218" s="11"/>
      <c r="EP218" s="11"/>
      <c r="EQ218" s="11"/>
      <c r="ER218" s="11"/>
      <c r="ES218" s="11"/>
      <c r="ET218" s="11"/>
      <c r="EU218" s="11"/>
      <c r="EV218" s="11"/>
      <c r="EW218" s="11"/>
      <c r="EX218" s="11"/>
    </row>
    <row r="219" spans="1:154" x14ac:dyDescent="0.2">
      <c r="A219" s="48"/>
      <c r="B219" s="49"/>
      <c r="C219" s="49"/>
      <c r="D219" s="49"/>
      <c r="E219" s="49"/>
      <c r="F219" s="49" t="s">
        <v>32</v>
      </c>
      <c r="G219" s="53" t="s">
        <v>309</v>
      </c>
      <c r="H219" s="68"/>
      <c r="I219" s="68"/>
      <c r="J219" s="68">
        <f t="shared" si="83"/>
        <v>0</v>
      </c>
      <c r="K219" s="66"/>
      <c r="L219" s="68"/>
      <c r="M219" s="50"/>
      <c r="N219" s="68"/>
      <c r="O219" s="69">
        <f t="shared" ref="O219:O221" si="86">M219+N219</f>
        <v>0</v>
      </c>
      <c r="P219" s="69">
        <f t="shared" si="80"/>
        <v>0</v>
      </c>
      <c r="Q219" s="41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1"/>
      <c r="DD219" s="11"/>
      <c r="DE219" s="11"/>
      <c r="DF219" s="11"/>
      <c r="DG219" s="11"/>
      <c r="DH219" s="11"/>
      <c r="DI219" s="11"/>
      <c r="DJ219" s="11"/>
      <c r="DK219" s="11"/>
      <c r="DL219" s="11"/>
      <c r="DM219" s="11"/>
      <c r="DN219" s="11"/>
      <c r="DO219" s="11"/>
      <c r="DP219" s="11"/>
      <c r="DQ219" s="11"/>
      <c r="DR219" s="11"/>
      <c r="DS219" s="11"/>
      <c r="DT219" s="11"/>
      <c r="DU219" s="11"/>
      <c r="DV219" s="11"/>
      <c r="DW219" s="11"/>
      <c r="DX219" s="11"/>
      <c r="DY219" s="11"/>
      <c r="DZ219" s="11"/>
      <c r="EA219" s="11"/>
      <c r="EB219" s="11"/>
      <c r="EC219" s="11"/>
      <c r="ED219" s="11"/>
      <c r="EE219" s="11"/>
      <c r="EF219" s="11"/>
      <c r="EG219" s="11"/>
      <c r="EH219" s="11"/>
      <c r="EI219" s="11"/>
      <c r="EJ219" s="11"/>
      <c r="EK219" s="11"/>
      <c r="EL219" s="11"/>
      <c r="EM219" s="11"/>
      <c r="EN219" s="11"/>
      <c r="EO219" s="11"/>
      <c r="EP219" s="11"/>
      <c r="EQ219" s="11"/>
      <c r="ER219" s="11"/>
      <c r="ES219" s="11"/>
      <c r="ET219" s="11"/>
      <c r="EU219" s="11"/>
      <c r="EV219" s="11"/>
      <c r="EW219" s="11"/>
      <c r="EX219" s="11"/>
    </row>
    <row r="220" spans="1:154" x14ac:dyDescent="0.2">
      <c r="A220" s="48"/>
      <c r="B220" s="49"/>
      <c r="C220" s="49"/>
      <c r="D220" s="49"/>
      <c r="E220" s="49"/>
      <c r="F220" s="49" t="s">
        <v>43</v>
      </c>
      <c r="G220" s="53" t="s">
        <v>359</v>
      </c>
      <c r="H220" s="68"/>
      <c r="I220" s="68"/>
      <c r="J220" s="68">
        <f t="shared" si="83"/>
        <v>0</v>
      </c>
      <c r="K220" s="66"/>
      <c r="L220" s="68"/>
      <c r="M220" s="50"/>
      <c r="N220" s="68"/>
      <c r="O220" s="69">
        <f t="shared" si="86"/>
        <v>0</v>
      </c>
      <c r="P220" s="69">
        <f t="shared" si="80"/>
        <v>0</v>
      </c>
      <c r="Q220" s="41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1"/>
      <c r="DD220" s="11"/>
      <c r="DE220" s="11"/>
      <c r="DF220" s="11"/>
      <c r="DG220" s="11"/>
      <c r="DH220" s="11"/>
      <c r="DI220" s="11"/>
      <c r="DJ220" s="11"/>
      <c r="DK220" s="11"/>
      <c r="DL220" s="11"/>
      <c r="DM220" s="11"/>
      <c r="DN220" s="11"/>
      <c r="DO220" s="11"/>
      <c r="DP220" s="11"/>
      <c r="DQ220" s="11"/>
      <c r="DR220" s="11"/>
      <c r="DS220" s="11"/>
      <c r="DT220" s="11"/>
      <c r="DU220" s="11"/>
      <c r="DV220" s="11"/>
      <c r="DW220" s="11"/>
      <c r="DX220" s="11"/>
      <c r="DY220" s="11"/>
      <c r="DZ220" s="11"/>
      <c r="EA220" s="11"/>
      <c r="EB220" s="11"/>
      <c r="EC220" s="11"/>
      <c r="ED220" s="11"/>
      <c r="EE220" s="11"/>
      <c r="EF220" s="11"/>
      <c r="EG220" s="11"/>
      <c r="EH220" s="11"/>
      <c r="EI220" s="11"/>
      <c r="EJ220" s="11"/>
      <c r="EK220" s="11"/>
      <c r="EL220" s="11"/>
      <c r="EM220" s="11"/>
      <c r="EN220" s="11"/>
      <c r="EO220" s="11"/>
      <c r="EP220" s="11"/>
      <c r="EQ220" s="11"/>
      <c r="ER220" s="11"/>
      <c r="ES220" s="11"/>
      <c r="ET220" s="11"/>
      <c r="EU220" s="11"/>
      <c r="EV220" s="11"/>
      <c r="EW220" s="11"/>
      <c r="EX220" s="11"/>
    </row>
    <row r="221" spans="1:154" x14ac:dyDescent="0.2">
      <c r="A221" s="48"/>
      <c r="B221" s="49"/>
      <c r="C221" s="49"/>
      <c r="D221" s="49"/>
      <c r="E221" s="49"/>
      <c r="F221" s="49" t="s">
        <v>90</v>
      </c>
      <c r="G221" s="53" t="s">
        <v>152</v>
      </c>
      <c r="H221" s="68"/>
      <c r="I221" s="68"/>
      <c r="J221" s="68">
        <f t="shared" si="83"/>
        <v>0</v>
      </c>
      <c r="K221" s="66"/>
      <c r="L221" s="68"/>
      <c r="M221" s="50"/>
      <c r="N221" s="68"/>
      <c r="O221" s="69">
        <f t="shared" si="86"/>
        <v>0</v>
      </c>
      <c r="P221" s="69">
        <f t="shared" si="80"/>
        <v>0</v>
      </c>
      <c r="Q221" s="41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1"/>
      <c r="DD221" s="11"/>
      <c r="DE221" s="11"/>
      <c r="DF221" s="11"/>
      <c r="DG221" s="11"/>
      <c r="DH221" s="11"/>
      <c r="DI221" s="11"/>
      <c r="DJ221" s="11"/>
      <c r="DK221" s="11"/>
      <c r="DL221" s="11"/>
      <c r="DM221" s="11"/>
      <c r="DN221" s="11"/>
      <c r="DO221" s="11"/>
      <c r="DP221" s="11"/>
      <c r="DQ221" s="11"/>
      <c r="DR221" s="11"/>
      <c r="DS221" s="11"/>
      <c r="DT221" s="11"/>
      <c r="DU221" s="11"/>
      <c r="DV221" s="11"/>
      <c r="DW221" s="11"/>
      <c r="DX221" s="11"/>
      <c r="DY221" s="11"/>
      <c r="DZ221" s="11"/>
      <c r="EA221" s="11"/>
      <c r="EB221" s="11"/>
      <c r="EC221" s="11"/>
      <c r="ED221" s="11"/>
      <c r="EE221" s="11"/>
      <c r="EF221" s="11"/>
      <c r="EG221" s="11"/>
      <c r="EH221" s="11"/>
      <c r="EI221" s="11"/>
      <c r="EJ221" s="11"/>
      <c r="EK221" s="11"/>
      <c r="EL221" s="11"/>
      <c r="EM221" s="11"/>
      <c r="EN221" s="11"/>
      <c r="EO221" s="11"/>
      <c r="EP221" s="11"/>
      <c r="EQ221" s="11"/>
      <c r="ER221" s="11"/>
      <c r="ES221" s="11"/>
      <c r="ET221" s="11"/>
      <c r="EU221" s="11"/>
      <c r="EV221" s="11"/>
      <c r="EW221" s="11"/>
      <c r="EX221" s="11"/>
    </row>
    <row r="222" spans="1:154" x14ac:dyDescent="0.2">
      <c r="A222" s="38"/>
      <c r="B222" s="39"/>
      <c r="C222" s="39"/>
      <c r="D222" s="39"/>
      <c r="E222" s="39" t="s">
        <v>33</v>
      </c>
      <c r="F222" s="39"/>
      <c r="G222" s="64" t="s">
        <v>360</v>
      </c>
      <c r="H222" s="65">
        <f>H223+H224</f>
        <v>0</v>
      </c>
      <c r="I222" s="65">
        <f>I223+I224</f>
        <v>0</v>
      </c>
      <c r="J222" s="68">
        <f t="shared" si="83"/>
        <v>0</v>
      </c>
      <c r="K222" s="66"/>
      <c r="L222" s="65">
        <f>L223+L224</f>
        <v>0</v>
      </c>
      <c r="M222" s="60">
        <f>M223+M224</f>
        <v>0</v>
      </c>
      <c r="N222" s="65">
        <f>N223+N224</f>
        <v>0</v>
      </c>
      <c r="O222" s="67">
        <f>O223+O224</f>
        <v>0</v>
      </c>
      <c r="P222" s="67">
        <f t="shared" si="80"/>
        <v>0</v>
      </c>
      <c r="Q222" s="41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1"/>
      <c r="DD222" s="11"/>
      <c r="DE222" s="11"/>
      <c r="DF222" s="11"/>
      <c r="DG222" s="11"/>
      <c r="DH222" s="11"/>
      <c r="DI222" s="11"/>
      <c r="DJ222" s="11"/>
      <c r="DK222" s="11"/>
      <c r="DL222" s="11"/>
      <c r="DM222" s="11"/>
      <c r="DN222" s="11"/>
      <c r="DO222" s="11"/>
      <c r="DP222" s="11"/>
      <c r="DQ222" s="11"/>
      <c r="DR222" s="11"/>
      <c r="DS222" s="11"/>
      <c r="DT222" s="11"/>
      <c r="DU222" s="11"/>
      <c r="DV222" s="11"/>
      <c r="DW222" s="11"/>
      <c r="DX222" s="11"/>
      <c r="DY222" s="11"/>
      <c r="DZ222" s="11"/>
      <c r="EA222" s="11"/>
      <c r="EB222" s="11"/>
      <c r="EC222" s="11"/>
      <c r="ED222" s="11"/>
      <c r="EE222" s="11"/>
      <c r="EF222" s="11"/>
      <c r="EG222" s="11"/>
      <c r="EH222" s="11"/>
      <c r="EI222" s="11"/>
      <c r="EJ222" s="11"/>
      <c r="EK222" s="11"/>
      <c r="EL222" s="11"/>
      <c r="EM222" s="11"/>
      <c r="EN222" s="11"/>
      <c r="EO222" s="11"/>
      <c r="EP222" s="11"/>
      <c r="EQ222" s="11"/>
      <c r="ER222" s="11"/>
      <c r="ES222" s="11"/>
      <c r="ET222" s="11"/>
      <c r="EU222" s="11"/>
      <c r="EV222" s="11"/>
      <c r="EW222" s="11"/>
      <c r="EX222" s="11"/>
    </row>
    <row r="223" spans="1:154" x14ac:dyDescent="0.2">
      <c r="A223" s="48"/>
      <c r="B223" s="49"/>
      <c r="C223" s="49"/>
      <c r="D223" s="49"/>
      <c r="E223" s="49"/>
      <c r="F223" s="49" t="s">
        <v>32</v>
      </c>
      <c r="G223" s="53" t="s">
        <v>178</v>
      </c>
      <c r="H223" s="68"/>
      <c r="I223" s="68"/>
      <c r="J223" s="68">
        <f t="shared" si="83"/>
        <v>0</v>
      </c>
      <c r="K223" s="66"/>
      <c r="L223" s="68"/>
      <c r="M223" s="50"/>
      <c r="N223" s="68"/>
      <c r="O223" s="69">
        <f t="shared" ref="O223:O227" si="87">M223+N223</f>
        <v>0</v>
      </c>
      <c r="P223" s="69">
        <f t="shared" si="80"/>
        <v>0</v>
      </c>
      <c r="Q223" s="41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1"/>
      <c r="DD223" s="11"/>
      <c r="DE223" s="11"/>
      <c r="DF223" s="11"/>
      <c r="DG223" s="11"/>
      <c r="DH223" s="11"/>
      <c r="DI223" s="11"/>
      <c r="DJ223" s="11"/>
      <c r="DK223" s="11"/>
      <c r="DL223" s="11"/>
      <c r="DM223" s="11"/>
      <c r="DN223" s="11"/>
      <c r="DO223" s="11"/>
      <c r="DP223" s="11"/>
      <c r="DQ223" s="11"/>
      <c r="DR223" s="11"/>
      <c r="DS223" s="11"/>
      <c r="DT223" s="11"/>
      <c r="DU223" s="11"/>
      <c r="DV223" s="11"/>
      <c r="DW223" s="11"/>
      <c r="DX223" s="11"/>
      <c r="DY223" s="11"/>
      <c r="DZ223" s="11"/>
      <c r="EA223" s="11"/>
      <c r="EB223" s="11"/>
      <c r="EC223" s="11"/>
      <c r="ED223" s="11"/>
      <c r="EE223" s="11"/>
      <c r="EF223" s="11"/>
      <c r="EG223" s="11"/>
      <c r="EH223" s="11"/>
      <c r="EI223" s="11"/>
      <c r="EJ223" s="11"/>
      <c r="EK223" s="11"/>
      <c r="EL223" s="11"/>
      <c r="EM223" s="11"/>
      <c r="EN223" s="11"/>
      <c r="EO223" s="11"/>
      <c r="EP223" s="11"/>
      <c r="EQ223" s="11"/>
      <c r="ER223" s="11"/>
      <c r="ES223" s="11"/>
      <c r="ET223" s="11"/>
      <c r="EU223" s="11"/>
      <c r="EV223" s="11"/>
      <c r="EW223" s="11"/>
      <c r="EX223" s="11"/>
    </row>
    <row r="224" spans="1:154" x14ac:dyDescent="0.2">
      <c r="A224" s="48"/>
      <c r="B224" s="49"/>
      <c r="C224" s="49"/>
      <c r="D224" s="49"/>
      <c r="E224" s="49"/>
      <c r="F224" s="49" t="s">
        <v>30</v>
      </c>
      <c r="G224" s="53" t="s">
        <v>271</v>
      </c>
      <c r="H224" s="68"/>
      <c r="I224" s="68"/>
      <c r="J224" s="68">
        <f t="shared" si="83"/>
        <v>0</v>
      </c>
      <c r="K224" s="66"/>
      <c r="L224" s="68"/>
      <c r="M224" s="50"/>
      <c r="N224" s="68"/>
      <c r="O224" s="69">
        <f t="shared" si="87"/>
        <v>0</v>
      </c>
      <c r="P224" s="69">
        <f t="shared" si="80"/>
        <v>0</v>
      </c>
      <c r="Q224" s="41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1"/>
      <c r="DD224" s="11"/>
      <c r="DE224" s="11"/>
      <c r="DF224" s="11"/>
      <c r="DG224" s="11"/>
      <c r="DH224" s="11"/>
      <c r="DI224" s="11"/>
      <c r="DJ224" s="11"/>
      <c r="DK224" s="11"/>
      <c r="DL224" s="11"/>
      <c r="DM224" s="11"/>
      <c r="DN224" s="11"/>
      <c r="DO224" s="11"/>
      <c r="DP224" s="11"/>
      <c r="DQ224" s="11"/>
      <c r="DR224" s="11"/>
      <c r="DS224" s="11"/>
      <c r="DT224" s="11"/>
      <c r="DU224" s="11"/>
      <c r="DV224" s="11"/>
      <c r="DW224" s="11"/>
      <c r="DX224" s="11"/>
      <c r="DY224" s="11"/>
      <c r="DZ224" s="11"/>
      <c r="EA224" s="11"/>
      <c r="EB224" s="11"/>
      <c r="EC224" s="11"/>
      <c r="ED224" s="11"/>
      <c r="EE224" s="11"/>
      <c r="EF224" s="11"/>
      <c r="EG224" s="11"/>
      <c r="EH224" s="11"/>
      <c r="EI224" s="11"/>
      <c r="EJ224" s="11"/>
      <c r="EK224" s="11"/>
      <c r="EL224" s="11"/>
      <c r="EM224" s="11"/>
      <c r="EN224" s="11"/>
      <c r="EO224" s="11"/>
      <c r="EP224" s="11"/>
      <c r="EQ224" s="11"/>
      <c r="ER224" s="11"/>
      <c r="ES224" s="11"/>
      <c r="ET224" s="11"/>
      <c r="EU224" s="11"/>
      <c r="EV224" s="11"/>
      <c r="EW224" s="11"/>
      <c r="EX224" s="11"/>
    </row>
    <row r="225" spans="1:154" x14ac:dyDescent="0.2">
      <c r="A225" s="48"/>
      <c r="B225" s="49"/>
      <c r="C225" s="49"/>
      <c r="D225" s="49"/>
      <c r="E225" s="49">
        <v>11</v>
      </c>
      <c r="F225" s="49"/>
      <c r="G225" s="53" t="s">
        <v>361</v>
      </c>
      <c r="H225" s="68"/>
      <c r="I225" s="68"/>
      <c r="J225" s="68">
        <f t="shared" si="83"/>
        <v>0</v>
      </c>
      <c r="K225" s="66"/>
      <c r="L225" s="68"/>
      <c r="M225" s="50"/>
      <c r="N225" s="68"/>
      <c r="O225" s="69">
        <f t="shared" si="87"/>
        <v>0</v>
      </c>
      <c r="P225" s="69">
        <f t="shared" si="80"/>
        <v>0</v>
      </c>
      <c r="Q225" s="41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1"/>
      <c r="DD225" s="11"/>
      <c r="DE225" s="11"/>
      <c r="DF225" s="11"/>
      <c r="DG225" s="11"/>
      <c r="DH225" s="11"/>
      <c r="DI225" s="11"/>
      <c r="DJ225" s="11"/>
      <c r="DK225" s="11"/>
      <c r="DL225" s="11"/>
      <c r="DM225" s="11"/>
      <c r="DN225" s="11"/>
      <c r="DO225" s="11"/>
      <c r="DP225" s="11"/>
      <c r="DQ225" s="11"/>
      <c r="DR225" s="11"/>
      <c r="DS225" s="11"/>
      <c r="DT225" s="11"/>
      <c r="DU225" s="11"/>
      <c r="DV225" s="11"/>
      <c r="DW225" s="11"/>
      <c r="DX225" s="11"/>
      <c r="DY225" s="11"/>
      <c r="DZ225" s="11"/>
      <c r="EA225" s="11"/>
      <c r="EB225" s="11"/>
      <c r="EC225" s="11"/>
      <c r="ED225" s="11"/>
      <c r="EE225" s="11"/>
      <c r="EF225" s="11"/>
      <c r="EG225" s="11"/>
      <c r="EH225" s="11"/>
      <c r="EI225" s="11"/>
      <c r="EJ225" s="11"/>
      <c r="EK225" s="11"/>
      <c r="EL225" s="11"/>
      <c r="EM225" s="11"/>
      <c r="EN225" s="11"/>
      <c r="EO225" s="11"/>
      <c r="EP225" s="11"/>
      <c r="EQ225" s="11"/>
      <c r="ER225" s="11"/>
      <c r="ES225" s="11"/>
      <c r="ET225" s="11"/>
      <c r="EU225" s="11"/>
      <c r="EV225" s="11"/>
      <c r="EW225" s="11"/>
      <c r="EX225" s="11"/>
    </row>
    <row r="226" spans="1:154" x14ac:dyDescent="0.2">
      <c r="A226" s="48"/>
      <c r="B226" s="49"/>
      <c r="C226" s="49"/>
      <c r="D226" s="49"/>
      <c r="E226" s="49">
        <v>13</v>
      </c>
      <c r="F226" s="49"/>
      <c r="G226" s="53" t="s">
        <v>180</v>
      </c>
      <c r="H226" s="68"/>
      <c r="I226" s="68"/>
      <c r="J226" s="68">
        <f t="shared" si="83"/>
        <v>0</v>
      </c>
      <c r="K226" s="66"/>
      <c r="L226" s="68"/>
      <c r="M226" s="50"/>
      <c r="N226" s="68"/>
      <c r="O226" s="69">
        <f t="shared" si="87"/>
        <v>0</v>
      </c>
      <c r="P226" s="69">
        <f t="shared" si="80"/>
        <v>0</v>
      </c>
      <c r="Q226" s="41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1"/>
      <c r="DD226" s="11"/>
      <c r="DE226" s="11"/>
      <c r="DF226" s="11"/>
      <c r="DG226" s="11"/>
      <c r="DH226" s="11"/>
      <c r="DI226" s="11"/>
      <c r="DJ226" s="11"/>
      <c r="DK226" s="11"/>
      <c r="DL226" s="11"/>
      <c r="DM226" s="11"/>
      <c r="DN226" s="11"/>
      <c r="DO226" s="11"/>
      <c r="DP226" s="11"/>
      <c r="DQ226" s="11"/>
      <c r="DR226" s="11"/>
      <c r="DS226" s="11"/>
      <c r="DT226" s="11"/>
      <c r="DU226" s="11"/>
      <c r="DV226" s="11"/>
      <c r="DW226" s="11"/>
      <c r="DX226" s="11"/>
      <c r="DY226" s="11"/>
      <c r="DZ226" s="11"/>
      <c r="EA226" s="11"/>
      <c r="EB226" s="11"/>
      <c r="EC226" s="11"/>
      <c r="ED226" s="11"/>
      <c r="EE226" s="11"/>
      <c r="EF226" s="11"/>
      <c r="EG226" s="11"/>
      <c r="EH226" s="11"/>
      <c r="EI226" s="11"/>
      <c r="EJ226" s="11"/>
      <c r="EK226" s="11"/>
      <c r="EL226" s="11"/>
      <c r="EM226" s="11"/>
      <c r="EN226" s="11"/>
      <c r="EO226" s="11"/>
      <c r="EP226" s="11"/>
      <c r="EQ226" s="11"/>
      <c r="ER226" s="11"/>
      <c r="ES226" s="11"/>
      <c r="ET226" s="11"/>
      <c r="EU226" s="11"/>
      <c r="EV226" s="11"/>
      <c r="EW226" s="11"/>
      <c r="EX226" s="11"/>
    </row>
    <row r="227" spans="1:154" x14ac:dyDescent="0.2">
      <c r="A227" s="48"/>
      <c r="B227" s="49"/>
      <c r="C227" s="49"/>
      <c r="D227" s="49"/>
      <c r="E227" s="49">
        <v>14</v>
      </c>
      <c r="F227" s="49"/>
      <c r="G227" s="53" t="s">
        <v>362</v>
      </c>
      <c r="H227" s="68"/>
      <c r="I227" s="68"/>
      <c r="J227" s="68">
        <f t="shared" si="83"/>
        <v>0</v>
      </c>
      <c r="K227" s="66"/>
      <c r="L227" s="68"/>
      <c r="M227" s="50"/>
      <c r="N227" s="68"/>
      <c r="O227" s="69">
        <f t="shared" si="87"/>
        <v>0</v>
      </c>
      <c r="P227" s="69">
        <f t="shared" si="80"/>
        <v>0</v>
      </c>
      <c r="Q227" s="41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1"/>
      <c r="DD227" s="11"/>
      <c r="DE227" s="11"/>
      <c r="DF227" s="11"/>
      <c r="DG227" s="11"/>
      <c r="DH227" s="11"/>
      <c r="DI227" s="11"/>
      <c r="DJ227" s="11"/>
      <c r="DK227" s="11"/>
      <c r="DL227" s="11"/>
      <c r="DM227" s="11"/>
      <c r="DN227" s="11"/>
      <c r="DO227" s="11"/>
      <c r="DP227" s="11"/>
      <c r="DQ227" s="11"/>
      <c r="DR227" s="11"/>
      <c r="DS227" s="11"/>
      <c r="DT227" s="11"/>
      <c r="DU227" s="11"/>
      <c r="DV227" s="11"/>
      <c r="DW227" s="11"/>
      <c r="DX227" s="11"/>
      <c r="DY227" s="11"/>
      <c r="DZ227" s="11"/>
      <c r="EA227" s="11"/>
      <c r="EB227" s="11"/>
      <c r="EC227" s="11"/>
      <c r="ED227" s="11"/>
      <c r="EE227" s="11"/>
      <c r="EF227" s="11"/>
      <c r="EG227" s="11"/>
      <c r="EH227" s="11"/>
      <c r="EI227" s="11"/>
      <c r="EJ227" s="11"/>
      <c r="EK227" s="11"/>
      <c r="EL227" s="11"/>
      <c r="EM227" s="11"/>
      <c r="EN227" s="11"/>
      <c r="EO227" s="11"/>
      <c r="EP227" s="11"/>
      <c r="EQ227" s="11"/>
      <c r="ER227" s="11"/>
      <c r="ES227" s="11"/>
      <c r="ET227" s="11"/>
      <c r="EU227" s="11"/>
      <c r="EV227" s="11"/>
      <c r="EW227" s="11"/>
      <c r="EX227" s="11"/>
    </row>
    <row r="228" spans="1:154" x14ac:dyDescent="0.2">
      <c r="A228" s="38"/>
      <c r="B228" s="39"/>
      <c r="C228" s="39"/>
      <c r="D228" s="39"/>
      <c r="E228" s="39" t="s">
        <v>90</v>
      </c>
      <c r="F228" s="39"/>
      <c r="G228" s="64" t="s">
        <v>153</v>
      </c>
      <c r="H228" s="65">
        <f>H229+H230+H231+H232</f>
        <v>0</v>
      </c>
      <c r="I228" s="65">
        <f>I229+I230+I231+I232</f>
        <v>0</v>
      </c>
      <c r="J228" s="68">
        <f t="shared" si="83"/>
        <v>0</v>
      </c>
      <c r="K228" s="66"/>
      <c r="L228" s="65">
        <f>L229+L230+L231+L232</f>
        <v>0</v>
      </c>
      <c r="M228" s="60">
        <f>M229+M230+M231+M232</f>
        <v>0</v>
      </c>
      <c r="N228" s="65">
        <f>N229+N230+N231+N232</f>
        <v>0</v>
      </c>
      <c r="O228" s="67">
        <f>O229+O230+O231+O232</f>
        <v>0</v>
      </c>
      <c r="P228" s="67">
        <f t="shared" si="80"/>
        <v>0</v>
      </c>
      <c r="Q228" s="41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1"/>
      <c r="DD228" s="11"/>
      <c r="DE228" s="11"/>
      <c r="DF228" s="11"/>
      <c r="DG228" s="11"/>
      <c r="DH228" s="11"/>
      <c r="DI228" s="11"/>
      <c r="DJ228" s="11"/>
      <c r="DK228" s="11"/>
      <c r="DL228" s="11"/>
      <c r="DM228" s="11"/>
      <c r="DN228" s="11"/>
      <c r="DO228" s="11"/>
      <c r="DP228" s="11"/>
      <c r="DQ228" s="11"/>
      <c r="DR228" s="11"/>
      <c r="DS228" s="11"/>
      <c r="DT228" s="11"/>
      <c r="DU228" s="11"/>
      <c r="DV228" s="11"/>
      <c r="DW228" s="11"/>
      <c r="DX228" s="11"/>
      <c r="DY228" s="11"/>
      <c r="DZ228" s="11"/>
      <c r="EA228" s="11"/>
      <c r="EB228" s="11"/>
      <c r="EC228" s="11"/>
      <c r="ED228" s="11"/>
      <c r="EE228" s="11"/>
      <c r="EF228" s="11"/>
      <c r="EG228" s="11"/>
      <c r="EH228" s="11"/>
      <c r="EI228" s="11"/>
      <c r="EJ228" s="11"/>
      <c r="EK228" s="11"/>
      <c r="EL228" s="11"/>
      <c r="EM228" s="11"/>
      <c r="EN228" s="11"/>
      <c r="EO228" s="11"/>
      <c r="EP228" s="11"/>
      <c r="EQ228" s="11"/>
      <c r="ER228" s="11"/>
      <c r="ES228" s="11"/>
      <c r="ET228" s="11"/>
      <c r="EU228" s="11"/>
      <c r="EV228" s="11"/>
      <c r="EW228" s="11"/>
      <c r="EX228" s="11"/>
    </row>
    <row r="229" spans="1:154" x14ac:dyDescent="0.2">
      <c r="A229" s="48"/>
      <c r="B229" s="49"/>
      <c r="C229" s="49"/>
      <c r="D229" s="49"/>
      <c r="E229" s="49"/>
      <c r="F229" s="49" t="s">
        <v>30</v>
      </c>
      <c r="G229" s="53" t="s">
        <v>292</v>
      </c>
      <c r="H229" s="68"/>
      <c r="I229" s="68"/>
      <c r="J229" s="68">
        <f t="shared" si="83"/>
        <v>0</v>
      </c>
      <c r="K229" s="66"/>
      <c r="L229" s="68"/>
      <c r="M229" s="50"/>
      <c r="N229" s="68"/>
      <c r="O229" s="69">
        <f t="shared" ref="O229:O232" si="88">M229+N229</f>
        <v>0</v>
      </c>
      <c r="P229" s="69">
        <f t="shared" si="80"/>
        <v>0</v>
      </c>
      <c r="Q229" s="41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1"/>
      <c r="DD229" s="11"/>
      <c r="DE229" s="11"/>
      <c r="DF229" s="11"/>
      <c r="DG229" s="11"/>
      <c r="DH229" s="11"/>
      <c r="DI229" s="11"/>
      <c r="DJ229" s="11"/>
      <c r="DK229" s="11"/>
      <c r="DL229" s="11"/>
      <c r="DM229" s="11"/>
      <c r="DN229" s="11"/>
      <c r="DO229" s="11"/>
      <c r="DP229" s="11"/>
      <c r="DQ229" s="11"/>
      <c r="DR229" s="11"/>
      <c r="DS229" s="11"/>
      <c r="DT229" s="11"/>
      <c r="DU229" s="11"/>
      <c r="DV229" s="11"/>
      <c r="DW229" s="11"/>
      <c r="DX229" s="11"/>
      <c r="DY229" s="11"/>
      <c r="DZ229" s="11"/>
      <c r="EA229" s="11"/>
      <c r="EB229" s="11"/>
      <c r="EC229" s="11"/>
      <c r="ED229" s="11"/>
      <c r="EE229" s="11"/>
      <c r="EF229" s="11"/>
      <c r="EG229" s="11"/>
      <c r="EH229" s="11"/>
      <c r="EI229" s="11"/>
      <c r="EJ229" s="11"/>
      <c r="EK229" s="11"/>
      <c r="EL229" s="11"/>
      <c r="EM229" s="11"/>
      <c r="EN229" s="11"/>
      <c r="EO229" s="11"/>
      <c r="EP229" s="11"/>
      <c r="EQ229" s="11"/>
      <c r="ER229" s="11"/>
      <c r="ES229" s="11"/>
      <c r="ET229" s="11"/>
      <c r="EU229" s="11"/>
      <c r="EV229" s="11"/>
      <c r="EW229" s="11"/>
      <c r="EX229" s="11"/>
    </row>
    <row r="230" spans="1:154" x14ac:dyDescent="0.2">
      <c r="A230" s="48"/>
      <c r="B230" s="49"/>
      <c r="C230" s="49"/>
      <c r="D230" s="49"/>
      <c r="E230" s="49"/>
      <c r="F230" s="49" t="s">
        <v>22</v>
      </c>
      <c r="G230" s="53" t="s">
        <v>154</v>
      </c>
      <c r="H230" s="68"/>
      <c r="I230" s="68"/>
      <c r="J230" s="68">
        <f t="shared" si="83"/>
        <v>0</v>
      </c>
      <c r="K230" s="66"/>
      <c r="L230" s="68"/>
      <c r="M230" s="50"/>
      <c r="N230" s="68"/>
      <c r="O230" s="69">
        <f t="shared" si="88"/>
        <v>0</v>
      </c>
      <c r="P230" s="69">
        <f t="shared" si="80"/>
        <v>0</v>
      </c>
      <c r="Q230" s="41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1"/>
      <c r="DD230" s="11"/>
      <c r="DE230" s="11"/>
      <c r="DF230" s="11"/>
      <c r="DG230" s="11"/>
      <c r="DH230" s="11"/>
      <c r="DI230" s="11"/>
      <c r="DJ230" s="11"/>
      <c r="DK230" s="11"/>
      <c r="DL230" s="11"/>
      <c r="DM230" s="11"/>
      <c r="DN230" s="11"/>
      <c r="DO230" s="11"/>
      <c r="DP230" s="11"/>
      <c r="DQ230" s="11"/>
      <c r="DR230" s="11"/>
      <c r="DS230" s="11"/>
      <c r="DT230" s="11"/>
      <c r="DU230" s="11"/>
      <c r="DV230" s="11"/>
      <c r="DW230" s="11"/>
      <c r="DX230" s="11"/>
      <c r="DY230" s="11"/>
      <c r="DZ230" s="11"/>
      <c r="EA230" s="11"/>
      <c r="EB230" s="11"/>
      <c r="EC230" s="11"/>
      <c r="ED230" s="11"/>
      <c r="EE230" s="11"/>
      <c r="EF230" s="11"/>
      <c r="EG230" s="11"/>
      <c r="EH230" s="11"/>
      <c r="EI230" s="11"/>
      <c r="EJ230" s="11"/>
      <c r="EK230" s="11"/>
      <c r="EL230" s="11"/>
      <c r="EM230" s="11"/>
      <c r="EN230" s="11"/>
      <c r="EO230" s="11"/>
      <c r="EP230" s="11"/>
      <c r="EQ230" s="11"/>
      <c r="ER230" s="11"/>
      <c r="ES230" s="11"/>
      <c r="ET230" s="11"/>
      <c r="EU230" s="11"/>
      <c r="EV230" s="11"/>
      <c r="EW230" s="11"/>
      <c r="EX230" s="11"/>
    </row>
    <row r="231" spans="1:154" ht="17.45" customHeight="1" x14ac:dyDescent="0.2">
      <c r="A231" s="48"/>
      <c r="B231" s="49"/>
      <c r="C231" s="49"/>
      <c r="D231" s="49"/>
      <c r="E231" s="49"/>
      <c r="F231" s="49" t="s">
        <v>33</v>
      </c>
      <c r="G231" s="53" t="s">
        <v>291</v>
      </c>
      <c r="H231" s="68"/>
      <c r="I231" s="68"/>
      <c r="J231" s="68">
        <f t="shared" si="83"/>
        <v>0</v>
      </c>
      <c r="K231" s="66"/>
      <c r="L231" s="68"/>
      <c r="M231" s="50"/>
      <c r="N231" s="68"/>
      <c r="O231" s="69">
        <f t="shared" si="88"/>
        <v>0</v>
      </c>
      <c r="P231" s="69">
        <f t="shared" si="80"/>
        <v>0</v>
      </c>
      <c r="Q231" s="41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</row>
    <row r="232" spans="1:154" x14ac:dyDescent="0.2">
      <c r="A232" s="48"/>
      <c r="B232" s="49"/>
      <c r="C232" s="49"/>
      <c r="D232" s="49"/>
      <c r="E232" s="49"/>
      <c r="F232" s="49" t="s">
        <v>90</v>
      </c>
      <c r="G232" s="53" t="s">
        <v>155</v>
      </c>
      <c r="H232" s="68"/>
      <c r="I232" s="68"/>
      <c r="J232" s="68">
        <f t="shared" si="83"/>
        <v>0</v>
      </c>
      <c r="K232" s="66"/>
      <c r="L232" s="68"/>
      <c r="M232" s="50"/>
      <c r="N232" s="68"/>
      <c r="O232" s="69">
        <f t="shared" si="88"/>
        <v>0</v>
      </c>
      <c r="P232" s="69">
        <f t="shared" si="80"/>
        <v>0</v>
      </c>
      <c r="Q232" s="41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</row>
    <row r="233" spans="1:154" x14ac:dyDescent="0.2">
      <c r="A233" s="38"/>
      <c r="B233" s="39"/>
      <c r="C233" s="39"/>
      <c r="D233" s="39" t="s">
        <v>91</v>
      </c>
      <c r="E233" s="39"/>
      <c r="F233" s="39"/>
      <c r="G233" s="64" t="s">
        <v>70</v>
      </c>
      <c r="H233" s="65">
        <f>H234</f>
        <v>0</v>
      </c>
      <c r="I233" s="65">
        <f>I234</f>
        <v>0</v>
      </c>
      <c r="J233" s="68">
        <f t="shared" si="83"/>
        <v>0</v>
      </c>
      <c r="K233" s="66" t="e">
        <f>ROUND(I233/H233*100,2)</f>
        <v>#DIV/0!</v>
      </c>
      <c r="L233" s="65">
        <f>L234</f>
        <v>0</v>
      </c>
      <c r="M233" s="60">
        <f>M234</f>
        <v>0</v>
      </c>
      <c r="N233" s="65">
        <f>N234</f>
        <v>0</v>
      </c>
      <c r="O233" s="67">
        <f>O234</f>
        <v>0</v>
      </c>
      <c r="P233" s="67">
        <f t="shared" si="80"/>
        <v>0</v>
      </c>
      <c r="Q233" s="41" t="e">
        <f t="shared" si="82"/>
        <v>#DIV/0!</v>
      </c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</row>
    <row r="234" spans="1:154" x14ac:dyDescent="0.2">
      <c r="A234" s="48"/>
      <c r="B234" s="49"/>
      <c r="C234" s="49"/>
      <c r="D234" s="49"/>
      <c r="E234" s="49" t="s">
        <v>38</v>
      </c>
      <c r="F234" s="49"/>
      <c r="G234" s="53" t="s">
        <v>290</v>
      </c>
      <c r="H234" s="68"/>
      <c r="I234" s="68"/>
      <c r="J234" s="68">
        <f t="shared" si="83"/>
        <v>0</v>
      </c>
      <c r="K234" s="66" t="e">
        <f>ROUND(I234/H234*100,2)</f>
        <v>#DIV/0!</v>
      </c>
      <c r="L234" s="68"/>
      <c r="M234" s="50"/>
      <c r="N234" s="68"/>
      <c r="O234" s="69">
        <f t="shared" ref="O234" si="89">M234+N234</f>
        <v>0</v>
      </c>
      <c r="P234" s="69">
        <f t="shared" si="80"/>
        <v>0</v>
      </c>
      <c r="Q234" s="41" t="e">
        <f t="shared" si="82"/>
        <v>#DIV/0!</v>
      </c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1"/>
      <c r="DD234" s="11"/>
      <c r="DE234" s="11"/>
      <c r="DF234" s="11"/>
      <c r="DG234" s="11"/>
      <c r="DH234" s="11"/>
      <c r="DI234" s="11"/>
      <c r="DJ234" s="11"/>
      <c r="DK234" s="11"/>
      <c r="DL234" s="11"/>
      <c r="DM234" s="11"/>
      <c r="DN234" s="11"/>
      <c r="DO234" s="11"/>
      <c r="DP234" s="11"/>
      <c r="DQ234" s="11"/>
      <c r="DR234" s="11"/>
      <c r="DS234" s="11"/>
      <c r="DT234" s="11"/>
      <c r="DU234" s="11"/>
      <c r="DV234" s="11"/>
      <c r="DW234" s="11"/>
      <c r="DX234" s="11"/>
      <c r="DY234" s="11"/>
      <c r="DZ234" s="11"/>
      <c r="EA234" s="11"/>
      <c r="EB234" s="11"/>
      <c r="EC234" s="11"/>
      <c r="ED234" s="11"/>
      <c r="EE234" s="11"/>
      <c r="EF234" s="11"/>
      <c r="EG234" s="11"/>
      <c r="EH234" s="11"/>
      <c r="EI234" s="11"/>
      <c r="EJ234" s="11"/>
      <c r="EK234" s="11"/>
      <c r="EL234" s="11"/>
      <c r="EM234" s="11"/>
      <c r="EN234" s="11"/>
      <c r="EO234" s="11"/>
      <c r="EP234" s="11"/>
      <c r="EQ234" s="11"/>
      <c r="ER234" s="11"/>
      <c r="ES234" s="11"/>
      <c r="ET234" s="11"/>
      <c r="EU234" s="11"/>
      <c r="EV234" s="11"/>
      <c r="EW234" s="11"/>
      <c r="EX234" s="11"/>
    </row>
    <row r="235" spans="1:154" x14ac:dyDescent="0.2">
      <c r="A235" s="38"/>
      <c r="B235" s="39"/>
      <c r="C235" s="39"/>
      <c r="D235" s="39">
        <v>51</v>
      </c>
      <c r="E235" s="39"/>
      <c r="F235" s="39"/>
      <c r="G235" s="64" t="s">
        <v>364</v>
      </c>
      <c r="H235" s="65">
        <f>H236</f>
        <v>0</v>
      </c>
      <c r="I235" s="65">
        <f>I236</f>
        <v>0</v>
      </c>
      <c r="J235" s="68">
        <f t="shared" si="83"/>
        <v>0</v>
      </c>
      <c r="K235" s="66"/>
      <c r="L235" s="65">
        <f t="shared" ref="L235:N236" si="90">L236</f>
        <v>0</v>
      </c>
      <c r="M235" s="60">
        <f t="shared" si="90"/>
        <v>0</v>
      </c>
      <c r="N235" s="65">
        <f t="shared" si="90"/>
        <v>0</v>
      </c>
      <c r="O235" s="67">
        <f t="shared" ref="O235:O236" si="91">O236</f>
        <v>0</v>
      </c>
      <c r="P235" s="67">
        <f t="shared" si="80"/>
        <v>0</v>
      </c>
      <c r="Q235" s="41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1"/>
      <c r="DD235" s="11"/>
      <c r="DE235" s="11"/>
      <c r="DF235" s="11"/>
      <c r="DG235" s="11"/>
      <c r="DH235" s="11"/>
      <c r="DI235" s="11"/>
      <c r="DJ235" s="11"/>
      <c r="DK235" s="11"/>
      <c r="DL235" s="11"/>
      <c r="DM235" s="11"/>
      <c r="DN235" s="11"/>
      <c r="DO235" s="11"/>
      <c r="DP235" s="11"/>
      <c r="DQ235" s="11"/>
      <c r="DR235" s="11"/>
      <c r="DS235" s="11"/>
      <c r="DT235" s="11"/>
      <c r="DU235" s="11"/>
      <c r="DV235" s="11"/>
      <c r="DW235" s="11"/>
      <c r="DX235" s="11"/>
      <c r="DY235" s="11"/>
      <c r="DZ235" s="11"/>
      <c r="EA235" s="11"/>
      <c r="EB235" s="11"/>
      <c r="EC235" s="11"/>
      <c r="ED235" s="11"/>
      <c r="EE235" s="11"/>
      <c r="EF235" s="11"/>
      <c r="EG235" s="11"/>
      <c r="EH235" s="11"/>
      <c r="EI235" s="11"/>
      <c r="EJ235" s="11"/>
      <c r="EK235" s="11"/>
      <c r="EL235" s="11"/>
      <c r="EM235" s="11"/>
      <c r="EN235" s="11"/>
      <c r="EO235" s="11"/>
      <c r="EP235" s="11"/>
      <c r="EQ235" s="11"/>
      <c r="ER235" s="11"/>
      <c r="ES235" s="11"/>
      <c r="ET235" s="11"/>
      <c r="EU235" s="11"/>
      <c r="EV235" s="11"/>
      <c r="EW235" s="11"/>
      <c r="EX235" s="11"/>
    </row>
    <row r="236" spans="1:154" x14ac:dyDescent="0.2">
      <c r="A236" s="38"/>
      <c r="B236" s="39"/>
      <c r="C236" s="39"/>
      <c r="D236" s="39"/>
      <c r="E236" s="39" t="s">
        <v>32</v>
      </c>
      <c r="F236" s="39"/>
      <c r="G236" s="52" t="s">
        <v>363</v>
      </c>
      <c r="H236" s="65">
        <f>H237</f>
        <v>0</v>
      </c>
      <c r="I236" s="65">
        <f>I237</f>
        <v>0</v>
      </c>
      <c r="J236" s="68">
        <f t="shared" si="83"/>
        <v>0</v>
      </c>
      <c r="K236" s="66"/>
      <c r="L236" s="65">
        <f t="shared" si="90"/>
        <v>0</v>
      </c>
      <c r="M236" s="60">
        <f t="shared" si="90"/>
        <v>0</v>
      </c>
      <c r="N236" s="65">
        <f t="shared" si="90"/>
        <v>0</v>
      </c>
      <c r="O236" s="67">
        <f t="shared" si="91"/>
        <v>0</v>
      </c>
      <c r="P236" s="67">
        <f t="shared" si="80"/>
        <v>0</v>
      </c>
      <c r="Q236" s="41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1"/>
      <c r="DD236" s="11"/>
      <c r="DE236" s="11"/>
      <c r="DF236" s="11"/>
      <c r="DG236" s="11"/>
      <c r="DH236" s="11"/>
      <c r="DI236" s="11"/>
      <c r="DJ236" s="11"/>
      <c r="DK236" s="11"/>
      <c r="DL236" s="11"/>
      <c r="DM236" s="11"/>
      <c r="DN236" s="11"/>
      <c r="DO236" s="11"/>
      <c r="DP236" s="11"/>
      <c r="DQ236" s="11"/>
      <c r="DR236" s="11"/>
      <c r="DS236" s="11"/>
      <c r="DT236" s="11"/>
      <c r="DU236" s="11"/>
      <c r="DV236" s="11"/>
      <c r="DW236" s="11"/>
      <c r="DX236" s="11"/>
      <c r="DY236" s="11"/>
      <c r="DZ236" s="11"/>
      <c r="EA236" s="11"/>
      <c r="EB236" s="11"/>
      <c r="EC236" s="11"/>
      <c r="ED236" s="11"/>
      <c r="EE236" s="11"/>
      <c r="EF236" s="11"/>
      <c r="EG236" s="11"/>
      <c r="EH236" s="11"/>
      <c r="EI236" s="11"/>
      <c r="EJ236" s="11"/>
      <c r="EK236" s="11"/>
      <c r="EL236" s="11"/>
      <c r="EM236" s="11"/>
      <c r="EN236" s="11"/>
      <c r="EO236" s="11"/>
      <c r="EP236" s="11"/>
      <c r="EQ236" s="11"/>
      <c r="ER236" s="11"/>
      <c r="ES236" s="11"/>
      <c r="ET236" s="11"/>
      <c r="EU236" s="11"/>
      <c r="EV236" s="11"/>
      <c r="EW236" s="11"/>
      <c r="EX236" s="11"/>
    </row>
    <row r="237" spans="1:154" x14ac:dyDescent="0.2">
      <c r="A237" s="48"/>
      <c r="B237" s="49"/>
      <c r="C237" s="49"/>
      <c r="D237" s="49"/>
      <c r="E237" s="49"/>
      <c r="F237" s="49" t="s">
        <v>32</v>
      </c>
      <c r="G237" s="53" t="s">
        <v>93</v>
      </c>
      <c r="H237" s="68"/>
      <c r="I237" s="68"/>
      <c r="J237" s="68">
        <f t="shared" si="83"/>
        <v>0</v>
      </c>
      <c r="K237" s="66"/>
      <c r="L237" s="68"/>
      <c r="M237" s="50"/>
      <c r="N237" s="68"/>
      <c r="O237" s="69">
        <f t="shared" ref="O237:O241" si="92">M237+N237</f>
        <v>0</v>
      </c>
      <c r="P237" s="69">
        <f t="shared" si="80"/>
        <v>0</v>
      </c>
      <c r="Q237" s="41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1"/>
      <c r="DD237" s="11"/>
      <c r="DE237" s="11"/>
      <c r="DF237" s="11"/>
      <c r="DG237" s="11"/>
      <c r="DH237" s="11"/>
      <c r="DI237" s="11"/>
      <c r="DJ237" s="11"/>
      <c r="DK237" s="11"/>
      <c r="DL237" s="11"/>
      <c r="DM237" s="11"/>
      <c r="DN237" s="11"/>
      <c r="DO237" s="11"/>
      <c r="DP237" s="11"/>
      <c r="DQ237" s="11"/>
      <c r="DR237" s="11"/>
      <c r="DS237" s="11"/>
      <c r="DT237" s="11"/>
      <c r="DU237" s="11"/>
      <c r="DV237" s="11"/>
      <c r="DW237" s="11"/>
      <c r="DX237" s="11"/>
      <c r="DY237" s="11"/>
      <c r="DZ237" s="11"/>
      <c r="EA237" s="11"/>
      <c r="EB237" s="11"/>
      <c r="EC237" s="11"/>
      <c r="ED237" s="11"/>
      <c r="EE237" s="11"/>
      <c r="EF237" s="11"/>
      <c r="EG237" s="11"/>
      <c r="EH237" s="11"/>
      <c r="EI237" s="11"/>
      <c r="EJ237" s="11"/>
      <c r="EK237" s="11"/>
      <c r="EL237" s="11"/>
      <c r="EM237" s="11"/>
      <c r="EN237" s="11"/>
      <c r="EO237" s="11"/>
      <c r="EP237" s="11"/>
      <c r="EQ237" s="11"/>
      <c r="ER237" s="11"/>
      <c r="ES237" s="11"/>
      <c r="ET237" s="11"/>
      <c r="EU237" s="11"/>
      <c r="EV237" s="11"/>
      <c r="EW237" s="11"/>
      <c r="EX237" s="11"/>
    </row>
    <row r="238" spans="1:154" ht="33" x14ac:dyDescent="0.2">
      <c r="A238" s="48"/>
      <c r="B238" s="49"/>
      <c r="C238" s="49"/>
      <c r="D238" s="39">
        <v>56</v>
      </c>
      <c r="E238" s="39"/>
      <c r="F238" s="39"/>
      <c r="G238" s="52" t="s">
        <v>333</v>
      </c>
      <c r="H238" s="68">
        <f>H239</f>
        <v>0</v>
      </c>
      <c r="I238" s="68">
        <f>I239</f>
        <v>0</v>
      </c>
      <c r="J238" s="68">
        <f t="shared" si="83"/>
        <v>0</v>
      </c>
      <c r="K238" s="66"/>
      <c r="L238" s="68">
        <f t="shared" ref="L238:N238" si="93">L239</f>
        <v>0</v>
      </c>
      <c r="M238" s="50">
        <f t="shared" si="93"/>
        <v>0</v>
      </c>
      <c r="N238" s="68">
        <f t="shared" si="93"/>
        <v>0</v>
      </c>
      <c r="O238" s="69">
        <f t="shared" si="92"/>
        <v>0</v>
      </c>
      <c r="P238" s="69">
        <f t="shared" si="80"/>
        <v>0</v>
      </c>
      <c r="Q238" s="41" t="e">
        <f t="shared" si="82"/>
        <v>#DIV/0!</v>
      </c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1"/>
      <c r="DD238" s="11"/>
      <c r="DE238" s="11"/>
      <c r="DF238" s="11"/>
      <c r="DG238" s="11"/>
      <c r="DH238" s="11"/>
      <c r="DI238" s="11"/>
      <c r="DJ238" s="11"/>
      <c r="DK238" s="11"/>
      <c r="DL238" s="11"/>
      <c r="DM238" s="11"/>
      <c r="DN238" s="11"/>
      <c r="DO238" s="11"/>
      <c r="DP238" s="11"/>
      <c r="DQ238" s="11"/>
      <c r="DR238" s="11"/>
      <c r="DS238" s="11"/>
      <c r="DT238" s="11"/>
      <c r="DU238" s="11"/>
      <c r="DV238" s="11"/>
      <c r="DW238" s="11"/>
      <c r="DX238" s="11"/>
      <c r="DY238" s="11"/>
      <c r="DZ238" s="11"/>
      <c r="EA238" s="11"/>
      <c r="EB238" s="11"/>
      <c r="EC238" s="11"/>
      <c r="ED238" s="11"/>
      <c r="EE238" s="11"/>
      <c r="EF238" s="11"/>
      <c r="EG238" s="11"/>
      <c r="EH238" s="11"/>
      <c r="EI238" s="11"/>
      <c r="EJ238" s="11"/>
      <c r="EK238" s="11"/>
      <c r="EL238" s="11"/>
      <c r="EM238" s="11"/>
      <c r="EN238" s="11"/>
      <c r="EO238" s="11"/>
      <c r="EP238" s="11"/>
      <c r="EQ238" s="11"/>
      <c r="ER238" s="11"/>
      <c r="ES238" s="11"/>
      <c r="ET238" s="11"/>
      <c r="EU238" s="11"/>
      <c r="EV238" s="11"/>
      <c r="EW238" s="11"/>
      <c r="EX238" s="11"/>
    </row>
    <row r="239" spans="1:154" ht="33" x14ac:dyDescent="0.2">
      <c r="A239" s="48"/>
      <c r="B239" s="49"/>
      <c r="C239" s="49"/>
      <c r="D239" s="49"/>
      <c r="E239" s="49">
        <v>49</v>
      </c>
      <c r="F239" s="49"/>
      <c r="G239" s="53" t="s">
        <v>266</v>
      </c>
      <c r="H239" s="68">
        <f>H240+H241</f>
        <v>0</v>
      </c>
      <c r="I239" s="68"/>
      <c r="J239" s="68">
        <f t="shared" si="83"/>
        <v>0</v>
      </c>
      <c r="K239" s="66"/>
      <c r="L239" s="68">
        <f t="shared" ref="L239:N239" si="94">L240+L241</f>
        <v>0</v>
      </c>
      <c r="M239" s="50">
        <f t="shared" si="94"/>
        <v>0</v>
      </c>
      <c r="N239" s="68">
        <f t="shared" si="94"/>
        <v>0</v>
      </c>
      <c r="O239" s="69">
        <f t="shared" si="92"/>
        <v>0</v>
      </c>
      <c r="P239" s="69">
        <f t="shared" si="80"/>
        <v>0</v>
      </c>
      <c r="Q239" s="41" t="e">
        <f t="shared" si="82"/>
        <v>#DIV/0!</v>
      </c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1"/>
      <c r="DD239" s="11"/>
      <c r="DE239" s="11"/>
      <c r="DF239" s="11"/>
      <c r="DG239" s="11"/>
      <c r="DH239" s="11"/>
      <c r="DI239" s="11"/>
      <c r="DJ239" s="11"/>
      <c r="DK239" s="11"/>
      <c r="DL239" s="11"/>
      <c r="DM239" s="11"/>
      <c r="DN239" s="11"/>
      <c r="DO239" s="11"/>
      <c r="DP239" s="11"/>
      <c r="DQ239" s="11"/>
      <c r="DR239" s="11"/>
      <c r="DS239" s="11"/>
      <c r="DT239" s="11"/>
      <c r="DU239" s="11"/>
      <c r="DV239" s="11"/>
      <c r="DW239" s="11"/>
      <c r="DX239" s="11"/>
      <c r="DY239" s="11"/>
      <c r="DZ239" s="11"/>
      <c r="EA239" s="11"/>
      <c r="EB239" s="11"/>
      <c r="EC239" s="11"/>
      <c r="ED239" s="11"/>
      <c r="EE239" s="11"/>
      <c r="EF239" s="11"/>
      <c r="EG239" s="11"/>
      <c r="EH239" s="11"/>
      <c r="EI239" s="11"/>
      <c r="EJ239" s="11"/>
      <c r="EK239" s="11"/>
      <c r="EL239" s="11"/>
      <c r="EM239" s="11"/>
      <c r="EN239" s="11"/>
      <c r="EO239" s="11"/>
      <c r="EP239" s="11"/>
      <c r="EQ239" s="11"/>
      <c r="ER239" s="11"/>
      <c r="ES239" s="11"/>
      <c r="ET239" s="11"/>
      <c r="EU239" s="11"/>
      <c r="EV239" s="11"/>
      <c r="EW239" s="11"/>
      <c r="EX239" s="11"/>
    </row>
    <row r="240" spans="1:154" x14ac:dyDescent="0.2">
      <c r="A240" s="48"/>
      <c r="B240" s="49"/>
      <c r="C240" s="49"/>
      <c r="D240" s="49"/>
      <c r="E240" s="49"/>
      <c r="F240" s="49" t="s">
        <v>54</v>
      </c>
      <c r="G240" s="53" t="s">
        <v>156</v>
      </c>
      <c r="H240" s="68"/>
      <c r="I240" s="68"/>
      <c r="J240" s="68">
        <f t="shared" si="83"/>
        <v>0</v>
      </c>
      <c r="K240" s="66"/>
      <c r="L240" s="68"/>
      <c r="M240" s="50"/>
      <c r="N240" s="68"/>
      <c r="O240" s="69">
        <f t="shared" si="92"/>
        <v>0</v>
      </c>
      <c r="P240" s="69">
        <f t="shared" si="80"/>
        <v>0</v>
      </c>
      <c r="Q240" s="41" t="e">
        <f t="shared" si="82"/>
        <v>#DIV/0!</v>
      </c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1"/>
      <c r="DD240" s="11"/>
      <c r="DE240" s="11"/>
      <c r="DF240" s="11"/>
      <c r="DG240" s="11"/>
      <c r="DH240" s="11"/>
      <c r="DI240" s="11"/>
      <c r="DJ240" s="11"/>
      <c r="DK240" s="11"/>
      <c r="DL240" s="11"/>
      <c r="DM240" s="11"/>
      <c r="DN240" s="11"/>
      <c r="DO240" s="11"/>
      <c r="DP240" s="11"/>
      <c r="DQ240" s="11"/>
      <c r="DR240" s="11"/>
      <c r="DS240" s="11"/>
      <c r="DT240" s="11"/>
      <c r="DU240" s="11"/>
      <c r="DV240" s="11"/>
      <c r="DW240" s="11"/>
      <c r="DX240" s="11"/>
      <c r="DY240" s="11"/>
      <c r="DZ240" s="11"/>
      <c r="EA240" s="11"/>
      <c r="EB240" s="11"/>
      <c r="EC240" s="11"/>
      <c r="ED240" s="11"/>
      <c r="EE240" s="11"/>
      <c r="EF240" s="11"/>
      <c r="EG240" s="11"/>
      <c r="EH240" s="11"/>
      <c r="EI240" s="11"/>
      <c r="EJ240" s="11"/>
      <c r="EK240" s="11"/>
      <c r="EL240" s="11"/>
      <c r="EM240" s="11"/>
      <c r="EN240" s="11"/>
      <c r="EO240" s="11"/>
      <c r="EP240" s="11"/>
      <c r="EQ240" s="11"/>
      <c r="ER240" s="11"/>
      <c r="ES240" s="11"/>
      <c r="ET240" s="11"/>
      <c r="EU240" s="11"/>
      <c r="EV240" s="11"/>
      <c r="EW240" s="11"/>
      <c r="EX240" s="11"/>
    </row>
    <row r="241" spans="1:154" x14ac:dyDescent="0.2">
      <c r="A241" s="48"/>
      <c r="B241" s="49"/>
      <c r="C241" s="49"/>
      <c r="D241" s="49"/>
      <c r="E241" s="49"/>
      <c r="F241" s="49" t="s">
        <v>55</v>
      </c>
      <c r="G241" s="53" t="s">
        <v>157</v>
      </c>
      <c r="H241" s="68"/>
      <c r="I241" s="68"/>
      <c r="J241" s="68">
        <f t="shared" si="83"/>
        <v>0</v>
      </c>
      <c r="K241" s="66"/>
      <c r="L241" s="68"/>
      <c r="M241" s="50"/>
      <c r="N241" s="68"/>
      <c r="O241" s="69">
        <f t="shared" si="92"/>
        <v>0</v>
      </c>
      <c r="P241" s="69">
        <f t="shared" si="80"/>
        <v>0</v>
      </c>
      <c r="Q241" s="41" t="e">
        <f t="shared" si="82"/>
        <v>#DIV/0!</v>
      </c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1"/>
      <c r="DD241" s="11"/>
      <c r="DE241" s="11"/>
      <c r="DF241" s="11"/>
      <c r="DG241" s="11"/>
      <c r="DH241" s="11"/>
      <c r="DI241" s="11"/>
      <c r="DJ241" s="11"/>
      <c r="DK241" s="11"/>
      <c r="DL241" s="11"/>
      <c r="DM241" s="11"/>
      <c r="DN241" s="11"/>
      <c r="DO241" s="11"/>
      <c r="DP241" s="11"/>
      <c r="DQ241" s="11"/>
      <c r="DR241" s="11"/>
      <c r="DS241" s="11"/>
      <c r="DT241" s="11"/>
      <c r="DU241" s="11"/>
      <c r="DV241" s="11"/>
      <c r="DW241" s="11"/>
      <c r="DX241" s="11"/>
      <c r="DY241" s="11"/>
      <c r="DZ241" s="11"/>
      <c r="EA241" s="11"/>
      <c r="EB241" s="11"/>
      <c r="EC241" s="11"/>
      <c r="ED241" s="11"/>
      <c r="EE241" s="11"/>
      <c r="EF241" s="11"/>
      <c r="EG241" s="11"/>
      <c r="EH241" s="11"/>
      <c r="EI241" s="11"/>
      <c r="EJ241" s="11"/>
      <c r="EK241" s="11"/>
      <c r="EL241" s="11"/>
      <c r="EM241" s="11"/>
      <c r="EN241" s="11"/>
      <c r="EO241" s="11"/>
      <c r="EP241" s="11"/>
      <c r="EQ241" s="11"/>
      <c r="ER241" s="11"/>
      <c r="ES241" s="11"/>
      <c r="ET241" s="11"/>
      <c r="EU241" s="11"/>
      <c r="EV241" s="11"/>
      <c r="EW241" s="11"/>
      <c r="EX241" s="11"/>
    </row>
    <row r="242" spans="1:154" x14ac:dyDescent="0.2">
      <c r="A242" s="38"/>
      <c r="B242" s="39"/>
      <c r="C242" s="39"/>
      <c r="D242" s="39">
        <v>57</v>
      </c>
      <c r="E242" s="39"/>
      <c r="F242" s="39"/>
      <c r="G242" s="64" t="s">
        <v>78</v>
      </c>
      <c r="H242" s="65">
        <f>H244</f>
        <v>1000</v>
      </c>
      <c r="I242" s="65">
        <f>I244</f>
        <v>1000</v>
      </c>
      <c r="J242" s="68">
        <f t="shared" si="83"/>
        <v>0</v>
      </c>
      <c r="K242" s="66">
        <f>ROUND(I242/H242*100,2)</f>
        <v>100</v>
      </c>
      <c r="L242" s="65">
        <f>L244</f>
        <v>1000</v>
      </c>
      <c r="M242" s="60">
        <f>M244</f>
        <v>0</v>
      </c>
      <c r="N242" s="65">
        <f>N244</f>
        <v>201</v>
      </c>
      <c r="O242" s="67">
        <f>O244</f>
        <v>201</v>
      </c>
      <c r="P242" s="67">
        <f t="shared" si="80"/>
        <v>799</v>
      </c>
      <c r="Q242" s="41">
        <f t="shared" si="82"/>
        <v>20.100000000000001</v>
      </c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1"/>
      <c r="DD242" s="11"/>
      <c r="DE242" s="11"/>
      <c r="DF242" s="11"/>
      <c r="DG242" s="11"/>
      <c r="DH242" s="11"/>
      <c r="DI242" s="11"/>
      <c r="DJ242" s="11"/>
      <c r="DK242" s="11"/>
      <c r="DL242" s="11"/>
      <c r="DM242" s="11"/>
      <c r="DN242" s="11"/>
      <c r="DO242" s="11"/>
      <c r="DP242" s="11"/>
      <c r="DQ242" s="11"/>
      <c r="DR242" s="11"/>
      <c r="DS242" s="11"/>
      <c r="DT242" s="11"/>
      <c r="DU242" s="11"/>
      <c r="DV242" s="11"/>
      <c r="DW242" s="11"/>
      <c r="DX242" s="11"/>
      <c r="DY242" s="11"/>
      <c r="DZ242" s="11"/>
      <c r="EA242" s="11"/>
      <c r="EB242" s="11"/>
      <c r="EC242" s="11"/>
      <c r="ED242" s="11"/>
      <c r="EE242" s="11"/>
      <c r="EF242" s="11"/>
      <c r="EG242" s="11"/>
      <c r="EH242" s="11"/>
      <c r="EI242" s="11"/>
      <c r="EJ242" s="11"/>
      <c r="EK242" s="11"/>
      <c r="EL242" s="11"/>
      <c r="EM242" s="11"/>
      <c r="EN242" s="11"/>
      <c r="EO242" s="11"/>
      <c r="EP242" s="11"/>
      <c r="EQ242" s="11"/>
      <c r="ER242" s="11"/>
      <c r="ES242" s="11"/>
      <c r="ET242" s="11"/>
      <c r="EU242" s="11"/>
      <c r="EV242" s="11"/>
      <c r="EW242" s="11"/>
      <c r="EX242" s="11"/>
    </row>
    <row r="243" spans="1:154" x14ac:dyDescent="0.2">
      <c r="A243" s="38"/>
      <c r="B243" s="39"/>
      <c r="C243" s="39"/>
      <c r="D243" s="39"/>
      <c r="E243" s="39"/>
      <c r="F243" s="39"/>
      <c r="G243" s="52" t="s">
        <v>99</v>
      </c>
      <c r="H243" s="87"/>
      <c r="I243" s="87"/>
      <c r="J243" s="68">
        <f t="shared" si="83"/>
        <v>0</v>
      </c>
      <c r="K243" s="66"/>
      <c r="L243" s="87"/>
      <c r="M243" s="40"/>
      <c r="N243" s="87"/>
      <c r="O243" s="69"/>
      <c r="P243" s="69">
        <f t="shared" si="80"/>
        <v>0</v>
      </c>
      <c r="Q243" s="41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1"/>
      <c r="DD243" s="11"/>
      <c r="DE243" s="11"/>
      <c r="DF243" s="11"/>
      <c r="DG243" s="11"/>
      <c r="DH243" s="11"/>
      <c r="DI243" s="11"/>
      <c r="DJ243" s="11"/>
      <c r="DK243" s="11"/>
      <c r="DL243" s="11"/>
      <c r="DM243" s="11"/>
      <c r="DN243" s="11"/>
      <c r="DO243" s="11"/>
      <c r="DP243" s="11"/>
      <c r="DQ243" s="11"/>
      <c r="DR243" s="11"/>
      <c r="DS243" s="11"/>
      <c r="DT243" s="11"/>
      <c r="DU243" s="11"/>
      <c r="DV243" s="11"/>
      <c r="DW243" s="11"/>
      <c r="DX243" s="11"/>
      <c r="DY243" s="11"/>
      <c r="DZ243" s="11"/>
      <c r="EA243" s="11"/>
      <c r="EB243" s="11"/>
      <c r="EC243" s="11"/>
      <c r="ED243" s="11"/>
      <c r="EE243" s="11"/>
      <c r="EF243" s="11"/>
      <c r="EG243" s="11"/>
      <c r="EH243" s="11"/>
      <c r="EI243" s="11"/>
      <c r="EJ243" s="11"/>
      <c r="EK243" s="11"/>
      <c r="EL243" s="11"/>
      <c r="EM243" s="11"/>
      <c r="EN243" s="11"/>
      <c r="EO243" s="11"/>
      <c r="EP243" s="11"/>
      <c r="EQ243" s="11"/>
      <c r="ER243" s="11"/>
      <c r="ES243" s="11"/>
      <c r="ET243" s="11"/>
      <c r="EU243" s="11"/>
      <c r="EV243" s="11"/>
      <c r="EW243" s="11"/>
      <c r="EX243" s="11"/>
    </row>
    <row r="244" spans="1:154" x14ac:dyDescent="0.2">
      <c r="A244" s="38"/>
      <c r="B244" s="39"/>
      <c r="C244" s="39"/>
      <c r="D244" s="39"/>
      <c r="E244" s="39" t="s">
        <v>30</v>
      </c>
      <c r="F244" s="39"/>
      <c r="G244" s="52" t="s">
        <v>100</v>
      </c>
      <c r="H244" s="65">
        <f>H246+H245</f>
        <v>1000</v>
      </c>
      <c r="I244" s="65">
        <f>I246+I245</f>
        <v>1000</v>
      </c>
      <c r="J244" s="68">
        <f t="shared" si="83"/>
        <v>0</v>
      </c>
      <c r="K244" s="66">
        <f>ROUND(I244/H244*100,2)</f>
        <v>100</v>
      </c>
      <c r="L244" s="65">
        <f>L246+L245</f>
        <v>1000</v>
      </c>
      <c r="M244" s="60">
        <f>M246+M245</f>
        <v>0</v>
      </c>
      <c r="N244" s="65">
        <f>N246+N245</f>
        <v>201</v>
      </c>
      <c r="O244" s="67">
        <f>O246+O245</f>
        <v>201</v>
      </c>
      <c r="P244" s="67">
        <f t="shared" si="80"/>
        <v>799</v>
      </c>
      <c r="Q244" s="41">
        <f t="shared" si="82"/>
        <v>20.100000000000001</v>
      </c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1"/>
      <c r="DD244" s="11"/>
      <c r="DE244" s="11"/>
      <c r="DF244" s="11"/>
      <c r="DG244" s="11"/>
      <c r="DH244" s="11"/>
      <c r="DI244" s="11"/>
      <c r="DJ244" s="11"/>
      <c r="DK244" s="11"/>
      <c r="DL244" s="11"/>
      <c r="DM244" s="11"/>
      <c r="DN244" s="11"/>
      <c r="DO244" s="11"/>
      <c r="DP244" s="11"/>
      <c r="DQ244" s="11"/>
      <c r="DR244" s="11"/>
      <c r="DS244" s="11"/>
      <c r="DT244" s="11"/>
      <c r="DU244" s="11"/>
      <c r="DV244" s="11"/>
      <c r="DW244" s="11"/>
      <c r="DX244" s="11"/>
      <c r="DY244" s="11"/>
      <c r="DZ244" s="11"/>
      <c r="EA244" s="11"/>
      <c r="EB244" s="11"/>
      <c r="EC244" s="11"/>
      <c r="ED244" s="11"/>
      <c r="EE244" s="11"/>
      <c r="EF244" s="11"/>
      <c r="EG244" s="11"/>
      <c r="EH244" s="11"/>
      <c r="EI244" s="11"/>
      <c r="EJ244" s="11"/>
      <c r="EK244" s="11"/>
      <c r="EL244" s="11"/>
      <c r="EM244" s="11"/>
      <c r="EN244" s="11"/>
      <c r="EO244" s="11"/>
      <c r="EP244" s="11"/>
      <c r="EQ244" s="11"/>
      <c r="ER244" s="11"/>
      <c r="ES244" s="11"/>
      <c r="ET244" s="11"/>
      <c r="EU244" s="11"/>
      <c r="EV244" s="11"/>
      <c r="EW244" s="11"/>
      <c r="EX244" s="11"/>
    </row>
    <row r="245" spans="1:154" x14ac:dyDescent="0.2">
      <c r="A245" s="48"/>
      <c r="B245" s="49"/>
      <c r="C245" s="49"/>
      <c r="D245" s="49"/>
      <c r="E245" s="49"/>
      <c r="F245" s="49" t="s">
        <v>32</v>
      </c>
      <c r="G245" s="53" t="s">
        <v>289</v>
      </c>
      <c r="H245" s="68"/>
      <c r="I245" s="68"/>
      <c r="J245" s="68">
        <f t="shared" si="83"/>
        <v>0</v>
      </c>
      <c r="K245" s="66"/>
      <c r="L245" s="68"/>
      <c r="M245" s="50"/>
      <c r="N245" s="68"/>
      <c r="O245" s="69">
        <f t="shared" ref="O245:O246" si="95">M245+N245</f>
        <v>0</v>
      </c>
      <c r="P245" s="69">
        <f t="shared" ref="P245:P303" si="96">L245-O245</f>
        <v>0</v>
      </c>
      <c r="Q245" s="41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1"/>
      <c r="DD245" s="11"/>
      <c r="DE245" s="11"/>
      <c r="DF245" s="11"/>
      <c r="DG245" s="11"/>
      <c r="DH245" s="11"/>
      <c r="DI245" s="11"/>
      <c r="DJ245" s="11"/>
      <c r="DK245" s="11"/>
      <c r="DL245" s="11"/>
      <c r="DM245" s="11"/>
      <c r="DN245" s="11"/>
      <c r="DO245" s="11"/>
      <c r="DP245" s="11"/>
      <c r="DQ245" s="11"/>
      <c r="DR245" s="11"/>
      <c r="DS245" s="11"/>
      <c r="DT245" s="11"/>
      <c r="DU245" s="11"/>
      <c r="DV245" s="11"/>
      <c r="DW245" s="11"/>
      <c r="DX245" s="11"/>
      <c r="DY245" s="11"/>
      <c r="DZ245" s="11"/>
      <c r="EA245" s="11"/>
      <c r="EB245" s="11"/>
      <c r="EC245" s="11"/>
      <c r="ED245" s="11"/>
      <c r="EE245" s="11"/>
      <c r="EF245" s="11"/>
      <c r="EG245" s="11"/>
      <c r="EH245" s="11"/>
      <c r="EI245" s="11"/>
      <c r="EJ245" s="11"/>
      <c r="EK245" s="11"/>
      <c r="EL245" s="11"/>
      <c r="EM245" s="11"/>
      <c r="EN245" s="11"/>
      <c r="EO245" s="11"/>
      <c r="EP245" s="11"/>
      <c r="EQ245" s="11"/>
      <c r="ER245" s="11"/>
      <c r="ES245" s="11"/>
      <c r="ET245" s="11"/>
      <c r="EU245" s="11"/>
      <c r="EV245" s="11"/>
      <c r="EW245" s="11"/>
      <c r="EX245" s="11"/>
    </row>
    <row r="246" spans="1:154" x14ac:dyDescent="0.2">
      <c r="A246" s="48"/>
      <c r="B246" s="49"/>
      <c r="C246" s="49"/>
      <c r="D246" s="49"/>
      <c r="E246" s="49"/>
      <c r="F246" s="49" t="s">
        <v>30</v>
      </c>
      <c r="G246" s="53" t="s">
        <v>102</v>
      </c>
      <c r="H246" s="68">
        <v>1000</v>
      </c>
      <c r="I246" s="68">
        <v>1000</v>
      </c>
      <c r="J246" s="68">
        <f t="shared" si="83"/>
        <v>0</v>
      </c>
      <c r="K246" s="66">
        <f>ROUND(I246/H246*100,2)</f>
        <v>100</v>
      </c>
      <c r="L246" s="68">
        <v>1000</v>
      </c>
      <c r="M246" s="50"/>
      <c r="N246" s="68">
        <v>201</v>
      </c>
      <c r="O246" s="69">
        <f t="shared" si="95"/>
        <v>201</v>
      </c>
      <c r="P246" s="69">
        <f t="shared" si="96"/>
        <v>799</v>
      </c>
      <c r="Q246" s="41">
        <f t="shared" ref="Q246:Q302" si="97">ROUND(O246/L246*100,2)</f>
        <v>20.100000000000001</v>
      </c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1"/>
      <c r="DD246" s="11"/>
      <c r="DE246" s="11"/>
      <c r="DF246" s="11"/>
      <c r="DG246" s="11"/>
      <c r="DH246" s="11"/>
      <c r="DI246" s="11"/>
      <c r="DJ246" s="11"/>
      <c r="DK246" s="11"/>
      <c r="DL246" s="11"/>
      <c r="DM246" s="11"/>
      <c r="DN246" s="11"/>
      <c r="DO246" s="11"/>
      <c r="DP246" s="11"/>
      <c r="DQ246" s="11"/>
      <c r="DR246" s="11"/>
      <c r="DS246" s="11"/>
      <c r="DT246" s="11"/>
      <c r="DU246" s="11"/>
      <c r="DV246" s="11"/>
      <c r="DW246" s="11"/>
      <c r="DX246" s="11"/>
      <c r="DY246" s="11"/>
      <c r="DZ246" s="11"/>
      <c r="EA246" s="11"/>
      <c r="EB246" s="11"/>
      <c r="EC246" s="11"/>
      <c r="ED246" s="11"/>
      <c r="EE246" s="11"/>
      <c r="EF246" s="11"/>
      <c r="EG246" s="11"/>
      <c r="EH246" s="11"/>
      <c r="EI246" s="11"/>
      <c r="EJ246" s="11"/>
      <c r="EK246" s="11"/>
      <c r="EL246" s="11"/>
      <c r="EM246" s="11"/>
      <c r="EN246" s="11"/>
      <c r="EO246" s="11"/>
      <c r="EP246" s="11"/>
      <c r="EQ246" s="11"/>
      <c r="ER246" s="11"/>
      <c r="ES246" s="11"/>
      <c r="ET246" s="11"/>
      <c r="EU246" s="11"/>
      <c r="EV246" s="11"/>
      <c r="EW246" s="11"/>
      <c r="EX246" s="11"/>
    </row>
    <row r="247" spans="1:154" x14ac:dyDescent="0.2">
      <c r="A247" s="38"/>
      <c r="B247" s="39"/>
      <c r="C247" s="39"/>
      <c r="D247" s="39" t="s">
        <v>105</v>
      </c>
      <c r="E247" s="39"/>
      <c r="F247" s="39"/>
      <c r="G247" s="64" t="s">
        <v>83</v>
      </c>
      <c r="H247" s="65">
        <f>H248</f>
        <v>0</v>
      </c>
      <c r="I247" s="65">
        <f>I248</f>
        <v>0</v>
      </c>
      <c r="J247" s="68">
        <f t="shared" si="83"/>
        <v>0</v>
      </c>
      <c r="K247" s="66"/>
      <c r="L247" s="65">
        <f>L248</f>
        <v>0</v>
      </c>
      <c r="M247" s="60">
        <f>M248</f>
        <v>0</v>
      </c>
      <c r="N247" s="65">
        <f>N248</f>
        <v>0</v>
      </c>
      <c r="O247" s="67">
        <f>O248</f>
        <v>0</v>
      </c>
      <c r="P247" s="67">
        <f t="shared" si="96"/>
        <v>0</v>
      </c>
      <c r="Q247" s="41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1"/>
      <c r="DD247" s="11"/>
      <c r="DE247" s="11"/>
      <c r="DF247" s="11"/>
      <c r="DG247" s="11"/>
      <c r="DH247" s="11"/>
      <c r="DI247" s="11"/>
      <c r="DJ247" s="11"/>
      <c r="DK247" s="11"/>
      <c r="DL247" s="11"/>
      <c r="DM247" s="11"/>
      <c r="DN247" s="11"/>
      <c r="DO247" s="11"/>
      <c r="DP247" s="11"/>
      <c r="DQ247" s="11"/>
      <c r="DR247" s="11"/>
      <c r="DS247" s="11"/>
      <c r="DT247" s="11"/>
      <c r="DU247" s="11"/>
      <c r="DV247" s="11"/>
      <c r="DW247" s="11"/>
      <c r="DX247" s="11"/>
      <c r="DY247" s="11"/>
      <c r="DZ247" s="11"/>
      <c r="EA247" s="11"/>
      <c r="EB247" s="11"/>
      <c r="EC247" s="11"/>
      <c r="ED247" s="11"/>
      <c r="EE247" s="11"/>
      <c r="EF247" s="11"/>
      <c r="EG247" s="11"/>
      <c r="EH247" s="11"/>
      <c r="EI247" s="11"/>
      <c r="EJ247" s="11"/>
      <c r="EK247" s="11"/>
      <c r="EL247" s="11"/>
      <c r="EM247" s="11"/>
      <c r="EN247" s="11"/>
      <c r="EO247" s="11"/>
      <c r="EP247" s="11"/>
      <c r="EQ247" s="11"/>
      <c r="ER247" s="11"/>
      <c r="ES247" s="11"/>
      <c r="ET247" s="11"/>
      <c r="EU247" s="11"/>
      <c r="EV247" s="11"/>
      <c r="EW247" s="11"/>
      <c r="EX247" s="11"/>
    </row>
    <row r="248" spans="1:154" x14ac:dyDescent="0.2">
      <c r="A248" s="38"/>
      <c r="B248" s="39"/>
      <c r="C248" s="39"/>
      <c r="D248" s="39">
        <v>71</v>
      </c>
      <c r="E248" s="39"/>
      <c r="F248" s="39"/>
      <c r="G248" s="64" t="s">
        <v>158</v>
      </c>
      <c r="H248" s="65">
        <f>H249+H254</f>
        <v>0</v>
      </c>
      <c r="I248" s="65">
        <f>I249+I254</f>
        <v>0</v>
      </c>
      <c r="J248" s="68">
        <f t="shared" si="83"/>
        <v>0</v>
      </c>
      <c r="K248" s="66"/>
      <c r="L248" s="65">
        <f>L249+L254</f>
        <v>0</v>
      </c>
      <c r="M248" s="60">
        <f>M249+M254</f>
        <v>0</v>
      </c>
      <c r="N248" s="65">
        <f>N249+N254</f>
        <v>0</v>
      </c>
      <c r="O248" s="67">
        <f>O249+O254</f>
        <v>0</v>
      </c>
      <c r="P248" s="67">
        <f t="shared" si="96"/>
        <v>0</v>
      </c>
      <c r="Q248" s="41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1"/>
      <c r="DD248" s="11"/>
      <c r="DE248" s="11"/>
      <c r="DF248" s="11"/>
      <c r="DG248" s="11"/>
      <c r="DH248" s="11"/>
      <c r="DI248" s="11"/>
      <c r="DJ248" s="11"/>
      <c r="DK248" s="11"/>
      <c r="DL248" s="11"/>
      <c r="DM248" s="11"/>
      <c r="DN248" s="11"/>
      <c r="DO248" s="11"/>
      <c r="DP248" s="11"/>
      <c r="DQ248" s="11"/>
      <c r="DR248" s="11"/>
      <c r="DS248" s="11"/>
      <c r="DT248" s="11"/>
      <c r="DU248" s="11"/>
      <c r="DV248" s="11"/>
      <c r="DW248" s="11"/>
      <c r="DX248" s="11"/>
      <c r="DY248" s="11"/>
      <c r="DZ248" s="11"/>
      <c r="EA248" s="11"/>
      <c r="EB248" s="11"/>
      <c r="EC248" s="11"/>
      <c r="ED248" s="11"/>
      <c r="EE248" s="11"/>
      <c r="EF248" s="11"/>
      <c r="EG248" s="11"/>
      <c r="EH248" s="11"/>
      <c r="EI248" s="11"/>
      <c r="EJ248" s="11"/>
      <c r="EK248" s="11"/>
      <c r="EL248" s="11"/>
      <c r="EM248" s="11"/>
      <c r="EN248" s="11"/>
      <c r="EO248" s="11"/>
      <c r="EP248" s="11"/>
      <c r="EQ248" s="11"/>
      <c r="ER248" s="11"/>
      <c r="ES248" s="11"/>
      <c r="ET248" s="11"/>
      <c r="EU248" s="11"/>
      <c r="EV248" s="11"/>
      <c r="EW248" s="11"/>
      <c r="EX248" s="11"/>
    </row>
    <row r="249" spans="1:154" x14ac:dyDescent="0.2">
      <c r="A249" s="38"/>
      <c r="B249" s="39"/>
      <c r="C249" s="39"/>
      <c r="D249" s="39"/>
      <c r="E249" s="39" t="s">
        <v>32</v>
      </c>
      <c r="F249" s="39"/>
      <c r="G249" s="52" t="s">
        <v>159</v>
      </c>
      <c r="H249" s="65">
        <f>H250+H251+H252+H253</f>
        <v>0</v>
      </c>
      <c r="I249" s="65">
        <f>I250+I251+I252+I253</f>
        <v>0</v>
      </c>
      <c r="J249" s="68">
        <f t="shared" si="83"/>
        <v>0</v>
      </c>
      <c r="K249" s="66"/>
      <c r="L249" s="65">
        <f>L250+L251+L252+L253</f>
        <v>0</v>
      </c>
      <c r="M249" s="60">
        <f>M250+M251+M252+M253</f>
        <v>0</v>
      </c>
      <c r="N249" s="65">
        <f>N250+N251+N252+N253</f>
        <v>0</v>
      </c>
      <c r="O249" s="67">
        <f>O250+O251+O252+O253</f>
        <v>0</v>
      </c>
      <c r="P249" s="67">
        <f t="shared" si="96"/>
        <v>0</v>
      </c>
      <c r="Q249" s="41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1"/>
      <c r="DD249" s="11"/>
      <c r="DE249" s="11"/>
      <c r="DF249" s="11"/>
      <c r="DG249" s="11"/>
      <c r="DH249" s="11"/>
      <c r="DI249" s="11"/>
      <c r="DJ249" s="11"/>
      <c r="DK249" s="11"/>
      <c r="DL249" s="11"/>
      <c r="DM249" s="11"/>
      <c r="DN249" s="11"/>
      <c r="DO249" s="11"/>
      <c r="DP249" s="11"/>
      <c r="DQ249" s="11"/>
      <c r="DR249" s="11"/>
      <c r="DS249" s="11"/>
      <c r="DT249" s="11"/>
      <c r="DU249" s="11"/>
      <c r="DV249" s="11"/>
      <c r="DW249" s="11"/>
      <c r="DX249" s="11"/>
      <c r="DY249" s="11"/>
      <c r="DZ249" s="11"/>
      <c r="EA249" s="11"/>
      <c r="EB249" s="11"/>
      <c r="EC249" s="11"/>
      <c r="ED249" s="11"/>
      <c r="EE249" s="11"/>
      <c r="EF249" s="11"/>
      <c r="EG249" s="11"/>
      <c r="EH249" s="11"/>
      <c r="EI249" s="11"/>
      <c r="EJ249" s="11"/>
      <c r="EK249" s="11"/>
      <c r="EL249" s="11"/>
      <c r="EM249" s="11"/>
      <c r="EN249" s="11"/>
      <c r="EO249" s="11"/>
      <c r="EP249" s="11"/>
      <c r="EQ249" s="11"/>
      <c r="ER249" s="11"/>
      <c r="ES249" s="11"/>
      <c r="ET249" s="11"/>
      <c r="EU249" s="11"/>
      <c r="EV249" s="11"/>
      <c r="EW249" s="11"/>
      <c r="EX249" s="11"/>
    </row>
    <row r="250" spans="1:154" x14ac:dyDescent="0.2">
      <c r="A250" s="48"/>
      <c r="B250" s="49"/>
      <c r="C250" s="49"/>
      <c r="D250" s="49"/>
      <c r="E250" s="49"/>
      <c r="F250" s="49" t="s">
        <v>32</v>
      </c>
      <c r="G250" s="53" t="s">
        <v>369</v>
      </c>
      <c r="H250" s="68"/>
      <c r="I250" s="68"/>
      <c r="J250" s="68">
        <f t="shared" si="83"/>
        <v>0</v>
      </c>
      <c r="K250" s="66"/>
      <c r="L250" s="68"/>
      <c r="M250" s="50"/>
      <c r="N250" s="68"/>
      <c r="O250" s="69">
        <f t="shared" ref="O250:O255" si="98">M250+N250</f>
        <v>0</v>
      </c>
      <c r="P250" s="69">
        <f t="shared" si="96"/>
        <v>0</v>
      </c>
      <c r="Q250" s="41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</row>
    <row r="251" spans="1:154" x14ac:dyDescent="0.2">
      <c r="A251" s="48"/>
      <c r="B251" s="49"/>
      <c r="C251" s="49"/>
      <c r="D251" s="49"/>
      <c r="E251" s="49"/>
      <c r="F251" s="49" t="s">
        <v>30</v>
      </c>
      <c r="G251" s="53" t="s">
        <v>160</v>
      </c>
      <c r="H251" s="68"/>
      <c r="I251" s="68"/>
      <c r="J251" s="68">
        <f t="shared" si="83"/>
        <v>0</v>
      </c>
      <c r="K251" s="66"/>
      <c r="L251" s="68"/>
      <c r="M251" s="50"/>
      <c r="N251" s="68"/>
      <c r="O251" s="69">
        <f t="shared" si="98"/>
        <v>0</v>
      </c>
      <c r="P251" s="69">
        <f t="shared" si="96"/>
        <v>0</v>
      </c>
      <c r="Q251" s="41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1"/>
      <c r="DD251" s="11"/>
      <c r="DE251" s="11"/>
      <c r="DF251" s="11"/>
      <c r="DG251" s="11"/>
      <c r="DH251" s="11"/>
      <c r="DI251" s="11"/>
      <c r="DJ251" s="11"/>
      <c r="DK251" s="11"/>
      <c r="DL251" s="11"/>
      <c r="DM251" s="11"/>
      <c r="DN251" s="11"/>
      <c r="DO251" s="11"/>
      <c r="DP251" s="11"/>
      <c r="DQ251" s="11"/>
      <c r="DR251" s="11"/>
      <c r="DS251" s="11"/>
      <c r="DT251" s="11"/>
      <c r="DU251" s="11"/>
      <c r="DV251" s="11"/>
      <c r="DW251" s="11"/>
      <c r="DX251" s="11"/>
      <c r="DY251" s="11"/>
      <c r="DZ251" s="11"/>
      <c r="EA251" s="11"/>
      <c r="EB251" s="11"/>
      <c r="EC251" s="11"/>
      <c r="ED251" s="11"/>
      <c r="EE251" s="11"/>
      <c r="EF251" s="11"/>
      <c r="EG251" s="11"/>
      <c r="EH251" s="11"/>
      <c r="EI251" s="11"/>
      <c r="EJ251" s="11"/>
      <c r="EK251" s="11"/>
      <c r="EL251" s="11"/>
      <c r="EM251" s="11"/>
      <c r="EN251" s="11"/>
      <c r="EO251" s="11"/>
      <c r="EP251" s="11"/>
      <c r="EQ251" s="11"/>
      <c r="ER251" s="11"/>
      <c r="ES251" s="11"/>
      <c r="ET251" s="11"/>
      <c r="EU251" s="11"/>
      <c r="EV251" s="11"/>
      <c r="EW251" s="11"/>
      <c r="EX251" s="11"/>
    </row>
    <row r="252" spans="1:154" x14ac:dyDescent="0.2">
      <c r="A252" s="48"/>
      <c r="B252" s="49"/>
      <c r="C252" s="49"/>
      <c r="D252" s="49"/>
      <c r="E252" s="49"/>
      <c r="F252" s="49" t="s">
        <v>43</v>
      </c>
      <c r="G252" s="53" t="s">
        <v>161</v>
      </c>
      <c r="H252" s="68"/>
      <c r="I252" s="68"/>
      <c r="J252" s="68">
        <f t="shared" si="83"/>
        <v>0</v>
      </c>
      <c r="K252" s="66"/>
      <c r="L252" s="68"/>
      <c r="M252" s="50"/>
      <c r="N252" s="68"/>
      <c r="O252" s="69">
        <f t="shared" si="98"/>
        <v>0</v>
      </c>
      <c r="P252" s="69">
        <f t="shared" si="96"/>
        <v>0</v>
      </c>
      <c r="Q252" s="41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1"/>
      <c r="DD252" s="11"/>
      <c r="DE252" s="11"/>
      <c r="DF252" s="11"/>
      <c r="DG252" s="11"/>
      <c r="DH252" s="11"/>
      <c r="DI252" s="11"/>
      <c r="DJ252" s="11"/>
      <c r="DK252" s="11"/>
      <c r="DL252" s="11"/>
      <c r="DM252" s="11"/>
      <c r="DN252" s="11"/>
      <c r="DO252" s="11"/>
      <c r="DP252" s="11"/>
      <c r="DQ252" s="11"/>
      <c r="DR252" s="11"/>
      <c r="DS252" s="11"/>
      <c r="DT252" s="11"/>
      <c r="DU252" s="11"/>
      <c r="DV252" s="11"/>
      <c r="DW252" s="11"/>
      <c r="DX252" s="11"/>
      <c r="DY252" s="11"/>
      <c r="DZ252" s="11"/>
      <c r="EA252" s="11"/>
      <c r="EB252" s="11"/>
      <c r="EC252" s="11"/>
      <c r="ED252" s="11"/>
      <c r="EE252" s="11"/>
      <c r="EF252" s="11"/>
      <c r="EG252" s="11"/>
      <c r="EH252" s="11"/>
      <c r="EI252" s="11"/>
      <c r="EJ252" s="11"/>
      <c r="EK252" s="11"/>
      <c r="EL252" s="11"/>
      <c r="EM252" s="11"/>
      <c r="EN252" s="11"/>
      <c r="EO252" s="11"/>
      <c r="EP252" s="11"/>
      <c r="EQ252" s="11"/>
      <c r="ER252" s="11"/>
      <c r="ES252" s="11"/>
      <c r="ET252" s="11"/>
      <c r="EU252" s="11"/>
      <c r="EV252" s="11"/>
      <c r="EW252" s="11"/>
      <c r="EX252" s="11"/>
    </row>
    <row r="253" spans="1:154" s="94" customFormat="1" x14ac:dyDescent="0.2">
      <c r="A253" s="88"/>
      <c r="B253" s="89"/>
      <c r="C253" s="89"/>
      <c r="D253" s="89"/>
      <c r="E253" s="89"/>
      <c r="F253" s="89" t="s">
        <v>90</v>
      </c>
      <c r="G253" s="90" t="s">
        <v>367</v>
      </c>
      <c r="H253" s="68"/>
      <c r="I253" s="68"/>
      <c r="J253" s="68">
        <f t="shared" si="83"/>
        <v>0</v>
      </c>
      <c r="K253" s="66"/>
      <c r="L253" s="68"/>
      <c r="M253" s="50"/>
      <c r="N253" s="68"/>
      <c r="O253" s="69">
        <f t="shared" si="98"/>
        <v>0</v>
      </c>
      <c r="P253" s="69">
        <f t="shared" si="96"/>
        <v>0</v>
      </c>
      <c r="Q253" s="41"/>
      <c r="R253" s="91"/>
      <c r="S253" s="91"/>
      <c r="T253" s="33"/>
      <c r="U253" s="91"/>
      <c r="V253" s="91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1"/>
      <c r="AR253" s="91"/>
      <c r="AS253" s="92"/>
      <c r="AT253" s="92"/>
      <c r="AU253" s="92"/>
      <c r="AV253" s="92"/>
      <c r="AW253" s="92"/>
      <c r="AX253" s="92"/>
      <c r="AY253" s="92"/>
      <c r="AZ253" s="92"/>
      <c r="BA253" s="92"/>
      <c r="BB253" s="92"/>
      <c r="BC253" s="92"/>
      <c r="BD253" s="92"/>
      <c r="BE253" s="92"/>
      <c r="BF253" s="92"/>
      <c r="BG253" s="92"/>
      <c r="BH253" s="92"/>
      <c r="BI253" s="92"/>
      <c r="BJ253" s="92"/>
      <c r="BK253" s="92"/>
      <c r="BL253" s="92"/>
      <c r="BM253" s="92"/>
      <c r="BN253" s="92"/>
      <c r="BO253" s="92"/>
      <c r="BP253" s="92"/>
      <c r="BQ253" s="92"/>
      <c r="BR253" s="92"/>
      <c r="BS253" s="92"/>
      <c r="BT253" s="92"/>
      <c r="BU253" s="92"/>
      <c r="BV253" s="92"/>
      <c r="BW253" s="92"/>
      <c r="BX253" s="92"/>
      <c r="BY253" s="92"/>
      <c r="BZ253" s="92"/>
      <c r="CA253" s="92"/>
      <c r="CB253" s="92"/>
      <c r="CC253" s="92"/>
      <c r="CD253" s="92"/>
      <c r="CE253" s="92"/>
      <c r="CF253" s="92"/>
      <c r="CG253" s="92"/>
      <c r="CH253" s="92"/>
      <c r="CI253" s="92"/>
      <c r="CJ253" s="92"/>
      <c r="CK253" s="92"/>
      <c r="CL253" s="92"/>
      <c r="CM253" s="92"/>
      <c r="CN253" s="92"/>
      <c r="CO253" s="92"/>
      <c r="CP253" s="92"/>
      <c r="CQ253" s="92"/>
      <c r="CR253" s="92"/>
      <c r="CS253" s="92"/>
      <c r="CT253" s="92"/>
      <c r="CU253" s="92"/>
      <c r="CV253" s="92"/>
      <c r="CW253" s="92"/>
      <c r="CX253" s="92"/>
      <c r="CY253" s="92"/>
      <c r="CZ253" s="92"/>
      <c r="DA253" s="92"/>
      <c r="DB253" s="92"/>
      <c r="DC253" s="93"/>
      <c r="DD253" s="93"/>
      <c r="DE253" s="93"/>
      <c r="DF253" s="93"/>
      <c r="DG253" s="93"/>
      <c r="DH253" s="93"/>
      <c r="DI253" s="93"/>
      <c r="DJ253" s="93"/>
      <c r="DK253" s="93"/>
      <c r="DL253" s="93"/>
      <c r="DM253" s="93"/>
      <c r="DN253" s="93"/>
      <c r="DO253" s="93"/>
      <c r="DP253" s="93"/>
      <c r="DQ253" s="93"/>
      <c r="DR253" s="93"/>
      <c r="DS253" s="93"/>
      <c r="DT253" s="93"/>
      <c r="DU253" s="93"/>
      <c r="DV253" s="93"/>
      <c r="DW253" s="93"/>
      <c r="DX253" s="93"/>
      <c r="DY253" s="93"/>
      <c r="DZ253" s="93"/>
      <c r="EA253" s="93"/>
      <c r="EB253" s="93"/>
      <c r="EC253" s="93"/>
      <c r="ED253" s="93"/>
      <c r="EE253" s="93"/>
      <c r="EF253" s="93"/>
      <c r="EG253" s="93"/>
      <c r="EH253" s="93"/>
      <c r="EI253" s="93"/>
      <c r="EJ253" s="93"/>
      <c r="EK253" s="93"/>
      <c r="EL253" s="93"/>
      <c r="EM253" s="93"/>
      <c r="EN253" s="93"/>
      <c r="EO253" s="93"/>
      <c r="EP253" s="93"/>
      <c r="EQ253" s="93"/>
      <c r="ER253" s="93"/>
      <c r="ES253" s="93"/>
      <c r="ET253" s="93"/>
      <c r="EU253" s="93"/>
      <c r="EV253" s="93"/>
      <c r="EW253" s="93"/>
      <c r="EX253" s="93"/>
    </row>
    <row r="254" spans="1:154" s="94" customFormat="1" x14ac:dyDescent="0.2">
      <c r="A254" s="88"/>
      <c r="B254" s="89"/>
      <c r="C254" s="89"/>
      <c r="D254" s="89"/>
      <c r="E254" s="89" t="s">
        <v>43</v>
      </c>
      <c r="F254" s="89"/>
      <c r="G254" s="90" t="s">
        <v>368</v>
      </c>
      <c r="H254" s="68"/>
      <c r="I254" s="68"/>
      <c r="J254" s="68">
        <f t="shared" si="83"/>
        <v>0</v>
      </c>
      <c r="K254" s="66"/>
      <c r="L254" s="68"/>
      <c r="M254" s="50"/>
      <c r="N254" s="68"/>
      <c r="O254" s="69">
        <f t="shared" si="98"/>
        <v>0</v>
      </c>
      <c r="P254" s="69">
        <f t="shared" si="96"/>
        <v>0</v>
      </c>
      <c r="Q254" s="41"/>
      <c r="R254" s="91"/>
      <c r="S254" s="91"/>
      <c r="T254" s="33"/>
      <c r="U254" s="91"/>
      <c r="V254" s="91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1"/>
      <c r="AR254" s="91"/>
      <c r="AS254" s="92"/>
      <c r="AT254" s="92"/>
      <c r="AU254" s="92"/>
      <c r="AV254" s="92"/>
      <c r="AW254" s="92"/>
      <c r="AX254" s="92"/>
      <c r="AY254" s="92"/>
      <c r="AZ254" s="92"/>
      <c r="BA254" s="92"/>
      <c r="BB254" s="92"/>
      <c r="BC254" s="92"/>
      <c r="BD254" s="92"/>
      <c r="BE254" s="92"/>
      <c r="BF254" s="92"/>
      <c r="BG254" s="92"/>
      <c r="BH254" s="92"/>
      <c r="BI254" s="92"/>
      <c r="BJ254" s="92"/>
      <c r="BK254" s="92"/>
      <c r="BL254" s="92"/>
      <c r="BM254" s="92"/>
      <c r="BN254" s="92"/>
      <c r="BO254" s="92"/>
      <c r="BP254" s="92"/>
      <c r="BQ254" s="92"/>
      <c r="BR254" s="92"/>
      <c r="BS254" s="92"/>
      <c r="BT254" s="92"/>
      <c r="BU254" s="92"/>
      <c r="BV254" s="92"/>
      <c r="BW254" s="92"/>
      <c r="BX254" s="92"/>
      <c r="BY254" s="92"/>
      <c r="BZ254" s="92"/>
      <c r="CA254" s="92"/>
      <c r="CB254" s="92"/>
      <c r="CC254" s="92"/>
      <c r="CD254" s="92"/>
      <c r="CE254" s="92"/>
      <c r="CF254" s="92"/>
      <c r="CG254" s="92"/>
      <c r="CH254" s="92"/>
      <c r="CI254" s="92"/>
      <c r="CJ254" s="92"/>
      <c r="CK254" s="92"/>
      <c r="CL254" s="92"/>
      <c r="CM254" s="92"/>
      <c r="CN254" s="92"/>
      <c r="CO254" s="92"/>
      <c r="CP254" s="92"/>
      <c r="CQ254" s="92"/>
      <c r="CR254" s="92"/>
      <c r="CS254" s="92"/>
      <c r="CT254" s="92"/>
      <c r="CU254" s="92"/>
      <c r="CV254" s="92"/>
      <c r="CW254" s="92"/>
      <c r="CX254" s="92"/>
      <c r="CY254" s="92"/>
      <c r="CZ254" s="92"/>
      <c r="DA254" s="92"/>
      <c r="DB254" s="92"/>
      <c r="DC254" s="93"/>
      <c r="DD254" s="93"/>
      <c r="DE254" s="93"/>
      <c r="DF254" s="93"/>
      <c r="DG254" s="93"/>
      <c r="DH254" s="93"/>
      <c r="DI254" s="93"/>
      <c r="DJ254" s="93"/>
      <c r="DK254" s="93"/>
      <c r="DL254" s="93"/>
      <c r="DM254" s="93"/>
      <c r="DN254" s="93"/>
      <c r="DO254" s="93"/>
      <c r="DP254" s="93"/>
      <c r="DQ254" s="93"/>
      <c r="DR254" s="93"/>
      <c r="DS254" s="93"/>
      <c r="DT254" s="93"/>
      <c r="DU254" s="93"/>
      <c r="DV254" s="93"/>
      <c r="DW254" s="93"/>
      <c r="DX254" s="93"/>
      <c r="DY254" s="93"/>
      <c r="DZ254" s="93"/>
      <c r="EA254" s="93"/>
      <c r="EB254" s="93"/>
      <c r="EC254" s="93"/>
      <c r="ED254" s="93"/>
      <c r="EE254" s="93"/>
      <c r="EF254" s="93"/>
      <c r="EG254" s="93"/>
      <c r="EH254" s="93"/>
      <c r="EI254" s="93"/>
      <c r="EJ254" s="93"/>
      <c r="EK254" s="93"/>
      <c r="EL254" s="93"/>
      <c r="EM254" s="93"/>
      <c r="EN254" s="93"/>
      <c r="EO254" s="93"/>
      <c r="EP254" s="93"/>
      <c r="EQ254" s="93"/>
      <c r="ER254" s="93"/>
      <c r="ES254" s="93"/>
      <c r="ET254" s="93"/>
      <c r="EU254" s="93"/>
      <c r="EV254" s="93"/>
      <c r="EW254" s="93"/>
      <c r="EX254" s="93"/>
    </row>
    <row r="255" spans="1:154" x14ac:dyDescent="0.2">
      <c r="A255" s="81"/>
      <c r="B255" s="82"/>
      <c r="C255" s="82"/>
      <c r="D255" s="82">
        <v>85</v>
      </c>
      <c r="E255" s="82"/>
      <c r="F255" s="82"/>
      <c r="G255" s="83" t="s">
        <v>86</v>
      </c>
      <c r="H255" s="129"/>
      <c r="I255" s="129"/>
      <c r="J255" s="129">
        <f t="shared" si="83"/>
        <v>0</v>
      </c>
      <c r="K255" s="130"/>
      <c r="L255" s="129"/>
      <c r="M255" s="131"/>
      <c r="N255" s="129"/>
      <c r="O255" s="132">
        <f t="shared" si="98"/>
        <v>0</v>
      </c>
      <c r="P255" s="132">
        <f t="shared" si="96"/>
        <v>0</v>
      </c>
      <c r="Q255" s="1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</row>
    <row r="256" spans="1:154" x14ac:dyDescent="0.2">
      <c r="A256" s="48"/>
      <c r="B256" s="49"/>
      <c r="C256" s="49"/>
      <c r="D256" s="49"/>
      <c r="E256" s="49"/>
      <c r="F256" s="49"/>
      <c r="G256" s="53" t="s">
        <v>162</v>
      </c>
      <c r="H256" s="68"/>
      <c r="I256" s="68"/>
      <c r="J256" s="68">
        <f t="shared" si="83"/>
        <v>0</v>
      </c>
      <c r="K256" s="66"/>
      <c r="L256" s="68"/>
      <c r="M256" s="50"/>
      <c r="N256" s="68"/>
      <c r="O256" s="69"/>
      <c r="P256" s="86">
        <f t="shared" si="96"/>
        <v>0</v>
      </c>
      <c r="Q256" s="41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1"/>
      <c r="DD256" s="11"/>
      <c r="DE256" s="11"/>
      <c r="DF256" s="11"/>
      <c r="DG256" s="11"/>
      <c r="DH256" s="11"/>
      <c r="DI256" s="11"/>
      <c r="DJ256" s="11"/>
      <c r="DK256" s="11"/>
      <c r="DL256" s="11"/>
      <c r="DM256" s="11"/>
      <c r="DN256" s="11"/>
      <c r="DO256" s="11"/>
      <c r="DP256" s="11"/>
      <c r="DQ256" s="11"/>
      <c r="DR256" s="11"/>
      <c r="DS256" s="11"/>
      <c r="DT256" s="11"/>
      <c r="DU256" s="11"/>
      <c r="DV256" s="11"/>
      <c r="DW256" s="11"/>
      <c r="DX256" s="11"/>
      <c r="DY256" s="11"/>
      <c r="DZ256" s="11"/>
      <c r="EA256" s="11"/>
      <c r="EB256" s="11"/>
      <c r="EC256" s="11"/>
      <c r="ED256" s="11"/>
      <c r="EE256" s="11"/>
      <c r="EF256" s="11"/>
      <c r="EG256" s="11"/>
      <c r="EH256" s="11"/>
      <c r="EI256" s="11"/>
      <c r="EJ256" s="11"/>
      <c r="EK256" s="11"/>
      <c r="EL256" s="11"/>
      <c r="EM256" s="11"/>
      <c r="EN256" s="11"/>
      <c r="EO256" s="11"/>
      <c r="EP256" s="11"/>
      <c r="EQ256" s="11"/>
      <c r="ER256" s="11"/>
      <c r="ES256" s="11"/>
      <c r="ET256" s="11"/>
      <c r="EU256" s="11"/>
      <c r="EV256" s="11"/>
      <c r="EW256" s="11"/>
      <c r="EX256" s="11"/>
    </row>
    <row r="257" spans="1:154" x14ac:dyDescent="0.2">
      <c r="A257" s="38" t="s">
        <v>143</v>
      </c>
      <c r="B257" s="39" t="s">
        <v>125</v>
      </c>
      <c r="C257" s="39"/>
      <c r="D257" s="39"/>
      <c r="E257" s="39"/>
      <c r="F257" s="39"/>
      <c r="G257" s="64" t="s">
        <v>163</v>
      </c>
      <c r="H257" s="65">
        <f>H258</f>
        <v>0</v>
      </c>
      <c r="I257" s="65">
        <f>I258</f>
        <v>0</v>
      </c>
      <c r="J257" s="68">
        <f t="shared" si="83"/>
        <v>0</v>
      </c>
      <c r="K257" s="66" t="e">
        <f>ROUND(I257/H257*100,2)</f>
        <v>#DIV/0!</v>
      </c>
      <c r="L257" s="65">
        <f>L258</f>
        <v>0</v>
      </c>
      <c r="M257" s="65">
        <f>M258</f>
        <v>0</v>
      </c>
      <c r="N257" s="65">
        <f>N258</f>
        <v>0</v>
      </c>
      <c r="O257" s="65">
        <f>O258</f>
        <v>0</v>
      </c>
      <c r="P257" s="67">
        <f t="shared" si="96"/>
        <v>0</v>
      </c>
      <c r="Q257" s="41" t="e">
        <f t="shared" si="97"/>
        <v>#DIV/0!</v>
      </c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1"/>
      <c r="DD257" s="11"/>
      <c r="DE257" s="11"/>
      <c r="DF257" s="11"/>
      <c r="DG257" s="11"/>
      <c r="DH257" s="11"/>
      <c r="DI257" s="11"/>
      <c r="DJ257" s="11"/>
      <c r="DK257" s="11"/>
      <c r="DL257" s="11"/>
      <c r="DM257" s="11"/>
      <c r="DN257" s="11"/>
      <c r="DO257" s="11"/>
      <c r="DP257" s="11"/>
      <c r="DQ257" s="11"/>
      <c r="DR257" s="11"/>
      <c r="DS257" s="11"/>
      <c r="DT257" s="11"/>
      <c r="DU257" s="11"/>
      <c r="DV257" s="11"/>
      <c r="DW257" s="11"/>
      <c r="DX257" s="11"/>
      <c r="DY257" s="11"/>
      <c r="DZ257" s="11"/>
      <c r="EA257" s="11"/>
      <c r="EB257" s="11"/>
      <c r="EC257" s="11"/>
      <c r="ED257" s="11"/>
      <c r="EE257" s="11"/>
      <c r="EF257" s="11"/>
      <c r="EG257" s="11"/>
      <c r="EH257" s="11"/>
      <c r="EI257" s="11"/>
      <c r="EJ257" s="11"/>
      <c r="EK257" s="11"/>
      <c r="EL257" s="11"/>
      <c r="EM257" s="11"/>
      <c r="EN257" s="11"/>
      <c r="EO257" s="11"/>
      <c r="EP257" s="11"/>
      <c r="EQ257" s="11"/>
      <c r="ER257" s="11"/>
      <c r="ES257" s="11"/>
      <c r="ET257" s="11"/>
      <c r="EU257" s="11"/>
      <c r="EV257" s="11"/>
      <c r="EW257" s="11"/>
      <c r="EX257" s="11"/>
    </row>
    <row r="258" spans="1:154" x14ac:dyDescent="0.2">
      <c r="A258" s="38"/>
      <c r="B258" s="39"/>
      <c r="C258" s="39" t="s">
        <v>32</v>
      </c>
      <c r="D258" s="39"/>
      <c r="E258" s="39"/>
      <c r="F258" s="39"/>
      <c r="G258" s="64" t="s">
        <v>164</v>
      </c>
      <c r="H258" s="65">
        <f>H235</f>
        <v>0</v>
      </c>
      <c r="I258" s="65">
        <f>I235</f>
        <v>0</v>
      </c>
      <c r="J258" s="68">
        <f t="shared" si="83"/>
        <v>0</v>
      </c>
      <c r="K258" s="66" t="e">
        <f>ROUND(I258/H258*100,2)</f>
        <v>#DIV/0!</v>
      </c>
      <c r="L258" s="65">
        <f>L235</f>
        <v>0</v>
      </c>
      <c r="M258" s="65">
        <f>M235</f>
        <v>0</v>
      </c>
      <c r="N258" s="65">
        <f>N235</f>
        <v>0</v>
      </c>
      <c r="O258" s="65">
        <f>O235</f>
        <v>0</v>
      </c>
      <c r="P258" s="67">
        <f t="shared" si="96"/>
        <v>0</v>
      </c>
      <c r="Q258" s="41" t="e">
        <f t="shared" si="97"/>
        <v>#DIV/0!</v>
      </c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1"/>
      <c r="DD258" s="11"/>
      <c r="DE258" s="11"/>
      <c r="DF258" s="11"/>
      <c r="DG258" s="11"/>
      <c r="DH258" s="11"/>
      <c r="DI258" s="11"/>
      <c r="DJ258" s="11"/>
      <c r="DK258" s="11"/>
      <c r="DL258" s="11"/>
      <c r="DM258" s="11"/>
      <c r="DN258" s="11"/>
      <c r="DO258" s="11"/>
      <c r="DP258" s="11"/>
      <c r="DQ258" s="11"/>
      <c r="DR258" s="11"/>
      <c r="DS258" s="11"/>
      <c r="DT258" s="11"/>
      <c r="DU258" s="11"/>
      <c r="DV258" s="11"/>
      <c r="DW258" s="11"/>
      <c r="DX258" s="11"/>
      <c r="DY258" s="11"/>
      <c r="DZ258" s="11"/>
      <c r="EA258" s="11"/>
      <c r="EB258" s="11"/>
      <c r="EC258" s="11"/>
      <c r="ED258" s="11"/>
      <c r="EE258" s="11"/>
      <c r="EF258" s="11"/>
      <c r="EG258" s="11"/>
      <c r="EH258" s="11"/>
      <c r="EI258" s="11"/>
      <c r="EJ258" s="11"/>
      <c r="EK258" s="11"/>
      <c r="EL258" s="11"/>
      <c r="EM258" s="11"/>
      <c r="EN258" s="11"/>
      <c r="EO258" s="11"/>
      <c r="EP258" s="11"/>
      <c r="EQ258" s="11"/>
      <c r="ER258" s="11"/>
      <c r="ES258" s="11"/>
      <c r="ET258" s="11"/>
      <c r="EU258" s="11"/>
      <c r="EV258" s="11"/>
      <c r="EW258" s="11"/>
      <c r="EX258" s="11"/>
    </row>
    <row r="259" spans="1:154" x14ac:dyDescent="0.2">
      <c r="A259" s="38"/>
      <c r="B259" s="39" t="s">
        <v>48</v>
      </c>
      <c r="C259" s="39"/>
      <c r="D259" s="39"/>
      <c r="E259" s="39"/>
      <c r="F259" s="39"/>
      <c r="G259" s="64" t="s">
        <v>165</v>
      </c>
      <c r="H259" s="65">
        <f>H176-H258</f>
        <v>1000</v>
      </c>
      <c r="I259" s="65">
        <f>I176-I258</f>
        <v>1000</v>
      </c>
      <c r="J259" s="65">
        <f>H259-I259</f>
        <v>0</v>
      </c>
      <c r="K259" s="66">
        <f t="shared" ref="K259:K307" si="99">ROUND(I259/H259*100,2)</f>
        <v>100</v>
      </c>
      <c r="L259" s="65">
        <f>L176-L258</f>
        <v>1000</v>
      </c>
      <c r="M259" s="65">
        <f>M176-M258</f>
        <v>0</v>
      </c>
      <c r="N259" s="65">
        <f>N176-N258</f>
        <v>201</v>
      </c>
      <c r="O259" s="65">
        <f>O176-O258</f>
        <v>201</v>
      </c>
      <c r="P259" s="67">
        <f t="shared" si="96"/>
        <v>799</v>
      </c>
      <c r="Q259" s="41">
        <f t="shared" si="97"/>
        <v>20.100000000000001</v>
      </c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1"/>
      <c r="DD259" s="11"/>
      <c r="DE259" s="11"/>
      <c r="DF259" s="11"/>
      <c r="DG259" s="11"/>
      <c r="DH259" s="11"/>
      <c r="DI259" s="11"/>
      <c r="DJ259" s="11"/>
      <c r="DK259" s="11"/>
      <c r="DL259" s="11"/>
      <c r="DM259" s="11"/>
      <c r="DN259" s="11"/>
      <c r="DO259" s="11"/>
      <c r="DP259" s="11"/>
      <c r="DQ259" s="11"/>
      <c r="DR259" s="11"/>
      <c r="DS259" s="11"/>
      <c r="DT259" s="11"/>
      <c r="DU259" s="11"/>
      <c r="DV259" s="11"/>
      <c r="DW259" s="11"/>
      <c r="DX259" s="11"/>
      <c r="DY259" s="11"/>
      <c r="DZ259" s="11"/>
      <c r="EA259" s="11"/>
      <c r="EB259" s="11"/>
      <c r="EC259" s="11"/>
      <c r="ED259" s="11"/>
      <c r="EE259" s="11"/>
      <c r="EF259" s="11"/>
      <c r="EG259" s="11"/>
      <c r="EH259" s="11"/>
      <c r="EI259" s="11"/>
      <c r="EJ259" s="11"/>
      <c r="EK259" s="11"/>
      <c r="EL259" s="11"/>
      <c r="EM259" s="11"/>
      <c r="EN259" s="11"/>
      <c r="EO259" s="11"/>
      <c r="EP259" s="11"/>
      <c r="EQ259" s="11"/>
      <c r="ER259" s="11"/>
      <c r="ES259" s="11"/>
      <c r="ET259" s="11"/>
      <c r="EU259" s="11"/>
      <c r="EV259" s="11"/>
      <c r="EW259" s="11"/>
      <c r="EX259" s="11"/>
    </row>
    <row r="260" spans="1:154" s="47" customFormat="1" x14ac:dyDescent="0.25">
      <c r="A260" s="202" t="s">
        <v>166</v>
      </c>
      <c r="B260" s="203"/>
      <c r="C260" s="203"/>
      <c r="D260" s="203"/>
      <c r="E260" s="203"/>
      <c r="F260" s="203"/>
      <c r="G260" s="54" t="s">
        <v>167</v>
      </c>
      <c r="H260" s="134">
        <f>H261+H360+H368+H372</f>
        <v>1623500</v>
      </c>
      <c r="I260" s="134">
        <f>I261+I360+I368+I372</f>
        <v>1623500</v>
      </c>
      <c r="J260" s="134">
        <f>J261+J360+J368+J372</f>
        <v>0</v>
      </c>
      <c r="K260" s="135">
        <f t="shared" si="99"/>
        <v>100</v>
      </c>
      <c r="L260" s="134">
        <f>L261+L360+L368+L372</f>
        <v>1623500</v>
      </c>
      <c r="M260" s="136">
        <f>M261+M360+M368+M372</f>
        <v>0</v>
      </c>
      <c r="N260" s="134">
        <f>N261+N360+N368+N372</f>
        <v>1548528</v>
      </c>
      <c r="O260" s="137">
        <f>O261+O360+O368+O372</f>
        <v>1548528</v>
      </c>
      <c r="P260" s="137">
        <f t="shared" si="96"/>
        <v>74972</v>
      </c>
      <c r="Q260" s="138">
        <f t="shared" si="97"/>
        <v>95.38</v>
      </c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  <c r="BP260" s="46"/>
      <c r="BQ260" s="46"/>
      <c r="BR260" s="46"/>
      <c r="BS260" s="46"/>
      <c r="BT260" s="46"/>
      <c r="BU260" s="46"/>
      <c r="BV260" s="46"/>
      <c r="BW260" s="46"/>
      <c r="BX260" s="46"/>
      <c r="BY260" s="46"/>
      <c r="BZ260" s="46"/>
      <c r="CA260" s="46"/>
      <c r="CB260" s="46"/>
      <c r="CC260" s="46"/>
      <c r="CD260" s="46"/>
      <c r="CE260" s="46"/>
      <c r="CF260" s="46"/>
      <c r="CG260" s="46"/>
      <c r="CH260" s="46"/>
      <c r="CI260" s="46"/>
      <c r="CJ260" s="46"/>
      <c r="CK260" s="46"/>
      <c r="CL260" s="46"/>
      <c r="CM260" s="46"/>
      <c r="CN260" s="46"/>
      <c r="CO260" s="46"/>
      <c r="CP260" s="46"/>
      <c r="CQ260" s="46"/>
      <c r="CR260" s="46"/>
      <c r="CS260" s="46"/>
      <c r="CT260" s="46"/>
      <c r="CU260" s="46"/>
      <c r="CV260" s="46"/>
      <c r="CW260" s="46"/>
      <c r="CX260" s="46"/>
      <c r="CY260" s="46"/>
      <c r="CZ260" s="46"/>
      <c r="DA260" s="46"/>
      <c r="DB260" s="46"/>
      <c r="DC260" s="46"/>
      <c r="DD260" s="46"/>
      <c r="DE260" s="46"/>
      <c r="DF260" s="46"/>
      <c r="DG260" s="46"/>
      <c r="DH260" s="46"/>
      <c r="DI260" s="46"/>
      <c r="DJ260" s="46"/>
      <c r="DK260" s="46"/>
      <c r="DL260" s="46"/>
      <c r="DM260" s="46"/>
      <c r="DN260" s="46"/>
      <c r="DO260" s="46"/>
      <c r="DP260" s="46"/>
      <c r="DQ260" s="46"/>
      <c r="DR260" s="46"/>
      <c r="DS260" s="46"/>
      <c r="DT260" s="46"/>
      <c r="DU260" s="46"/>
      <c r="DV260" s="46"/>
      <c r="DW260" s="46"/>
      <c r="DX260" s="46"/>
      <c r="DY260" s="46"/>
      <c r="DZ260" s="46"/>
      <c r="EA260" s="46"/>
      <c r="EB260" s="46"/>
      <c r="EC260" s="46"/>
      <c r="ED260" s="46"/>
      <c r="EE260" s="46"/>
      <c r="EF260" s="46"/>
      <c r="EG260" s="46"/>
      <c r="EH260" s="46"/>
      <c r="EI260" s="46"/>
      <c r="EJ260" s="46"/>
      <c r="EK260" s="46"/>
      <c r="EL260" s="46"/>
      <c r="EM260" s="46"/>
      <c r="EN260" s="46"/>
      <c r="EO260" s="46"/>
      <c r="EP260" s="46"/>
      <c r="EQ260" s="46"/>
      <c r="ER260" s="46"/>
      <c r="ES260" s="46"/>
      <c r="ET260" s="46"/>
      <c r="EU260" s="46"/>
      <c r="EV260" s="46"/>
      <c r="EW260" s="46"/>
      <c r="EX260" s="46"/>
    </row>
    <row r="261" spans="1:154" s="47" customFormat="1" x14ac:dyDescent="0.25">
      <c r="A261" s="38"/>
      <c r="B261" s="39"/>
      <c r="C261" s="39"/>
      <c r="D261" s="39" t="s">
        <v>32</v>
      </c>
      <c r="E261" s="39"/>
      <c r="F261" s="39"/>
      <c r="G261" s="64" t="s">
        <v>62</v>
      </c>
      <c r="H261" s="65">
        <f>H262+H295+H328+H331+H336+H357</f>
        <v>1623500</v>
      </c>
      <c r="I261" s="65">
        <f>I262+I295+I328+I331+I336+I357</f>
        <v>1623500</v>
      </c>
      <c r="J261" s="65">
        <f>J262+J295+J328+J331+J336+J357</f>
        <v>0</v>
      </c>
      <c r="K261" s="66">
        <f t="shared" si="99"/>
        <v>100</v>
      </c>
      <c r="L261" s="65">
        <f>L262+L295+L328+L331+L336+L357</f>
        <v>1623500</v>
      </c>
      <c r="M261" s="60">
        <f>M262+M295+M328+M331+M336+M357</f>
        <v>0</v>
      </c>
      <c r="N261" s="65">
        <f>N262+N295+N328+N331+N336+N357</f>
        <v>1553140</v>
      </c>
      <c r="O261" s="67">
        <f>O262+O295+O328+O331+O336+O357</f>
        <v>1553140</v>
      </c>
      <c r="P261" s="67">
        <f t="shared" si="96"/>
        <v>70360</v>
      </c>
      <c r="Q261" s="41">
        <f t="shared" si="97"/>
        <v>95.67</v>
      </c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  <c r="CM261" s="45"/>
      <c r="CN261" s="45"/>
      <c r="CO261" s="45"/>
      <c r="CP261" s="45"/>
      <c r="CQ261" s="45"/>
      <c r="CR261" s="45"/>
      <c r="CS261" s="45"/>
      <c r="CT261" s="45"/>
      <c r="CU261" s="45"/>
      <c r="CV261" s="45"/>
      <c r="CW261" s="45"/>
      <c r="CX261" s="45"/>
      <c r="CY261" s="45"/>
      <c r="CZ261" s="45"/>
      <c r="DA261" s="45"/>
      <c r="DB261" s="45"/>
      <c r="DC261" s="46"/>
      <c r="DD261" s="46"/>
      <c r="DE261" s="46"/>
      <c r="DF261" s="46"/>
      <c r="DG261" s="46"/>
      <c r="DH261" s="46"/>
      <c r="DI261" s="46"/>
      <c r="DJ261" s="46"/>
      <c r="DK261" s="46"/>
      <c r="DL261" s="46"/>
      <c r="DM261" s="46"/>
      <c r="DN261" s="46"/>
      <c r="DO261" s="46"/>
      <c r="DP261" s="46"/>
      <c r="DQ261" s="46"/>
      <c r="DR261" s="46"/>
      <c r="DS261" s="46"/>
      <c r="DT261" s="46"/>
      <c r="DU261" s="46"/>
      <c r="DV261" s="46"/>
      <c r="DW261" s="46"/>
      <c r="DX261" s="46"/>
      <c r="DY261" s="46"/>
      <c r="DZ261" s="46"/>
      <c r="EA261" s="46"/>
      <c r="EB261" s="46"/>
      <c r="EC261" s="46"/>
      <c r="ED261" s="46"/>
      <c r="EE261" s="46"/>
      <c r="EF261" s="46"/>
      <c r="EG261" s="46"/>
      <c r="EH261" s="46"/>
      <c r="EI261" s="46"/>
      <c r="EJ261" s="46"/>
      <c r="EK261" s="46"/>
      <c r="EL261" s="46"/>
      <c r="EM261" s="46"/>
      <c r="EN261" s="46"/>
      <c r="EO261" s="46"/>
      <c r="EP261" s="46"/>
      <c r="EQ261" s="46"/>
      <c r="ER261" s="46"/>
      <c r="ES261" s="46"/>
      <c r="ET261" s="46"/>
      <c r="EU261" s="46"/>
      <c r="EV261" s="46"/>
      <c r="EW261" s="46"/>
      <c r="EX261" s="46"/>
    </row>
    <row r="262" spans="1:154" s="47" customFormat="1" x14ac:dyDescent="0.25">
      <c r="A262" s="38"/>
      <c r="B262" s="39"/>
      <c r="C262" s="39"/>
      <c r="D262" s="39" t="s">
        <v>88</v>
      </c>
      <c r="E262" s="39"/>
      <c r="F262" s="39"/>
      <c r="G262" s="64" t="s">
        <v>64</v>
      </c>
      <c r="H262" s="65">
        <f>H263+H281+H288</f>
        <v>409900</v>
      </c>
      <c r="I262" s="65">
        <f>I263+I281+I288</f>
        <v>409900</v>
      </c>
      <c r="J262" s="65">
        <f>J263+J281+J288</f>
        <v>0</v>
      </c>
      <c r="K262" s="66">
        <f t="shared" si="99"/>
        <v>100</v>
      </c>
      <c r="L262" s="65">
        <f>L263+L281+L288</f>
        <v>409900</v>
      </c>
      <c r="M262" s="60">
        <f>M263+M281+M288</f>
        <v>0</v>
      </c>
      <c r="N262" s="65">
        <f>N263+N281+N288</f>
        <v>401219</v>
      </c>
      <c r="O262" s="65">
        <f>O263+O281+O288</f>
        <v>401219</v>
      </c>
      <c r="P262" s="67">
        <f t="shared" si="96"/>
        <v>8681</v>
      </c>
      <c r="Q262" s="41">
        <f t="shared" si="97"/>
        <v>97.88</v>
      </c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45"/>
      <c r="CP262" s="45"/>
      <c r="CQ262" s="45"/>
      <c r="CR262" s="45"/>
      <c r="CS262" s="45"/>
      <c r="CT262" s="45"/>
      <c r="CU262" s="45"/>
      <c r="CV262" s="45"/>
      <c r="CW262" s="45"/>
      <c r="CX262" s="45"/>
      <c r="CY262" s="45"/>
      <c r="CZ262" s="45"/>
      <c r="DA262" s="45"/>
      <c r="DB262" s="45"/>
      <c r="DC262" s="46"/>
      <c r="DD262" s="46"/>
      <c r="DE262" s="46"/>
      <c r="DF262" s="46"/>
      <c r="DG262" s="46"/>
      <c r="DH262" s="46"/>
      <c r="DI262" s="46"/>
      <c r="DJ262" s="46"/>
      <c r="DK262" s="46"/>
      <c r="DL262" s="46"/>
      <c r="DM262" s="46"/>
      <c r="DN262" s="46"/>
      <c r="DO262" s="46"/>
      <c r="DP262" s="46"/>
      <c r="DQ262" s="46"/>
      <c r="DR262" s="46"/>
      <c r="DS262" s="46"/>
      <c r="DT262" s="46"/>
      <c r="DU262" s="46"/>
      <c r="DV262" s="46"/>
      <c r="DW262" s="46"/>
      <c r="DX262" s="46"/>
      <c r="DY262" s="46"/>
      <c r="DZ262" s="46"/>
      <c r="EA262" s="46"/>
      <c r="EB262" s="46"/>
      <c r="EC262" s="46"/>
      <c r="ED262" s="46"/>
      <c r="EE262" s="46"/>
      <c r="EF262" s="46"/>
      <c r="EG262" s="46"/>
      <c r="EH262" s="46"/>
      <c r="EI262" s="46"/>
      <c r="EJ262" s="46"/>
      <c r="EK262" s="46"/>
      <c r="EL262" s="46"/>
      <c r="EM262" s="46"/>
      <c r="EN262" s="46"/>
      <c r="EO262" s="46"/>
      <c r="EP262" s="46"/>
      <c r="EQ262" s="46"/>
      <c r="ER262" s="46"/>
      <c r="ES262" s="46"/>
      <c r="ET262" s="46"/>
      <c r="EU262" s="46"/>
      <c r="EV262" s="46"/>
      <c r="EW262" s="46"/>
      <c r="EX262" s="46"/>
    </row>
    <row r="263" spans="1:154" s="47" customFormat="1" x14ac:dyDescent="0.25">
      <c r="A263" s="38"/>
      <c r="B263" s="39"/>
      <c r="C263" s="39"/>
      <c r="D263" s="39"/>
      <c r="E263" s="39" t="s">
        <v>32</v>
      </c>
      <c r="F263" s="39"/>
      <c r="G263" s="52" t="s">
        <v>112</v>
      </c>
      <c r="H263" s="65">
        <f>SUM(H264:H280)</f>
        <v>401300</v>
      </c>
      <c r="I263" s="65">
        <f>SUM(I264:I280)</f>
        <v>401300</v>
      </c>
      <c r="J263" s="65">
        <f>SUM(J264:J280)</f>
        <v>0</v>
      </c>
      <c r="K263" s="66">
        <f t="shared" si="99"/>
        <v>100</v>
      </c>
      <c r="L263" s="65">
        <f>SUM(L264:L280)</f>
        <v>401300</v>
      </c>
      <c r="M263" s="60">
        <f>SUM(M264:M280)</f>
        <v>0</v>
      </c>
      <c r="N263" s="65">
        <f>SUM(N264:N280)</f>
        <v>392963</v>
      </c>
      <c r="O263" s="67">
        <f>SUM(O264:O280)</f>
        <v>392963</v>
      </c>
      <c r="P263" s="67">
        <f t="shared" si="96"/>
        <v>8337</v>
      </c>
      <c r="Q263" s="41">
        <f t="shared" si="97"/>
        <v>97.92</v>
      </c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  <c r="CM263" s="45"/>
      <c r="CN263" s="45"/>
      <c r="CO263" s="45"/>
      <c r="CP263" s="45"/>
      <c r="CQ263" s="45"/>
      <c r="CR263" s="45"/>
      <c r="CS263" s="45"/>
      <c r="CT263" s="45"/>
      <c r="CU263" s="45"/>
      <c r="CV263" s="45"/>
      <c r="CW263" s="45"/>
      <c r="CX263" s="45"/>
      <c r="CY263" s="45"/>
      <c r="CZ263" s="45"/>
      <c r="DA263" s="45"/>
      <c r="DB263" s="45"/>
      <c r="DC263" s="46"/>
      <c r="DD263" s="46"/>
      <c r="DE263" s="46"/>
      <c r="DF263" s="46"/>
      <c r="DG263" s="46"/>
      <c r="DH263" s="46"/>
      <c r="DI263" s="46"/>
      <c r="DJ263" s="46"/>
      <c r="DK263" s="46"/>
      <c r="DL263" s="46"/>
      <c r="DM263" s="46"/>
      <c r="DN263" s="46"/>
      <c r="DO263" s="46"/>
      <c r="DP263" s="46"/>
      <c r="DQ263" s="46"/>
      <c r="DR263" s="46"/>
      <c r="DS263" s="46"/>
      <c r="DT263" s="46"/>
      <c r="DU263" s="46"/>
      <c r="DV263" s="46"/>
      <c r="DW263" s="46"/>
      <c r="DX263" s="46"/>
      <c r="DY263" s="46"/>
      <c r="DZ263" s="46"/>
      <c r="EA263" s="46"/>
      <c r="EB263" s="46"/>
      <c r="EC263" s="46"/>
      <c r="ED263" s="46"/>
      <c r="EE263" s="46"/>
      <c r="EF263" s="46"/>
      <c r="EG263" s="46"/>
      <c r="EH263" s="46"/>
      <c r="EI263" s="46"/>
      <c r="EJ263" s="46"/>
      <c r="EK263" s="46"/>
      <c r="EL263" s="46"/>
      <c r="EM263" s="46"/>
      <c r="EN263" s="46"/>
      <c r="EO263" s="46"/>
      <c r="EP263" s="46"/>
      <c r="EQ263" s="46"/>
      <c r="ER263" s="46"/>
      <c r="ES263" s="46"/>
      <c r="ET263" s="46"/>
      <c r="EU263" s="46"/>
      <c r="EV263" s="46"/>
      <c r="EW263" s="46"/>
      <c r="EX263" s="46"/>
    </row>
    <row r="264" spans="1:154" x14ac:dyDescent="0.2">
      <c r="A264" s="48"/>
      <c r="B264" s="49"/>
      <c r="C264" s="49"/>
      <c r="D264" s="49"/>
      <c r="E264" s="49"/>
      <c r="F264" s="49" t="s">
        <v>32</v>
      </c>
      <c r="G264" s="53" t="s">
        <v>113</v>
      </c>
      <c r="H264" s="68">
        <v>345000</v>
      </c>
      <c r="I264" s="68">
        <v>345000</v>
      </c>
      <c r="J264" s="68">
        <f t="shared" ref="J264:J294" si="100">H264-I264</f>
        <v>0</v>
      </c>
      <c r="K264" s="66">
        <f t="shared" si="99"/>
        <v>100</v>
      </c>
      <c r="L264" s="68">
        <v>345000</v>
      </c>
      <c r="M264" s="50">
        <v>0</v>
      </c>
      <c r="N264" s="68">
        <v>341342</v>
      </c>
      <c r="O264" s="69">
        <f t="shared" ref="O264:O280" si="101">M264+N264</f>
        <v>341342</v>
      </c>
      <c r="P264" s="69">
        <f t="shared" si="96"/>
        <v>3658</v>
      </c>
      <c r="Q264" s="41">
        <f t="shared" si="97"/>
        <v>98.94</v>
      </c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1"/>
      <c r="DD264" s="11"/>
      <c r="DE264" s="11"/>
      <c r="DF264" s="11"/>
      <c r="DG264" s="11"/>
      <c r="DH264" s="11"/>
      <c r="DI264" s="11"/>
      <c r="DJ264" s="11"/>
      <c r="DK264" s="11"/>
      <c r="DL264" s="11"/>
      <c r="DM264" s="11"/>
      <c r="DN264" s="11"/>
      <c r="DO264" s="11"/>
      <c r="DP264" s="11"/>
      <c r="DQ264" s="11"/>
      <c r="DR264" s="11"/>
      <c r="DS264" s="11"/>
      <c r="DT264" s="11"/>
      <c r="DU264" s="11"/>
      <c r="DV264" s="11"/>
      <c r="DW264" s="11"/>
      <c r="DX264" s="11"/>
      <c r="DY264" s="11"/>
      <c r="DZ264" s="11"/>
      <c r="EA264" s="11"/>
      <c r="EB264" s="11"/>
      <c r="EC264" s="11"/>
      <c r="ED264" s="11"/>
      <c r="EE264" s="11"/>
      <c r="EF264" s="11"/>
      <c r="EG264" s="11"/>
      <c r="EH264" s="11"/>
      <c r="EI264" s="11"/>
      <c r="EJ264" s="11"/>
      <c r="EK264" s="11"/>
      <c r="EL264" s="11"/>
      <c r="EM264" s="11"/>
      <c r="EN264" s="11"/>
      <c r="EO264" s="11"/>
      <c r="EP264" s="11"/>
      <c r="EQ264" s="11"/>
      <c r="ER264" s="11"/>
      <c r="ES264" s="11"/>
      <c r="ET264" s="11"/>
      <c r="EU264" s="11"/>
      <c r="EV264" s="11"/>
      <c r="EW264" s="11"/>
      <c r="EX264" s="11"/>
    </row>
    <row r="265" spans="1:154" hidden="1" x14ac:dyDescent="0.2">
      <c r="A265" s="48"/>
      <c r="B265" s="49"/>
      <c r="C265" s="49"/>
      <c r="D265" s="49"/>
      <c r="E265" s="49"/>
      <c r="F265" s="49"/>
      <c r="G265" s="53" t="s">
        <v>114</v>
      </c>
      <c r="H265" s="73"/>
      <c r="I265" s="73"/>
      <c r="J265" s="68">
        <f t="shared" si="100"/>
        <v>0</v>
      </c>
      <c r="K265" s="66"/>
      <c r="L265" s="73"/>
      <c r="M265" s="75"/>
      <c r="N265" s="73"/>
      <c r="O265" s="95">
        <f t="shared" si="101"/>
        <v>0</v>
      </c>
      <c r="P265" s="95">
        <f t="shared" si="96"/>
        <v>0</v>
      </c>
      <c r="Q265" s="41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1"/>
      <c r="DD265" s="11"/>
      <c r="DE265" s="11"/>
      <c r="DF265" s="11"/>
      <c r="DG265" s="11"/>
      <c r="DH265" s="11"/>
      <c r="DI265" s="11"/>
      <c r="DJ265" s="11"/>
      <c r="DK265" s="11"/>
      <c r="DL265" s="11"/>
      <c r="DM265" s="11"/>
      <c r="DN265" s="11"/>
      <c r="DO265" s="11"/>
      <c r="DP265" s="11"/>
      <c r="DQ265" s="11"/>
      <c r="DR265" s="11"/>
      <c r="DS265" s="11"/>
      <c r="DT265" s="11"/>
      <c r="DU265" s="11"/>
      <c r="DV265" s="11"/>
      <c r="DW265" s="11"/>
      <c r="DX265" s="11"/>
      <c r="DY265" s="11"/>
      <c r="DZ265" s="11"/>
      <c r="EA265" s="11"/>
      <c r="EB265" s="11"/>
      <c r="EC265" s="11"/>
      <c r="ED265" s="11"/>
      <c r="EE265" s="11"/>
      <c r="EF265" s="11"/>
      <c r="EG265" s="11"/>
      <c r="EH265" s="11"/>
      <c r="EI265" s="11"/>
      <c r="EJ265" s="11"/>
      <c r="EK265" s="11"/>
      <c r="EL265" s="11"/>
      <c r="EM265" s="11"/>
      <c r="EN265" s="11"/>
      <c r="EO265" s="11"/>
      <c r="EP265" s="11"/>
      <c r="EQ265" s="11"/>
      <c r="ER265" s="11"/>
      <c r="ES265" s="11"/>
      <c r="ET265" s="11"/>
      <c r="EU265" s="11"/>
      <c r="EV265" s="11"/>
      <c r="EW265" s="11"/>
      <c r="EX265" s="11"/>
    </row>
    <row r="266" spans="1:154" x14ac:dyDescent="0.2">
      <c r="A266" s="48"/>
      <c r="B266" s="49"/>
      <c r="C266" s="49"/>
      <c r="D266" s="49"/>
      <c r="E266" s="49"/>
      <c r="F266" s="49" t="s">
        <v>115</v>
      </c>
      <c r="G266" s="53" t="s">
        <v>280</v>
      </c>
      <c r="H266" s="68">
        <v>25500</v>
      </c>
      <c r="I266" s="68">
        <v>25500</v>
      </c>
      <c r="J266" s="68">
        <f t="shared" si="100"/>
        <v>0</v>
      </c>
      <c r="K266" s="66">
        <f t="shared" si="99"/>
        <v>100</v>
      </c>
      <c r="L266" s="68">
        <v>25500</v>
      </c>
      <c r="M266" s="50">
        <v>0</v>
      </c>
      <c r="N266" s="68">
        <v>22951</v>
      </c>
      <c r="O266" s="69">
        <f t="shared" si="101"/>
        <v>22951</v>
      </c>
      <c r="P266" s="69">
        <f t="shared" si="96"/>
        <v>2549</v>
      </c>
      <c r="Q266" s="41">
        <f t="shared" si="97"/>
        <v>90</v>
      </c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1"/>
      <c r="DD266" s="11"/>
      <c r="DE266" s="11"/>
      <c r="DF266" s="11"/>
      <c r="DG266" s="11"/>
      <c r="DH266" s="11"/>
      <c r="DI266" s="11"/>
      <c r="DJ266" s="11"/>
      <c r="DK266" s="11"/>
      <c r="DL266" s="11"/>
      <c r="DM266" s="11"/>
      <c r="DN266" s="11"/>
      <c r="DO266" s="11"/>
      <c r="DP266" s="11"/>
      <c r="DQ266" s="11"/>
      <c r="DR266" s="11"/>
      <c r="DS266" s="11"/>
      <c r="DT266" s="11"/>
      <c r="DU266" s="11"/>
      <c r="DV266" s="11"/>
      <c r="DW266" s="11"/>
      <c r="DX266" s="11"/>
      <c r="DY266" s="11"/>
      <c r="DZ266" s="11"/>
      <c r="EA266" s="11"/>
      <c r="EB266" s="11"/>
      <c r="EC266" s="11"/>
      <c r="ED266" s="11"/>
      <c r="EE266" s="11"/>
      <c r="EF266" s="11"/>
      <c r="EG266" s="11"/>
      <c r="EH266" s="11"/>
      <c r="EI266" s="11"/>
      <c r="EJ266" s="11"/>
      <c r="EK266" s="11"/>
      <c r="EL266" s="11"/>
      <c r="EM266" s="11"/>
      <c r="EN266" s="11"/>
      <c r="EO266" s="11"/>
      <c r="EP266" s="11"/>
      <c r="EQ266" s="11"/>
      <c r="ER266" s="11"/>
      <c r="ES266" s="11"/>
      <c r="ET266" s="11"/>
      <c r="EU266" s="11"/>
      <c r="EV266" s="11"/>
      <c r="EW266" s="11"/>
      <c r="EX266" s="11"/>
    </row>
    <row r="267" spans="1:154" hidden="1" x14ac:dyDescent="0.3">
      <c r="A267" s="48"/>
      <c r="B267" s="49"/>
      <c r="C267" s="49"/>
      <c r="D267" s="49"/>
      <c r="E267" s="49"/>
      <c r="F267" s="49" t="s">
        <v>43</v>
      </c>
      <c r="G267" s="179" t="s">
        <v>281</v>
      </c>
      <c r="H267" s="68"/>
      <c r="I267" s="68"/>
      <c r="J267" s="68">
        <f t="shared" si="100"/>
        <v>0</v>
      </c>
      <c r="K267" s="66"/>
      <c r="L267" s="68"/>
      <c r="M267" s="50"/>
      <c r="N267" s="68"/>
      <c r="O267" s="69">
        <f t="shared" si="101"/>
        <v>0</v>
      </c>
      <c r="P267" s="69">
        <f t="shared" si="96"/>
        <v>0</v>
      </c>
      <c r="Q267" s="41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1"/>
      <c r="DD267" s="11"/>
      <c r="DE267" s="11"/>
      <c r="DF267" s="11"/>
      <c r="DG267" s="11"/>
      <c r="DH267" s="11"/>
      <c r="DI267" s="11"/>
      <c r="DJ267" s="11"/>
      <c r="DK267" s="11"/>
      <c r="DL267" s="11"/>
      <c r="DM267" s="11"/>
      <c r="DN267" s="11"/>
      <c r="DO267" s="11"/>
      <c r="DP267" s="11"/>
      <c r="DQ267" s="11"/>
      <c r="DR267" s="11"/>
      <c r="DS267" s="11"/>
      <c r="DT267" s="11"/>
      <c r="DU267" s="11"/>
      <c r="DV267" s="11"/>
      <c r="DW267" s="11"/>
      <c r="DX267" s="11"/>
      <c r="DY267" s="11"/>
      <c r="DZ267" s="11"/>
      <c r="EA267" s="11"/>
      <c r="EB267" s="11"/>
      <c r="EC267" s="11"/>
      <c r="ED267" s="11"/>
      <c r="EE267" s="11"/>
      <c r="EF267" s="11"/>
      <c r="EG267" s="11"/>
      <c r="EH267" s="11"/>
      <c r="EI267" s="11"/>
      <c r="EJ267" s="11"/>
      <c r="EK267" s="11"/>
      <c r="EL267" s="11"/>
      <c r="EM267" s="11"/>
      <c r="EN267" s="11"/>
      <c r="EO267" s="11"/>
      <c r="EP267" s="11"/>
      <c r="EQ267" s="11"/>
      <c r="ER267" s="11"/>
      <c r="ES267" s="11"/>
      <c r="ET267" s="11"/>
      <c r="EU267" s="11"/>
      <c r="EV267" s="11"/>
      <c r="EW267" s="11"/>
      <c r="EX267" s="11"/>
    </row>
    <row r="268" spans="1:154" hidden="1" x14ac:dyDescent="0.3">
      <c r="A268" s="48"/>
      <c r="B268" s="49"/>
      <c r="C268" s="49"/>
      <c r="D268" s="49"/>
      <c r="E268" s="49"/>
      <c r="F268" s="49" t="s">
        <v>22</v>
      </c>
      <c r="G268" s="179" t="s">
        <v>282</v>
      </c>
      <c r="H268" s="68"/>
      <c r="I268" s="68"/>
      <c r="J268" s="68">
        <f t="shared" si="100"/>
        <v>0</v>
      </c>
      <c r="K268" s="66"/>
      <c r="L268" s="68"/>
      <c r="M268" s="50"/>
      <c r="N268" s="68"/>
      <c r="O268" s="69">
        <f t="shared" si="101"/>
        <v>0</v>
      </c>
      <c r="P268" s="69">
        <f t="shared" si="96"/>
        <v>0</v>
      </c>
      <c r="Q268" s="41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1"/>
      <c r="DD268" s="11"/>
      <c r="DE268" s="11"/>
      <c r="DF268" s="11"/>
      <c r="DG268" s="11"/>
      <c r="DH268" s="11"/>
      <c r="DI268" s="11"/>
      <c r="DJ268" s="11"/>
      <c r="DK268" s="11"/>
      <c r="DL268" s="11"/>
      <c r="DM268" s="11"/>
      <c r="DN268" s="11"/>
      <c r="DO268" s="11"/>
      <c r="DP268" s="11"/>
      <c r="DQ268" s="11"/>
      <c r="DR268" s="11"/>
      <c r="DS268" s="11"/>
      <c r="DT268" s="11"/>
      <c r="DU268" s="11"/>
      <c r="DV268" s="11"/>
      <c r="DW268" s="11"/>
      <c r="DX268" s="11"/>
      <c r="DY268" s="11"/>
      <c r="DZ268" s="11"/>
      <c r="EA268" s="11"/>
      <c r="EB268" s="11"/>
      <c r="EC268" s="11"/>
      <c r="ED268" s="11"/>
      <c r="EE268" s="11"/>
      <c r="EF268" s="11"/>
      <c r="EG268" s="11"/>
      <c r="EH268" s="11"/>
      <c r="EI268" s="11"/>
      <c r="EJ268" s="11"/>
      <c r="EK268" s="11"/>
      <c r="EL268" s="11"/>
      <c r="EM268" s="11"/>
      <c r="EN268" s="11"/>
      <c r="EO268" s="11"/>
      <c r="EP268" s="11"/>
      <c r="EQ268" s="11"/>
      <c r="ER268" s="11"/>
      <c r="ES268" s="11"/>
      <c r="ET268" s="11"/>
      <c r="EU268" s="11"/>
      <c r="EV268" s="11"/>
      <c r="EW268" s="11"/>
      <c r="EX268" s="11"/>
    </row>
    <row r="269" spans="1:154" x14ac:dyDescent="0.3">
      <c r="A269" s="48"/>
      <c r="B269" s="49"/>
      <c r="C269" s="49"/>
      <c r="D269" s="49"/>
      <c r="E269" s="49"/>
      <c r="F269" s="49" t="s">
        <v>33</v>
      </c>
      <c r="G269" s="179" t="s">
        <v>283</v>
      </c>
      <c r="H269" s="68"/>
      <c r="I269" s="68"/>
      <c r="J269" s="68">
        <f t="shared" si="100"/>
        <v>0</v>
      </c>
      <c r="K269" s="66"/>
      <c r="L269" s="68"/>
      <c r="M269" s="50"/>
      <c r="N269" s="68"/>
      <c r="O269" s="69">
        <f t="shared" si="101"/>
        <v>0</v>
      </c>
      <c r="P269" s="69">
        <f t="shared" si="96"/>
        <v>0</v>
      </c>
      <c r="Q269" s="41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1"/>
      <c r="DD269" s="11"/>
      <c r="DE269" s="11"/>
      <c r="DF269" s="11"/>
      <c r="DG269" s="11"/>
      <c r="DH269" s="11"/>
      <c r="DI269" s="11"/>
      <c r="DJ269" s="11"/>
      <c r="DK269" s="11"/>
      <c r="DL269" s="11"/>
      <c r="DM269" s="11"/>
      <c r="DN269" s="11"/>
      <c r="DO269" s="11"/>
      <c r="DP269" s="11"/>
      <c r="DQ269" s="11"/>
      <c r="DR269" s="11"/>
      <c r="DS269" s="11"/>
      <c r="DT269" s="11"/>
      <c r="DU269" s="11"/>
      <c r="DV269" s="11"/>
      <c r="DW269" s="11"/>
      <c r="DX269" s="11"/>
      <c r="DY269" s="11"/>
      <c r="DZ269" s="11"/>
      <c r="EA269" s="11"/>
      <c r="EB269" s="11"/>
      <c r="EC269" s="11"/>
      <c r="ED269" s="11"/>
      <c r="EE269" s="11"/>
      <c r="EF269" s="11"/>
      <c r="EG269" s="11"/>
      <c r="EH269" s="11"/>
      <c r="EI269" s="11"/>
      <c r="EJ269" s="11"/>
      <c r="EK269" s="11"/>
      <c r="EL269" s="11"/>
      <c r="EM269" s="11"/>
      <c r="EN269" s="11"/>
      <c r="EO269" s="11"/>
      <c r="EP269" s="11"/>
      <c r="EQ269" s="11"/>
      <c r="ER269" s="11"/>
      <c r="ES269" s="11"/>
      <c r="ET269" s="11"/>
      <c r="EU269" s="11"/>
      <c r="EV269" s="11"/>
      <c r="EW269" s="11"/>
      <c r="EX269" s="11"/>
    </row>
    <row r="270" spans="1:154" hidden="1" x14ac:dyDescent="0.3">
      <c r="A270" s="48"/>
      <c r="B270" s="49"/>
      <c r="C270" s="49"/>
      <c r="D270" s="49"/>
      <c r="E270" s="49"/>
      <c r="F270" s="49" t="s">
        <v>125</v>
      </c>
      <c r="G270" s="179" t="s">
        <v>284</v>
      </c>
      <c r="H270" s="68"/>
      <c r="I270" s="68"/>
      <c r="J270" s="68">
        <f t="shared" si="100"/>
        <v>0</v>
      </c>
      <c r="K270" s="66"/>
      <c r="L270" s="68"/>
      <c r="M270" s="50"/>
      <c r="N270" s="68"/>
      <c r="O270" s="69">
        <f t="shared" si="101"/>
        <v>0</v>
      </c>
      <c r="P270" s="69">
        <f t="shared" si="96"/>
        <v>0</v>
      </c>
      <c r="Q270" s="41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1"/>
      <c r="DD270" s="11"/>
      <c r="DE270" s="11"/>
      <c r="DF270" s="11"/>
      <c r="DG270" s="11"/>
      <c r="DH270" s="11"/>
      <c r="DI270" s="11"/>
      <c r="DJ270" s="11"/>
      <c r="DK270" s="11"/>
      <c r="DL270" s="11"/>
      <c r="DM270" s="11"/>
      <c r="DN270" s="11"/>
      <c r="DO270" s="11"/>
      <c r="DP270" s="11"/>
      <c r="DQ270" s="11"/>
      <c r="DR270" s="11"/>
      <c r="DS270" s="11"/>
      <c r="DT270" s="11"/>
      <c r="DU270" s="11"/>
      <c r="DV270" s="11"/>
      <c r="DW270" s="11"/>
      <c r="DX270" s="11"/>
      <c r="DY270" s="11"/>
      <c r="DZ270" s="11"/>
      <c r="EA270" s="11"/>
      <c r="EB270" s="11"/>
      <c r="EC270" s="11"/>
      <c r="ED270" s="11"/>
      <c r="EE270" s="11"/>
      <c r="EF270" s="11"/>
      <c r="EG270" s="11"/>
      <c r="EH270" s="11"/>
      <c r="EI270" s="11"/>
      <c r="EJ270" s="11"/>
      <c r="EK270" s="11"/>
      <c r="EL270" s="11"/>
      <c r="EM270" s="11"/>
      <c r="EN270" s="11"/>
      <c r="EO270" s="11"/>
      <c r="EP270" s="11"/>
      <c r="EQ270" s="11"/>
      <c r="ER270" s="11"/>
      <c r="ES270" s="11"/>
      <c r="ET270" s="11"/>
      <c r="EU270" s="11"/>
      <c r="EV270" s="11"/>
      <c r="EW270" s="11"/>
      <c r="EX270" s="11"/>
    </row>
    <row r="271" spans="1:154" hidden="1" x14ac:dyDescent="0.3">
      <c r="A271" s="48"/>
      <c r="B271" s="49"/>
      <c r="C271" s="49"/>
      <c r="D271" s="49"/>
      <c r="E271" s="49"/>
      <c r="F271" s="49" t="s">
        <v>116</v>
      </c>
      <c r="G271" s="179" t="s">
        <v>285</v>
      </c>
      <c r="H271" s="68"/>
      <c r="I271" s="68"/>
      <c r="J271" s="68">
        <f t="shared" si="100"/>
        <v>0</v>
      </c>
      <c r="K271" s="66"/>
      <c r="L271" s="68"/>
      <c r="M271" s="50"/>
      <c r="N271" s="68"/>
      <c r="O271" s="69">
        <f t="shared" si="101"/>
        <v>0</v>
      </c>
      <c r="P271" s="69">
        <f t="shared" si="96"/>
        <v>0</v>
      </c>
      <c r="Q271" s="41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1"/>
      <c r="DD271" s="11"/>
      <c r="DE271" s="11"/>
      <c r="DF271" s="11"/>
      <c r="DG271" s="11"/>
      <c r="DH271" s="11"/>
      <c r="DI271" s="11"/>
      <c r="DJ271" s="11"/>
      <c r="DK271" s="11"/>
      <c r="DL271" s="11"/>
      <c r="DM271" s="11"/>
      <c r="DN271" s="11"/>
      <c r="DO271" s="11"/>
      <c r="DP271" s="11"/>
      <c r="DQ271" s="11"/>
      <c r="DR271" s="11"/>
      <c r="DS271" s="11"/>
      <c r="DT271" s="11"/>
      <c r="DU271" s="11"/>
      <c r="DV271" s="11"/>
      <c r="DW271" s="11"/>
      <c r="DX271" s="11"/>
      <c r="DY271" s="11"/>
      <c r="DZ271" s="11"/>
      <c r="EA271" s="11"/>
      <c r="EB271" s="11"/>
      <c r="EC271" s="11"/>
      <c r="ED271" s="11"/>
      <c r="EE271" s="11"/>
      <c r="EF271" s="11"/>
      <c r="EG271" s="11"/>
      <c r="EH271" s="11"/>
      <c r="EI271" s="11"/>
      <c r="EJ271" s="11"/>
      <c r="EK271" s="11"/>
      <c r="EL271" s="11"/>
      <c r="EM271" s="11"/>
      <c r="EN271" s="11"/>
      <c r="EO271" s="11"/>
      <c r="EP271" s="11"/>
      <c r="EQ271" s="11"/>
      <c r="ER271" s="11"/>
      <c r="ES271" s="11"/>
      <c r="ET271" s="11"/>
      <c r="EU271" s="11"/>
      <c r="EV271" s="11"/>
      <c r="EW271" s="11"/>
      <c r="EX271" s="11"/>
    </row>
    <row r="272" spans="1:154" hidden="1" x14ac:dyDescent="0.3">
      <c r="A272" s="48"/>
      <c r="B272" s="49"/>
      <c r="C272" s="49"/>
      <c r="D272" s="49"/>
      <c r="E272" s="49"/>
      <c r="F272" s="49" t="s">
        <v>38</v>
      </c>
      <c r="G272" s="179" t="s">
        <v>286</v>
      </c>
      <c r="H272" s="68"/>
      <c r="I272" s="68"/>
      <c r="J272" s="68">
        <f t="shared" si="100"/>
        <v>0</v>
      </c>
      <c r="K272" s="66"/>
      <c r="L272" s="68"/>
      <c r="M272" s="50"/>
      <c r="N272" s="68"/>
      <c r="O272" s="69">
        <f t="shared" si="101"/>
        <v>0</v>
      </c>
      <c r="P272" s="69">
        <f t="shared" si="96"/>
        <v>0</v>
      </c>
      <c r="Q272" s="41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1"/>
      <c r="DD272" s="11"/>
      <c r="DE272" s="11"/>
      <c r="DF272" s="11"/>
      <c r="DG272" s="11"/>
      <c r="DH272" s="11"/>
      <c r="DI272" s="11"/>
      <c r="DJ272" s="11"/>
      <c r="DK272" s="11"/>
      <c r="DL272" s="11"/>
      <c r="DM272" s="11"/>
      <c r="DN272" s="11"/>
      <c r="DO272" s="11"/>
      <c r="DP272" s="11"/>
      <c r="DQ272" s="11"/>
      <c r="DR272" s="11"/>
      <c r="DS272" s="11"/>
      <c r="DT272" s="11"/>
      <c r="DU272" s="11"/>
      <c r="DV272" s="11"/>
      <c r="DW272" s="11"/>
      <c r="DX272" s="11"/>
      <c r="DY272" s="11"/>
      <c r="DZ272" s="11"/>
      <c r="EA272" s="11"/>
      <c r="EB272" s="11"/>
      <c r="EC272" s="11"/>
      <c r="ED272" s="11"/>
      <c r="EE272" s="11"/>
      <c r="EF272" s="11"/>
      <c r="EG272" s="11"/>
      <c r="EH272" s="11"/>
      <c r="EI272" s="11"/>
      <c r="EJ272" s="11"/>
      <c r="EK272" s="11"/>
      <c r="EL272" s="11"/>
      <c r="EM272" s="11"/>
      <c r="EN272" s="11"/>
      <c r="EO272" s="11"/>
      <c r="EP272" s="11"/>
      <c r="EQ272" s="11"/>
      <c r="ER272" s="11"/>
      <c r="ES272" s="11"/>
      <c r="ET272" s="11"/>
      <c r="EU272" s="11"/>
      <c r="EV272" s="11"/>
      <c r="EW272" s="11"/>
      <c r="EX272" s="11"/>
    </row>
    <row r="273" spans="1:154" hidden="1" x14ac:dyDescent="0.3">
      <c r="A273" s="48"/>
      <c r="B273" s="49"/>
      <c r="C273" s="49"/>
      <c r="D273" s="49"/>
      <c r="E273" s="49"/>
      <c r="F273" s="49">
        <v>10</v>
      </c>
      <c r="G273" s="179" t="s">
        <v>287</v>
      </c>
      <c r="H273" s="68"/>
      <c r="I273" s="68"/>
      <c r="J273" s="68">
        <f t="shared" si="100"/>
        <v>0</v>
      </c>
      <c r="K273" s="66"/>
      <c r="L273" s="68"/>
      <c r="M273" s="50"/>
      <c r="N273" s="68"/>
      <c r="O273" s="69">
        <f t="shared" si="101"/>
        <v>0</v>
      </c>
      <c r="P273" s="69">
        <f t="shared" si="96"/>
        <v>0</v>
      </c>
      <c r="Q273" s="41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1"/>
      <c r="DD273" s="11"/>
      <c r="DE273" s="11"/>
      <c r="DF273" s="11"/>
      <c r="DG273" s="11"/>
      <c r="DH273" s="11"/>
      <c r="DI273" s="11"/>
      <c r="DJ273" s="11"/>
      <c r="DK273" s="11"/>
      <c r="DL273" s="11"/>
      <c r="DM273" s="11"/>
      <c r="DN273" s="11"/>
      <c r="DO273" s="11"/>
      <c r="DP273" s="11"/>
      <c r="DQ273" s="11"/>
      <c r="DR273" s="11"/>
      <c r="DS273" s="11"/>
      <c r="DT273" s="11"/>
      <c r="DU273" s="11"/>
      <c r="DV273" s="11"/>
      <c r="DW273" s="11"/>
      <c r="DX273" s="11"/>
      <c r="DY273" s="11"/>
      <c r="DZ273" s="11"/>
      <c r="EA273" s="11"/>
      <c r="EB273" s="11"/>
      <c r="EC273" s="11"/>
      <c r="ED273" s="11"/>
      <c r="EE273" s="11"/>
      <c r="EF273" s="11"/>
      <c r="EG273" s="11"/>
      <c r="EH273" s="11"/>
      <c r="EI273" s="11"/>
      <c r="EJ273" s="11"/>
      <c r="EK273" s="11"/>
      <c r="EL273" s="11"/>
      <c r="EM273" s="11"/>
      <c r="EN273" s="11"/>
      <c r="EO273" s="11"/>
      <c r="EP273" s="11"/>
      <c r="EQ273" s="11"/>
      <c r="ER273" s="11"/>
      <c r="ES273" s="11"/>
      <c r="ET273" s="11"/>
      <c r="EU273" s="11"/>
      <c r="EV273" s="11"/>
      <c r="EW273" s="11"/>
      <c r="EX273" s="11"/>
    </row>
    <row r="274" spans="1:154" hidden="1" x14ac:dyDescent="0.3">
      <c r="A274" s="48"/>
      <c r="B274" s="49"/>
      <c r="C274" s="49"/>
      <c r="D274" s="49"/>
      <c r="E274" s="49"/>
      <c r="F274" s="49">
        <v>11</v>
      </c>
      <c r="G274" s="179" t="s">
        <v>288</v>
      </c>
      <c r="H274" s="68"/>
      <c r="I274" s="68"/>
      <c r="J274" s="68">
        <f t="shared" si="100"/>
        <v>0</v>
      </c>
      <c r="K274" s="66"/>
      <c r="L274" s="68"/>
      <c r="M274" s="50"/>
      <c r="N274" s="68"/>
      <c r="O274" s="69">
        <f t="shared" si="101"/>
        <v>0</v>
      </c>
      <c r="P274" s="69">
        <f t="shared" si="96"/>
        <v>0</v>
      </c>
      <c r="Q274" s="41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1"/>
      <c r="DD274" s="11"/>
      <c r="DE274" s="11"/>
      <c r="DF274" s="11"/>
      <c r="DG274" s="11"/>
      <c r="DH274" s="11"/>
      <c r="DI274" s="11"/>
      <c r="DJ274" s="11"/>
      <c r="DK274" s="11"/>
      <c r="DL274" s="11"/>
      <c r="DM274" s="11"/>
      <c r="DN274" s="11"/>
      <c r="DO274" s="11"/>
      <c r="DP274" s="11"/>
      <c r="DQ274" s="11"/>
      <c r="DR274" s="11"/>
      <c r="DS274" s="11"/>
      <c r="DT274" s="11"/>
      <c r="DU274" s="11"/>
      <c r="DV274" s="11"/>
      <c r="DW274" s="11"/>
      <c r="DX274" s="11"/>
      <c r="DY274" s="11"/>
      <c r="DZ274" s="11"/>
      <c r="EA274" s="11"/>
      <c r="EB274" s="11"/>
      <c r="EC274" s="11"/>
      <c r="ED274" s="11"/>
      <c r="EE274" s="11"/>
      <c r="EF274" s="11"/>
      <c r="EG274" s="11"/>
      <c r="EH274" s="11"/>
      <c r="EI274" s="11"/>
      <c r="EJ274" s="11"/>
      <c r="EK274" s="11"/>
      <c r="EL274" s="11"/>
      <c r="EM274" s="11"/>
      <c r="EN274" s="11"/>
      <c r="EO274" s="11"/>
      <c r="EP274" s="11"/>
      <c r="EQ274" s="11"/>
      <c r="ER274" s="11"/>
      <c r="ES274" s="11"/>
      <c r="ET274" s="11"/>
      <c r="EU274" s="11"/>
      <c r="EV274" s="11"/>
      <c r="EW274" s="11"/>
      <c r="EX274" s="11"/>
    </row>
    <row r="275" spans="1:154" x14ac:dyDescent="0.2">
      <c r="A275" s="48"/>
      <c r="B275" s="49"/>
      <c r="C275" s="49"/>
      <c r="D275" s="49"/>
      <c r="E275" s="49"/>
      <c r="F275" s="49">
        <v>12</v>
      </c>
      <c r="G275" s="53" t="s">
        <v>168</v>
      </c>
      <c r="H275" s="68">
        <v>19700</v>
      </c>
      <c r="I275" s="68">
        <v>19700</v>
      </c>
      <c r="J275" s="68">
        <f t="shared" si="100"/>
        <v>0</v>
      </c>
      <c r="K275" s="66">
        <f t="shared" si="99"/>
        <v>100</v>
      </c>
      <c r="L275" s="68">
        <v>19700</v>
      </c>
      <c r="M275" s="50">
        <v>0</v>
      </c>
      <c r="N275" s="68">
        <v>19506</v>
      </c>
      <c r="O275" s="69">
        <f t="shared" si="101"/>
        <v>19506</v>
      </c>
      <c r="P275" s="69">
        <f t="shared" si="96"/>
        <v>194</v>
      </c>
      <c r="Q275" s="41">
        <f t="shared" si="97"/>
        <v>99.02</v>
      </c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1"/>
      <c r="DD275" s="11"/>
      <c r="DE275" s="11"/>
      <c r="DF275" s="11"/>
      <c r="DG275" s="11"/>
      <c r="DH275" s="11"/>
      <c r="DI275" s="11"/>
      <c r="DJ275" s="11"/>
      <c r="DK275" s="11"/>
      <c r="DL275" s="11"/>
      <c r="DM275" s="11"/>
      <c r="DN275" s="11"/>
      <c r="DO275" s="11"/>
      <c r="DP275" s="11"/>
      <c r="DQ275" s="11"/>
      <c r="DR275" s="11"/>
      <c r="DS275" s="11"/>
      <c r="DT275" s="11"/>
      <c r="DU275" s="11"/>
      <c r="DV275" s="11"/>
      <c r="DW275" s="11"/>
      <c r="DX275" s="11"/>
      <c r="DY275" s="11"/>
      <c r="DZ275" s="11"/>
      <c r="EA275" s="11"/>
      <c r="EB275" s="11"/>
      <c r="EC275" s="11"/>
      <c r="ED275" s="11"/>
      <c r="EE275" s="11"/>
      <c r="EF275" s="11"/>
      <c r="EG275" s="11"/>
      <c r="EH275" s="11"/>
      <c r="EI275" s="11"/>
      <c r="EJ275" s="11"/>
      <c r="EK275" s="11"/>
      <c r="EL275" s="11"/>
      <c r="EM275" s="11"/>
      <c r="EN275" s="11"/>
      <c r="EO275" s="11"/>
      <c r="EP275" s="11"/>
      <c r="EQ275" s="11"/>
      <c r="ER275" s="11"/>
      <c r="ES275" s="11"/>
      <c r="ET275" s="11"/>
      <c r="EU275" s="11"/>
      <c r="EV275" s="11"/>
      <c r="EW275" s="11"/>
      <c r="EX275" s="11"/>
    </row>
    <row r="276" spans="1:154" x14ac:dyDescent="0.2">
      <c r="A276" s="48"/>
      <c r="B276" s="49"/>
      <c r="C276" s="49"/>
      <c r="D276" s="49"/>
      <c r="E276" s="49"/>
      <c r="F276" s="49">
        <v>13</v>
      </c>
      <c r="G276" s="53" t="s">
        <v>169</v>
      </c>
      <c r="H276" s="68">
        <v>500</v>
      </c>
      <c r="I276" s="68">
        <v>500</v>
      </c>
      <c r="J276" s="68">
        <f t="shared" si="100"/>
        <v>0</v>
      </c>
      <c r="K276" s="66">
        <f t="shared" si="99"/>
        <v>100</v>
      </c>
      <c r="L276" s="68">
        <v>500</v>
      </c>
      <c r="M276" s="50">
        <v>0</v>
      </c>
      <c r="N276" s="68">
        <v>0</v>
      </c>
      <c r="O276" s="69">
        <f t="shared" si="101"/>
        <v>0</v>
      </c>
      <c r="P276" s="69">
        <f t="shared" si="96"/>
        <v>500</v>
      </c>
      <c r="Q276" s="41">
        <f t="shared" si="97"/>
        <v>0</v>
      </c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1"/>
      <c r="DD276" s="11"/>
      <c r="DE276" s="11"/>
      <c r="DF276" s="11"/>
      <c r="DG276" s="11"/>
      <c r="DH276" s="11"/>
      <c r="DI276" s="11"/>
      <c r="DJ276" s="11"/>
      <c r="DK276" s="11"/>
      <c r="DL276" s="11"/>
      <c r="DM276" s="11"/>
      <c r="DN276" s="11"/>
      <c r="DO276" s="11"/>
      <c r="DP276" s="11"/>
      <c r="DQ276" s="11"/>
      <c r="DR276" s="11"/>
      <c r="DS276" s="11"/>
      <c r="DT276" s="11"/>
      <c r="DU276" s="11"/>
      <c r="DV276" s="11"/>
      <c r="DW276" s="11"/>
      <c r="DX276" s="11"/>
      <c r="DY276" s="11"/>
      <c r="DZ276" s="11"/>
      <c r="EA276" s="11"/>
      <c r="EB276" s="11"/>
      <c r="EC276" s="11"/>
      <c r="ED276" s="11"/>
      <c r="EE276" s="11"/>
      <c r="EF276" s="11"/>
      <c r="EG276" s="11"/>
      <c r="EH276" s="11"/>
      <c r="EI276" s="11"/>
      <c r="EJ276" s="11"/>
      <c r="EK276" s="11"/>
      <c r="EL276" s="11"/>
      <c r="EM276" s="11"/>
      <c r="EN276" s="11"/>
      <c r="EO276" s="11"/>
      <c r="EP276" s="11"/>
      <c r="EQ276" s="11"/>
      <c r="ER276" s="11"/>
      <c r="ES276" s="11"/>
      <c r="ET276" s="11"/>
      <c r="EU276" s="11"/>
      <c r="EV276" s="11"/>
      <c r="EW276" s="11"/>
      <c r="EX276" s="11"/>
    </row>
    <row r="277" spans="1:154" x14ac:dyDescent="0.2">
      <c r="A277" s="48"/>
      <c r="B277" s="49"/>
      <c r="C277" s="49"/>
      <c r="D277" s="49"/>
      <c r="E277" s="49"/>
      <c r="F277" s="49">
        <v>14</v>
      </c>
      <c r="G277" s="53" t="s">
        <v>274</v>
      </c>
      <c r="H277" s="68"/>
      <c r="I277" s="68"/>
      <c r="J277" s="68">
        <f t="shared" si="100"/>
        <v>0</v>
      </c>
      <c r="K277" s="66"/>
      <c r="L277" s="68"/>
      <c r="M277" s="50"/>
      <c r="N277" s="68"/>
      <c r="O277" s="69">
        <f t="shared" si="101"/>
        <v>0</v>
      </c>
      <c r="P277" s="69">
        <f t="shared" si="96"/>
        <v>0</v>
      </c>
      <c r="Q277" s="41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1"/>
      <c r="DD277" s="11"/>
      <c r="DE277" s="11"/>
      <c r="DF277" s="11"/>
      <c r="DG277" s="11"/>
      <c r="DH277" s="11"/>
      <c r="DI277" s="11"/>
      <c r="DJ277" s="11"/>
      <c r="DK277" s="11"/>
      <c r="DL277" s="11"/>
      <c r="DM277" s="11"/>
      <c r="DN277" s="11"/>
      <c r="DO277" s="11"/>
      <c r="DP277" s="11"/>
      <c r="DQ277" s="11"/>
      <c r="DR277" s="11"/>
      <c r="DS277" s="11"/>
      <c r="DT277" s="11"/>
      <c r="DU277" s="11"/>
      <c r="DV277" s="11"/>
      <c r="DW277" s="11"/>
      <c r="DX277" s="11"/>
      <c r="DY277" s="11"/>
      <c r="DZ277" s="11"/>
      <c r="EA277" s="11"/>
      <c r="EB277" s="11"/>
      <c r="EC277" s="11"/>
      <c r="ED277" s="11"/>
      <c r="EE277" s="11"/>
      <c r="EF277" s="11"/>
      <c r="EG277" s="11"/>
      <c r="EH277" s="11"/>
      <c r="EI277" s="11"/>
      <c r="EJ277" s="11"/>
      <c r="EK277" s="11"/>
      <c r="EL277" s="11"/>
      <c r="EM277" s="11"/>
      <c r="EN277" s="11"/>
      <c r="EO277" s="11"/>
      <c r="EP277" s="11"/>
      <c r="EQ277" s="11"/>
      <c r="ER277" s="11"/>
      <c r="ES277" s="11"/>
      <c r="ET277" s="11"/>
      <c r="EU277" s="11"/>
      <c r="EV277" s="11"/>
      <c r="EW277" s="11"/>
      <c r="EX277" s="11"/>
    </row>
    <row r="278" spans="1:154" ht="17.45" hidden="1" customHeight="1" x14ac:dyDescent="0.2">
      <c r="A278" s="48"/>
      <c r="B278" s="49"/>
      <c r="C278" s="49"/>
      <c r="D278" s="49"/>
      <c r="E278" s="49"/>
      <c r="F278" s="49">
        <v>15</v>
      </c>
      <c r="G278" s="53" t="s">
        <v>413</v>
      </c>
      <c r="H278" s="68"/>
      <c r="I278" s="68"/>
      <c r="J278" s="68">
        <f t="shared" si="100"/>
        <v>0</v>
      </c>
      <c r="K278" s="66"/>
      <c r="L278" s="68"/>
      <c r="M278" s="50"/>
      <c r="N278" s="68"/>
      <c r="O278" s="69">
        <f t="shared" si="101"/>
        <v>0</v>
      </c>
      <c r="P278" s="69">
        <f t="shared" si="96"/>
        <v>0</v>
      </c>
      <c r="Q278" s="41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1"/>
      <c r="DD278" s="11"/>
      <c r="DE278" s="11"/>
      <c r="DF278" s="11"/>
      <c r="DG278" s="11"/>
      <c r="DH278" s="11"/>
      <c r="DI278" s="11"/>
      <c r="DJ278" s="11"/>
      <c r="DK278" s="11"/>
      <c r="DL278" s="11"/>
      <c r="DM278" s="11"/>
      <c r="DN278" s="11"/>
      <c r="DO278" s="11"/>
      <c r="DP278" s="11"/>
      <c r="DQ278" s="11"/>
      <c r="DR278" s="11"/>
      <c r="DS278" s="11"/>
      <c r="DT278" s="11"/>
      <c r="DU278" s="11"/>
      <c r="DV278" s="11"/>
      <c r="DW278" s="11"/>
      <c r="DX278" s="11"/>
      <c r="DY278" s="11"/>
      <c r="DZ278" s="11"/>
      <c r="EA278" s="11"/>
      <c r="EB278" s="11"/>
      <c r="EC278" s="11"/>
      <c r="ED278" s="11"/>
      <c r="EE278" s="11"/>
      <c r="EF278" s="11"/>
      <c r="EG278" s="11"/>
      <c r="EH278" s="11"/>
      <c r="EI278" s="11"/>
      <c r="EJ278" s="11"/>
      <c r="EK278" s="11"/>
      <c r="EL278" s="11"/>
      <c r="EM278" s="11"/>
      <c r="EN278" s="11"/>
      <c r="EO278" s="11"/>
      <c r="EP278" s="11"/>
      <c r="EQ278" s="11"/>
      <c r="ER278" s="11"/>
      <c r="ES278" s="11"/>
      <c r="ET278" s="11"/>
      <c r="EU278" s="11"/>
      <c r="EV278" s="11"/>
      <c r="EW278" s="11"/>
      <c r="EX278" s="11"/>
    </row>
    <row r="279" spans="1:154" x14ac:dyDescent="0.2">
      <c r="A279" s="48"/>
      <c r="B279" s="49"/>
      <c r="C279" s="49"/>
      <c r="D279" s="49"/>
      <c r="E279" s="49"/>
      <c r="F279" s="49">
        <v>17</v>
      </c>
      <c r="G279" s="53" t="s">
        <v>276</v>
      </c>
      <c r="H279" s="68">
        <v>10600</v>
      </c>
      <c r="I279" s="68">
        <v>10600</v>
      </c>
      <c r="J279" s="68">
        <f t="shared" si="100"/>
        <v>0</v>
      </c>
      <c r="K279" s="66">
        <f t="shared" si="99"/>
        <v>100</v>
      </c>
      <c r="L279" s="68">
        <v>10600</v>
      </c>
      <c r="M279" s="50">
        <v>0</v>
      </c>
      <c r="N279" s="68">
        <v>9164</v>
      </c>
      <c r="O279" s="69">
        <f t="shared" si="101"/>
        <v>9164</v>
      </c>
      <c r="P279" s="69">
        <f t="shared" si="96"/>
        <v>1436</v>
      </c>
      <c r="Q279" s="41">
        <f t="shared" si="97"/>
        <v>86.45</v>
      </c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1"/>
      <c r="DD279" s="11"/>
      <c r="DE279" s="11"/>
      <c r="DF279" s="11"/>
      <c r="DG279" s="11"/>
      <c r="DH279" s="11"/>
      <c r="DI279" s="11"/>
      <c r="DJ279" s="11"/>
      <c r="DK279" s="11"/>
      <c r="DL279" s="11"/>
      <c r="DM279" s="11"/>
      <c r="DN279" s="11"/>
      <c r="DO279" s="11"/>
      <c r="DP279" s="11"/>
      <c r="DQ279" s="11"/>
      <c r="DR279" s="11"/>
      <c r="DS279" s="11"/>
      <c r="DT279" s="11"/>
      <c r="DU279" s="11"/>
      <c r="DV279" s="11"/>
      <c r="DW279" s="11"/>
      <c r="DX279" s="11"/>
      <c r="DY279" s="11"/>
      <c r="DZ279" s="11"/>
      <c r="EA279" s="11"/>
      <c r="EB279" s="11"/>
      <c r="EC279" s="11"/>
      <c r="ED279" s="11"/>
      <c r="EE279" s="11"/>
      <c r="EF279" s="11"/>
      <c r="EG279" s="11"/>
      <c r="EH279" s="11"/>
      <c r="EI279" s="11"/>
      <c r="EJ279" s="11"/>
      <c r="EK279" s="11"/>
      <c r="EL279" s="11"/>
      <c r="EM279" s="11"/>
      <c r="EN279" s="11"/>
      <c r="EO279" s="11"/>
      <c r="EP279" s="11"/>
      <c r="EQ279" s="11"/>
      <c r="ER279" s="11"/>
      <c r="ES279" s="11"/>
      <c r="ET279" s="11"/>
      <c r="EU279" s="11"/>
      <c r="EV279" s="11"/>
      <c r="EW279" s="11"/>
      <c r="EX279" s="11"/>
    </row>
    <row r="280" spans="1:154" x14ac:dyDescent="0.2">
      <c r="A280" s="48"/>
      <c r="B280" s="49"/>
      <c r="C280" s="49"/>
      <c r="D280" s="49"/>
      <c r="E280" s="49"/>
      <c r="F280" s="49" t="s">
        <v>90</v>
      </c>
      <c r="G280" s="53" t="s">
        <v>275</v>
      </c>
      <c r="H280" s="68"/>
      <c r="I280" s="68"/>
      <c r="J280" s="68">
        <f t="shared" si="100"/>
        <v>0</v>
      </c>
      <c r="K280" s="66" t="e">
        <f t="shared" si="99"/>
        <v>#DIV/0!</v>
      </c>
      <c r="L280" s="68"/>
      <c r="M280" s="50"/>
      <c r="N280" s="68"/>
      <c r="O280" s="69">
        <f t="shared" si="101"/>
        <v>0</v>
      </c>
      <c r="P280" s="69">
        <f t="shared" si="96"/>
        <v>0</v>
      </c>
      <c r="Q280" s="41" t="e">
        <f t="shared" si="97"/>
        <v>#DIV/0!</v>
      </c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1"/>
      <c r="DD280" s="11"/>
      <c r="DE280" s="11"/>
      <c r="DF280" s="11"/>
      <c r="DG280" s="11"/>
      <c r="DH280" s="11"/>
      <c r="DI280" s="11"/>
      <c r="DJ280" s="11"/>
      <c r="DK280" s="11"/>
      <c r="DL280" s="11"/>
      <c r="DM280" s="11"/>
      <c r="DN280" s="11"/>
      <c r="DO280" s="11"/>
      <c r="DP280" s="11"/>
      <c r="DQ280" s="11"/>
      <c r="DR280" s="11"/>
      <c r="DS280" s="11"/>
      <c r="DT280" s="11"/>
      <c r="DU280" s="11"/>
      <c r="DV280" s="11"/>
      <c r="DW280" s="11"/>
      <c r="DX280" s="11"/>
      <c r="DY280" s="11"/>
      <c r="DZ280" s="11"/>
      <c r="EA280" s="11"/>
      <c r="EB280" s="11"/>
      <c r="EC280" s="11"/>
      <c r="ED280" s="11"/>
      <c r="EE280" s="11"/>
      <c r="EF280" s="11"/>
      <c r="EG280" s="11"/>
      <c r="EH280" s="11"/>
      <c r="EI280" s="11"/>
      <c r="EJ280" s="11"/>
      <c r="EK280" s="11"/>
      <c r="EL280" s="11"/>
      <c r="EM280" s="11"/>
      <c r="EN280" s="11"/>
      <c r="EO280" s="11"/>
      <c r="EP280" s="11"/>
      <c r="EQ280" s="11"/>
      <c r="ER280" s="11"/>
      <c r="ES280" s="11"/>
      <c r="ET280" s="11"/>
      <c r="EU280" s="11"/>
      <c r="EV280" s="11"/>
      <c r="EW280" s="11"/>
      <c r="EX280" s="11"/>
    </row>
    <row r="281" spans="1:154" x14ac:dyDescent="0.2">
      <c r="A281" s="38"/>
      <c r="B281" s="39"/>
      <c r="C281" s="39"/>
      <c r="D281" s="39"/>
      <c r="E281" s="39" t="s">
        <v>30</v>
      </c>
      <c r="F281" s="39"/>
      <c r="G281" s="52" t="s">
        <v>317</v>
      </c>
      <c r="H281" s="65">
        <f>H285+H287+H286</f>
        <v>0</v>
      </c>
      <c r="I281" s="65">
        <f>I285+I287+I286</f>
        <v>0</v>
      </c>
      <c r="J281" s="68">
        <f t="shared" si="100"/>
        <v>0</v>
      </c>
      <c r="K281" s="66"/>
      <c r="L281" s="65">
        <f>L285+L287+L286</f>
        <v>0</v>
      </c>
      <c r="M281" s="60">
        <f>M285+M287+M286</f>
        <v>0</v>
      </c>
      <c r="N281" s="65">
        <f>N285+N287+N286</f>
        <v>0</v>
      </c>
      <c r="O281" s="67">
        <f t="shared" ref="O281" si="102">O285+O287+O286</f>
        <v>0</v>
      </c>
      <c r="P281" s="67">
        <f t="shared" si="96"/>
        <v>0</v>
      </c>
      <c r="Q281" s="41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1"/>
      <c r="DD281" s="11"/>
      <c r="DE281" s="11"/>
      <c r="DF281" s="11"/>
      <c r="DG281" s="11"/>
      <c r="DH281" s="11"/>
      <c r="DI281" s="11"/>
      <c r="DJ281" s="11"/>
      <c r="DK281" s="11"/>
      <c r="DL281" s="11"/>
      <c r="DM281" s="11"/>
      <c r="DN281" s="11"/>
      <c r="DO281" s="11"/>
      <c r="DP281" s="11"/>
      <c r="DQ281" s="11"/>
      <c r="DR281" s="11"/>
      <c r="DS281" s="11"/>
      <c r="DT281" s="11"/>
      <c r="DU281" s="11"/>
      <c r="DV281" s="11"/>
      <c r="DW281" s="11"/>
      <c r="DX281" s="11"/>
      <c r="DY281" s="11"/>
      <c r="DZ281" s="11"/>
      <c r="EA281" s="11"/>
      <c r="EB281" s="11"/>
      <c r="EC281" s="11"/>
      <c r="ED281" s="11"/>
      <c r="EE281" s="11"/>
      <c r="EF281" s="11"/>
      <c r="EG281" s="11"/>
      <c r="EH281" s="11"/>
      <c r="EI281" s="11"/>
      <c r="EJ281" s="11"/>
      <c r="EK281" s="11"/>
      <c r="EL281" s="11"/>
      <c r="EM281" s="11"/>
      <c r="EN281" s="11"/>
      <c r="EO281" s="11"/>
      <c r="EP281" s="11"/>
      <c r="EQ281" s="11"/>
      <c r="ER281" s="11"/>
      <c r="ES281" s="11"/>
      <c r="ET281" s="11"/>
      <c r="EU281" s="11"/>
      <c r="EV281" s="11"/>
      <c r="EW281" s="11"/>
      <c r="EX281" s="11"/>
    </row>
    <row r="282" spans="1:154" x14ac:dyDescent="0.2">
      <c r="A282" s="48"/>
      <c r="B282" s="49"/>
      <c r="C282" s="49"/>
      <c r="D282" s="49"/>
      <c r="E282" s="49"/>
      <c r="F282" s="49" t="s">
        <v>32</v>
      </c>
      <c r="G282" s="53" t="s">
        <v>277</v>
      </c>
      <c r="H282" s="68"/>
      <c r="I282" s="68"/>
      <c r="J282" s="68">
        <f t="shared" si="100"/>
        <v>0</v>
      </c>
      <c r="K282" s="66"/>
      <c r="L282" s="68"/>
      <c r="M282" s="50"/>
      <c r="N282" s="68"/>
      <c r="O282" s="69">
        <f t="shared" ref="O282:O287" si="103">M282+N282</f>
        <v>0</v>
      </c>
      <c r="P282" s="69">
        <f t="shared" si="96"/>
        <v>0</v>
      </c>
      <c r="Q282" s="41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1"/>
      <c r="DD282" s="11"/>
      <c r="DE282" s="11"/>
      <c r="DF282" s="11"/>
      <c r="DG282" s="11"/>
      <c r="DH282" s="11"/>
      <c r="DI282" s="11"/>
      <c r="DJ282" s="11"/>
      <c r="DK282" s="11"/>
      <c r="DL282" s="11"/>
      <c r="DM282" s="11"/>
      <c r="DN282" s="11"/>
      <c r="DO282" s="11"/>
      <c r="DP282" s="11"/>
      <c r="DQ282" s="11"/>
      <c r="DR282" s="11"/>
      <c r="DS282" s="11"/>
      <c r="DT282" s="11"/>
      <c r="DU282" s="11"/>
      <c r="DV282" s="11"/>
      <c r="DW282" s="11"/>
      <c r="DX282" s="11"/>
      <c r="DY282" s="11"/>
      <c r="DZ282" s="11"/>
      <c r="EA282" s="11"/>
      <c r="EB282" s="11"/>
      <c r="EC282" s="11"/>
      <c r="ED282" s="11"/>
      <c r="EE282" s="11"/>
      <c r="EF282" s="11"/>
      <c r="EG282" s="11"/>
      <c r="EH282" s="11"/>
      <c r="EI282" s="11"/>
      <c r="EJ282" s="11"/>
      <c r="EK282" s="11"/>
      <c r="EL282" s="11"/>
      <c r="EM282" s="11"/>
      <c r="EN282" s="11"/>
      <c r="EO282" s="11"/>
      <c r="EP282" s="11"/>
      <c r="EQ282" s="11"/>
      <c r="ER282" s="11"/>
      <c r="ES282" s="11"/>
      <c r="ET282" s="11"/>
      <c r="EU282" s="11"/>
      <c r="EV282" s="11"/>
      <c r="EW282" s="11"/>
      <c r="EX282" s="11"/>
    </row>
    <row r="283" spans="1:154" x14ac:dyDescent="0.2">
      <c r="A283" s="48"/>
      <c r="B283" s="49"/>
      <c r="C283" s="49"/>
      <c r="D283" s="49"/>
      <c r="E283" s="49"/>
      <c r="F283" s="49" t="s">
        <v>30</v>
      </c>
      <c r="G283" s="53" t="s">
        <v>278</v>
      </c>
      <c r="H283" s="68"/>
      <c r="I283" s="68"/>
      <c r="J283" s="68">
        <f t="shared" si="100"/>
        <v>0</v>
      </c>
      <c r="K283" s="66"/>
      <c r="L283" s="68"/>
      <c r="M283" s="50"/>
      <c r="N283" s="68"/>
      <c r="O283" s="69">
        <f t="shared" si="103"/>
        <v>0</v>
      </c>
      <c r="P283" s="69">
        <f t="shared" si="96"/>
        <v>0</v>
      </c>
      <c r="Q283" s="41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1"/>
      <c r="DD283" s="11"/>
      <c r="DE283" s="11"/>
      <c r="DF283" s="11"/>
      <c r="DG283" s="11"/>
      <c r="DH283" s="11"/>
      <c r="DI283" s="11"/>
      <c r="DJ283" s="11"/>
      <c r="DK283" s="11"/>
      <c r="DL283" s="11"/>
      <c r="DM283" s="11"/>
      <c r="DN283" s="11"/>
      <c r="DO283" s="11"/>
      <c r="DP283" s="11"/>
      <c r="DQ283" s="11"/>
      <c r="DR283" s="11"/>
      <c r="DS283" s="11"/>
      <c r="DT283" s="11"/>
      <c r="DU283" s="11"/>
      <c r="DV283" s="11"/>
      <c r="DW283" s="11"/>
      <c r="DX283" s="11"/>
      <c r="DY283" s="11"/>
      <c r="DZ283" s="11"/>
      <c r="EA283" s="11"/>
      <c r="EB283" s="11"/>
      <c r="EC283" s="11"/>
      <c r="ED283" s="11"/>
      <c r="EE283" s="11"/>
      <c r="EF283" s="11"/>
      <c r="EG283" s="11"/>
      <c r="EH283" s="11"/>
      <c r="EI283" s="11"/>
      <c r="EJ283" s="11"/>
      <c r="EK283" s="11"/>
      <c r="EL283" s="11"/>
      <c r="EM283" s="11"/>
      <c r="EN283" s="11"/>
      <c r="EO283" s="11"/>
      <c r="EP283" s="11"/>
      <c r="EQ283" s="11"/>
      <c r="ER283" s="11"/>
      <c r="ES283" s="11"/>
      <c r="ET283" s="11"/>
      <c r="EU283" s="11"/>
      <c r="EV283" s="11"/>
      <c r="EW283" s="11"/>
      <c r="EX283" s="11"/>
    </row>
    <row r="284" spans="1:154" x14ac:dyDescent="0.2">
      <c r="A284" s="48"/>
      <c r="B284" s="49"/>
      <c r="C284" s="49"/>
      <c r="D284" s="49"/>
      <c r="E284" s="49"/>
      <c r="F284" s="49" t="s">
        <v>43</v>
      </c>
      <c r="G284" s="53" t="s">
        <v>279</v>
      </c>
      <c r="H284" s="68"/>
      <c r="I284" s="68"/>
      <c r="J284" s="68">
        <f t="shared" si="100"/>
        <v>0</v>
      </c>
      <c r="K284" s="66"/>
      <c r="L284" s="68"/>
      <c r="M284" s="50"/>
      <c r="N284" s="68"/>
      <c r="O284" s="69">
        <f t="shared" si="103"/>
        <v>0</v>
      </c>
      <c r="P284" s="69">
        <f t="shared" si="96"/>
        <v>0</v>
      </c>
      <c r="Q284" s="41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1"/>
      <c r="DD284" s="11"/>
      <c r="DE284" s="11"/>
      <c r="DF284" s="11"/>
      <c r="DG284" s="11"/>
      <c r="DH284" s="11"/>
      <c r="DI284" s="11"/>
      <c r="DJ284" s="11"/>
      <c r="DK284" s="11"/>
      <c r="DL284" s="11"/>
      <c r="DM284" s="11"/>
      <c r="DN284" s="11"/>
      <c r="DO284" s="11"/>
      <c r="DP284" s="11"/>
      <c r="DQ284" s="11"/>
      <c r="DR284" s="11"/>
      <c r="DS284" s="11"/>
      <c r="DT284" s="11"/>
      <c r="DU284" s="11"/>
      <c r="DV284" s="11"/>
      <c r="DW284" s="11"/>
      <c r="DX284" s="11"/>
      <c r="DY284" s="11"/>
      <c r="DZ284" s="11"/>
      <c r="EA284" s="11"/>
      <c r="EB284" s="11"/>
      <c r="EC284" s="11"/>
      <c r="ED284" s="11"/>
      <c r="EE284" s="11"/>
      <c r="EF284" s="11"/>
      <c r="EG284" s="11"/>
      <c r="EH284" s="11"/>
      <c r="EI284" s="11"/>
      <c r="EJ284" s="11"/>
      <c r="EK284" s="11"/>
      <c r="EL284" s="11"/>
      <c r="EM284" s="11"/>
      <c r="EN284" s="11"/>
      <c r="EO284" s="11"/>
      <c r="EP284" s="11"/>
      <c r="EQ284" s="11"/>
      <c r="ER284" s="11"/>
      <c r="ES284" s="11"/>
      <c r="ET284" s="11"/>
      <c r="EU284" s="11"/>
      <c r="EV284" s="11"/>
      <c r="EW284" s="11"/>
      <c r="EX284" s="11"/>
    </row>
    <row r="285" spans="1:154" x14ac:dyDescent="0.2">
      <c r="A285" s="48"/>
      <c r="B285" s="49"/>
      <c r="C285" s="49"/>
      <c r="D285" s="49"/>
      <c r="E285" s="49"/>
      <c r="F285" s="49" t="s">
        <v>22</v>
      </c>
      <c r="G285" s="53" t="s">
        <v>412</v>
      </c>
      <c r="H285" s="68"/>
      <c r="I285" s="68"/>
      <c r="J285" s="68">
        <f t="shared" si="100"/>
        <v>0</v>
      </c>
      <c r="K285" s="66"/>
      <c r="L285" s="68"/>
      <c r="M285" s="50"/>
      <c r="N285" s="68"/>
      <c r="O285" s="69">
        <f t="shared" si="103"/>
        <v>0</v>
      </c>
      <c r="P285" s="69">
        <f t="shared" si="96"/>
        <v>0</v>
      </c>
      <c r="Q285" s="41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1"/>
      <c r="DD285" s="11"/>
      <c r="DE285" s="11"/>
      <c r="DF285" s="11"/>
      <c r="DG285" s="11"/>
      <c r="DH285" s="11"/>
      <c r="DI285" s="11"/>
      <c r="DJ285" s="11"/>
      <c r="DK285" s="11"/>
      <c r="DL285" s="11"/>
      <c r="DM285" s="11"/>
      <c r="DN285" s="11"/>
      <c r="DO285" s="11"/>
      <c r="DP285" s="11"/>
      <c r="DQ285" s="11"/>
      <c r="DR285" s="11"/>
      <c r="DS285" s="11"/>
      <c r="DT285" s="11"/>
      <c r="DU285" s="11"/>
      <c r="DV285" s="11"/>
      <c r="DW285" s="11"/>
      <c r="DX285" s="11"/>
      <c r="DY285" s="11"/>
      <c r="DZ285" s="11"/>
      <c r="EA285" s="11"/>
      <c r="EB285" s="11"/>
      <c r="EC285" s="11"/>
      <c r="ED285" s="11"/>
      <c r="EE285" s="11"/>
      <c r="EF285" s="11"/>
      <c r="EG285" s="11"/>
      <c r="EH285" s="11"/>
      <c r="EI285" s="11"/>
      <c r="EJ285" s="11"/>
      <c r="EK285" s="11"/>
      <c r="EL285" s="11"/>
      <c r="EM285" s="11"/>
      <c r="EN285" s="11"/>
      <c r="EO285" s="11"/>
      <c r="EP285" s="11"/>
      <c r="EQ285" s="11"/>
      <c r="ER285" s="11"/>
      <c r="ES285" s="11"/>
      <c r="ET285" s="11"/>
      <c r="EU285" s="11"/>
      <c r="EV285" s="11"/>
      <c r="EW285" s="11"/>
      <c r="EX285" s="11"/>
    </row>
    <row r="286" spans="1:154" x14ac:dyDescent="0.2">
      <c r="A286" s="48"/>
      <c r="B286" s="49"/>
      <c r="C286" s="49"/>
      <c r="D286" s="49"/>
      <c r="E286" s="49"/>
      <c r="F286" s="49" t="s">
        <v>33</v>
      </c>
      <c r="G286" s="53" t="s">
        <v>118</v>
      </c>
      <c r="H286" s="68"/>
      <c r="I286" s="68"/>
      <c r="J286" s="68">
        <f t="shared" si="100"/>
        <v>0</v>
      </c>
      <c r="K286" s="66"/>
      <c r="L286" s="68"/>
      <c r="M286" s="50"/>
      <c r="N286" s="68"/>
      <c r="O286" s="69">
        <f t="shared" si="103"/>
        <v>0</v>
      </c>
      <c r="P286" s="69">
        <f t="shared" si="96"/>
        <v>0</v>
      </c>
      <c r="Q286" s="41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1"/>
      <c r="DD286" s="11"/>
      <c r="DE286" s="11"/>
      <c r="DF286" s="11"/>
      <c r="DG286" s="11"/>
      <c r="DH286" s="11"/>
      <c r="DI286" s="11"/>
      <c r="DJ286" s="11"/>
      <c r="DK286" s="11"/>
      <c r="DL286" s="11"/>
      <c r="DM286" s="11"/>
      <c r="DN286" s="11"/>
      <c r="DO286" s="11"/>
      <c r="DP286" s="11"/>
      <c r="DQ286" s="11"/>
      <c r="DR286" s="11"/>
      <c r="DS286" s="11"/>
      <c r="DT286" s="11"/>
      <c r="DU286" s="11"/>
      <c r="DV286" s="11"/>
      <c r="DW286" s="11"/>
      <c r="DX286" s="11"/>
      <c r="DY286" s="11"/>
      <c r="DZ286" s="11"/>
      <c r="EA286" s="11"/>
      <c r="EB286" s="11"/>
      <c r="EC286" s="11"/>
      <c r="ED286" s="11"/>
      <c r="EE286" s="11"/>
      <c r="EF286" s="11"/>
      <c r="EG286" s="11"/>
      <c r="EH286" s="11"/>
      <c r="EI286" s="11"/>
      <c r="EJ286" s="11"/>
      <c r="EK286" s="11"/>
      <c r="EL286" s="11"/>
      <c r="EM286" s="11"/>
      <c r="EN286" s="11"/>
      <c r="EO286" s="11"/>
      <c r="EP286" s="11"/>
      <c r="EQ286" s="11"/>
      <c r="ER286" s="11"/>
      <c r="ES286" s="11"/>
      <c r="ET286" s="11"/>
      <c r="EU286" s="11"/>
      <c r="EV286" s="11"/>
      <c r="EW286" s="11"/>
      <c r="EX286" s="11"/>
    </row>
    <row r="287" spans="1:154" x14ac:dyDescent="0.2">
      <c r="A287" s="48"/>
      <c r="B287" s="49"/>
      <c r="C287" s="49"/>
      <c r="D287" s="49"/>
      <c r="E287" s="49"/>
      <c r="F287" s="80">
        <v>30</v>
      </c>
      <c r="G287" s="53" t="s">
        <v>269</v>
      </c>
      <c r="H287" s="68"/>
      <c r="I287" s="68"/>
      <c r="J287" s="68">
        <f t="shared" si="100"/>
        <v>0</v>
      </c>
      <c r="K287" s="66" t="e">
        <f t="shared" si="99"/>
        <v>#DIV/0!</v>
      </c>
      <c r="L287" s="68"/>
      <c r="M287" s="50"/>
      <c r="N287" s="68"/>
      <c r="O287" s="69">
        <f t="shared" si="103"/>
        <v>0</v>
      </c>
      <c r="P287" s="69">
        <f t="shared" si="96"/>
        <v>0</v>
      </c>
      <c r="Q287" s="41" t="e">
        <f t="shared" si="97"/>
        <v>#DIV/0!</v>
      </c>
      <c r="R287" s="33"/>
      <c r="S287" s="5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1"/>
      <c r="DD287" s="11"/>
      <c r="DE287" s="11"/>
      <c r="DF287" s="11"/>
      <c r="DG287" s="11"/>
      <c r="DH287" s="11"/>
      <c r="DI287" s="11"/>
      <c r="DJ287" s="11"/>
      <c r="DK287" s="11"/>
      <c r="DL287" s="11"/>
      <c r="DM287" s="11"/>
      <c r="DN287" s="11"/>
      <c r="DO287" s="11"/>
      <c r="DP287" s="11"/>
      <c r="DQ287" s="11"/>
      <c r="DR287" s="11"/>
      <c r="DS287" s="11"/>
      <c r="DT287" s="11"/>
      <c r="DU287" s="11"/>
      <c r="DV287" s="11"/>
      <c r="DW287" s="11"/>
      <c r="DX287" s="11"/>
      <c r="DY287" s="11"/>
      <c r="DZ287" s="11"/>
      <c r="EA287" s="11"/>
      <c r="EB287" s="11"/>
      <c r="EC287" s="11"/>
      <c r="ED287" s="11"/>
      <c r="EE287" s="11"/>
      <c r="EF287" s="11"/>
      <c r="EG287" s="11"/>
      <c r="EH287" s="11"/>
      <c r="EI287" s="11"/>
      <c r="EJ287" s="11"/>
      <c r="EK287" s="11"/>
      <c r="EL287" s="11"/>
      <c r="EM287" s="11"/>
      <c r="EN287" s="11"/>
      <c r="EO287" s="11"/>
      <c r="EP287" s="11"/>
      <c r="EQ287" s="11"/>
      <c r="ER287" s="11"/>
      <c r="ES287" s="11"/>
      <c r="ET287" s="11"/>
      <c r="EU287" s="11"/>
      <c r="EV287" s="11"/>
      <c r="EW287" s="11"/>
      <c r="EX287" s="11"/>
    </row>
    <row r="288" spans="1:154" s="47" customFormat="1" x14ac:dyDescent="0.25">
      <c r="A288" s="38"/>
      <c r="B288" s="39"/>
      <c r="C288" s="39"/>
      <c r="D288" s="39"/>
      <c r="E288" s="39" t="s">
        <v>43</v>
      </c>
      <c r="F288" s="39"/>
      <c r="G288" s="52" t="s">
        <v>119</v>
      </c>
      <c r="H288" s="65">
        <f>SUM(H289+H290+H291+H292+H293+H294)</f>
        <v>8600</v>
      </c>
      <c r="I288" s="65">
        <f>SUM(I289+I290+I291+I292+I293+I294)</f>
        <v>8600</v>
      </c>
      <c r="J288" s="68">
        <f t="shared" si="100"/>
        <v>0</v>
      </c>
      <c r="K288" s="66">
        <f t="shared" si="99"/>
        <v>100</v>
      </c>
      <c r="L288" s="65">
        <f>SUM(L289+L290+L291+L292+L293+L294)</f>
        <v>8600</v>
      </c>
      <c r="M288" s="60">
        <f>SUM(M289+M290+M291+M292+M293+M294)</f>
        <v>0</v>
      </c>
      <c r="N288" s="65">
        <f>SUM(N289+N290+N291+N292+N293+N294)</f>
        <v>8256</v>
      </c>
      <c r="O288" s="67">
        <f>SUM(O289+O290+O291+O292+O293+O294)</f>
        <v>8256</v>
      </c>
      <c r="P288" s="67">
        <f t="shared" si="96"/>
        <v>344</v>
      </c>
      <c r="Q288" s="41">
        <f t="shared" si="97"/>
        <v>96</v>
      </c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/>
      <c r="CG288" s="45"/>
      <c r="CH288" s="45"/>
      <c r="CI288" s="45"/>
      <c r="CJ288" s="45"/>
      <c r="CK288" s="45"/>
      <c r="CL288" s="45"/>
      <c r="CM288" s="45"/>
      <c r="CN288" s="45"/>
      <c r="CO288" s="45"/>
      <c r="CP288" s="45"/>
      <c r="CQ288" s="45"/>
      <c r="CR288" s="45"/>
      <c r="CS288" s="45"/>
      <c r="CT288" s="45"/>
      <c r="CU288" s="45"/>
      <c r="CV288" s="45"/>
      <c r="CW288" s="45"/>
      <c r="CX288" s="45"/>
      <c r="CY288" s="45"/>
      <c r="CZ288" s="45"/>
      <c r="DA288" s="45"/>
      <c r="DB288" s="45"/>
      <c r="DC288" s="46"/>
      <c r="DD288" s="46"/>
      <c r="DE288" s="46"/>
      <c r="DF288" s="46"/>
      <c r="DG288" s="46"/>
      <c r="DH288" s="46"/>
      <c r="DI288" s="46"/>
      <c r="DJ288" s="46"/>
      <c r="DK288" s="46"/>
      <c r="DL288" s="46"/>
      <c r="DM288" s="46"/>
      <c r="DN288" s="46"/>
      <c r="DO288" s="46"/>
      <c r="DP288" s="46"/>
      <c r="DQ288" s="46"/>
      <c r="DR288" s="46"/>
      <c r="DS288" s="46"/>
      <c r="DT288" s="46"/>
      <c r="DU288" s="46"/>
      <c r="DV288" s="46"/>
      <c r="DW288" s="46"/>
      <c r="DX288" s="46"/>
      <c r="DY288" s="46"/>
      <c r="DZ288" s="46"/>
      <c r="EA288" s="46"/>
      <c r="EB288" s="46"/>
      <c r="EC288" s="46"/>
      <c r="ED288" s="46"/>
      <c r="EE288" s="46"/>
      <c r="EF288" s="46"/>
      <c r="EG288" s="46"/>
      <c r="EH288" s="46"/>
      <c r="EI288" s="46"/>
      <c r="EJ288" s="46"/>
      <c r="EK288" s="46"/>
      <c r="EL288" s="46"/>
      <c r="EM288" s="46"/>
      <c r="EN288" s="46"/>
      <c r="EO288" s="46"/>
      <c r="EP288" s="46"/>
      <c r="EQ288" s="46"/>
      <c r="ER288" s="46"/>
      <c r="ES288" s="46"/>
      <c r="ET288" s="46"/>
      <c r="EU288" s="46"/>
      <c r="EV288" s="46"/>
      <c r="EW288" s="46"/>
      <c r="EX288" s="46"/>
    </row>
    <row r="289" spans="1:154" x14ac:dyDescent="0.2">
      <c r="A289" s="48"/>
      <c r="B289" s="49"/>
      <c r="C289" s="49"/>
      <c r="D289" s="49"/>
      <c r="E289" s="49"/>
      <c r="F289" s="49" t="s">
        <v>32</v>
      </c>
      <c r="G289" s="53" t="s">
        <v>120</v>
      </c>
      <c r="H289" s="68"/>
      <c r="I289" s="68"/>
      <c r="J289" s="68">
        <f t="shared" si="100"/>
        <v>0</v>
      </c>
      <c r="K289" s="66" t="e">
        <f t="shared" si="99"/>
        <v>#DIV/0!</v>
      </c>
      <c r="L289" s="68"/>
      <c r="M289" s="50"/>
      <c r="N289" s="68"/>
      <c r="O289" s="69">
        <f t="shared" ref="O289:O294" si="104">M289+N289</f>
        <v>0</v>
      </c>
      <c r="P289" s="69">
        <f t="shared" si="96"/>
        <v>0</v>
      </c>
      <c r="Q289" s="41" t="e">
        <f t="shared" si="97"/>
        <v>#DIV/0!</v>
      </c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1"/>
      <c r="DD289" s="11"/>
      <c r="DE289" s="11"/>
      <c r="DF289" s="11"/>
      <c r="DG289" s="11"/>
      <c r="DH289" s="11"/>
      <c r="DI289" s="11"/>
      <c r="DJ289" s="11"/>
      <c r="DK289" s="11"/>
      <c r="DL289" s="11"/>
      <c r="DM289" s="11"/>
      <c r="DN289" s="11"/>
      <c r="DO289" s="11"/>
      <c r="DP289" s="11"/>
      <c r="DQ289" s="11"/>
      <c r="DR289" s="11"/>
      <c r="DS289" s="11"/>
      <c r="DT289" s="11"/>
      <c r="DU289" s="11"/>
      <c r="DV289" s="11"/>
      <c r="DW289" s="11"/>
      <c r="DX289" s="11"/>
      <c r="DY289" s="11"/>
      <c r="DZ289" s="11"/>
      <c r="EA289" s="11"/>
      <c r="EB289" s="11"/>
      <c r="EC289" s="11"/>
      <c r="ED289" s="11"/>
      <c r="EE289" s="11"/>
      <c r="EF289" s="11"/>
      <c r="EG289" s="11"/>
      <c r="EH289" s="11"/>
      <c r="EI289" s="11"/>
      <c r="EJ289" s="11"/>
      <c r="EK289" s="11"/>
      <c r="EL289" s="11"/>
      <c r="EM289" s="11"/>
      <c r="EN289" s="11"/>
      <c r="EO289" s="11"/>
      <c r="EP289" s="11"/>
      <c r="EQ289" s="11"/>
      <c r="ER289" s="11"/>
      <c r="ES289" s="11"/>
      <c r="ET289" s="11"/>
      <c r="EU289" s="11"/>
      <c r="EV289" s="11"/>
      <c r="EW289" s="11"/>
      <c r="EX289" s="11"/>
    </row>
    <row r="290" spans="1:154" x14ac:dyDescent="0.2">
      <c r="A290" s="48"/>
      <c r="B290" s="49"/>
      <c r="C290" s="49"/>
      <c r="D290" s="49"/>
      <c r="E290" s="49"/>
      <c r="F290" s="49" t="s">
        <v>30</v>
      </c>
      <c r="G290" s="53" t="s">
        <v>121</v>
      </c>
      <c r="H290" s="68"/>
      <c r="I290" s="68"/>
      <c r="J290" s="68">
        <f t="shared" si="100"/>
        <v>0</v>
      </c>
      <c r="K290" s="66" t="e">
        <f t="shared" si="99"/>
        <v>#DIV/0!</v>
      </c>
      <c r="L290" s="68"/>
      <c r="M290" s="50"/>
      <c r="N290" s="68"/>
      <c r="O290" s="69">
        <f t="shared" si="104"/>
        <v>0</v>
      </c>
      <c r="P290" s="69">
        <f t="shared" si="96"/>
        <v>0</v>
      </c>
      <c r="Q290" s="41" t="e">
        <f t="shared" si="97"/>
        <v>#DIV/0!</v>
      </c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1"/>
      <c r="DD290" s="11"/>
      <c r="DE290" s="11"/>
      <c r="DF290" s="11"/>
      <c r="DG290" s="11"/>
      <c r="DH290" s="11"/>
      <c r="DI290" s="11"/>
      <c r="DJ290" s="11"/>
      <c r="DK290" s="11"/>
      <c r="DL290" s="11"/>
      <c r="DM290" s="11"/>
      <c r="DN290" s="11"/>
      <c r="DO290" s="11"/>
      <c r="DP290" s="11"/>
      <c r="DQ290" s="11"/>
      <c r="DR290" s="11"/>
      <c r="DS290" s="11"/>
      <c r="DT290" s="11"/>
      <c r="DU290" s="11"/>
      <c r="DV290" s="11"/>
      <c r="DW290" s="11"/>
      <c r="DX290" s="11"/>
      <c r="DY290" s="11"/>
      <c r="DZ290" s="11"/>
      <c r="EA290" s="11"/>
      <c r="EB290" s="11"/>
      <c r="EC290" s="11"/>
      <c r="ED290" s="11"/>
      <c r="EE290" s="11"/>
      <c r="EF290" s="11"/>
      <c r="EG290" s="11"/>
      <c r="EH290" s="11"/>
      <c r="EI290" s="11"/>
      <c r="EJ290" s="11"/>
      <c r="EK290" s="11"/>
      <c r="EL290" s="11"/>
      <c r="EM290" s="11"/>
      <c r="EN290" s="11"/>
      <c r="EO290" s="11"/>
      <c r="EP290" s="11"/>
      <c r="EQ290" s="11"/>
      <c r="ER290" s="11"/>
      <c r="ES290" s="11"/>
      <c r="ET290" s="11"/>
      <c r="EU290" s="11"/>
      <c r="EV290" s="11"/>
      <c r="EW290" s="11"/>
      <c r="EX290" s="11"/>
    </row>
    <row r="291" spans="1:154" x14ac:dyDescent="0.2">
      <c r="A291" s="48"/>
      <c r="B291" s="49"/>
      <c r="C291" s="49"/>
      <c r="D291" s="49"/>
      <c r="E291" s="49"/>
      <c r="F291" s="49" t="s">
        <v>43</v>
      </c>
      <c r="G291" s="53" t="s">
        <v>122</v>
      </c>
      <c r="H291" s="68"/>
      <c r="I291" s="68"/>
      <c r="J291" s="68">
        <f t="shared" si="100"/>
        <v>0</v>
      </c>
      <c r="K291" s="66" t="e">
        <f t="shared" si="99"/>
        <v>#DIV/0!</v>
      </c>
      <c r="L291" s="68"/>
      <c r="M291" s="50"/>
      <c r="N291" s="68"/>
      <c r="O291" s="69">
        <f t="shared" si="104"/>
        <v>0</v>
      </c>
      <c r="P291" s="69">
        <f t="shared" si="96"/>
        <v>0</v>
      </c>
      <c r="Q291" s="41" t="e">
        <f t="shared" si="97"/>
        <v>#DIV/0!</v>
      </c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1"/>
      <c r="DD291" s="11"/>
      <c r="DE291" s="11"/>
      <c r="DF291" s="11"/>
      <c r="DG291" s="11"/>
      <c r="DH291" s="11"/>
      <c r="DI291" s="11"/>
      <c r="DJ291" s="11"/>
      <c r="DK291" s="11"/>
      <c r="DL291" s="11"/>
      <c r="DM291" s="11"/>
      <c r="DN291" s="11"/>
      <c r="DO291" s="11"/>
      <c r="DP291" s="11"/>
      <c r="DQ291" s="11"/>
      <c r="DR291" s="11"/>
      <c r="DS291" s="11"/>
      <c r="DT291" s="11"/>
      <c r="DU291" s="11"/>
      <c r="DV291" s="11"/>
      <c r="DW291" s="11"/>
      <c r="DX291" s="11"/>
      <c r="DY291" s="11"/>
      <c r="DZ291" s="11"/>
      <c r="EA291" s="11"/>
      <c r="EB291" s="11"/>
      <c r="EC291" s="11"/>
      <c r="ED291" s="11"/>
      <c r="EE291" s="11"/>
      <c r="EF291" s="11"/>
      <c r="EG291" s="11"/>
      <c r="EH291" s="11"/>
      <c r="EI291" s="11"/>
      <c r="EJ291" s="11"/>
      <c r="EK291" s="11"/>
      <c r="EL291" s="11"/>
      <c r="EM291" s="11"/>
      <c r="EN291" s="11"/>
      <c r="EO291" s="11"/>
      <c r="EP291" s="11"/>
      <c r="EQ291" s="11"/>
      <c r="ER291" s="11"/>
      <c r="ES291" s="11"/>
      <c r="ET291" s="11"/>
      <c r="EU291" s="11"/>
      <c r="EV291" s="11"/>
      <c r="EW291" s="11"/>
      <c r="EX291" s="11"/>
    </row>
    <row r="292" spans="1:154" x14ac:dyDescent="0.2">
      <c r="A292" s="48"/>
      <c r="B292" s="49"/>
      <c r="C292" s="49"/>
      <c r="D292" s="49"/>
      <c r="E292" s="49"/>
      <c r="F292" s="49" t="s">
        <v>22</v>
      </c>
      <c r="G292" s="53" t="s">
        <v>123</v>
      </c>
      <c r="H292" s="68"/>
      <c r="I292" s="68"/>
      <c r="J292" s="68">
        <f t="shared" si="100"/>
        <v>0</v>
      </c>
      <c r="K292" s="66" t="e">
        <f t="shared" si="99"/>
        <v>#DIV/0!</v>
      </c>
      <c r="L292" s="68"/>
      <c r="M292" s="50"/>
      <c r="N292" s="68"/>
      <c r="O292" s="69">
        <f t="shared" si="104"/>
        <v>0</v>
      </c>
      <c r="P292" s="69">
        <f t="shared" si="96"/>
        <v>0</v>
      </c>
      <c r="Q292" s="41" t="e">
        <f t="shared" si="97"/>
        <v>#DIV/0!</v>
      </c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1"/>
      <c r="DD292" s="11"/>
      <c r="DE292" s="11"/>
      <c r="DF292" s="11"/>
      <c r="DG292" s="11"/>
      <c r="DH292" s="11"/>
      <c r="DI292" s="11"/>
      <c r="DJ292" s="11"/>
      <c r="DK292" s="11"/>
      <c r="DL292" s="11"/>
      <c r="DM292" s="11"/>
      <c r="DN292" s="11"/>
      <c r="DO292" s="11"/>
      <c r="DP292" s="11"/>
      <c r="DQ292" s="11"/>
      <c r="DR292" s="11"/>
      <c r="DS292" s="11"/>
      <c r="DT292" s="11"/>
      <c r="DU292" s="11"/>
      <c r="DV292" s="11"/>
      <c r="DW292" s="11"/>
      <c r="DX292" s="11"/>
      <c r="DY292" s="11"/>
      <c r="DZ292" s="11"/>
      <c r="EA292" s="11"/>
      <c r="EB292" s="11"/>
      <c r="EC292" s="11"/>
      <c r="ED292" s="11"/>
      <c r="EE292" s="11"/>
      <c r="EF292" s="11"/>
      <c r="EG292" s="11"/>
      <c r="EH292" s="11"/>
      <c r="EI292" s="11"/>
      <c r="EJ292" s="11"/>
      <c r="EK292" s="11"/>
      <c r="EL292" s="11"/>
      <c r="EM292" s="11"/>
      <c r="EN292" s="11"/>
      <c r="EO292" s="11"/>
      <c r="EP292" s="11"/>
      <c r="EQ292" s="11"/>
      <c r="ER292" s="11"/>
      <c r="ES292" s="11"/>
      <c r="ET292" s="11"/>
      <c r="EU292" s="11"/>
      <c r="EV292" s="11"/>
      <c r="EW292" s="11"/>
      <c r="EX292" s="11"/>
    </row>
    <row r="293" spans="1:154" x14ac:dyDescent="0.2">
      <c r="A293" s="48"/>
      <c r="B293" s="49"/>
      <c r="C293" s="49"/>
      <c r="D293" s="49"/>
      <c r="E293" s="49"/>
      <c r="F293" s="49" t="s">
        <v>33</v>
      </c>
      <c r="G293" s="53" t="s">
        <v>124</v>
      </c>
      <c r="H293" s="68"/>
      <c r="I293" s="68"/>
      <c r="J293" s="68">
        <f t="shared" si="100"/>
        <v>0</v>
      </c>
      <c r="K293" s="66" t="e">
        <f t="shared" si="99"/>
        <v>#DIV/0!</v>
      </c>
      <c r="L293" s="68"/>
      <c r="M293" s="50"/>
      <c r="N293" s="68"/>
      <c r="O293" s="69">
        <f t="shared" si="104"/>
        <v>0</v>
      </c>
      <c r="P293" s="69">
        <f t="shared" si="96"/>
        <v>0</v>
      </c>
      <c r="Q293" s="41" t="e">
        <f t="shared" si="97"/>
        <v>#DIV/0!</v>
      </c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1"/>
      <c r="DD293" s="11"/>
      <c r="DE293" s="11"/>
      <c r="DF293" s="11"/>
      <c r="DG293" s="11"/>
      <c r="DH293" s="11"/>
      <c r="DI293" s="11"/>
      <c r="DJ293" s="11"/>
      <c r="DK293" s="11"/>
      <c r="DL293" s="11"/>
      <c r="DM293" s="11"/>
      <c r="DN293" s="11"/>
      <c r="DO293" s="11"/>
      <c r="DP293" s="11"/>
      <c r="DQ293" s="11"/>
      <c r="DR293" s="11"/>
      <c r="DS293" s="11"/>
      <c r="DT293" s="11"/>
      <c r="DU293" s="11"/>
      <c r="DV293" s="11"/>
      <c r="DW293" s="11"/>
      <c r="DX293" s="11"/>
      <c r="DY293" s="11"/>
      <c r="DZ293" s="11"/>
      <c r="EA293" s="11"/>
      <c r="EB293" s="11"/>
      <c r="EC293" s="11"/>
      <c r="ED293" s="11"/>
      <c r="EE293" s="11"/>
      <c r="EF293" s="11"/>
      <c r="EG293" s="11"/>
      <c r="EH293" s="11"/>
      <c r="EI293" s="11"/>
      <c r="EJ293" s="11"/>
      <c r="EK293" s="11"/>
      <c r="EL293" s="11"/>
      <c r="EM293" s="11"/>
      <c r="EN293" s="11"/>
      <c r="EO293" s="11"/>
      <c r="EP293" s="11"/>
      <c r="EQ293" s="11"/>
      <c r="ER293" s="11"/>
      <c r="ES293" s="11"/>
      <c r="ET293" s="11"/>
      <c r="EU293" s="11"/>
      <c r="EV293" s="11"/>
      <c r="EW293" s="11"/>
      <c r="EX293" s="11"/>
    </row>
    <row r="294" spans="1:154" x14ac:dyDescent="0.2">
      <c r="A294" s="48"/>
      <c r="B294" s="49"/>
      <c r="C294" s="49"/>
      <c r="D294" s="49"/>
      <c r="E294" s="49"/>
      <c r="F294" s="49" t="s">
        <v>125</v>
      </c>
      <c r="G294" s="53" t="s">
        <v>126</v>
      </c>
      <c r="H294" s="68">
        <v>8600</v>
      </c>
      <c r="I294" s="68">
        <v>8600</v>
      </c>
      <c r="J294" s="68">
        <f t="shared" si="100"/>
        <v>0</v>
      </c>
      <c r="K294" s="66">
        <f t="shared" si="99"/>
        <v>100</v>
      </c>
      <c r="L294" s="68">
        <v>8600</v>
      </c>
      <c r="M294" s="50">
        <v>0</v>
      </c>
      <c r="N294" s="68">
        <v>8256</v>
      </c>
      <c r="O294" s="69">
        <f t="shared" si="104"/>
        <v>8256</v>
      </c>
      <c r="P294" s="69">
        <f t="shared" si="96"/>
        <v>344</v>
      </c>
      <c r="Q294" s="41">
        <f t="shared" si="97"/>
        <v>96</v>
      </c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1"/>
      <c r="DD294" s="11"/>
      <c r="DE294" s="11"/>
      <c r="DF294" s="11"/>
      <c r="DG294" s="11"/>
      <c r="DH294" s="11"/>
      <c r="DI294" s="11"/>
      <c r="DJ294" s="11"/>
      <c r="DK294" s="11"/>
      <c r="DL294" s="11"/>
      <c r="DM294" s="11"/>
      <c r="DN294" s="11"/>
      <c r="DO294" s="11"/>
      <c r="DP294" s="11"/>
      <c r="DQ294" s="11"/>
      <c r="DR294" s="11"/>
      <c r="DS294" s="11"/>
      <c r="DT294" s="11"/>
      <c r="DU294" s="11"/>
      <c r="DV294" s="11"/>
      <c r="DW294" s="11"/>
      <c r="DX294" s="11"/>
      <c r="DY294" s="11"/>
      <c r="DZ294" s="11"/>
      <c r="EA294" s="11"/>
      <c r="EB294" s="11"/>
      <c r="EC294" s="11"/>
      <c r="ED294" s="11"/>
      <c r="EE294" s="11"/>
      <c r="EF294" s="11"/>
      <c r="EG294" s="11"/>
      <c r="EH294" s="11"/>
      <c r="EI294" s="11"/>
      <c r="EJ294" s="11"/>
      <c r="EK294" s="11"/>
      <c r="EL294" s="11"/>
      <c r="EM294" s="11"/>
      <c r="EN294" s="11"/>
      <c r="EO294" s="11"/>
      <c r="EP294" s="11"/>
      <c r="EQ294" s="11"/>
      <c r="ER294" s="11"/>
      <c r="ES294" s="11"/>
      <c r="ET294" s="11"/>
      <c r="EU294" s="11"/>
      <c r="EV294" s="11"/>
      <c r="EW294" s="11"/>
      <c r="EX294" s="11"/>
    </row>
    <row r="295" spans="1:154" s="47" customFormat="1" x14ac:dyDescent="0.25">
      <c r="A295" s="38"/>
      <c r="B295" s="39"/>
      <c r="C295" s="39"/>
      <c r="D295" s="39" t="s">
        <v>89</v>
      </c>
      <c r="E295" s="39"/>
      <c r="F295" s="39"/>
      <c r="G295" s="64" t="s">
        <v>66</v>
      </c>
      <c r="H295" s="65">
        <f>H296+H307+H308+H312+H315+H316+H317+H318+H319+H320+H321</f>
        <v>49000</v>
      </c>
      <c r="I295" s="65">
        <f>I296+I307+I308+I312+I315+I316+I317+I318+I319+I320+I321</f>
        <v>49000</v>
      </c>
      <c r="J295" s="65">
        <f t="shared" ref="J295" si="105">J296+J307+J308+J312+J315+J316+J317+J318+J319+J320+J321</f>
        <v>0</v>
      </c>
      <c r="K295" s="66">
        <f t="shared" si="99"/>
        <v>100</v>
      </c>
      <c r="L295" s="65">
        <f>L296+L307+L308+L312+L315+L316+L317+L318+L319+L320+L321</f>
        <v>49000</v>
      </c>
      <c r="M295" s="60">
        <f>M296+M307+M308+M312+M315+M316+M317+M318+M319+M320+M321</f>
        <v>0</v>
      </c>
      <c r="N295" s="65">
        <f>N296+N307+N308+N312+N315+N316+N317+N318+N319+N320+N321</f>
        <v>35679</v>
      </c>
      <c r="O295" s="67">
        <f t="shared" ref="O295" si="106">O296+O307+O308+O312+O315+O316+O317+O318+O319+O320+O321</f>
        <v>35679</v>
      </c>
      <c r="P295" s="67">
        <f t="shared" si="96"/>
        <v>13321</v>
      </c>
      <c r="Q295" s="41">
        <f t="shared" si="97"/>
        <v>72.81</v>
      </c>
      <c r="R295" s="44"/>
      <c r="S295" s="44"/>
      <c r="T295" s="44"/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44"/>
      <c r="AI295" s="44"/>
      <c r="AJ295" s="44"/>
      <c r="AK295" s="44"/>
      <c r="AL295" s="44"/>
      <c r="AM295" s="44"/>
      <c r="AN295" s="44"/>
      <c r="AO295" s="44"/>
      <c r="AP295" s="44"/>
      <c r="AQ295" s="44"/>
      <c r="AR295" s="44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/>
      <c r="CG295" s="45"/>
      <c r="CH295" s="45"/>
      <c r="CI295" s="45"/>
      <c r="CJ295" s="45"/>
      <c r="CK295" s="45"/>
      <c r="CL295" s="45"/>
      <c r="CM295" s="45"/>
      <c r="CN295" s="45"/>
      <c r="CO295" s="45"/>
      <c r="CP295" s="45"/>
      <c r="CQ295" s="45"/>
      <c r="CR295" s="45"/>
      <c r="CS295" s="45"/>
      <c r="CT295" s="45"/>
      <c r="CU295" s="45"/>
      <c r="CV295" s="45"/>
      <c r="CW295" s="45"/>
      <c r="CX295" s="45"/>
      <c r="CY295" s="45"/>
      <c r="CZ295" s="45"/>
      <c r="DA295" s="45"/>
      <c r="DB295" s="45"/>
      <c r="DC295" s="46"/>
      <c r="DD295" s="46"/>
      <c r="DE295" s="46"/>
      <c r="DF295" s="46"/>
      <c r="DG295" s="46"/>
      <c r="DH295" s="46"/>
      <c r="DI295" s="46"/>
      <c r="DJ295" s="46"/>
      <c r="DK295" s="46"/>
      <c r="DL295" s="46"/>
      <c r="DM295" s="46"/>
      <c r="DN295" s="46"/>
      <c r="DO295" s="46"/>
      <c r="DP295" s="46"/>
      <c r="DQ295" s="46"/>
      <c r="DR295" s="46"/>
      <c r="DS295" s="46"/>
      <c r="DT295" s="46"/>
      <c r="DU295" s="46"/>
      <c r="DV295" s="46"/>
      <c r="DW295" s="46"/>
      <c r="DX295" s="46"/>
      <c r="DY295" s="46"/>
      <c r="DZ295" s="46"/>
      <c r="EA295" s="46"/>
      <c r="EB295" s="46"/>
      <c r="EC295" s="46"/>
      <c r="ED295" s="46"/>
      <c r="EE295" s="46"/>
      <c r="EF295" s="46"/>
      <c r="EG295" s="46"/>
      <c r="EH295" s="46"/>
      <c r="EI295" s="46"/>
      <c r="EJ295" s="46"/>
      <c r="EK295" s="46"/>
      <c r="EL295" s="46"/>
      <c r="EM295" s="46"/>
      <c r="EN295" s="46"/>
      <c r="EO295" s="46"/>
      <c r="EP295" s="46"/>
      <c r="EQ295" s="46"/>
      <c r="ER295" s="46"/>
      <c r="ES295" s="46"/>
      <c r="ET295" s="46"/>
      <c r="EU295" s="46"/>
      <c r="EV295" s="46"/>
      <c r="EW295" s="46"/>
      <c r="EX295" s="46"/>
    </row>
    <row r="296" spans="1:154" s="47" customFormat="1" x14ac:dyDescent="0.25">
      <c r="A296" s="38"/>
      <c r="B296" s="39"/>
      <c r="C296" s="39"/>
      <c r="D296" s="39"/>
      <c r="E296" s="39" t="s">
        <v>32</v>
      </c>
      <c r="F296" s="39"/>
      <c r="G296" s="52" t="s">
        <v>145</v>
      </c>
      <c r="H296" s="65">
        <f>SUM(H297:H306)</f>
        <v>41000</v>
      </c>
      <c r="I296" s="65">
        <f>SUM(I297:I306)</f>
        <v>41000</v>
      </c>
      <c r="J296" s="65">
        <f>SUM(J297:J306)</f>
        <v>0</v>
      </c>
      <c r="K296" s="66">
        <f t="shared" si="99"/>
        <v>100</v>
      </c>
      <c r="L296" s="65">
        <f>SUM(L297:L306)</f>
        <v>41000</v>
      </c>
      <c r="M296" s="60">
        <f>SUM(M297:M306)</f>
        <v>0</v>
      </c>
      <c r="N296" s="65">
        <f>SUM(N297:N306)</f>
        <v>31079</v>
      </c>
      <c r="O296" s="67">
        <f>SUM(O297:O306)</f>
        <v>31079</v>
      </c>
      <c r="P296" s="67">
        <f t="shared" si="96"/>
        <v>9921</v>
      </c>
      <c r="Q296" s="41">
        <f t="shared" si="97"/>
        <v>75.8</v>
      </c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6"/>
      <c r="DD296" s="46"/>
      <c r="DE296" s="46"/>
      <c r="DF296" s="46"/>
      <c r="DG296" s="46"/>
      <c r="DH296" s="46"/>
      <c r="DI296" s="46"/>
      <c r="DJ296" s="46"/>
      <c r="DK296" s="46"/>
      <c r="DL296" s="46"/>
      <c r="DM296" s="46"/>
      <c r="DN296" s="46"/>
      <c r="DO296" s="46"/>
      <c r="DP296" s="46"/>
      <c r="DQ296" s="46"/>
      <c r="DR296" s="46"/>
      <c r="DS296" s="46"/>
      <c r="DT296" s="46"/>
      <c r="DU296" s="46"/>
      <c r="DV296" s="46"/>
      <c r="DW296" s="46"/>
      <c r="DX296" s="46"/>
      <c r="DY296" s="46"/>
      <c r="DZ296" s="46"/>
      <c r="EA296" s="46"/>
      <c r="EB296" s="46"/>
      <c r="EC296" s="46"/>
      <c r="ED296" s="46"/>
      <c r="EE296" s="46"/>
      <c r="EF296" s="46"/>
      <c r="EG296" s="46"/>
      <c r="EH296" s="46"/>
      <c r="EI296" s="46"/>
      <c r="EJ296" s="46"/>
      <c r="EK296" s="46"/>
      <c r="EL296" s="46"/>
      <c r="EM296" s="46"/>
      <c r="EN296" s="46"/>
      <c r="EO296" s="46"/>
      <c r="EP296" s="46"/>
      <c r="EQ296" s="46"/>
      <c r="ER296" s="46"/>
      <c r="ES296" s="46"/>
      <c r="ET296" s="46"/>
      <c r="EU296" s="46"/>
      <c r="EV296" s="46"/>
      <c r="EW296" s="46"/>
      <c r="EX296" s="46"/>
    </row>
    <row r="297" spans="1:154" x14ac:dyDescent="0.2">
      <c r="A297" s="48"/>
      <c r="B297" s="49"/>
      <c r="C297" s="49"/>
      <c r="D297" s="49"/>
      <c r="E297" s="49"/>
      <c r="F297" s="49" t="s">
        <v>32</v>
      </c>
      <c r="G297" s="53" t="s">
        <v>170</v>
      </c>
      <c r="H297" s="68"/>
      <c r="I297" s="68"/>
      <c r="J297" s="68">
        <f t="shared" ref="J297:J330" si="107">H297-I297</f>
        <v>0</v>
      </c>
      <c r="K297" s="66" t="e">
        <f t="shared" si="99"/>
        <v>#DIV/0!</v>
      </c>
      <c r="L297" s="68"/>
      <c r="M297" s="50"/>
      <c r="N297" s="68"/>
      <c r="O297" s="69">
        <f t="shared" ref="O297:O307" si="108">M297+N297</f>
        <v>0</v>
      </c>
      <c r="P297" s="69">
        <f t="shared" si="96"/>
        <v>0</v>
      </c>
      <c r="Q297" s="41" t="e">
        <f t="shared" si="97"/>
        <v>#DIV/0!</v>
      </c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1"/>
      <c r="DD297" s="11"/>
      <c r="DE297" s="11"/>
      <c r="DF297" s="11"/>
      <c r="DG297" s="11"/>
      <c r="DH297" s="11"/>
      <c r="DI297" s="11"/>
      <c r="DJ297" s="11"/>
      <c r="DK297" s="11"/>
      <c r="DL297" s="11"/>
      <c r="DM297" s="11"/>
      <c r="DN297" s="11"/>
      <c r="DO297" s="11"/>
      <c r="DP297" s="11"/>
      <c r="DQ297" s="11"/>
      <c r="DR297" s="11"/>
      <c r="DS297" s="11"/>
      <c r="DT297" s="11"/>
      <c r="DU297" s="11"/>
      <c r="DV297" s="11"/>
      <c r="DW297" s="11"/>
      <c r="DX297" s="11"/>
      <c r="DY297" s="11"/>
      <c r="DZ297" s="11"/>
      <c r="EA297" s="11"/>
      <c r="EB297" s="11"/>
      <c r="EC297" s="11"/>
      <c r="ED297" s="11"/>
      <c r="EE297" s="11"/>
      <c r="EF297" s="11"/>
      <c r="EG297" s="11"/>
      <c r="EH297" s="11"/>
      <c r="EI297" s="11"/>
      <c r="EJ297" s="11"/>
      <c r="EK297" s="11"/>
      <c r="EL297" s="11"/>
      <c r="EM297" s="11"/>
      <c r="EN297" s="11"/>
      <c r="EO297" s="11"/>
      <c r="EP297" s="11"/>
      <c r="EQ297" s="11"/>
      <c r="ER297" s="11"/>
      <c r="ES297" s="11"/>
      <c r="ET297" s="11"/>
      <c r="EU297" s="11"/>
      <c r="EV297" s="11"/>
      <c r="EW297" s="11"/>
      <c r="EX297" s="11"/>
    </row>
    <row r="298" spans="1:154" x14ac:dyDescent="0.2">
      <c r="A298" s="48"/>
      <c r="B298" s="49"/>
      <c r="C298" s="49"/>
      <c r="D298" s="49"/>
      <c r="E298" s="49"/>
      <c r="F298" s="49" t="s">
        <v>30</v>
      </c>
      <c r="G298" s="53" t="s">
        <v>171</v>
      </c>
      <c r="H298" s="68"/>
      <c r="I298" s="68"/>
      <c r="J298" s="68">
        <f t="shared" si="107"/>
        <v>0</v>
      </c>
      <c r="K298" s="66"/>
      <c r="L298" s="68"/>
      <c r="M298" s="50"/>
      <c r="N298" s="68"/>
      <c r="O298" s="69">
        <f t="shared" si="108"/>
        <v>0</v>
      </c>
      <c r="P298" s="69">
        <f t="shared" si="96"/>
        <v>0</v>
      </c>
      <c r="Q298" s="41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1"/>
      <c r="DD298" s="11"/>
      <c r="DE298" s="11"/>
      <c r="DF298" s="11"/>
      <c r="DG298" s="11"/>
      <c r="DH298" s="11"/>
      <c r="DI298" s="11"/>
      <c r="DJ298" s="11"/>
      <c r="DK298" s="11"/>
      <c r="DL298" s="11"/>
      <c r="DM298" s="11"/>
      <c r="DN298" s="11"/>
      <c r="DO298" s="11"/>
      <c r="DP298" s="11"/>
      <c r="DQ298" s="11"/>
      <c r="DR298" s="11"/>
      <c r="DS298" s="11"/>
      <c r="DT298" s="11"/>
      <c r="DU298" s="11"/>
      <c r="DV298" s="11"/>
      <c r="DW298" s="11"/>
      <c r="DX298" s="11"/>
      <c r="DY298" s="11"/>
      <c r="DZ298" s="11"/>
      <c r="EA298" s="11"/>
      <c r="EB298" s="11"/>
      <c r="EC298" s="11"/>
      <c r="ED298" s="11"/>
      <c r="EE298" s="11"/>
      <c r="EF298" s="11"/>
      <c r="EG298" s="11"/>
      <c r="EH298" s="11"/>
      <c r="EI298" s="11"/>
      <c r="EJ298" s="11"/>
      <c r="EK298" s="11"/>
      <c r="EL298" s="11"/>
      <c r="EM298" s="11"/>
      <c r="EN298" s="11"/>
      <c r="EO298" s="11"/>
      <c r="EP298" s="11"/>
      <c r="EQ298" s="11"/>
      <c r="ER298" s="11"/>
      <c r="ES298" s="11"/>
      <c r="ET298" s="11"/>
      <c r="EU298" s="11"/>
      <c r="EV298" s="11"/>
      <c r="EW298" s="11"/>
      <c r="EX298" s="11"/>
    </row>
    <row r="299" spans="1:154" x14ac:dyDescent="0.2">
      <c r="A299" s="48"/>
      <c r="B299" s="49"/>
      <c r="C299" s="49"/>
      <c r="D299" s="49"/>
      <c r="E299" s="49"/>
      <c r="F299" s="49" t="s">
        <v>43</v>
      </c>
      <c r="G299" s="53" t="s">
        <v>172</v>
      </c>
      <c r="H299" s="68">
        <v>25000</v>
      </c>
      <c r="I299" s="68">
        <v>25000</v>
      </c>
      <c r="J299" s="68">
        <f t="shared" si="107"/>
        <v>0</v>
      </c>
      <c r="K299" s="66">
        <f t="shared" si="99"/>
        <v>100</v>
      </c>
      <c r="L299" s="68">
        <v>25000</v>
      </c>
      <c r="M299" s="50">
        <v>0</v>
      </c>
      <c r="N299" s="68">
        <v>18396</v>
      </c>
      <c r="O299" s="69">
        <f t="shared" si="108"/>
        <v>18396</v>
      </c>
      <c r="P299" s="69">
        <f t="shared" si="96"/>
        <v>6604</v>
      </c>
      <c r="Q299" s="41">
        <f t="shared" si="97"/>
        <v>73.58</v>
      </c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1"/>
      <c r="DD299" s="11"/>
      <c r="DE299" s="11"/>
      <c r="DF299" s="11"/>
      <c r="DG299" s="11"/>
      <c r="DH299" s="11"/>
      <c r="DI299" s="11"/>
      <c r="DJ299" s="11"/>
      <c r="DK299" s="11"/>
      <c r="DL299" s="11"/>
      <c r="DM299" s="11"/>
      <c r="DN299" s="11"/>
      <c r="DO299" s="11"/>
      <c r="DP299" s="11"/>
      <c r="DQ299" s="11"/>
      <c r="DR299" s="11"/>
      <c r="DS299" s="11"/>
      <c r="DT299" s="11"/>
      <c r="DU299" s="11"/>
      <c r="DV299" s="11"/>
      <c r="DW299" s="11"/>
      <c r="DX299" s="11"/>
      <c r="DY299" s="11"/>
      <c r="DZ299" s="11"/>
      <c r="EA299" s="11"/>
      <c r="EB299" s="11"/>
      <c r="EC299" s="11"/>
      <c r="ED299" s="11"/>
      <c r="EE299" s="11"/>
      <c r="EF299" s="11"/>
      <c r="EG299" s="11"/>
      <c r="EH299" s="11"/>
      <c r="EI299" s="11"/>
      <c r="EJ299" s="11"/>
      <c r="EK299" s="11"/>
      <c r="EL299" s="11"/>
      <c r="EM299" s="11"/>
      <c r="EN299" s="11"/>
      <c r="EO299" s="11"/>
      <c r="EP299" s="11"/>
      <c r="EQ299" s="11"/>
      <c r="ER299" s="11"/>
      <c r="ES299" s="11"/>
      <c r="ET299" s="11"/>
      <c r="EU299" s="11"/>
      <c r="EV299" s="11"/>
      <c r="EW299" s="11"/>
      <c r="EX299" s="11"/>
    </row>
    <row r="300" spans="1:154" x14ac:dyDescent="0.2">
      <c r="A300" s="48"/>
      <c r="B300" s="49"/>
      <c r="C300" s="49"/>
      <c r="D300" s="49"/>
      <c r="E300" s="49"/>
      <c r="F300" s="49" t="s">
        <v>22</v>
      </c>
      <c r="G300" s="53" t="s">
        <v>147</v>
      </c>
      <c r="H300" s="68">
        <v>1000</v>
      </c>
      <c r="I300" s="68">
        <v>1000</v>
      </c>
      <c r="J300" s="68">
        <f t="shared" si="107"/>
        <v>0</v>
      </c>
      <c r="K300" s="66">
        <f t="shared" si="99"/>
        <v>100</v>
      </c>
      <c r="L300" s="68">
        <v>1000</v>
      </c>
      <c r="M300" s="50">
        <v>0</v>
      </c>
      <c r="N300" s="68">
        <v>625</v>
      </c>
      <c r="O300" s="69">
        <f t="shared" si="108"/>
        <v>625</v>
      </c>
      <c r="P300" s="69">
        <f t="shared" si="96"/>
        <v>375</v>
      </c>
      <c r="Q300" s="41">
        <f t="shared" si="97"/>
        <v>62.5</v>
      </c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1"/>
      <c r="DD300" s="11"/>
      <c r="DE300" s="11"/>
      <c r="DF300" s="11"/>
      <c r="DG300" s="11"/>
      <c r="DH300" s="11"/>
      <c r="DI300" s="11"/>
      <c r="DJ300" s="11"/>
      <c r="DK300" s="11"/>
      <c r="DL300" s="11"/>
      <c r="DM300" s="11"/>
      <c r="DN300" s="11"/>
      <c r="DO300" s="11"/>
      <c r="DP300" s="11"/>
      <c r="DQ300" s="11"/>
      <c r="DR300" s="11"/>
      <c r="DS300" s="11"/>
      <c r="DT300" s="11"/>
      <c r="DU300" s="11"/>
      <c r="DV300" s="11"/>
      <c r="DW300" s="11"/>
      <c r="DX300" s="11"/>
      <c r="DY300" s="11"/>
      <c r="DZ300" s="11"/>
      <c r="EA300" s="11"/>
      <c r="EB300" s="11"/>
      <c r="EC300" s="11"/>
      <c r="ED300" s="11"/>
      <c r="EE300" s="11"/>
      <c r="EF300" s="11"/>
      <c r="EG300" s="11"/>
      <c r="EH300" s="11"/>
      <c r="EI300" s="11"/>
      <c r="EJ300" s="11"/>
      <c r="EK300" s="11"/>
      <c r="EL300" s="11"/>
      <c r="EM300" s="11"/>
      <c r="EN300" s="11"/>
      <c r="EO300" s="11"/>
      <c r="EP300" s="11"/>
      <c r="EQ300" s="11"/>
      <c r="ER300" s="11"/>
      <c r="ES300" s="11"/>
      <c r="ET300" s="11"/>
      <c r="EU300" s="11"/>
      <c r="EV300" s="11"/>
      <c r="EW300" s="11"/>
      <c r="EX300" s="11"/>
    </row>
    <row r="301" spans="1:154" x14ac:dyDescent="0.2">
      <c r="A301" s="48"/>
      <c r="B301" s="49"/>
      <c r="C301" s="49"/>
      <c r="D301" s="49"/>
      <c r="E301" s="49"/>
      <c r="F301" s="49" t="s">
        <v>115</v>
      </c>
      <c r="G301" s="53" t="s">
        <v>173</v>
      </c>
      <c r="H301" s="68"/>
      <c r="I301" s="68"/>
      <c r="J301" s="68">
        <f t="shared" si="107"/>
        <v>0</v>
      </c>
      <c r="K301" s="66" t="e">
        <f t="shared" si="99"/>
        <v>#DIV/0!</v>
      </c>
      <c r="L301" s="68"/>
      <c r="M301" s="50"/>
      <c r="N301" s="68"/>
      <c r="O301" s="69">
        <f t="shared" si="108"/>
        <v>0</v>
      </c>
      <c r="P301" s="69">
        <f t="shared" si="96"/>
        <v>0</v>
      </c>
      <c r="Q301" s="41" t="e">
        <f t="shared" si="97"/>
        <v>#DIV/0!</v>
      </c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1"/>
      <c r="DD301" s="11"/>
      <c r="DE301" s="11"/>
      <c r="DF301" s="11"/>
      <c r="DG301" s="11"/>
      <c r="DH301" s="11"/>
      <c r="DI301" s="11"/>
      <c r="DJ301" s="11"/>
      <c r="DK301" s="11"/>
      <c r="DL301" s="11"/>
      <c r="DM301" s="11"/>
      <c r="DN301" s="11"/>
      <c r="DO301" s="11"/>
      <c r="DP301" s="11"/>
      <c r="DQ301" s="11"/>
      <c r="DR301" s="11"/>
      <c r="DS301" s="11"/>
      <c r="DT301" s="11"/>
      <c r="DU301" s="11"/>
      <c r="DV301" s="11"/>
      <c r="DW301" s="11"/>
      <c r="DX301" s="11"/>
      <c r="DY301" s="11"/>
      <c r="DZ301" s="11"/>
      <c r="EA301" s="11"/>
      <c r="EB301" s="11"/>
      <c r="EC301" s="11"/>
      <c r="ED301" s="11"/>
      <c r="EE301" s="11"/>
      <c r="EF301" s="11"/>
      <c r="EG301" s="11"/>
      <c r="EH301" s="11"/>
      <c r="EI301" s="11"/>
      <c r="EJ301" s="11"/>
      <c r="EK301" s="11"/>
      <c r="EL301" s="11"/>
      <c r="EM301" s="11"/>
      <c r="EN301" s="11"/>
      <c r="EO301" s="11"/>
      <c r="EP301" s="11"/>
      <c r="EQ301" s="11"/>
      <c r="ER301" s="11"/>
      <c r="ES301" s="11"/>
      <c r="ET301" s="11"/>
      <c r="EU301" s="11"/>
      <c r="EV301" s="11"/>
      <c r="EW301" s="11"/>
      <c r="EX301" s="11"/>
    </row>
    <row r="302" spans="1:154" x14ac:dyDescent="0.2">
      <c r="A302" s="48"/>
      <c r="B302" s="49"/>
      <c r="C302" s="49"/>
      <c r="D302" s="49"/>
      <c r="E302" s="49"/>
      <c r="F302" s="49" t="s">
        <v>33</v>
      </c>
      <c r="G302" s="53" t="s">
        <v>174</v>
      </c>
      <c r="H302" s="68"/>
      <c r="I302" s="68"/>
      <c r="J302" s="68">
        <f t="shared" si="107"/>
        <v>0</v>
      </c>
      <c r="K302" s="66" t="e">
        <f t="shared" si="99"/>
        <v>#DIV/0!</v>
      </c>
      <c r="L302" s="68"/>
      <c r="M302" s="50"/>
      <c r="N302" s="68"/>
      <c r="O302" s="69">
        <f t="shared" si="108"/>
        <v>0</v>
      </c>
      <c r="P302" s="69">
        <f t="shared" si="96"/>
        <v>0</v>
      </c>
      <c r="Q302" s="41" t="e">
        <f t="shared" si="97"/>
        <v>#DIV/0!</v>
      </c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1"/>
      <c r="DD302" s="11"/>
      <c r="DE302" s="11"/>
      <c r="DF302" s="11"/>
      <c r="DG302" s="11"/>
      <c r="DH302" s="11"/>
      <c r="DI302" s="11"/>
      <c r="DJ302" s="11"/>
      <c r="DK302" s="11"/>
      <c r="DL302" s="11"/>
      <c r="DM302" s="11"/>
      <c r="DN302" s="11"/>
      <c r="DO302" s="11"/>
      <c r="DP302" s="11"/>
      <c r="DQ302" s="11"/>
      <c r="DR302" s="11"/>
      <c r="DS302" s="11"/>
      <c r="DT302" s="11"/>
      <c r="DU302" s="11"/>
      <c r="DV302" s="11"/>
      <c r="DW302" s="11"/>
      <c r="DX302" s="11"/>
      <c r="DY302" s="11"/>
      <c r="DZ302" s="11"/>
      <c r="EA302" s="11"/>
      <c r="EB302" s="11"/>
      <c r="EC302" s="11"/>
      <c r="ED302" s="11"/>
      <c r="EE302" s="11"/>
      <c r="EF302" s="11"/>
      <c r="EG302" s="11"/>
      <c r="EH302" s="11"/>
      <c r="EI302" s="11"/>
      <c r="EJ302" s="11"/>
      <c r="EK302" s="11"/>
      <c r="EL302" s="11"/>
      <c r="EM302" s="11"/>
      <c r="EN302" s="11"/>
      <c r="EO302" s="11"/>
      <c r="EP302" s="11"/>
      <c r="EQ302" s="11"/>
      <c r="ER302" s="11"/>
      <c r="ES302" s="11"/>
      <c r="ET302" s="11"/>
      <c r="EU302" s="11"/>
      <c r="EV302" s="11"/>
      <c r="EW302" s="11"/>
      <c r="EX302" s="11"/>
    </row>
    <row r="303" spans="1:154" x14ac:dyDescent="0.2">
      <c r="A303" s="48"/>
      <c r="B303" s="49"/>
      <c r="C303" s="49"/>
      <c r="D303" s="49"/>
      <c r="E303" s="49"/>
      <c r="F303" s="49" t="s">
        <v>125</v>
      </c>
      <c r="G303" s="53" t="s">
        <v>318</v>
      </c>
      <c r="H303" s="68"/>
      <c r="I303" s="68"/>
      <c r="J303" s="68">
        <f t="shared" si="107"/>
        <v>0</v>
      </c>
      <c r="K303" s="66"/>
      <c r="L303" s="68"/>
      <c r="M303" s="50"/>
      <c r="N303" s="68"/>
      <c r="O303" s="69">
        <f t="shared" si="108"/>
        <v>0</v>
      </c>
      <c r="P303" s="69">
        <f t="shared" si="96"/>
        <v>0</v>
      </c>
      <c r="Q303" s="41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1"/>
      <c r="DD303" s="11"/>
      <c r="DE303" s="11"/>
      <c r="DF303" s="11"/>
      <c r="DG303" s="11"/>
      <c r="DH303" s="11"/>
      <c r="DI303" s="11"/>
      <c r="DJ303" s="11"/>
      <c r="DK303" s="11"/>
      <c r="DL303" s="11"/>
      <c r="DM303" s="11"/>
      <c r="DN303" s="11"/>
      <c r="DO303" s="11"/>
      <c r="DP303" s="11"/>
      <c r="DQ303" s="11"/>
      <c r="DR303" s="11"/>
      <c r="DS303" s="11"/>
      <c r="DT303" s="11"/>
      <c r="DU303" s="11"/>
      <c r="DV303" s="11"/>
      <c r="DW303" s="11"/>
      <c r="DX303" s="11"/>
      <c r="DY303" s="11"/>
      <c r="DZ303" s="11"/>
      <c r="EA303" s="11"/>
      <c r="EB303" s="11"/>
      <c r="EC303" s="11"/>
      <c r="ED303" s="11"/>
      <c r="EE303" s="11"/>
      <c r="EF303" s="11"/>
      <c r="EG303" s="11"/>
      <c r="EH303" s="11"/>
      <c r="EI303" s="11"/>
      <c r="EJ303" s="11"/>
      <c r="EK303" s="11"/>
      <c r="EL303" s="11"/>
      <c r="EM303" s="11"/>
      <c r="EN303" s="11"/>
      <c r="EO303" s="11"/>
      <c r="EP303" s="11"/>
      <c r="EQ303" s="11"/>
      <c r="ER303" s="11"/>
      <c r="ES303" s="11"/>
      <c r="ET303" s="11"/>
      <c r="EU303" s="11"/>
      <c r="EV303" s="11"/>
      <c r="EW303" s="11"/>
      <c r="EX303" s="11"/>
    </row>
    <row r="304" spans="1:154" x14ac:dyDescent="0.2">
      <c r="A304" s="48"/>
      <c r="B304" s="49"/>
      <c r="C304" s="49"/>
      <c r="D304" s="49"/>
      <c r="E304" s="49"/>
      <c r="F304" s="49" t="s">
        <v>116</v>
      </c>
      <c r="G304" s="53" t="s">
        <v>175</v>
      </c>
      <c r="H304" s="68">
        <v>2000</v>
      </c>
      <c r="I304" s="68">
        <v>2000</v>
      </c>
      <c r="J304" s="68">
        <f t="shared" si="107"/>
        <v>0</v>
      </c>
      <c r="K304" s="66">
        <f t="shared" si="99"/>
        <v>100</v>
      </c>
      <c r="L304" s="68">
        <v>2000</v>
      </c>
      <c r="M304" s="50">
        <v>0</v>
      </c>
      <c r="N304" s="68">
        <v>866</v>
      </c>
      <c r="O304" s="69">
        <f t="shared" si="108"/>
        <v>866</v>
      </c>
      <c r="P304" s="69">
        <f t="shared" ref="P304:P356" si="109">L304-O304</f>
        <v>1134</v>
      </c>
      <c r="Q304" s="41">
        <f t="shared" ref="Q304:Q357" si="110">ROUND(O304/L304*100,2)</f>
        <v>43.3</v>
      </c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1"/>
      <c r="DD304" s="11"/>
      <c r="DE304" s="11"/>
      <c r="DF304" s="11"/>
      <c r="DG304" s="11"/>
      <c r="DH304" s="11"/>
      <c r="DI304" s="11"/>
      <c r="DJ304" s="11"/>
      <c r="DK304" s="11"/>
      <c r="DL304" s="11"/>
      <c r="DM304" s="11"/>
      <c r="DN304" s="11"/>
      <c r="DO304" s="11"/>
      <c r="DP304" s="11"/>
      <c r="DQ304" s="11"/>
      <c r="DR304" s="11"/>
      <c r="DS304" s="11"/>
      <c r="DT304" s="11"/>
      <c r="DU304" s="11"/>
      <c r="DV304" s="11"/>
      <c r="DW304" s="11"/>
      <c r="DX304" s="11"/>
      <c r="DY304" s="11"/>
      <c r="DZ304" s="11"/>
      <c r="EA304" s="11"/>
      <c r="EB304" s="11"/>
      <c r="EC304" s="11"/>
      <c r="ED304" s="11"/>
      <c r="EE304" s="11"/>
      <c r="EF304" s="11"/>
      <c r="EG304" s="11"/>
      <c r="EH304" s="11"/>
      <c r="EI304" s="11"/>
      <c r="EJ304" s="11"/>
      <c r="EK304" s="11"/>
      <c r="EL304" s="11"/>
      <c r="EM304" s="11"/>
      <c r="EN304" s="11"/>
      <c r="EO304" s="11"/>
      <c r="EP304" s="11"/>
      <c r="EQ304" s="11"/>
      <c r="ER304" s="11"/>
      <c r="ES304" s="11"/>
      <c r="ET304" s="11"/>
      <c r="EU304" s="11"/>
      <c r="EV304" s="11"/>
      <c r="EW304" s="11"/>
      <c r="EX304" s="11"/>
    </row>
    <row r="305" spans="1:154" x14ac:dyDescent="0.2">
      <c r="A305" s="48"/>
      <c r="B305" s="49"/>
      <c r="C305" s="49"/>
      <c r="D305" s="49"/>
      <c r="E305" s="49"/>
      <c r="F305" s="49" t="s">
        <v>38</v>
      </c>
      <c r="G305" s="53" t="s">
        <v>148</v>
      </c>
      <c r="H305" s="68">
        <v>12000</v>
      </c>
      <c r="I305" s="68">
        <v>12000</v>
      </c>
      <c r="J305" s="68">
        <f t="shared" si="107"/>
        <v>0</v>
      </c>
      <c r="K305" s="66">
        <f t="shared" si="99"/>
        <v>100</v>
      </c>
      <c r="L305" s="68">
        <v>12000</v>
      </c>
      <c r="M305" s="50">
        <v>0</v>
      </c>
      <c r="N305" s="68">
        <v>11192</v>
      </c>
      <c r="O305" s="69">
        <f t="shared" si="108"/>
        <v>11192</v>
      </c>
      <c r="P305" s="69">
        <f t="shared" si="109"/>
        <v>808</v>
      </c>
      <c r="Q305" s="41">
        <f t="shared" si="110"/>
        <v>93.27</v>
      </c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1"/>
      <c r="DD305" s="11"/>
      <c r="DE305" s="11"/>
      <c r="DF305" s="11"/>
      <c r="DG305" s="11"/>
      <c r="DH305" s="11"/>
      <c r="DI305" s="11"/>
      <c r="DJ305" s="11"/>
      <c r="DK305" s="11"/>
      <c r="DL305" s="11"/>
      <c r="DM305" s="11"/>
      <c r="DN305" s="11"/>
      <c r="DO305" s="11"/>
      <c r="DP305" s="11"/>
      <c r="DQ305" s="11"/>
      <c r="DR305" s="11"/>
      <c r="DS305" s="11"/>
      <c r="DT305" s="11"/>
      <c r="DU305" s="11"/>
      <c r="DV305" s="11"/>
      <c r="DW305" s="11"/>
      <c r="DX305" s="11"/>
      <c r="DY305" s="11"/>
      <c r="DZ305" s="11"/>
      <c r="EA305" s="11"/>
      <c r="EB305" s="11"/>
      <c r="EC305" s="11"/>
      <c r="ED305" s="11"/>
      <c r="EE305" s="11"/>
      <c r="EF305" s="11"/>
      <c r="EG305" s="11"/>
      <c r="EH305" s="11"/>
      <c r="EI305" s="11"/>
      <c r="EJ305" s="11"/>
      <c r="EK305" s="11"/>
      <c r="EL305" s="11"/>
      <c r="EM305" s="11"/>
      <c r="EN305" s="11"/>
      <c r="EO305" s="11"/>
      <c r="EP305" s="11"/>
      <c r="EQ305" s="11"/>
      <c r="ER305" s="11"/>
      <c r="ES305" s="11"/>
      <c r="ET305" s="11"/>
      <c r="EU305" s="11"/>
      <c r="EV305" s="11"/>
      <c r="EW305" s="11"/>
      <c r="EX305" s="11"/>
    </row>
    <row r="306" spans="1:154" x14ac:dyDescent="0.2">
      <c r="A306" s="48"/>
      <c r="B306" s="49"/>
      <c r="C306" s="49"/>
      <c r="D306" s="49"/>
      <c r="E306" s="49"/>
      <c r="F306" s="49" t="s">
        <v>90</v>
      </c>
      <c r="G306" s="53" t="s">
        <v>149</v>
      </c>
      <c r="H306" s="68">
        <v>1000</v>
      </c>
      <c r="I306" s="68">
        <v>1000</v>
      </c>
      <c r="J306" s="68">
        <f t="shared" si="107"/>
        <v>0</v>
      </c>
      <c r="K306" s="66">
        <f t="shared" si="99"/>
        <v>100</v>
      </c>
      <c r="L306" s="68">
        <v>1000</v>
      </c>
      <c r="M306" s="50">
        <v>0</v>
      </c>
      <c r="N306" s="68">
        <v>0</v>
      </c>
      <c r="O306" s="69">
        <f t="shared" si="108"/>
        <v>0</v>
      </c>
      <c r="P306" s="69">
        <f t="shared" si="109"/>
        <v>1000</v>
      </c>
      <c r="Q306" s="41">
        <f t="shared" si="110"/>
        <v>0</v>
      </c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1"/>
      <c r="DD306" s="11"/>
      <c r="DE306" s="11"/>
      <c r="DF306" s="11"/>
      <c r="DG306" s="11"/>
      <c r="DH306" s="11"/>
      <c r="DI306" s="11"/>
      <c r="DJ306" s="11"/>
      <c r="DK306" s="11"/>
      <c r="DL306" s="11"/>
      <c r="DM306" s="11"/>
      <c r="DN306" s="11"/>
      <c r="DO306" s="11"/>
      <c r="DP306" s="11"/>
      <c r="DQ306" s="11"/>
      <c r="DR306" s="11"/>
      <c r="DS306" s="11"/>
      <c r="DT306" s="11"/>
      <c r="DU306" s="11"/>
      <c r="DV306" s="11"/>
      <c r="DW306" s="11"/>
      <c r="DX306" s="11"/>
      <c r="DY306" s="11"/>
      <c r="DZ306" s="11"/>
      <c r="EA306" s="11"/>
      <c r="EB306" s="11"/>
      <c r="EC306" s="11"/>
      <c r="ED306" s="11"/>
      <c r="EE306" s="11"/>
      <c r="EF306" s="11"/>
      <c r="EG306" s="11"/>
      <c r="EH306" s="11"/>
      <c r="EI306" s="11"/>
      <c r="EJ306" s="11"/>
      <c r="EK306" s="11"/>
      <c r="EL306" s="11"/>
      <c r="EM306" s="11"/>
      <c r="EN306" s="11"/>
      <c r="EO306" s="11"/>
      <c r="EP306" s="11"/>
      <c r="EQ306" s="11"/>
      <c r="ER306" s="11"/>
      <c r="ES306" s="11"/>
      <c r="ET306" s="11"/>
      <c r="EU306" s="11"/>
      <c r="EV306" s="11"/>
      <c r="EW306" s="11"/>
      <c r="EX306" s="11"/>
    </row>
    <row r="307" spans="1:154" x14ac:dyDescent="0.2">
      <c r="A307" s="48"/>
      <c r="B307" s="49"/>
      <c r="C307" s="49"/>
      <c r="D307" s="49"/>
      <c r="E307" s="49" t="s">
        <v>30</v>
      </c>
      <c r="F307" s="49"/>
      <c r="G307" s="53" t="s">
        <v>150</v>
      </c>
      <c r="H307" s="68"/>
      <c r="I307" s="68"/>
      <c r="J307" s="68">
        <f t="shared" si="107"/>
        <v>0</v>
      </c>
      <c r="K307" s="66" t="e">
        <f t="shared" si="99"/>
        <v>#DIV/0!</v>
      </c>
      <c r="L307" s="68"/>
      <c r="M307" s="50"/>
      <c r="N307" s="68"/>
      <c r="O307" s="69">
        <f t="shared" si="108"/>
        <v>0</v>
      </c>
      <c r="P307" s="69">
        <f t="shared" si="109"/>
        <v>0</v>
      </c>
      <c r="Q307" s="41" t="e">
        <f t="shared" si="110"/>
        <v>#DIV/0!</v>
      </c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1"/>
      <c r="DD307" s="11"/>
      <c r="DE307" s="11"/>
      <c r="DF307" s="11"/>
      <c r="DG307" s="11"/>
      <c r="DH307" s="11"/>
      <c r="DI307" s="11"/>
      <c r="DJ307" s="11"/>
      <c r="DK307" s="11"/>
      <c r="DL307" s="11"/>
      <c r="DM307" s="11"/>
      <c r="DN307" s="11"/>
      <c r="DO307" s="11"/>
      <c r="DP307" s="11"/>
      <c r="DQ307" s="11"/>
      <c r="DR307" s="11"/>
      <c r="DS307" s="11"/>
      <c r="DT307" s="11"/>
      <c r="DU307" s="11"/>
      <c r="DV307" s="11"/>
      <c r="DW307" s="11"/>
      <c r="DX307" s="11"/>
      <c r="DY307" s="11"/>
      <c r="DZ307" s="11"/>
      <c r="EA307" s="11"/>
      <c r="EB307" s="11"/>
      <c r="EC307" s="11"/>
      <c r="ED307" s="11"/>
      <c r="EE307" s="11"/>
      <c r="EF307" s="11"/>
      <c r="EG307" s="11"/>
      <c r="EH307" s="11"/>
      <c r="EI307" s="11"/>
      <c r="EJ307" s="11"/>
      <c r="EK307" s="11"/>
      <c r="EL307" s="11"/>
      <c r="EM307" s="11"/>
      <c r="EN307" s="11"/>
      <c r="EO307" s="11"/>
      <c r="EP307" s="11"/>
      <c r="EQ307" s="11"/>
      <c r="ER307" s="11"/>
      <c r="ES307" s="11"/>
      <c r="ET307" s="11"/>
      <c r="EU307" s="11"/>
      <c r="EV307" s="11"/>
      <c r="EW307" s="11"/>
      <c r="EX307" s="11"/>
    </row>
    <row r="308" spans="1:154" s="47" customFormat="1" x14ac:dyDescent="0.25">
      <c r="A308" s="38"/>
      <c r="B308" s="39"/>
      <c r="C308" s="39"/>
      <c r="D308" s="39"/>
      <c r="E308" s="39" t="s">
        <v>115</v>
      </c>
      <c r="F308" s="39"/>
      <c r="G308" s="52" t="s">
        <v>151</v>
      </c>
      <c r="H308" s="65">
        <f>H309+H310+H311</f>
        <v>0</v>
      </c>
      <c r="I308" s="65">
        <f>I309+I310+I311</f>
        <v>0</v>
      </c>
      <c r="J308" s="68">
        <f t="shared" si="107"/>
        <v>0</v>
      </c>
      <c r="K308" s="66"/>
      <c r="L308" s="65">
        <f>L309+L310+L311</f>
        <v>0</v>
      </c>
      <c r="M308" s="60">
        <f>M309+M310+M311</f>
        <v>0</v>
      </c>
      <c r="N308" s="65">
        <f>N309+N310+N311</f>
        <v>0</v>
      </c>
      <c r="O308" s="67">
        <f>O309+O310+O311</f>
        <v>0</v>
      </c>
      <c r="P308" s="67">
        <f t="shared" si="109"/>
        <v>0</v>
      </c>
      <c r="Q308" s="41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/>
      <c r="CG308" s="45"/>
      <c r="CH308" s="45"/>
      <c r="CI308" s="45"/>
      <c r="CJ308" s="45"/>
      <c r="CK308" s="45"/>
      <c r="CL308" s="45"/>
      <c r="CM308" s="45"/>
      <c r="CN308" s="45"/>
      <c r="CO308" s="45"/>
      <c r="CP308" s="45"/>
      <c r="CQ308" s="45"/>
      <c r="CR308" s="45"/>
      <c r="CS308" s="45"/>
      <c r="CT308" s="45"/>
      <c r="CU308" s="45"/>
      <c r="CV308" s="45"/>
      <c r="CW308" s="45"/>
      <c r="CX308" s="45"/>
      <c r="CY308" s="45"/>
      <c r="CZ308" s="45"/>
      <c r="DA308" s="45"/>
      <c r="DB308" s="45"/>
      <c r="DC308" s="46"/>
      <c r="DD308" s="46"/>
      <c r="DE308" s="46"/>
      <c r="DF308" s="46"/>
      <c r="DG308" s="46"/>
      <c r="DH308" s="46"/>
      <c r="DI308" s="46"/>
      <c r="DJ308" s="46"/>
      <c r="DK308" s="46"/>
      <c r="DL308" s="46"/>
      <c r="DM308" s="46"/>
      <c r="DN308" s="46"/>
      <c r="DO308" s="46"/>
      <c r="DP308" s="46"/>
      <c r="DQ308" s="46"/>
      <c r="DR308" s="46"/>
      <c r="DS308" s="46"/>
      <c r="DT308" s="46"/>
      <c r="DU308" s="46"/>
      <c r="DV308" s="46"/>
      <c r="DW308" s="46"/>
      <c r="DX308" s="46"/>
      <c r="DY308" s="46"/>
      <c r="DZ308" s="46"/>
      <c r="EA308" s="46"/>
      <c r="EB308" s="46"/>
      <c r="EC308" s="46"/>
      <c r="ED308" s="46"/>
      <c r="EE308" s="46"/>
      <c r="EF308" s="46"/>
      <c r="EG308" s="46"/>
      <c r="EH308" s="46"/>
      <c r="EI308" s="46"/>
      <c r="EJ308" s="46"/>
      <c r="EK308" s="46"/>
      <c r="EL308" s="46"/>
      <c r="EM308" s="46"/>
      <c r="EN308" s="46"/>
      <c r="EO308" s="46"/>
      <c r="EP308" s="46"/>
      <c r="EQ308" s="46"/>
      <c r="ER308" s="46"/>
      <c r="ES308" s="46"/>
      <c r="ET308" s="46"/>
      <c r="EU308" s="46"/>
      <c r="EV308" s="46"/>
      <c r="EW308" s="46"/>
      <c r="EX308" s="46"/>
    </row>
    <row r="309" spans="1:154" x14ac:dyDescent="0.2">
      <c r="A309" s="48"/>
      <c r="B309" s="49"/>
      <c r="C309" s="49"/>
      <c r="D309" s="49"/>
      <c r="E309" s="49"/>
      <c r="F309" s="49" t="s">
        <v>32</v>
      </c>
      <c r="G309" s="53" t="s">
        <v>272</v>
      </c>
      <c r="H309" s="68"/>
      <c r="I309" s="68"/>
      <c r="J309" s="68">
        <f t="shared" si="107"/>
        <v>0</v>
      </c>
      <c r="K309" s="66"/>
      <c r="L309" s="68"/>
      <c r="M309" s="50"/>
      <c r="N309" s="68"/>
      <c r="O309" s="69">
        <f t="shared" ref="O309:O311" si="111">M309+N309</f>
        <v>0</v>
      </c>
      <c r="P309" s="69">
        <f t="shared" si="109"/>
        <v>0</v>
      </c>
      <c r="Q309" s="41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1"/>
      <c r="DD309" s="11"/>
      <c r="DE309" s="11"/>
      <c r="DF309" s="11"/>
      <c r="DG309" s="11"/>
      <c r="DH309" s="11"/>
      <c r="DI309" s="11"/>
      <c r="DJ309" s="11"/>
      <c r="DK309" s="11"/>
      <c r="DL309" s="11"/>
      <c r="DM309" s="11"/>
      <c r="DN309" s="11"/>
      <c r="DO309" s="11"/>
      <c r="DP309" s="11"/>
      <c r="DQ309" s="11"/>
      <c r="DR309" s="11"/>
      <c r="DS309" s="11"/>
      <c r="DT309" s="11"/>
      <c r="DU309" s="11"/>
      <c r="DV309" s="11"/>
      <c r="DW309" s="11"/>
      <c r="DX309" s="11"/>
      <c r="DY309" s="11"/>
      <c r="DZ309" s="11"/>
      <c r="EA309" s="11"/>
      <c r="EB309" s="11"/>
      <c r="EC309" s="11"/>
      <c r="ED309" s="11"/>
      <c r="EE309" s="11"/>
      <c r="EF309" s="11"/>
      <c r="EG309" s="11"/>
      <c r="EH309" s="11"/>
      <c r="EI309" s="11"/>
      <c r="EJ309" s="11"/>
      <c r="EK309" s="11"/>
      <c r="EL309" s="11"/>
      <c r="EM309" s="11"/>
      <c r="EN309" s="11"/>
      <c r="EO309" s="11"/>
      <c r="EP309" s="11"/>
      <c r="EQ309" s="11"/>
      <c r="ER309" s="11"/>
      <c r="ES309" s="11"/>
      <c r="ET309" s="11"/>
      <c r="EU309" s="11"/>
      <c r="EV309" s="11"/>
      <c r="EW309" s="11"/>
      <c r="EX309" s="11"/>
    </row>
    <row r="310" spans="1:154" x14ac:dyDescent="0.2">
      <c r="A310" s="48"/>
      <c r="B310" s="49"/>
      <c r="C310" s="49"/>
      <c r="D310" s="49"/>
      <c r="E310" s="49"/>
      <c r="F310" s="49" t="s">
        <v>43</v>
      </c>
      <c r="G310" s="53" t="s">
        <v>273</v>
      </c>
      <c r="H310" s="68"/>
      <c r="I310" s="68"/>
      <c r="J310" s="68">
        <f t="shared" si="107"/>
        <v>0</v>
      </c>
      <c r="K310" s="66"/>
      <c r="L310" s="68"/>
      <c r="M310" s="50"/>
      <c r="N310" s="68"/>
      <c r="O310" s="69">
        <f t="shared" si="111"/>
        <v>0</v>
      </c>
      <c r="P310" s="69">
        <f t="shared" si="109"/>
        <v>0</v>
      </c>
      <c r="Q310" s="41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1"/>
      <c r="DD310" s="11"/>
      <c r="DE310" s="11"/>
      <c r="DF310" s="11"/>
      <c r="DG310" s="11"/>
      <c r="DH310" s="11"/>
      <c r="DI310" s="11"/>
      <c r="DJ310" s="11"/>
      <c r="DK310" s="11"/>
      <c r="DL310" s="11"/>
      <c r="DM310" s="11"/>
      <c r="DN310" s="11"/>
      <c r="DO310" s="11"/>
      <c r="DP310" s="11"/>
      <c r="DQ310" s="11"/>
      <c r="DR310" s="11"/>
      <c r="DS310" s="11"/>
      <c r="DT310" s="11"/>
      <c r="DU310" s="11"/>
      <c r="DV310" s="11"/>
      <c r="DW310" s="11"/>
      <c r="DX310" s="11"/>
      <c r="DY310" s="11"/>
      <c r="DZ310" s="11"/>
      <c r="EA310" s="11"/>
      <c r="EB310" s="11"/>
      <c r="EC310" s="11"/>
      <c r="ED310" s="11"/>
      <c r="EE310" s="11"/>
      <c r="EF310" s="11"/>
      <c r="EG310" s="11"/>
      <c r="EH310" s="11"/>
      <c r="EI310" s="11"/>
      <c r="EJ310" s="11"/>
      <c r="EK310" s="11"/>
      <c r="EL310" s="11"/>
      <c r="EM310" s="11"/>
      <c r="EN310" s="11"/>
      <c r="EO310" s="11"/>
      <c r="EP310" s="11"/>
      <c r="EQ310" s="11"/>
      <c r="ER310" s="11"/>
      <c r="ES310" s="11"/>
      <c r="ET310" s="11"/>
      <c r="EU310" s="11"/>
      <c r="EV310" s="11"/>
      <c r="EW310" s="11"/>
      <c r="EX310" s="11"/>
    </row>
    <row r="311" spans="1:154" x14ac:dyDescent="0.2">
      <c r="A311" s="48"/>
      <c r="B311" s="49"/>
      <c r="C311" s="49"/>
      <c r="D311" s="49"/>
      <c r="E311" s="49"/>
      <c r="F311" s="49" t="s">
        <v>90</v>
      </c>
      <c r="G311" s="53" t="s">
        <v>176</v>
      </c>
      <c r="H311" s="68"/>
      <c r="I311" s="68"/>
      <c r="J311" s="68">
        <f t="shared" si="107"/>
        <v>0</v>
      </c>
      <c r="K311" s="66"/>
      <c r="L311" s="68"/>
      <c r="M311" s="50"/>
      <c r="N311" s="68"/>
      <c r="O311" s="69">
        <f t="shared" si="111"/>
        <v>0</v>
      </c>
      <c r="P311" s="69">
        <f t="shared" si="109"/>
        <v>0</v>
      </c>
      <c r="Q311" s="41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1"/>
      <c r="DD311" s="11"/>
      <c r="DE311" s="11"/>
      <c r="DF311" s="11"/>
      <c r="DG311" s="11"/>
      <c r="DH311" s="11"/>
      <c r="DI311" s="11"/>
      <c r="DJ311" s="11"/>
      <c r="DK311" s="11"/>
      <c r="DL311" s="11"/>
      <c r="DM311" s="11"/>
      <c r="DN311" s="11"/>
      <c r="DO311" s="11"/>
      <c r="DP311" s="11"/>
      <c r="DQ311" s="11"/>
      <c r="DR311" s="11"/>
      <c r="DS311" s="11"/>
      <c r="DT311" s="11"/>
      <c r="DU311" s="11"/>
      <c r="DV311" s="11"/>
      <c r="DW311" s="11"/>
      <c r="DX311" s="11"/>
      <c r="DY311" s="11"/>
      <c r="DZ311" s="11"/>
      <c r="EA311" s="11"/>
      <c r="EB311" s="11"/>
      <c r="EC311" s="11"/>
      <c r="ED311" s="11"/>
      <c r="EE311" s="11"/>
      <c r="EF311" s="11"/>
      <c r="EG311" s="11"/>
      <c r="EH311" s="11"/>
      <c r="EI311" s="11"/>
      <c r="EJ311" s="11"/>
      <c r="EK311" s="11"/>
      <c r="EL311" s="11"/>
      <c r="EM311" s="11"/>
      <c r="EN311" s="11"/>
      <c r="EO311" s="11"/>
      <c r="EP311" s="11"/>
      <c r="EQ311" s="11"/>
      <c r="ER311" s="11"/>
      <c r="ES311" s="11"/>
      <c r="ET311" s="11"/>
      <c r="EU311" s="11"/>
      <c r="EV311" s="11"/>
      <c r="EW311" s="11"/>
      <c r="EX311" s="11"/>
    </row>
    <row r="312" spans="1:154" s="47" customFormat="1" x14ac:dyDescent="0.25">
      <c r="A312" s="38"/>
      <c r="B312" s="39"/>
      <c r="C312" s="39"/>
      <c r="D312" s="39"/>
      <c r="E312" s="39" t="s">
        <v>33</v>
      </c>
      <c r="F312" s="39"/>
      <c r="G312" s="52" t="s">
        <v>177</v>
      </c>
      <c r="H312" s="65">
        <f>H313+H314</f>
        <v>1000</v>
      </c>
      <c r="I312" s="65">
        <f>I313+I314</f>
        <v>1000</v>
      </c>
      <c r="J312" s="68">
        <f t="shared" si="107"/>
        <v>0</v>
      </c>
      <c r="K312" s="66">
        <f t="shared" ref="K312:K363" si="112">ROUND(I312/H312*100,2)</f>
        <v>100</v>
      </c>
      <c r="L312" s="65">
        <f>L313+L314</f>
        <v>1000</v>
      </c>
      <c r="M312" s="60">
        <f>M313+M314</f>
        <v>0</v>
      </c>
      <c r="N312" s="65">
        <f>N313+N314</f>
        <v>0</v>
      </c>
      <c r="O312" s="67">
        <f>O313+O314</f>
        <v>0</v>
      </c>
      <c r="P312" s="67">
        <f t="shared" si="109"/>
        <v>1000</v>
      </c>
      <c r="Q312" s="41">
        <f t="shared" si="110"/>
        <v>0</v>
      </c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/>
      <c r="CG312" s="45"/>
      <c r="CH312" s="45"/>
      <c r="CI312" s="45"/>
      <c r="CJ312" s="45"/>
      <c r="CK312" s="45"/>
      <c r="CL312" s="45"/>
      <c r="CM312" s="45"/>
      <c r="CN312" s="45"/>
      <c r="CO312" s="45"/>
      <c r="CP312" s="45"/>
      <c r="CQ312" s="45"/>
      <c r="CR312" s="45"/>
      <c r="CS312" s="45"/>
      <c r="CT312" s="45"/>
      <c r="CU312" s="45"/>
      <c r="CV312" s="45"/>
      <c r="CW312" s="45"/>
      <c r="CX312" s="45"/>
      <c r="CY312" s="45"/>
      <c r="CZ312" s="45"/>
      <c r="DA312" s="45"/>
      <c r="DB312" s="45"/>
      <c r="DC312" s="46"/>
      <c r="DD312" s="46"/>
      <c r="DE312" s="46"/>
      <c r="DF312" s="46"/>
      <c r="DG312" s="46"/>
      <c r="DH312" s="46"/>
      <c r="DI312" s="46"/>
      <c r="DJ312" s="46"/>
      <c r="DK312" s="46"/>
      <c r="DL312" s="46"/>
      <c r="DM312" s="46"/>
      <c r="DN312" s="46"/>
      <c r="DO312" s="46"/>
      <c r="DP312" s="46"/>
      <c r="DQ312" s="46"/>
      <c r="DR312" s="46"/>
      <c r="DS312" s="46"/>
      <c r="DT312" s="46"/>
      <c r="DU312" s="46"/>
      <c r="DV312" s="46"/>
      <c r="DW312" s="46"/>
      <c r="DX312" s="46"/>
      <c r="DY312" s="46"/>
      <c r="DZ312" s="46"/>
      <c r="EA312" s="46"/>
      <c r="EB312" s="46"/>
      <c r="EC312" s="46"/>
      <c r="ED312" s="46"/>
      <c r="EE312" s="46"/>
      <c r="EF312" s="46"/>
      <c r="EG312" s="46"/>
      <c r="EH312" s="46"/>
      <c r="EI312" s="46"/>
      <c r="EJ312" s="46"/>
      <c r="EK312" s="46"/>
      <c r="EL312" s="46"/>
      <c r="EM312" s="46"/>
      <c r="EN312" s="46"/>
      <c r="EO312" s="46"/>
      <c r="EP312" s="46"/>
      <c r="EQ312" s="46"/>
      <c r="ER312" s="46"/>
      <c r="ES312" s="46"/>
      <c r="ET312" s="46"/>
      <c r="EU312" s="46"/>
      <c r="EV312" s="46"/>
      <c r="EW312" s="46"/>
      <c r="EX312" s="46"/>
    </row>
    <row r="313" spans="1:154" x14ac:dyDescent="0.2">
      <c r="A313" s="48"/>
      <c r="B313" s="49"/>
      <c r="C313" s="49"/>
      <c r="D313" s="49"/>
      <c r="E313" s="49"/>
      <c r="F313" s="49" t="s">
        <v>32</v>
      </c>
      <c r="G313" s="53" t="s">
        <v>178</v>
      </c>
      <c r="H313" s="68">
        <v>1000</v>
      </c>
      <c r="I313" s="68">
        <v>1000</v>
      </c>
      <c r="J313" s="68">
        <f t="shared" si="107"/>
        <v>0</v>
      </c>
      <c r="K313" s="66">
        <f t="shared" si="112"/>
        <v>100</v>
      </c>
      <c r="L313" s="68">
        <v>1000</v>
      </c>
      <c r="M313" s="50">
        <v>0</v>
      </c>
      <c r="N313" s="68">
        <v>0</v>
      </c>
      <c r="O313" s="69">
        <f t="shared" ref="O313:O319" si="113">M313+N313</f>
        <v>0</v>
      </c>
      <c r="P313" s="69">
        <f t="shared" si="109"/>
        <v>1000</v>
      </c>
      <c r="Q313" s="41">
        <f t="shared" si="110"/>
        <v>0</v>
      </c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1"/>
      <c r="DD313" s="11"/>
      <c r="DE313" s="11"/>
      <c r="DF313" s="11"/>
      <c r="DG313" s="11"/>
      <c r="DH313" s="11"/>
      <c r="DI313" s="11"/>
      <c r="DJ313" s="11"/>
      <c r="DK313" s="11"/>
      <c r="DL313" s="11"/>
      <c r="DM313" s="11"/>
      <c r="DN313" s="11"/>
      <c r="DO313" s="11"/>
      <c r="DP313" s="11"/>
      <c r="DQ313" s="11"/>
      <c r="DR313" s="11"/>
      <c r="DS313" s="11"/>
      <c r="DT313" s="11"/>
      <c r="DU313" s="11"/>
      <c r="DV313" s="11"/>
      <c r="DW313" s="11"/>
      <c r="DX313" s="11"/>
      <c r="DY313" s="11"/>
      <c r="DZ313" s="11"/>
      <c r="EA313" s="11"/>
      <c r="EB313" s="11"/>
      <c r="EC313" s="11"/>
      <c r="ED313" s="11"/>
      <c r="EE313" s="11"/>
      <c r="EF313" s="11"/>
      <c r="EG313" s="11"/>
      <c r="EH313" s="11"/>
      <c r="EI313" s="11"/>
      <c r="EJ313" s="11"/>
      <c r="EK313" s="11"/>
      <c r="EL313" s="11"/>
      <c r="EM313" s="11"/>
      <c r="EN313" s="11"/>
      <c r="EO313" s="11"/>
      <c r="EP313" s="11"/>
      <c r="EQ313" s="11"/>
      <c r="ER313" s="11"/>
      <c r="ES313" s="11"/>
      <c r="ET313" s="11"/>
      <c r="EU313" s="11"/>
      <c r="EV313" s="11"/>
      <c r="EW313" s="11"/>
      <c r="EX313" s="11"/>
    </row>
    <row r="314" spans="1:154" x14ac:dyDescent="0.2">
      <c r="A314" s="48"/>
      <c r="B314" s="49"/>
      <c r="C314" s="49"/>
      <c r="D314" s="49"/>
      <c r="E314" s="49"/>
      <c r="F314" s="49" t="s">
        <v>30</v>
      </c>
      <c r="G314" s="53" t="s">
        <v>271</v>
      </c>
      <c r="H314" s="68"/>
      <c r="I314" s="68"/>
      <c r="J314" s="68">
        <f t="shared" si="107"/>
        <v>0</v>
      </c>
      <c r="K314" s="66"/>
      <c r="L314" s="68"/>
      <c r="M314" s="50"/>
      <c r="N314" s="68"/>
      <c r="O314" s="69">
        <f t="shared" si="113"/>
        <v>0</v>
      </c>
      <c r="P314" s="69">
        <f t="shared" si="109"/>
        <v>0</v>
      </c>
      <c r="Q314" s="41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1"/>
      <c r="DD314" s="11"/>
      <c r="DE314" s="11"/>
      <c r="DF314" s="11"/>
      <c r="DG314" s="11"/>
      <c r="DH314" s="11"/>
      <c r="DI314" s="11"/>
      <c r="DJ314" s="11"/>
      <c r="DK314" s="11"/>
      <c r="DL314" s="11"/>
      <c r="DM314" s="11"/>
      <c r="DN314" s="11"/>
      <c r="DO314" s="11"/>
      <c r="DP314" s="11"/>
      <c r="DQ314" s="11"/>
      <c r="DR314" s="11"/>
      <c r="DS314" s="11"/>
      <c r="DT314" s="11"/>
      <c r="DU314" s="11"/>
      <c r="DV314" s="11"/>
      <c r="DW314" s="11"/>
      <c r="DX314" s="11"/>
      <c r="DY314" s="11"/>
      <c r="DZ314" s="11"/>
      <c r="EA314" s="11"/>
      <c r="EB314" s="11"/>
      <c r="EC314" s="11"/>
      <c r="ED314" s="11"/>
      <c r="EE314" s="11"/>
      <c r="EF314" s="11"/>
      <c r="EG314" s="11"/>
      <c r="EH314" s="11"/>
      <c r="EI314" s="11"/>
      <c r="EJ314" s="11"/>
      <c r="EK314" s="11"/>
      <c r="EL314" s="11"/>
      <c r="EM314" s="11"/>
      <c r="EN314" s="11"/>
      <c r="EO314" s="11"/>
      <c r="EP314" s="11"/>
      <c r="EQ314" s="11"/>
      <c r="ER314" s="11"/>
      <c r="ES314" s="11"/>
      <c r="ET314" s="11"/>
      <c r="EU314" s="11"/>
      <c r="EV314" s="11"/>
      <c r="EW314" s="11"/>
      <c r="EX314" s="11"/>
    </row>
    <row r="315" spans="1:154" x14ac:dyDescent="0.2">
      <c r="A315" s="48"/>
      <c r="B315" s="49"/>
      <c r="C315" s="49"/>
      <c r="D315" s="49"/>
      <c r="E315" s="49">
        <v>11</v>
      </c>
      <c r="F315" s="49"/>
      <c r="G315" s="53" t="s">
        <v>179</v>
      </c>
      <c r="H315" s="68"/>
      <c r="I315" s="68"/>
      <c r="J315" s="68">
        <f t="shared" si="107"/>
        <v>0</v>
      </c>
      <c r="K315" s="66" t="e">
        <f t="shared" si="112"/>
        <v>#DIV/0!</v>
      </c>
      <c r="L315" s="68"/>
      <c r="M315" s="50"/>
      <c r="N315" s="68"/>
      <c r="O315" s="69">
        <f t="shared" si="113"/>
        <v>0</v>
      </c>
      <c r="P315" s="69">
        <f t="shared" si="109"/>
        <v>0</v>
      </c>
      <c r="Q315" s="41" t="e">
        <f t="shared" si="110"/>
        <v>#DIV/0!</v>
      </c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1"/>
      <c r="DD315" s="11"/>
      <c r="DE315" s="11"/>
      <c r="DF315" s="11"/>
      <c r="DG315" s="11"/>
      <c r="DH315" s="11"/>
      <c r="DI315" s="11"/>
      <c r="DJ315" s="11"/>
      <c r="DK315" s="11"/>
      <c r="DL315" s="11"/>
      <c r="DM315" s="11"/>
      <c r="DN315" s="11"/>
      <c r="DO315" s="11"/>
      <c r="DP315" s="11"/>
      <c r="DQ315" s="11"/>
      <c r="DR315" s="11"/>
      <c r="DS315" s="11"/>
      <c r="DT315" s="11"/>
      <c r="DU315" s="11"/>
      <c r="DV315" s="11"/>
      <c r="DW315" s="11"/>
      <c r="DX315" s="11"/>
      <c r="DY315" s="11"/>
      <c r="DZ315" s="11"/>
      <c r="EA315" s="11"/>
      <c r="EB315" s="11"/>
      <c r="EC315" s="11"/>
      <c r="ED315" s="11"/>
      <c r="EE315" s="11"/>
      <c r="EF315" s="11"/>
      <c r="EG315" s="11"/>
      <c r="EH315" s="11"/>
      <c r="EI315" s="11"/>
      <c r="EJ315" s="11"/>
      <c r="EK315" s="11"/>
      <c r="EL315" s="11"/>
      <c r="EM315" s="11"/>
      <c r="EN315" s="11"/>
      <c r="EO315" s="11"/>
      <c r="EP315" s="11"/>
      <c r="EQ315" s="11"/>
      <c r="ER315" s="11"/>
      <c r="ES315" s="11"/>
      <c r="ET315" s="11"/>
      <c r="EU315" s="11"/>
      <c r="EV315" s="11"/>
      <c r="EW315" s="11"/>
      <c r="EX315" s="11"/>
    </row>
    <row r="316" spans="1:154" x14ac:dyDescent="0.2">
      <c r="A316" s="48"/>
      <c r="B316" s="49"/>
      <c r="C316" s="49"/>
      <c r="D316" s="49"/>
      <c r="E316" s="49">
        <v>12</v>
      </c>
      <c r="F316" s="49"/>
      <c r="G316" s="53" t="s">
        <v>270</v>
      </c>
      <c r="H316" s="68"/>
      <c r="I316" s="68"/>
      <c r="J316" s="68">
        <f t="shared" si="107"/>
        <v>0</v>
      </c>
      <c r="K316" s="66"/>
      <c r="L316" s="68"/>
      <c r="M316" s="50"/>
      <c r="N316" s="68"/>
      <c r="O316" s="69">
        <f t="shared" si="113"/>
        <v>0</v>
      </c>
      <c r="P316" s="69">
        <f t="shared" si="109"/>
        <v>0</v>
      </c>
      <c r="Q316" s="41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1"/>
      <c r="DD316" s="11"/>
      <c r="DE316" s="11"/>
      <c r="DF316" s="11"/>
      <c r="DG316" s="11"/>
      <c r="DH316" s="11"/>
      <c r="DI316" s="11"/>
      <c r="DJ316" s="11"/>
      <c r="DK316" s="11"/>
      <c r="DL316" s="11"/>
      <c r="DM316" s="11"/>
      <c r="DN316" s="11"/>
      <c r="DO316" s="11"/>
      <c r="DP316" s="11"/>
      <c r="DQ316" s="11"/>
      <c r="DR316" s="11"/>
      <c r="DS316" s="11"/>
      <c r="DT316" s="11"/>
      <c r="DU316" s="11"/>
      <c r="DV316" s="11"/>
      <c r="DW316" s="11"/>
      <c r="DX316" s="11"/>
      <c r="DY316" s="11"/>
      <c r="DZ316" s="11"/>
      <c r="EA316" s="11"/>
      <c r="EB316" s="11"/>
      <c r="EC316" s="11"/>
      <c r="ED316" s="11"/>
      <c r="EE316" s="11"/>
      <c r="EF316" s="11"/>
      <c r="EG316" s="11"/>
      <c r="EH316" s="11"/>
      <c r="EI316" s="11"/>
      <c r="EJ316" s="11"/>
      <c r="EK316" s="11"/>
      <c r="EL316" s="11"/>
      <c r="EM316" s="11"/>
      <c r="EN316" s="11"/>
      <c r="EO316" s="11"/>
      <c r="EP316" s="11"/>
      <c r="EQ316" s="11"/>
      <c r="ER316" s="11"/>
      <c r="ES316" s="11"/>
      <c r="ET316" s="11"/>
      <c r="EU316" s="11"/>
      <c r="EV316" s="11"/>
      <c r="EW316" s="11"/>
      <c r="EX316" s="11"/>
    </row>
    <row r="317" spans="1:154" x14ac:dyDescent="0.2">
      <c r="A317" s="48"/>
      <c r="B317" s="49"/>
      <c r="C317" s="49"/>
      <c r="D317" s="49"/>
      <c r="E317" s="49">
        <v>13</v>
      </c>
      <c r="F317" s="49"/>
      <c r="G317" s="53" t="s">
        <v>180</v>
      </c>
      <c r="H317" s="68"/>
      <c r="I317" s="68"/>
      <c r="J317" s="68">
        <f t="shared" si="107"/>
        <v>0</v>
      </c>
      <c r="K317" s="66" t="e">
        <f t="shared" si="112"/>
        <v>#DIV/0!</v>
      </c>
      <c r="L317" s="68"/>
      <c r="M317" s="50"/>
      <c r="N317" s="68"/>
      <c r="O317" s="69">
        <f t="shared" si="113"/>
        <v>0</v>
      </c>
      <c r="P317" s="69">
        <f t="shared" si="109"/>
        <v>0</v>
      </c>
      <c r="Q317" s="41" t="e">
        <f t="shared" si="110"/>
        <v>#DIV/0!</v>
      </c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1"/>
      <c r="DD317" s="11"/>
      <c r="DE317" s="11"/>
      <c r="DF317" s="11"/>
      <c r="DG317" s="11"/>
      <c r="DH317" s="11"/>
      <c r="DI317" s="11"/>
      <c r="DJ317" s="11"/>
      <c r="DK317" s="11"/>
      <c r="DL317" s="11"/>
      <c r="DM317" s="11"/>
      <c r="DN317" s="11"/>
      <c r="DO317" s="11"/>
      <c r="DP317" s="11"/>
      <c r="DQ317" s="11"/>
      <c r="DR317" s="11"/>
      <c r="DS317" s="11"/>
      <c r="DT317" s="11"/>
      <c r="DU317" s="11"/>
      <c r="DV317" s="11"/>
      <c r="DW317" s="11"/>
      <c r="DX317" s="11"/>
      <c r="DY317" s="11"/>
      <c r="DZ317" s="11"/>
      <c r="EA317" s="11"/>
      <c r="EB317" s="11"/>
      <c r="EC317" s="11"/>
      <c r="ED317" s="11"/>
      <c r="EE317" s="11"/>
      <c r="EF317" s="11"/>
      <c r="EG317" s="11"/>
      <c r="EH317" s="11"/>
      <c r="EI317" s="11"/>
      <c r="EJ317" s="11"/>
      <c r="EK317" s="11"/>
      <c r="EL317" s="11"/>
      <c r="EM317" s="11"/>
      <c r="EN317" s="11"/>
      <c r="EO317" s="11"/>
      <c r="EP317" s="11"/>
      <c r="EQ317" s="11"/>
      <c r="ER317" s="11"/>
      <c r="ES317" s="11"/>
      <c r="ET317" s="11"/>
      <c r="EU317" s="11"/>
      <c r="EV317" s="11"/>
      <c r="EW317" s="11"/>
      <c r="EX317" s="11"/>
    </row>
    <row r="318" spans="1:154" x14ac:dyDescent="0.2">
      <c r="A318" s="48"/>
      <c r="B318" s="49"/>
      <c r="C318" s="49"/>
      <c r="D318" s="49"/>
      <c r="E318" s="49">
        <v>14</v>
      </c>
      <c r="F318" s="49"/>
      <c r="G318" s="53" t="s">
        <v>181</v>
      </c>
      <c r="H318" s="68"/>
      <c r="I318" s="68"/>
      <c r="J318" s="68">
        <f t="shared" si="107"/>
        <v>0</v>
      </c>
      <c r="K318" s="66"/>
      <c r="L318" s="68"/>
      <c r="M318" s="50"/>
      <c r="N318" s="68"/>
      <c r="O318" s="69">
        <f t="shared" si="113"/>
        <v>0</v>
      </c>
      <c r="P318" s="69">
        <f t="shared" si="109"/>
        <v>0</v>
      </c>
      <c r="Q318" s="41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1"/>
      <c r="DD318" s="11"/>
      <c r="DE318" s="11"/>
      <c r="DF318" s="11"/>
      <c r="DG318" s="11"/>
      <c r="DH318" s="11"/>
      <c r="DI318" s="11"/>
      <c r="DJ318" s="11"/>
      <c r="DK318" s="11"/>
      <c r="DL318" s="11"/>
      <c r="DM318" s="11"/>
      <c r="DN318" s="11"/>
      <c r="DO318" s="11"/>
      <c r="DP318" s="11"/>
      <c r="DQ318" s="11"/>
      <c r="DR318" s="11"/>
      <c r="DS318" s="11"/>
      <c r="DT318" s="11"/>
      <c r="DU318" s="11"/>
      <c r="DV318" s="11"/>
      <c r="DW318" s="11"/>
      <c r="DX318" s="11"/>
      <c r="DY318" s="11"/>
      <c r="DZ318" s="11"/>
      <c r="EA318" s="11"/>
      <c r="EB318" s="11"/>
      <c r="EC318" s="11"/>
      <c r="ED318" s="11"/>
      <c r="EE318" s="11"/>
      <c r="EF318" s="11"/>
      <c r="EG318" s="11"/>
      <c r="EH318" s="11"/>
      <c r="EI318" s="11"/>
      <c r="EJ318" s="11"/>
      <c r="EK318" s="11"/>
      <c r="EL318" s="11"/>
      <c r="EM318" s="11"/>
      <c r="EN318" s="11"/>
      <c r="EO318" s="11"/>
      <c r="EP318" s="11"/>
      <c r="EQ318" s="11"/>
      <c r="ER318" s="11"/>
      <c r="ES318" s="11"/>
      <c r="ET318" s="11"/>
      <c r="EU318" s="11"/>
      <c r="EV318" s="11"/>
      <c r="EW318" s="11"/>
      <c r="EX318" s="11"/>
    </row>
    <row r="319" spans="1:154" x14ac:dyDescent="0.2">
      <c r="A319" s="48"/>
      <c r="B319" s="49"/>
      <c r="C319" s="49"/>
      <c r="D319" s="49"/>
      <c r="E319" s="49">
        <v>16</v>
      </c>
      <c r="F319" s="49"/>
      <c r="G319" s="53" t="s">
        <v>319</v>
      </c>
      <c r="H319" s="68"/>
      <c r="I319" s="68"/>
      <c r="J319" s="68">
        <f t="shared" si="107"/>
        <v>0</v>
      </c>
      <c r="K319" s="66"/>
      <c r="L319" s="68"/>
      <c r="M319" s="50"/>
      <c r="N319" s="68"/>
      <c r="O319" s="69">
        <f t="shared" si="113"/>
        <v>0</v>
      </c>
      <c r="P319" s="69">
        <f t="shared" si="109"/>
        <v>0</v>
      </c>
      <c r="Q319" s="41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1"/>
      <c r="DD319" s="11"/>
      <c r="DE319" s="11"/>
      <c r="DF319" s="11"/>
      <c r="DG319" s="11"/>
      <c r="DH319" s="11"/>
      <c r="DI319" s="11"/>
      <c r="DJ319" s="11"/>
      <c r="DK319" s="11"/>
      <c r="DL319" s="11"/>
      <c r="DM319" s="11"/>
      <c r="DN319" s="11"/>
      <c r="DO319" s="11"/>
      <c r="DP319" s="11"/>
      <c r="DQ319" s="11"/>
      <c r="DR319" s="11"/>
      <c r="DS319" s="11"/>
      <c r="DT319" s="11"/>
      <c r="DU319" s="11"/>
      <c r="DV319" s="11"/>
      <c r="DW319" s="11"/>
      <c r="DX319" s="11"/>
      <c r="DY319" s="11"/>
      <c r="DZ319" s="11"/>
      <c r="EA319" s="11"/>
      <c r="EB319" s="11"/>
      <c r="EC319" s="11"/>
      <c r="ED319" s="11"/>
      <c r="EE319" s="11"/>
      <c r="EF319" s="11"/>
      <c r="EG319" s="11"/>
      <c r="EH319" s="11"/>
      <c r="EI319" s="11"/>
      <c r="EJ319" s="11"/>
      <c r="EK319" s="11"/>
      <c r="EL319" s="11"/>
      <c r="EM319" s="11"/>
      <c r="EN319" s="11"/>
      <c r="EO319" s="11"/>
      <c r="EP319" s="11"/>
      <c r="EQ319" s="11"/>
      <c r="ER319" s="11"/>
      <c r="ES319" s="11"/>
      <c r="ET319" s="11"/>
      <c r="EU319" s="11"/>
      <c r="EV319" s="11"/>
      <c r="EW319" s="11"/>
      <c r="EX319" s="11"/>
    </row>
    <row r="320" spans="1:154" ht="33" x14ac:dyDescent="0.2">
      <c r="A320" s="48"/>
      <c r="B320" s="49"/>
      <c r="C320" s="49"/>
      <c r="D320" s="49"/>
      <c r="E320" s="49">
        <v>25</v>
      </c>
      <c r="F320" s="49"/>
      <c r="G320" s="43" t="s">
        <v>366</v>
      </c>
      <c r="H320" s="68"/>
      <c r="I320" s="68"/>
      <c r="J320" s="68">
        <f t="shared" si="107"/>
        <v>0</v>
      </c>
      <c r="K320" s="66"/>
      <c r="L320" s="68"/>
      <c r="M320" s="50"/>
      <c r="N320" s="68"/>
      <c r="O320" s="69">
        <f t="shared" ref="O320" si="114">M320+N320</f>
        <v>0</v>
      </c>
      <c r="P320" s="69">
        <f t="shared" si="109"/>
        <v>0</v>
      </c>
      <c r="Q320" s="41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1"/>
      <c r="DD320" s="11"/>
      <c r="DE320" s="11"/>
      <c r="DF320" s="11"/>
      <c r="DG320" s="11"/>
      <c r="DH320" s="11"/>
      <c r="DI320" s="11"/>
      <c r="DJ320" s="11"/>
      <c r="DK320" s="11"/>
      <c r="DL320" s="11"/>
      <c r="DM320" s="11"/>
      <c r="DN320" s="11"/>
      <c r="DO320" s="11"/>
      <c r="DP320" s="11"/>
      <c r="DQ320" s="11"/>
      <c r="DR320" s="11"/>
      <c r="DS320" s="11"/>
      <c r="DT320" s="11"/>
      <c r="DU320" s="11"/>
      <c r="DV320" s="11"/>
      <c r="DW320" s="11"/>
      <c r="DX320" s="11"/>
      <c r="DY320" s="11"/>
      <c r="DZ320" s="11"/>
      <c r="EA320" s="11"/>
      <c r="EB320" s="11"/>
      <c r="EC320" s="11"/>
      <c r="ED320" s="11"/>
      <c r="EE320" s="11"/>
      <c r="EF320" s="11"/>
      <c r="EG320" s="11"/>
      <c r="EH320" s="11"/>
      <c r="EI320" s="11"/>
      <c r="EJ320" s="11"/>
      <c r="EK320" s="11"/>
      <c r="EL320" s="11"/>
      <c r="EM320" s="11"/>
      <c r="EN320" s="11"/>
      <c r="EO320" s="11"/>
      <c r="EP320" s="11"/>
      <c r="EQ320" s="11"/>
      <c r="ER320" s="11"/>
      <c r="ES320" s="11"/>
      <c r="ET320" s="11"/>
      <c r="EU320" s="11"/>
      <c r="EV320" s="11"/>
      <c r="EW320" s="11"/>
      <c r="EX320" s="11"/>
    </row>
    <row r="321" spans="1:154" s="47" customFormat="1" x14ac:dyDescent="0.25">
      <c r="A321" s="38"/>
      <c r="B321" s="39"/>
      <c r="C321" s="39"/>
      <c r="D321" s="39"/>
      <c r="E321" s="39" t="s">
        <v>90</v>
      </c>
      <c r="F321" s="39"/>
      <c r="G321" s="64" t="s">
        <v>182</v>
      </c>
      <c r="H321" s="65">
        <f>+H322+H323+H324+H325+H326+H327</f>
        <v>7000</v>
      </c>
      <c r="I321" s="65">
        <f>+I322+I323+I324+I325+I326+I327</f>
        <v>7000</v>
      </c>
      <c r="J321" s="65">
        <f>+J322+J323+J324+J325+J326+J327</f>
        <v>0</v>
      </c>
      <c r="K321" s="66">
        <f t="shared" si="112"/>
        <v>100</v>
      </c>
      <c r="L321" s="65">
        <f>+L322+L323+L324+L325+L326+L327</f>
        <v>7000</v>
      </c>
      <c r="M321" s="60">
        <f>+M322+M323+M324+M325+M326+M327</f>
        <v>0</v>
      </c>
      <c r="N321" s="65">
        <f>+N322+N323+N324+N325+N326+N327</f>
        <v>4600</v>
      </c>
      <c r="O321" s="67">
        <f>+O322+O323+O324+O325+O326+O327</f>
        <v>4600</v>
      </c>
      <c r="P321" s="67">
        <f t="shared" si="109"/>
        <v>2400</v>
      </c>
      <c r="Q321" s="41">
        <f t="shared" si="110"/>
        <v>65.709999999999994</v>
      </c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45"/>
      <c r="CG321" s="45"/>
      <c r="CH321" s="45"/>
      <c r="CI321" s="45"/>
      <c r="CJ321" s="45"/>
      <c r="CK321" s="45"/>
      <c r="CL321" s="45"/>
      <c r="CM321" s="45"/>
      <c r="CN321" s="45"/>
      <c r="CO321" s="45"/>
      <c r="CP321" s="45"/>
      <c r="CQ321" s="45"/>
      <c r="CR321" s="45"/>
      <c r="CS321" s="45"/>
      <c r="CT321" s="45"/>
      <c r="CU321" s="45"/>
      <c r="CV321" s="45"/>
      <c r="CW321" s="45"/>
      <c r="CX321" s="45"/>
      <c r="CY321" s="45"/>
      <c r="CZ321" s="45"/>
      <c r="DA321" s="45"/>
      <c r="DB321" s="45"/>
      <c r="DC321" s="46"/>
      <c r="DD321" s="46"/>
      <c r="DE321" s="46"/>
      <c r="DF321" s="46"/>
      <c r="DG321" s="46"/>
      <c r="DH321" s="46"/>
      <c r="DI321" s="46"/>
      <c r="DJ321" s="46"/>
      <c r="DK321" s="46"/>
      <c r="DL321" s="46"/>
      <c r="DM321" s="46"/>
      <c r="DN321" s="46"/>
      <c r="DO321" s="46"/>
      <c r="DP321" s="46"/>
      <c r="DQ321" s="46"/>
      <c r="DR321" s="46"/>
      <c r="DS321" s="46"/>
      <c r="DT321" s="46"/>
      <c r="DU321" s="46"/>
      <c r="DV321" s="46"/>
      <c r="DW321" s="46"/>
      <c r="DX321" s="46"/>
      <c r="DY321" s="46"/>
      <c r="DZ321" s="46"/>
      <c r="EA321" s="46"/>
      <c r="EB321" s="46"/>
      <c r="EC321" s="46"/>
      <c r="ED321" s="46"/>
      <c r="EE321" s="46"/>
      <c r="EF321" s="46"/>
      <c r="EG321" s="46"/>
      <c r="EH321" s="46"/>
      <c r="EI321" s="46"/>
      <c r="EJ321" s="46"/>
      <c r="EK321" s="46"/>
      <c r="EL321" s="46"/>
      <c r="EM321" s="46"/>
      <c r="EN321" s="46"/>
      <c r="EO321" s="46"/>
      <c r="EP321" s="46"/>
      <c r="EQ321" s="46"/>
      <c r="ER321" s="46"/>
      <c r="ES321" s="46"/>
      <c r="ET321" s="46"/>
      <c r="EU321" s="46"/>
      <c r="EV321" s="46"/>
      <c r="EW321" s="46"/>
      <c r="EX321" s="46"/>
    </row>
    <row r="322" spans="1:154" x14ac:dyDescent="0.2">
      <c r="A322" s="48"/>
      <c r="B322" s="49"/>
      <c r="C322" s="49"/>
      <c r="D322" s="49"/>
      <c r="E322" s="49"/>
      <c r="F322" s="49" t="s">
        <v>30</v>
      </c>
      <c r="G322" s="53" t="s">
        <v>320</v>
      </c>
      <c r="H322" s="68"/>
      <c r="I322" s="68"/>
      <c r="J322" s="68">
        <f t="shared" si="107"/>
        <v>0</v>
      </c>
      <c r="K322" s="66"/>
      <c r="L322" s="68"/>
      <c r="M322" s="50"/>
      <c r="N322" s="68"/>
      <c r="O322" s="69">
        <f t="shared" ref="O322:O327" si="115">M322+N322</f>
        <v>0</v>
      </c>
      <c r="P322" s="69">
        <f t="shared" si="109"/>
        <v>0</v>
      </c>
      <c r="Q322" s="41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1"/>
      <c r="DD322" s="11"/>
      <c r="DE322" s="11"/>
      <c r="DF322" s="11"/>
      <c r="DG322" s="11"/>
      <c r="DH322" s="11"/>
      <c r="DI322" s="11"/>
      <c r="DJ322" s="11"/>
      <c r="DK322" s="11"/>
      <c r="DL322" s="11"/>
      <c r="DM322" s="11"/>
      <c r="DN322" s="11"/>
      <c r="DO322" s="11"/>
      <c r="DP322" s="11"/>
      <c r="DQ322" s="11"/>
      <c r="DR322" s="11"/>
      <c r="DS322" s="11"/>
      <c r="DT322" s="11"/>
      <c r="DU322" s="11"/>
      <c r="DV322" s="11"/>
      <c r="DW322" s="11"/>
      <c r="DX322" s="11"/>
      <c r="DY322" s="11"/>
      <c r="DZ322" s="11"/>
      <c r="EA322" s="11"/>
      <c r="EB322" s="11"/>
      <c r="EC322" s="11"/>
      <c r="ED322" s="11"/>
      <c r="EE322" s="11"/>
      <c r="EF322" s="11"/>
      <c r="EG322" s="11"/>
      <c r="EH322" s="11"/>
      <c r="EI322" s="11"/>
      <c r="EJ322" s="11"/>
      <c r="EK322" s="11"/>
      <c r="EL322" s="11"/>
      <c r="EM322" s="11"/>
      <c r="EN322" s="11"/>
      <c r="EO322" s="11"/>
      <c r="EP322" s="11"/>
      <c r="EQ322" s="11"/>
      <c r="ER322" s="11"/>
      <c r="ES322" s="11"/>
      <c r="ET322" s="11"/>
      <c r="EU322" s="11"/>
      <c r="EV322" s="11"/>
      <c r="EW322" s="11"/>
      <c r="EX322" s="11"/>
    </row>
    <row r="323" spans="1:154" x14ac:dyDescent="0.2">
      <c r="A323" s="48"/>
      <c r="B323" s="49"/>
      <c r="C323" s="49"/>
      <c r="D323" s="49"/>
      <c r="E323" s="49"/>
      <c r="F323" s="49" t="s">
        <v>43</v>
      </c>
      <c r="G323" s="43" t="s">
        <v>327</v>
      </c>
      <c r="H323" s="68"/>
      <c r="I323" s="68"/>
      <c r="J323" s="68">
        <f t="shared" si="107"/>
        <v>0</v>
      </c>
      <c r="K323" s="66"/>
      <c r="L323" s="68"/>
      <c r="M323" s="50"/>
      <c r="N323" s="68"/>
      <c r="O323" s="69">
        <f t="shared" si="115"/>
        <v>0</v>
      </c>
      <c r="P323" s="69">
        <f t="shared" si="109"/>
        <v>0</v>
      </c>
      <c r="Q323" s="41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1"/>
      <c r="DD323" s="11"/>
      <c r="DE323" s="11"/>
      <c r="DF323" s="11"/>
      <c r="DG323" s="11"/>
      <c r="DH323" s="11"/>
      <c r="DI323" s="11"/>
      <c r="DJ323" s="11"/>
      <c r="DK323" s="11"/>
      <c r="DL323" s="11"/>
      <c r="DM323" s="11"/>
      <c r="DN323" s="11"/>
      <c r="DO323" s="11"/>
      <c r="DP323" s="11"/>
      <c r="DQ323" s="11"/>
      <c r="DR323" s="11"/>
      <c r="DS323" s="11"/>
      <c r="DT323" s="11"/>
      <c r="DU323" s="11"/>
      <c r="DV323" s="11"/>
      <c r="DW323" s="11"/>
      <c r="DX323" s="11"/>
      <c r="DY323" s="11"/>
      <c r="DZ323" s="11"/>
      <c r="EA323" s="11"/>
      <c r="EB323" s="11"/>
      <c r="EC323" s="11"/>
      <c r="ED323" s="11"/>
      <c r="EE323" s="11"/>
      <c r="EF323" s="11"/>
      <c r="EG323" s="11"/>
      <c r="EH323" s="11"/>
      <c r="EI323" s="11"/>
      <c r="EJ323" s="11"/>
      <c r="EK323" s="11"/>
      <c r="EL323" s="11"/>
      <c r="EM323" s="11"/>
      <c r="EN323" s="11"/>
      <c r="EO323" s="11"/>
      <c r="EP323" s="11"/>
      <c r="EQ323" s="11"/>
      <c r="ER323" s="11"/>
      <c r="ES323" s="11"/>
      <c r="ET323" s="11"/>
      <c r="EU323" s="11"/>
      <c r="EV323" s="11"/>
      <c r="EW323" s="11"/>
      <c r="EX323" s="11"/>
    </row>
    <row r="324" spans="1:154" x14ac:dyDescent="0.2">
      <c r="A324" s="48"/>
      <c r="B324" s="49"/>
      <c r="C324" s="49"/>
      <c r="D324" s="49"/>
      <c r="E324" s="49"/>
      <c r="F324" s="49" t="s">
        <v>22</v>
      </c>
      <c r="G324" s="53" t="s">
        <v>154</v>
      </c>
      <c r="H324" s="68">
        <v>1000</v>
      </c>
      <c r="I324" s="68">
        <v>1000</v>
      </c>
      <c r="J324" s="68">
        <f t="shared" si="107"/>
        <v>0</v>
      </c>
      <c r="K324" s="66">
        <f t="shared" si="112"/>
        <v>100</v>
      </c>
      <c r="L324" s="68">
        <v>1000</v>
      </c>
      <c r="M324" s="50">
        <v>0</v>
      </c>
      <c r="N324" s="68">
        <v>0</v>
      </c>
      <c r="O324" s="69">
        <f t="shared" si="115"/>
        <v>0</v>
      </c>
      <c r="P324" s="69">
        <f t="shared" si="109"/>
        <v>1000</v>
      </c>
      <c r="Q324" s="41">
        <f t="shared" si="110"/>
        <v>0</v>
      </c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1"/>
      <c r="DD324" s="11"/>
      <c r="DE324" s="11"/>
      <c r="DF324" s="11"/>
      <c r="DG324" s="11"/>
      <c r="DH324" s="11"/>
      <c r="DI324" s="11"/>
      <c r="DJ324" s="11"/>
      <c r="DK324" s="11"/>
      <c r="DL324" s="11"/>
      <c r="DM324" s="11"/>
      <c r="DN324" s="11"/>
      <c r="DO324" s="11"/>
      <c r="DP324" s="11"/>
      <c r="DQ324" s="11"/>
      <c r="DR324" s="11"/>
      <c r="DS324" s="11"/>
      <c r="DT324" s="11"/>
      <c r="DU324" s="11"/>
      <c r="DV324" s="11"/>
      <c r="DW324" s="11"/>
      <c r="DX324" s="11"/>
      <c r="DY324" s="11"/>
      <c r="DZ324" s="11"/>
      <c r="EA324" s="11"/>
      <c r="EB324" s="11"/>
      <c r="EC324" s="11"/>
      <c r="ED324" s="11"/>
      <c r="EE324" s="11"/>
      <c r="EF324" s="11"/>
      <c r="EG324" s="11"/>
      <c r="EH324" s="11"/>
      <c r="EI324" s="11"/>
      <c r="EJ324" s="11"/>
      <c r="EK324" s="11"/>
      <c r="EL324" s="11"/>
      <c r="EM324" s="11"/>
      <c r="EN324" s="11"/>
      <c r="EO324" s="11"/>
      <c r="EP324" s="11"/>
      <c r="EQ324" s="11"/>
      <c r="ER324" s="11"/>
      <c r="ES324" s="11"/>
      <c r="ET324" s="11"/>
      <c r="EU324" s="11"/>
      <c r="EV324" s="11"/>
      <c r="EW324" s="11"/>
      <c r="EX324" s="11"/>
    </row>
    <row r="325" spans="1:154" x14ac:dyDescent="0.2">
      <c r="A325" s="48"/>
      <c r="B325" s="49"/>
      <c r="C325" s="49"/>
      <c r="D325" s="49"/>
      <c r="E325" s="49"/>
      <c r="F325" s="49" t="s">
        <v>33</v>
      </c>
      <c r="G325" s="53" t="s">
        <v>183</v>
      </c>
      <c r="H325" s="68">
        <v>5000</v>
      </c>
      <c r="I325" s="68">
        <v>5000</v>
      </c>
      <c r="J325" s="68">
        <f t="shared" si="107"/>
        <v>0</v>
      </c>
      <c r="K325" s="66">
        <f t="shared" si="112"/>
        <v>100</v>
      </c>
      <c r="L325" s="68">
        <v>5000</v>
      </c>
      <c r="M325" s="50">
        <v>0</v>
      </c>
      <c r="N325" s="68">
        <v>4600</v>
      </c>
      <c r="O325" s="69">
        <f t="shared" si="115"/>
        <v>4600</v>
      </c>
      <c r="P325" s="69">
        <f t="shared" si="109"/>
        <v>400</v>
      </c>
      <c r="Q325" s="41">
        <f t="shared" si="110"/>
        <v>92</v>
      </c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1"/>
      <c r="DD325" s="11"/>
      <c r="DE325" s="11"/>
      <c r="DF325" s="11"/>
      <c r="DG325" s="11"/>
      <c r="DH325" s="11"/>
      <c r="DI325" s="11"/>
      <c r="DJ325" s="11"/>
      <c r="DK325" s="11"/>
      <c r="DL325" s="11"/>
      <c r="DM325" s="11"/>
      <c r="DN325" s="11"/>
      <c r="DO325" s="11"/>
      <c r="DP325" s="11"/>
      <c r="DQ325" s="11"/>
      <c r="DR325" s="11"/>
      <c r="DS325" s="11"/>
      <c r="DT325" s="11"/>
      <c r="DU325" s="11"/>
      <c r="DV325" s="11"/>
      <c r="DW325" s="11"/>
      <c r="DX325" s="11"/>
      <c r="DY325" s="11"/>
      <c r="DZ325" s="11"/>
      <c r="EA325" s="11"/>
      <c r="EB325" s="11"/>
      <c r="EC325" s="11"/>
      <c r="ED325" s="11"/>
      <c r="EE325" s="11"/>
      <c r="EF325" s="11"/>
      <c r="EG325" s="11"/>
      <c r="EH325" s="11"/>
      <c r="EI325" s="11"/>
      <c r="EJ325" s="11"/>
      <c r="EK325" s="11"/>
      <c r="EL325" s="11"/>
      <c r="EM325" s="11"/>
      <c r="EN325" s="11"/>
      <c r="EO325" s="11"/>
      <c r="EP325" s="11"/>
      <c r="EQ325" s="11"/>
      <c r="ER325" s="11"/>
      <c r="ES325" s="11"/>
      <c r="ET325" s="11"/>
      <c r="EU325" s="11"/>
      <c r="EV325" s="11"/>
      <c r="EW325" s="11"/>
      <c r="EX325" s="11"/>
    </row>
    <row r="326" spans="1:154" x14ac:dyDescent="0.2">
      <c r="A326" s="48"/>
      <c r="B326" s="49"/>
      <c r="C326" s="49"/>
      <c r="D326" s="49"/>
      <c r="E326" s="49"/>
      <c r="F326" s="49" t="s">
        <v>38</v>
      </c>
      <c r="G326" s="53" t="s">
        <v>321</v>
      </c>
      <c r="H326" s="68"/>
      <c r="I326" s="68"/>
      <c r="J326" s="68">
        <f t="shared" si="107"/>
        <v>0</v>
      </c>
      <c r="K326" s="66"/>
      <c r="L326" s="68"/>
      <c r="M326" s="50"/>
      <c r="N326" s="68"/>
      <c r="O326" s="69">
        <f t="shared" si="115"/>
        <v>0</v>
      </c>
      <c r="P326" s="69">
        <f t="shared" si="109"/>
        <v>0</v>
      </c>
      <c r="Q326" s="41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1"/>
      <c r="DD326" s="11"/>
      <c r="DE326" s="11"/>
      <c r="DF326" s="11"/>
      <c r="DG326" s="11"/>
      <c r="DH326" s="11"/>
      <c r="DI326" s="11"/>
      <c r="DJ326" s="11"/>
      <c r="DK326" s="11"/>
      <c r="DL326" s="11"/>
      <c r="DM326" s="11"/>
      <c r="DN326" s="11"/>
      <c r="DO326" s="11"/>
      <c r="DP326" s="11"/>
      <c r="DQ326" s="11"/>
      <c r="DR326" s="11"/>
      <c r="DS326" s="11"/>
      <c r="DT326" s="11"/>
      <c r="DU326" s="11"/>
      <c r="DV326" s="11"/>
      <c r="DW326" s="11"/>
      <c r="DX326" s="11"/>
      <c r="DY326" s="11"/>
      <c r="DZ326" s="11"/>
      <c r="EA326" s="11"/>
      <c r="EB326" s="11"/>
      <c r="EC326" s="11"/>
      <c r="ED326" s="11"/>
      <c r="EE326" s="11"/>
      <c r="EF326" s="11"/>
      <c r="EG326" s="11"/>
      <c r="EH326" s="11"/>
      <c r="EI326" s="11"/>
      <c r="EJ326" s="11"/>
      <c r="EK326" s="11"/>
      <c r="EL326" s="11"/>
      <c r="EM326" s="11"/>
      <c r="EN326" s="11"/>
      <c r="EO326" s="11"/>
      <c r="EP326" s="11"/>
      <c r="EQ326" s="11"/>
      <c r="ER326" s="11"/>
      <c r="ES326" s="11"/>
      <c r="ET326" s="11"/>
      <c r="EU326" s="11"/>
      <c r="EV326" s="11"/>
      <c r="EW326" s="11"/>
      <c r="EX326" s="11"/>
    </row>
    <row r="327" spans="1:154" x14ac:dyDescent="0.2">
      <c r="A327" s="48"/>
      <c r="B327" s="49"/>
      <c r="C327" s="49"/>
      <c r="D327" s="49"/>
      <c r="E327" s="49"/>
      <c r="F327" s="49" t="s">
        <v>90</v>
      </c>
      <c r="G327" s="53" t="s">
        <v>155</v>
      </c>
      <c r="H327" s="68">
        <v>1000</v>
      </c>
      <c r="I327" s="68">
        <v>1000</v>
      </c>
      <c r="J327" s="68">
        <f t="shared" si="107"/>
        <v>0</v>
      </c>
      <c r="K327" s="66">
        <f t="shared" si="112"/>
        <v>100</v>
      </c>
      <c r="L327" s="68">
        <v>1000</v>
      </c>
      <c r="M327" s="50">
        <v>0</v>
      </c>
      <c r="N327" s="68">
        <v>0</v>
      </c>
      <c r="O327" s="69">
        <f t="shared" si="115"/>
        <v>0</v>
      </c>
      <c r="P327" s="69">
        <f t="shared" si="109"/>
        <v>1000</v>
      </c>
      <c r="Q327" s="41">
        <f t="shared" si="110"/>
        <v>0</v>
      </c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1"/>
      <c r="DD327" s="11"/>
      <c r="DE327" s="11"/>
      <c r="DF327" s="11"/>
      <c r="DG327" s="11"/>
      <c r="DH327" s="11"/>
      <c r="DI327" s="11"/>
      <c r="DJ327" s="11"/>
      <c r="DK327" s="11"/>
      <c r="DL327" s="11"/>
      <c r="DM327" s="11"/>
      <c r="DN327" s="11"/>
      <c r="DO327" s="11"/>
      <c r="DP327" s="11"/>
      <c r="DQ327" s="11"/>
      <c r="DR327" s="11"/>
      <c r="DS327" s="11"/>
      <c r="DT327" s="11"/>
      <c r="DU327" s="11"/>
      <c r="DV327" s="11"/>
      <c r="DW327" s="11"/>
      <c r="DX327" s="11"/>
      <c r="DY327" s="11"/>
      <c r="DZ327" s="11"/>
      <c r="EA327" s="11"/>
      <c r="EB327" s="11"/>
      <c r="EC327" s="11"/>
      <c r="ED327" s="11"/>
      <c r="EE327" s="11"/>
      <c r="EF327" s="11"/>
      <c r="EG327" s="11"/>
      <c r="EH327" s="11"/>
      <c r="EI327" s="11"/>
      <c r="EJ327" s="11"/>
      <c r="EK327" s="11"/>
      <c r="EL327" s="11"/>
      <c r="EM327" s="11"/>
      <c r="EN327" s="11"/>
      <c r="EO327" s="11"/>
      <c r="EP327" s="11"/>
      <c r="EQ327" s="11"/>
      <c r="ER327" s="11"/>
      <c r="ES327" s="11"/>
      <c r="ET327" s="11"/>
      <c r="EU327" s="11"/>
      <c r="EV327" s="11"/>
      <c r="EW327" s="11"/>
      <c r="EX327" s="11"/>
    </row>
    <row r="328" spans="1:154" x14ac:dyDescent="0.2">
      <c r="A328" s="38"/>
      <c r="B328" s="39"/>
      <c r="C328" s="39"/>
      <c r="D328" s="39" t="s">
        <v>90</v>
      </c>
      <c r="E328" s="39"/>
      <c r="F328" s="39"/>
      <c r="G328" s="64" t="s">
        <v>348</v>
      </c>
      <c r="H328" s="65">
        <f>H329</f>
        <v>0</v>
      </c>
      <c r="I328" s="65">
        <f>I329</f>
        <v>0</v>
      </c>
      <c r="J328" s="68">
        <f t="shared" si="107"/>
        <v>0</v>
      </c>
      <c r="K328" s="66"/>
      <c r="L328" s="65">
        <f t="shared" ref="L328:N329" si="116">L329</f>
        <v>0</v>
      </c>
      <c r="M328" s="60">
        <f t="shared" si="116"/>
        <v>0</v>
      </c>
      <c r="N328" s="65">
        <f t="shared" si="116"/>
        <v>0</v>
      </c>
      <c r="O328" s="67">
        <f t="shared" ref="O328:O329" si="117">O329</f>
        <v>0</v>
      </c>
      <c r="P328" s="67">
        <f t="shared" si="109"/>
        <v>0</v>
      </c>
      <c r="Q328" s="41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1"/>
      <c r="DD328" s="11"/>
      <c r="DE328" s="11"/>
      <c r="DF328" s="11"/>
      <c r="DG328" s="11"/>
      <c r="DH328" s="11"/>
      <c r="DI328" s="11"/>
      <c r="DJ328" s="11"/>
      <c r="DK328" s="11"/>
      <c r="DL328" s="11"/>
      <c r="DM328" s="11"/>
      <c r="DN328" s="11"/>
      <c r="DO328" s="11"/>
      <c r="DP328" s="11"/>
      <c r="DQ328" s="11"/>
      <c r="DR328" s="11"/>
      <c r="DS328" s="11"/>
      <c r="DT328" s="11"/>
      <c r="DU328" s="11"/>
      <c r="DV328" s="11"/>
      <c r="DW328" s="11"/>
      <c r="DX328" s="11"/>
      <c r="DY328" s="11"/>
      <c r="DZ328" s="11"/>
      <c r="EA328" s="11"/>
      <c r="EB328" s="11"/>
      <c r="EC328" s="11"/>
      <c r="ED328" s="11"/>
      <c r="EE328" s="11"/>
      <c r="EF328" s="11"/>
      <c r="EG328" s="11"/>
      <c r="EH328" s="11"/>
      <c r="EI328" s="11"/>
      <c r="EJ328" s="11"/>
      <c r="EK328" s="11"/>
      <c r="EL328" s="11"/>
      <c r="EM328" s="11"/>
      <c r="EN328" s="11"/>
      <c r="EO328" s="11"/>
      <c r="EP328" s="11"/>
      <c r="EQ328" s="11"/>
      <c r="ER328" s="11"/>
      <c r="ES328" s="11"/>
      <c r="ET328" s="11"/>
      <c r="EU328" s="11"/>
      <c r="EV328" s="11"/>
      <c r="EW328" s="11"/>
      <c r="EX328" s="11"/>
    </row>
    <row r="329" spans="1:154" x14ac:dyDescent="0.2">
      <c r="A329" s="38"/>
      <c r="B329" s="39"/>
      <c r="C329" s="39"/>
      <c r="D329" s="39"/>
      <c r="E329" s="42" t="s">
        <v>26</v>
      </c>
      <c r="F329" s="39"/>
      <c r="G329" s="52" t="s">
        <v>347</v>
      </c>
      <c r="H329" s="65">
        <f>H330</f>
        <v>0</v>
      </c>
      <c r="I329" s="65">
        <f>I330</f>
        <v>0</v>
      </c>
      <c r="J329" s="68">
        <f t="shared" si="107"/>
        <v>0</v>
      </c>
      <c r="K329" s="66"/>
      <c r="L329" s="65">
        <f t="shared" si="116"/>
        <v>0</v>
      </c>
      <c r="M329" s="60">
        <f t="shared" si="116"/>
        <v>0</v>
      </c>
      <c r="N329" s="65">
        <f t="shared" si="116"/>
        <v>0</v>
      </c>
      <c r="O329" s="67">
        <f t="shared" si="117"/>
        <v>0</v>
      </c>
      <c r="P329" s="67">
        <f t="shared" si="109"/>
        <v>0</v>
      </c>
      <c r="Q329" s="41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1"/>
      <c r="DD329" s="11"/>
      <c r="DE329" s="11"/>
      <c r="DF329" s="11"/>
      <c r="DG329" s="11"/>
      <c r="DH329" s="11"/>
      <c r="DI329" s="11"/>
      <c r="DJ329" s="11"/>
      <c r="DK329" s="11"/>
      <c r="DL329" s="11"/>
      <c r="DM329" s="11"/>
      <c r="DN329" s="11"/>
      <c r="DO329" s="11"/>
      <c r="DP329" s="11"/>
      <c r="DQ329" s="11"/>
      <c r="DR329" s="11"/>
      <c r="DS329" s="11"/>
      <c r="DT329" s="11"/>
      <c r="DU329" s="11"/>
      <c r="DV329" s="11"/>
      <c r="DW329" s="11"/>
      <c r="DX329" s="11"/>
      <c r="DY329" s="11"/>
      <c r="DZ329" s="11"/>
      <c r="EA329" s="11"/>
      <c r="EB329" s="11"/>
      <c r="EC329" s="11"/>
      <c r="ED329" s="11"/>
      <c r="EE329" s="11"/>
      <c r="EF329" s="11"/>
      <c r="EG329" s="11"/>
      <c r="EH329" s="11"/>
      <c r="EI329" s="11"/>
      <c r="EJ329" s="11"/>
      <c r="EK329" s="11"/>
      <c r="EL329" s="11"/>
      <c r="EM329" s="11"/>
      <c r="EN329" s="11"/>
      <c r="EO329" s="11"/>
      <c r="EP329" s="11"/>
      <c r="EQ329" s="11"/>
      <c r="ER329" s="11"/>
      <c r="ES329" s="11"/>
      <c r="ET329" s="11"/>
      <c r="EU329" s="11"/>
      <c r="EV329" s="11"/>
      <c r="EW329" s="11"/>
      <c r="EX329" s="11"/>
    </row>
    <row r="330" spans="1:154" x14ac:dyDescent="0.2">
      <c r="A330" s="48"/>
      <c r="B330" s="49"/>
      <c r="C330" s="49"/>
      <c r="D330" s="49"/>
      <c r="E330" s="49"/>
      <c r="F330" s="49" t="s">
        <v>30</v>
      </c>
      <c r="G330" s="53" t="s">
        <v>346</v>
      </c>
      <c r="H330" s="68"/>
      <c r="I330" s="68"/>
      <c r="J330" s="68">
        <f t="shared" si="107"/>
        <v>0</v>
      </c>
      <c r="K330" s="66"/>
      <c r="L330" s="68"/>
      <c r="M330" s="50"/>
      <c r="N330" s="68"/>
      <c r="O330" s="69">
        <f t="shared" ref="O330" si="118">M330+N330</f>
        <v>0</v>
      </c>
      <c r="P330" s="69">
        <f t="shared" si="109"/>
        <v>0</v>
      </c>
      <c r="Q330" s="41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1"/>
      <c r="DD330" s="11"/>
      <c r="DE330" s="11"/>
      <c r="DF330" s="11"/>
      <c r="DG330" s="11"/>
      <c r="DH330" s="11"/>
      <c r="DI330" s="11"/>
      <c r="DJ330" s="11"/>
      <c r="DK330" s="11"/>
      <c r="DL330" s="11"/>
      <c r="DM330" s="11"/>
      <c r="DN330" s="11"/>
      <c r="DO330" s="11"/>
      <c r="DP330" s="11"/>
      <c r="DQ330" s="11"/>
      <c r="DR330" s="11"/>
      <c r="DS330" s="11"/>
      <c r="DT330" s="11"/>
      <c r="DU330" s="11"/>
      <c r="DV330" s="11"/>
      <c r="DW330" s="11"/>
      <c r="DX330" s="11"/>
      <c r="DY330" s="11"/>
      <c r="DZ330" s="11"/>
      <c r="EA330" s="11"/>
      <c r="EB330" s="11"/>
      <c r="EC330" s="11"/>
      <c r="ED330" s="11"/>
      <c r="EE330" s="11"/>
      <c r="EF330" s="11"/>
      <c r="EG330" s="11"/>
      <c r="EH330" s="11"/>
      <c r="EI330" s="11"/>
      <c r="EJ330" s="11"/>
      <c r="EK330" s="11"/>
      <c r="EL330" s="11"/>
      <c r="EM330" s="11"/>
      <c r="EN330" s="11"/>
      <c r="EO330" s="11"/>
      <c r="EP330" s="11"/>
      <c r="EQ330" s="11"/>
      <c r="ER330" s="11"/>
      <c r="ES330" s="11"/>
      <c r="ET330" s="11"/>
      <c r="EU330" s="11"/>
      <c r="EV330" s="11"/>
      <c r="EW330" s="11"/>
      <c r="EX330" s="11"/>
    </row>
    <row r="331" spans="1:154" s="47" customFormat="1" x14ac:dyDescent="0.25">
      <c r="A331" s="38"/>
      <c r="B331" s="39"/>
      <c r="C331" s="39"/>
      <c r="D331" s="39">
        <v>51</v>
      </c>
      <c r="E331" s="39"/>
      <c r="F331" s="39"/>
      <c r="G331" s="64" t="s">
        <v>72</v>
      </c>
      <c r="H331" s="65">
        <f>H332</f>
        <v>222000</v>
      </c>
      <c r="I331" s="65">
        <f>I332</f>
        <v>222000</v>
      </c>
      <c r="J331" s="65">
        <f>J332</f>
        <v>0</v>
      </c>
      <c r="K331" s="66">
        <f t="shared" si="112"/>
        <v>100</v>
      </c>
      <c r="L331" s="65">
        <f>L332</f>
        <v>222000</v>
      </c>
      <c r="M331" s="60">
        <f>M332</f>
        <v>0</v>
      </c>
      <c r="N331" s="65">
        <f>N332</f>
        <v>212352</v>
      </c>
      <c r="O331" s="67">
        <f>O332</f>
        <v>212352</v>
      </c>
      <c r="P331" s="67">
        <f t="shared" si="109"/>
        <v>9648</v>
      </c>
      <c r="Q331" s="41">
        <f t="shared" si="110"/>
        <v>95.65</v>
      </c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  <c r="CM331" s="45"/>
      <c r="CN331" s="45"/>
      <c r="CO331" s="45"/>
      <c r="CP331" s="45"/>
      <c r="CQ331" s="45"/>
      <c r="CR331" s="45"/>
      <c r="CS331" s="45"/>
      <c r="CT331" s="45"/>
      <c r="CU331" s="45"/>
      <c r="CV331" s="45"/>
      <c r="CW331" s="45"/>
      <c r="CX331" s="45"/>
      <c r="CY331" s="45"/>
      <c r="CZ331" s="45"/>
      <c r="DA331" s="45"/>
      <c r="DB331" s="45"/>
      <c r="DC331" s="46"/>
      <c r="DD331" s="46"/>
      <c r="DE331" s="46"/>
      <c r="DF331" s="46"/>
      <c r="DG331" s="46"/>
      <c r="DH331" s="46"/>
      <c r="DI331" s="46"/>
      <c r="DJ331" s="46"/>
      <c r="DK331" s="46"/>
      <c r="DL331" s="46"/>
      <c r="DM331" s="46"/>
      <c r="DN331" s="46"/>
      <c r="DO331" s="46"/>
      <c r="DP331" s="46"/>
      <c r="DQ331" s="46"/>
      <c r="DR331" s="46"/>
      <c r="DS331" s="46"/>
      <c r="DT331" s="46"/>
      <c r="DU331" s="46"/>
      <c r="DV331" s="46"/>
      <c r="DW331" s="46"/>
      <c r="DX331" s="46"/>
      <c r="DY331" s="46"/>
      <c r="DZ331" s="46"/>
      <c r="EA331" s="46"/>
      <c r="EB331" s="46"/>
      <c r="EC331" s="46"/>
      <c r="ED331" s="46"/>
      <c r="EE331" s="46"/>
      <c r="EF331" s="46"/>
      <c r="EG331" s="46"/>
      <c r="EH331" s="46"/>
      <c r="EI331" s="46"/>
      <c r="EJ331" s="46"/>
      <c r="EK331" s="46"/>
      <c r="EL331" s="46"/>
      <c r="EM331" s="46"/>
      <c r="EN331" s="46"/>
      <c r="EO331" s="46"/>
      <c r="EP331" s="46"/>
      <c r="EQ331" s="46"/>
      <c r="ER331" s="46"/>
      <c r="ES331" s="46"/>
      <c r="ET331" s="46"/>
      <c r="EU331" s="46"/>
      <c r="EV331" s="46"/>
      <c r="EW331" s="46"/>
      <c r="EX331" s="46"/>
    </row>
    <row r="332" spans="1:154" s="47" customFormat="1" x14ac:dyDescent="0.25">
      <c r="A332" s="38"/>
      <c r="B332" s="39"/>
      <c r="C332" s="39"/>
      <c r="D332" s="39"/>
      <c r="E332" s="39" t="s">
        <v>32</v>
      </c>
      <c r="F332" s="39"/>
      <c r="G332" s="52" t="s">
        <v>92</v>
      </c>
      <c r="H332" s="65">
        <f>H333+H334+H335</f>
        <v>222000</v>
      </c>
      <c r="I332" s="65">
        <f>I333+I334+I335</f>
        <v>222000</v>
      </c>
      <c r="J332" s="65">
        <f>J333+J334+J335</f>
        <v>0</v>
      </c>
      <c r="K332" s="66">
        <f t="shared" si="112"/>
        <v>100</v>
      </c>
      <c r="L332" s="65">
        <f>L333+L334+L335</f>
        <v>222000</v>
      </c>
      <c r="M332" s="60">
        <f>M333+M334+M335</f>
        <v>0</v>
      </c>
      <c r="N332" s="65">
        <f>N333+N334+N335</f>
        <v>212352</v>
      </c>
      <c r="O332" s="67">
        <f>O333+O334+O335</f>
        <v>212352</v>
      </c>
      <c r="P332" s="67">
        <f t="shared" si="109"/>
        <v>9648</v>
      </c>
      <c r="Q332" s="41">
        <f t="shared" si="110"/>
        <v>95.65</v>
      </c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  <c r="BP332" s="45"/>
      <c r="BQ332" s="45"/>
      <c r="BR332" s="45"/>
      <c r="BS332" s="45"/>
      <c r="BT332" s="45"/>
      <c r="BU332" s="45"/>
      <c r="BV332" s="45"/>
      <c r="BW332" s="45"/>
      <c r="BX332" s="45"/>
      <c r="BY332" s="45"/>
      <c r="BZ332" s="45"/>
      <c r="CA332" s="45"/>
      <c r="CB332" s="45"/>
      <c r="CC332" s="45"/>
      <c r="CD332" s="45"/>
      <c r="CE332" s="45"/>
      <c r="CF332" s="45"/>
      <c r="CG332" s="45"/>
      <c r="CH332" s="45"/>
      <c r="CI332" s="45"/>
      <c r="CJ332" s="45"/>
      <c r="CK332" s="45"/>
      <c r="CL332" s="45"/>
      <c r="CM332" s="45"/>
      <c r="CN332" s="45"/>
      <c r="CO332" s="45"/>
      <c r="CP332" s="45"/>
      <c r="CQ332" s="45"/>
      <c r="CR332" s="45"/>
      <c r="CS332" s="45"/>
      <c r="CT332" s="45"/>
      <c r="CU332" s="45"/>
      <c r="CV332" s="45"/>
      <c r="CW332" s="45"/>
      <c r="CX332" s="45"/>
      <c r="CY332" s="45"/>
      <c r="CZ332" s="45"/>
      <c r="DA332" s="45"/>
      <c r="DB332" s="45"/>
      <c r="DC332" s="46"/>
      <c r="DD332" s="46"/>
      <c r="DE332" s="46"/>
      <c r="DF332" s="46"/>
      <c r="DG332" s="46"/>
      <c r="DH332" s="46"/>
      <c r="DI332" s="46"/>
      <c r="DJ332" s="46"/>
      <c r="DK332" s="46"/>
      <c r="DL332" s="46"/>
      <c r="DM332" s="46"/>
      <c r="DN332" s="46"/>
      <c r="DO332" s="46"/>
      <c r="DP332" s="46"/>
      <c r="DQ332" s="46"/>
      <c r="DR332" s="46"/>
      <c r="DS332" s="46"/>
      <c r="DT332" s="46"/>
      <c r="DU332" s="46"/>
      <c r="DV332" s="46"/>
      <c r="DW332" s="46"/>
      <c r="DX332" s="46"/>
      <c r="DY332" s="46"/>
      <c r="DZ332" s="46"/>
      <c r="EA332" s="46"/>
      <c r="EB332" s="46"/>
      <c r="EC332" s="46"/>
      <c r="ED332" s="46"/>
      <c r="EE332" s="46"/>
      <c r="EF332" s="46"/>
      <c r="EG332" s="46"/>
      <c r="EH332" s="46"/>
      <c r="EI332" s="46"/>
      <c r="EJ332" s="46"/>
      <c r="EK332" s="46"/>
      <c r="EL332" s="46"/>
      <c r="EM332" s="46"/>
      <c r="EN332" s="46"/>
      <c r="EO332" s="46"/>
      <c r="EP332" s="46"/>
      <c r="EQ332" s="46"/>
      <c r="ER332" s="46"/>
      <c r="ES332" s="46"/>
      <c r="ET332" s="46"/>
      <c r="EU332" s="46"/>
      <c r="EV332" s="46"/>
      <c r="EW332" s="46"/>
      <c r="EX332" s="46"/>
    </row>
    <row r="333" spans="1:154" ht="33" x14ac:dyDescent="0.2">
      <c r="A333" s="48"/>
      <c r="B333" s="49"/>
      <c r="C333" s="49"/>
      <c r="D333" s="49"/>
      <c r="E333" s="49"/>
      <c r="F333" s="49">
        <v>17</v>
      </c>
      <c r="G333" s="53" t="s">
        <v>94</v>
      </c>
      <c r="H333" s="68">
        <v>222000</v>
      </c>
      <c r="I333" s="68">
        <v>222000</v>
      </c>
      <c r="J333" s="68">
        <f t="shared" ref="J333:J381" si="119">H333-I333</f>
        <v>0</v>
      </c>
      <c r="K333" s="66">
        <f t="shared" si="112"/>
        <v>100</v>
      </c>
      <c r="L333" s="68">
        <v>222000</v>
      </c>
      <c r="M333" s="50">
        <v>0</v>
      </c>
      <c r="N333" s="68">
        <v>212352</v>
      </c>
      <c r="O333" s="69">
        <f t="shared" ref="O333:O335" si="120">M333+N333</f>
        <v>212352</v>
      </c>
      <c r="P333" s="69">
        <f t="shared" si="109"/>
        <v>9648</v>
      </c>
      <c r="Q333" s="41">
        <f t="shared" si="110"/>
        <v>95.65</v>
      </c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1"/>
      <c r="DD333" s="11"/>
      <c r="DE333" s="11"/>
      <c r="DF333" s="11"/>
      <c r="DG333" s="11"/>
      <c r="DH333" s="11"/>
      <c r="DI333" s="11"/>
      <c r="DJ333" s="11"/>
      <c r="DK333" s="11"/>
      <c r="DL333" s="11"/>
      <c r="DM333" s="11"/>
      <c r="DN333" s="11"/>
      <c r="DO333" s="11"/>
      <c r="DP333" s="11"/>
      <c r="DQ333" s="11"/>
      <c r="DR333" s="11"/>
      <c r="DS333" s="11"/>
      <c r="DT333" s="11"/>
      <c r="DU333" s="11"/>
      <c r="DV333" s="11"/>
      <c r="DW333" s="11"/>
      <c r="DX333" s="11"/>
      <c r="DY333" s="11"/>
      <c r="DZ333" s="11"/>
      <c r="EA333" s="11"/>
      <c r="EB333" s="11"/>
      <c r="EC333" s="11"/>
      <c r="ED333" s="11"/>
      <c r="EE333" s="11"/>
      <c r="EF333" s="11"/>
      <c r="EG333" s="11"/>
      <c r="EH333" s="11"/>
      <c r="EI333" s="11"/>
      <c r="EJ333" s="11"/>
      <c r="EK333" s="11"/>
      <c r="EL333" s="11"/>
      <c r="EM333" s="11"/>
      <c r="EN333" s="11"/>
      <c r="EO333" s="11"/>
      <c r="EP333" s="11"/>
      <c r="EQ333" s="11"/>
      <c r="ER333" s="11"/>
      <c r="ES333" s="11"/>
      <c r="ET333" s="11"/>
      <c r="EU333" s="11"/>
      <c r="EV333" s="11"/>
      <c r="EW333" s="11"/>
      <c r="EX333" s="11"/>
    </row>
    <row r="334" spans="1:154" ht="33" x14ac:dyDescent="0.2">
      <c r="A334" s="48"/>
      <c r="B334" s="49"/>
      <c r="C334" s="49"/>
      <c r="D334" s="49"/>
      <c r="E334" s="49"/>
      <c r="F334" s="49">
        <v>19</v>
      </c>
      <c r="G334" s="53" t="s">
        <v>96</v>
      </c>
      <c r="H334" s="68"/>
      <c r="I334" s="68"/>
      <c r="J334" s="68">
        <f t="shared" si="119"/>
        <v>0</v>
      </c>
      <c r="K334" s="66"/>
      <c r="L334" s="68"/>
      <c r="M334" s="50"/>
      <c r="N334" s="68"/>
      <c r="O334" s="69">
        <f t="shared" si="120"/>
        <v>0</v>
      </c>
      <c r="P334" s="69">
        <f t="shared" si="109"/>
        <v>0</v>
      </c>
      <c r="Q334" s="41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1"/>
      <c r="DD334" s="11"/>
      <c r="DE334" s="11"/>
      <c r="DF334" s="11"/>
      <c r="DG334" s="11"/>
      <c r="DH334" s="11"/>
      <c r="DI334" s="11"/>
      <c r="DJ334" s="11"/>
      <c r="DK334" s="11"/>
      <c r="DL334" s="11"/>
      <c r="DM334" s="11"/>
      <c r="DN334" s="11"/>
      <c r="DO334" s="11"/>
      <c r="DP334" s="11"/>
      <c r="DQ334" s="11"/>
      <c r="DR334" s="11"/>
      <c r="DS334" s="11"/>
      <c r="DT334" s="11"/>
      <c r="DU334" s="11"/>
      <c r="DV334" s="11"/>
      <c r="DW334" s="11"/>
      <c r="DX334" s="11"/>
      <c r="DY334" s="11"/>
      <c r="DZ334" s="11"/>
      <c r="EA334" s="11"/>
      <c r="EB334" s="11"/>
      <c r="EC334" s="11"/>
      <c r="ED334" s="11"/>
      <c r="EE334" s="11"/>
      <c r="EF334" s="11"/>
      <c r="EG334" s="11"/>
      <c r="EH334" s="11"/>
      <c r="EI334" s="11"/>
      <c r="EJ334" s="11"/>
      <c r="EK334" s="11"/>
      <c r="EL334" s="11"/>
      <c r="EM334" s="11"/>
      <c r="EN334" s="11"/>
      <c r="EO334" s="11"/>
      <c r="EP334" s="11"/>
      <c r="EQ334" s="11"/>
      <c r="ER334" s="11"/>
      <c r="ES334" s="11"/>
      <c r="ET334" s="11"/>
      <c r="EU334" s="11"/>
      <c r="EV334" s="11"/>
      <c r="EW334" s="11"/>
      <c r="EX334" s="11"/>
    </row>
    <row r="335" spans="1:154" ht="49.5" x14ac:dyDescent="0.2">
      <c r="A335" s="48"/>
      <c r="B335" s="49"/>
      <c r="C335" s="49"/>
      <c r="D335" s="49"/>
      <c r="E335" s="49"/>
      <c r="F335" s="49" t="s">
        <v>89</v>
      </c>
      <c r="G335" s="53" t="s">
        <v>97</v>
      </c>
      <c r="H335" s="68"/>
      <c r="I335" s="68"/>
      <c r="J335" s="68">
        <f t="shared" si="119"/>
        <v>0</v>
      </c>
      <c r="K335" s="66"/>
      <c r="L335" s="68"/>
      <c r="M335" s="50"/>
      <c r="N335" s="68"/>
      <c r="O335" s="69">
        <f t="shared" si="120"/>
        <v>0</v>
      </c>
      <c r="P335" s="69">
        <f t="shared" si="109"/>
        <v>0</v>
      </c>
      <c r="Q335" s="41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1"/>
      <c r="DD335" s="11"/>
      <c r="DE335" s="11"/>
      <c r="DF335" s="11"/>
      <c r="DG335" s="11"/>
      <c r="DH335" s="11"/>
      <c r="DI335" s="11"/>
      <c r="DJ335" s="11"/>
      <c r="DK335" s="11"/>
      <c r="DL335" s="11"/>
      <c r="DM335" s="11"/>
      <c r="DN335" s="11"/>
      <c r="DO335" s="11"/>
      <c r="DP335" s="11"/>
      <c r="DQ335" s="11"/>
      <c r="DR335" s="11"/>
      <c r="DS335" s="11"/>
      <c r="DT335" s="11"/>
      <c r="DU335" s="11"/>
      <c r="DV335" s="11"/>
      <c r="DW335" s="11"/>
      <c r="DX335" s="11"/>
      <c r="DY335" s="11"/>
      <c r="DZ335" s="11"/>
      <c r="EA335" s="11"/>
      <c r="EB335" s="11"/>
      <c r="EC335" s="11"/>
      <c r="ED335" s="11"/>
      <c r="EE335" s="11"/>
      <c r="EF335" s="11"/>
      <c r="EG335" s="11"/>
      <c r="EH335" s="11"/>
      <c r="EI335" s="11"/>
      <c r="EJ335" s="11"/>
      <c r="EK335" s="11"/>
      <c r="EL335" s="11"/>
      <c r="EM335" s="11"/>
      <c r="EN335" s="11"/>
      <c r="EO335" s="11"/>
      <c r="EP335" s="11"/>
      <c r="EQ335" s="11"/>
      <c r="ER335" s="11"/>
      <c r="ES335" s="11"/>
      <c r="ET335" s="11"/>
      <c r="EU335" s="11"/>
      <c r="EV335" s="11"/>
      <c r="EW335" s="11"/>
      <c r="EX335" s="11"/>
    </row>
    <row r="336" spans="1:154" s="47" customFormat="1" x14ac:dyDescent="0.25">
      <c r="A336" s="38"/>
      <c r="B336" s="39"/>
      <c r="C336" s="39"/>
      <c r="D336" s="39">
        <v>57</v>
      </c>
      <c r="E336" s="39"/>
      <c r="F336" s="39"/>
      <c r="G336" s="64" t="s">
        <v>78</v>
      </c>
      <c r="H336" s="65">
        <f>H337+H354</f>
        <v>942600</v>
      </c>
      <c r="I336" s="65">
        <f>I337+I354</f>
        <v>942600</v>
      </c>
      <c r="J336" s="65">
        <f t="shared" ref="J336" si="121">J337+J354</f>
        <v>0</v>
      </c>
      <c r="K336" s="66">
        <f t="shared" si="112"/>
        <v>100</v>
      </c>
      <c r="L336" s="65">
        <f>L337+L354</f>
        <v>942600</v>
      </c>
      <c r="M336" s="60">
        <f>M337+M354</f>
        <v>0</v>
      </c>
      <c r="N336" s="65">
        <f>N337+N354</f>
        <v>903890</v>
      </c>
      <c r="O336" s="67">
        <f t="shared" ref="O336" si="122">O337+O354</f>
        <v>903890</v>
      </c>
      <c r="P336" s="67">
        <f t="shared" si="109"/>
        <v>38710</v>
      </c>
      <c r="Q336" s="41">
        <f t="shared" si="110"/>
        <v>95.89</v>
      </c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5"/>
      <c r="AT336" s="45"/>
      <c r="AU336" s="45"/>
      <c r="AV336" s="45"/>
      <c r="AW336" s="45"/>
      <c r="AX336" s="45"/>
      <c r="AY336" s="45"/>
      <c r="AZ336" s="45"/>
      <c r="BA336" s="45"/>
      <c r="BB336" s="45"/>
      <c r="BC336" s="45"/>
      <c r="BD336" s="45"/>
      <c r="BE336" s="45"/>
      <c r="BF336" s="45"/>
      <c r="BG336" s="45"/>
      <c r="BH336" s="45"/>
      <c r="BI336" s="45"/>
      <c r="BJ336" s="45"/>
      <c r="BK336" s="45"/>
      <c r="BL336" s="45"/>
      <c r="BM336" s="45"/>
      <c r="BN336" s="45"/>
      <c r="BO336" s="45"/>
      <c r="BP336" s="45"/>
      <c r="BQ336" s="45"/>
      <c r="BR336" s="45"/>
      <c r="BS336" s="45"/>
      <c r="BT336" s="45"/>
      <c r="BU336" s="45"/>
      <c r="BV336" s="45"/>
      <c r="BW336" s="45"/>
      <c r="BX336" s="45"/>
      <c r="BY336" s="45"/>
      <c r="BZ336" s="45"/>
      <c r="CA336" s="45"/>
      <c r="CB336" s="45"/>
      <c r="CC336" s="45"/>
      <c r="CD336" s="45"/>
      <c r="CE336" s="45"/>
      <c r="CF336" s="45"/>
      <c r="CG336" s="45"/>
      <c r="CH336" s="45"/>
      <c r="CI336" s="45"/>
      <c r="CJ336" s="45"/>
      <c r="CK336" s="45"/>
      <c r="CL336" s="45"/>
      <c r="CM336" s="45"/>
      <c r="CN336" s="45"/>
      <c r="CO336" s="45"/>
      <c r="CP336" s="45"/>
      <c r="CQ336" s="45"/>
      <c r="CR336" s="45"/>
      <c r="CS336" s="45"/>
      <c r="CT336" s="45"/>
      <c r="CU336" s="45"/>
      <c r="CV336" s="45"/>
      <c r="CW336" s="45"/>
      <c r="CX336" s="45"/>
      <c r="CY336" s="45"/>
      <c r="CZ336" s="45"/>
      <c r="DA336" s="45"/>
      <c r="DB336" s="45"/>
      <c r="DC336" s="46"/>
      <c r="DD336" s="46"/>
      <c r="DE336" s="46"/>
      <c r="DF336" s="46"/>
      <c r="DG336" s="46"/>
      <c r="DH336" s="46"/>
      <c r="DI336" s="46"/>
      <c r="DJ336" s="46"/>
      <c r="DK336" s="46"/>
      <c r="DL336" s="46"/>
      <c r="DM336" s="46"/>
      <c r="DN336" s="46"/>
      <c r="DO336" s="46"/>
      <c r="DP336" s="46"/>
      <c r="DQ336" s="46"/>
      <c r="DR336" s="46"/>
      <c r="DS336" s="46"/>
      <c r="DT336" s="46"/>
      <c r="DU336" s="46"/>
      <c r="DV336" s="46"/>
      <c r="DW336" s="46"/>
      <c r="DX336" s="46"/>
      <c r="DY336" s="46"/>
      <c r="DZ336" s="46"/>
      <c r="EA336" s="46"/>
      <c r="EB336" s="46"/>
      <c r="EC336" s="46"/>
      <c r="ED336" s="46"/>
      <c r="EE336" s="46"/>
      <c r="EF336" s="46"/>
      <c r="EG336" s="46"/>
      <c r="EH336" s="46"/>
      <c r="EI336" s="46"/>
      <c r="EJ336" s="46"/>
      <c r="EK336" s="46"/>
      <c r="EL336" s="46"/>
      <c r="EM336" s="46"/>
      <c r="EN336" s="46"/>
      <c r="EO336" s="46"/>
      <c r="EP336" s="46"/>
      <c r="EQ336" s="46"/>
      <c r="ER336" s="46"/>
      <c r="ES336" s="46"/>
      <c r="ET336" s="46"/>
      <c r="EU336" s="46"/>
      <c r="EV336" s="46"/>
      <c r="EW336" s="46"/>
      <c r="EX336" s="46"/>
    </row>
    <row r="337" spans="1:154" s="47" customFormat="1" x14ac:dyDescent="0.25">
      <c r="A337" s="38"/>
      <c r="B337" s="39"/>
      <c r="C337" s="39"/>
      <c r="D337" s="39"/>
      <c r="E337" s="39" t="s">
        <v>32</v>
      </c>
      <c r="F337" s="39"/>
      <c r="G337" s="52" t="s">
        <v>99</v>
      </c>
      <c r="H337" s="65">
        <f>+H338+H347+H349+H348</f>
        <v>927000</v>
      </c>
      <c r="I337" s="65">
        <f>+I338+I347+I349+I348</f>
        <v>927000</v>
      </c>
      <c r="J337" s="68">
        <f t="shared" si="119"/>
        <v>0</v>
      </c>
      <c r="K337" s="66">
        <f t="shared" si="112"/>
        <v>100</v>
      </c>
      <c r="L337" s="65">
        <f>+L338+L347+L349+L348</f>
        <v>927000</v>
      </c>
      <c r="M337" s="60">
        <f>+M338+M347+M349+M348</f>
        <v>0</v>
      </c>
      <c r="N337" s="65">
        <f>+N338+N347+N349+N348</f>
        <v>889429</v>
      </c>
      <c r="O337" s="67">
        <f>+O338+O347+O349+O348</f>
        <v>889429</v>
      </c>
      <c r="P337" s="67">
        <f t="shared" si="109"/>
        <v>37571</v>
      </c>
      <c r="Q337" s="41">
        <f t="shared" si="110"/>
        <v>95.95</v>
      </c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5"/>
      <c r="AT337" s="45"/>
      <c r="AU337" s="45"/>
      <c r="AV337" s="45"/>
      <c r="AW337" s="45"/>
      <c r="AX337" s="45"/>
      <c r="AY337" s="45"/>
      <c r="AZ337" s="45"/>
      <c r="BA337" s="45"/>
      <c r="BB337" s="45"/>
      <c r="BC337" s="45"/>
      <c r="BD337" s="45"/>
      <c r="BE337" s="45"/>
      <c r="BF337" s="45"/>
      <c r="BG337" s="45"/>
      <c r="BH337" s="45"/>
      <c r="BI337" s="45"/>
      <c r="BJ337" s="45"/>
      <c r="BK337" s="45"/>
      <c r="BL337" s="45"/>
      <c r="BM337" s="45"/>
      <c r="BN337" s="45"/>
      <c r="BO337" s="45"/>
      <c r="BP337" s="45"/>
      <c r="BQ337" s="45"/>
      <c r="BR337" s="45"/>
      <c r="BS337" s="45"/>
      <c r="BT337" s="45"/>
      <c r="BU337" s="45"/>
      <c r="BV337" s="45"/>
      <c r="BW337" s="45"/>
      <c r="BX337" s="45"/>
      <c r="BY337" s="45"/>
      <c r="BZ337" s="45"/>
      <c r="CA337" s="45"/>
      <c r="CB337" s="45"/>
      <c r="CC337" s="45"/>
      <c r="CD337" s="45"/>
      <c r="CE337" s="45"/>
      <c r="CF337" s="45"/>
      <c r="CG337" s="45"/>
      <c r="CH337" s="45"/>
      <c r="CI337" s="45"/>
      <c r="CJ337" s="45"/>
      <c r="CK337" s="45"/>
      <c r="CL337" s="45"/>
      <c r="CM337" s="45"/>
      <c r="CN337" s="45"/>
      <c r="CO337" s="45"/>
      <c r="CP337" s="45"/>
      <c r="CQ337" s="45"/>
      <c r="CR337" s="45"/>
      <c r="CS337" s="45"/>
      <c r="CT337" s="45"/>
      <c r="CU337" s="45"/>
      <c r="CV337" s="45"/>
      <c r="CW337" s="45"/>
      <c r="CX337" s="45"/>
      <c r="CY337" s="45"/>
      <c r="CZ337" s="45"/>
      <c r="DA337" s="45"/>
      <c r="DB337" s="45"/>
      <c r="DC337" s="46"/>
      <c r="DD337" s="46"/>
      <c r="DE337" s="46"/>
      <c r="DF337" s="46"/>
      <c r="DG337" s="46"/>
      <c r="DH337" s="46"/>
      <c r="DI337" s="46"/>
      <c r="DJ337" s="46"/>
      <c r="DK337" s="46"/>
      <c r="DL337" s="46"/>
      <c r="DM337" s="46"/>
      <c r="DN337" s="46"/>
      <c r="DO337" s="46"/>
      <c r="DP337" s="46"/>
      <c r="DQ337" s="46"/>
      <c r="DR337" s="46"/>
      <c r="DS337" s="46"/>
      <c r="DT337" s="46"/>
      <c r="DU337" s="46"/>
      <c r="DV337" s="46"/>
      <c r="DW337" s="46"/>
      <c r="DX337" s="46"/>
      <c r="DY337" s="46"/>
      <c r="DZ337" s="46"/>
      <c r="EA337" s="46"/>
      <c r="EB337" s="46"/>
      <c r="EC337" s="46"/>
      <c r="ED337" s="46"/>
      <c r="EE337" s="46"/>
      <c r="EF337" s="46"/>
      <c r="EG337" s="46"/>
      <c r="EH337" s="46"/>
      <c r="EI337" s="46"/>
      <c r="EJ337" s="46"/>
      <c r="EK337" s="46"/>
      <c r="EL337" s="46"/>
      <c r="EM337" s="46"/>
      <c r="EN337" s="46"/>
      <c r="EO337" s="46"/>
      <c r="EP337" s="46"/>
      <c r="EQ337" s="46"/>
      <c r="ER337" s="46"/>
      <c r="ES337" s="46"/>
      <c r="ET337" s="46"/>
      <c r="EU337" s="46"/>
      <c r="EV337" s="46"/>
      <c r="EW337" s="46"/>
      <c r="EX337" s="46"/>
    </row>
    <row r="338" spans="1:154" x14ac:dyDescent="0.2">
      <c r="A338" s="48"/>
      <c r="B338" s="49"/>
      <c r="C338" s="49"/>
      <c r="D338" s="49"/>
      <c r="E338" s="49"/>
      <c r="F338" s="49"/>
      <c r="G338" s="53" t="s">
        <v>184</v>
      </c>
      <c r="H338" s="51">
        <f>+H339+H340+H341+H342+H343+H344+H345+H346</f>
        <v>873665</v>
      </c>
      <c r="I338" s="51">
        <f>+I339+I340+I341+I342+I343+I344+I345+I346</f>
        <v>873665</v>
      </c>
      <c r="J338" s="68">
        <f t="shared" si="119"/>
        <v>0</v>
      </c>
      <c r="K338" s="66"/>
      <c r="L338" s="51">
        <f>+L339+L340+L341+L342+L343+L344+L345+L346</f>
        <v>873665</v>
      </c>
      <c r="M338" s="51">
        <f>+M339+M340+M341+M342+M343+M344+M345+M346</f>
        <v>0</v>
      </c>
      <c r="N338" s="51">
        <f>+N339+N340+N341+N342+N343+N344+N345+N346</f>
        <v>836094</v>
      </c>
      <c r="O338" s="51">
        <f>+O339+O340+O341+O342+O343+O344+O345+O346</f>
        <v>836094</v>
      </c>
      <c r="P338" s="51">
        <f t="shared" si="109"/>
        <v>37571</v>
      </c>
      <c r="Q338" s="41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1"/>
      <c r="DD338" s="11"/>
      <c r="DE338" s="11"/>
      <c r="DF338" s="11"/>
      <c r="DG338" s="11"/>
      <c r="DH338" s="11"/>
      <c r="DI338" s="11"/>
      <c r="DJ338" s="11"/>
      <c r="DK338" s="11"/>
      <c r="DL338" s="11"/>
      <c r="DM338" s="11"/>
      <c r="DN338" s="11"/>
      <c r="DO338" s="11"/>
      <c r="DP338" s="11"/>
      <c r="DQ338" s="11"/>
      <c r="DR338" s="11"/>
      <c r="DS338" s="11"/>
      <c r="DT338" s="11"/>
      <c r="DU338" s="11"/>
      <c r="DV338" s="11"/>
      <c r="DW338" s="11"/>
      <c r="DX338" s="11"/>
      <c r="DY338" s="11"/>
      <c r="DZ338" s="11"/>
      <c r="EA338" s="11"/>
      <c r="EB338" s="11"/>
      <c r="EC338" s="11"/>
      <c r="ED338" s="11"/>
      <c r="EE338" s="11"/>
      <c r="EF338" s="11"/>
      <c r="EG338" s="11"/>
      <c r="EH338" s="11"/>
      <c r="EI338" s="11"/>
      <c r="EJ338" s="11"/>
      <c r="EK338" s="11"/>
      <c r="EL338" s="11"/>
      <c r="EM338" s="11"/>
      <c r="EN338" s="11"/>
      <c r="EO338" s="11"/>
      <c r="EP338" s="11"/>
      <c r="EQ338" s="11"/>
      <c r="ER338" s="11"/>
      <c r="ES338" s="11"/>
      <c r="ET338" s="11"/>
      <c r="EU338" s="11"/>
      <c r="EV338" s="11"/>
      <c r="EW338" s="11"/>
      <c r="EX338" s="11"/>
    </row>
    <row r="339" spans="1:154" x14ac:dyDescent="0.2">
      <c r="A339" s="48"/>
      <c r="B339" s="49"/>
      <c r="C339" s="49"/>
      <c r="D339" s="49"/>
      <c r="E339" s="49"/>
      <c r="F339" s="49"/>
      <c r="G339" s="53" t="s">
        <v>185</v>
      </c>
      <c r="H339" s="68">
        <v>873665</v>
      </c>
      <c r="I339" s="68">
        <v>873665</v>
      </c>
      <c r="J339" s="68">
        <f t="shared" si="119"/>
        <v>0</v>
      </c>
      <c r="K339" s="66"/>
      <c r="L339" s="68">
        <v>873665</v>
      </c>
      <c r="M339" s="50">
        <v>0</v>
      </c>
      <c r="N339" s="68">
        <v>836094</v>
      </c>
      <c r="O339" s="69">
        <f t="shared" ref="O339:O353" si="123">M339+N339</f>
        <v>836094</v>
      </c>
      <c r="P339" s="69">
        <f t="shared" si="109"/>
        <v>37571</v>
      </c>
      <c r="Q339" s="41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1"/>
      <c r="DD339" s="11"/>
      <c r="DE339" s="11"/>
      <c r="DF339" s="11"/>
      <c r="DG339" s="11"/>
      <c r="DH339" s="11"/>
      <c r="DI339" s="11"/>
      <c r="DJ339" s="11"/>
      <c r="DK339" s="11"/>
      <c r="DL339" s="11"/>
      <c r="DM339" s="11"/>
      <c r="DN339" s="11"/>
      <c r="DO339" s="11"/>
      <c r="DP339" s="11"/>
      <c r="DQ339" s="11"/>
      <c r="DR339" s="11"/>
      <c r="DS339" s="11"/>
      <c r="DT339" s="11"/>
      <c r="DU339" s="11"/>
      <c r="DV339" s="11"/>
      <c r="DW339" s="11"/>
      <c r="DX339" s="11"/>
      <c r="DY339" s="11"/>
      <c r="DZ339" s="11"/>
      <c r="EA339" s="11"/>
      <c r="EB339" s="11"/>
      <c r="EC339" s="11"/>
      <c r="ED339" s="11"/>
      <c r="EE339" s="11"/>
      <c r="EF339" s="11"/>
      <c r="EG339" s="11"/>
      <c r="EH339" s="11"/>
      <c r="EI339" s="11"/>
      <c r="EJ339" s="11"/>
      <c r="EK339" s="11"/>
      <c r="EL339" s="11"/>
      <c r="EM339" s="11"/>
      <c r="EN339" s="11"/>
      <c r="EO339" s="11"/>
      <c r="EP339" s="11"/>
      <c r="EQ339" s="11"/>
      <c r="ER339" s="11"/>
      <c r="ES339" s="11"/>
      <c r="ET339" s="11"/>
      <c r="EU339" s="11"/>
      <c r="EV339" s="11"/>
      <c r="EW339" s="11"/>
      <c r="EX339" s="11"/>
    </row>
    <row r="340" spans="1:154" x14ac:dyDescent="0.2">
      <c r="A340" s="48"/>
      <c r="B340" s="49"/>
      <c r="C340" s="49"/>
      <c r="D340" s="49"/>
      <c r="E340" s="49"/>
      <c r="F340" s="49"/>
      <c r="G340" s="53" t="s">
        <v>186</v>
      </c>
      <c r="H340" s="68"/>
      <c r="I340" s="68"/>
      <c r="J340" s="68">
        <f t="shared" si="119"/>
        <v>0</v>
      </c>
      <c r="K340" s="66"/>
      <c r="L340" s="68"/>
      <c r="M340" s="50"/>
      <c r="N340" s="68"/>
      <c r="O340" s="69">
        <f t="shared" si="123"/>
        <v>0</v>
      </c>
      <c r="P340" s="69">
        <f t="shared" si="109"/>
        <v>0</v>
      </c>
      <c r="Q340" s="41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1"/>
      <c r="DD340" s="11"/>
      <c r="DE340" s="11"/>
      <c r="DF340" s="11"/>
      <c r="DG340" s="11"/>
      <c r="DH340" s="11"/>
      <c r="DI340" s="11"/>
      <c r="DJ340" s="11"/>
      <c r="DK340" s="11"/>
      <c r="DL340" s="11"/>
      <c r="DM340" s="11"/>
      <c r="DN340" s="11"/>
      <c r="DO340" s="11"/>
      <c r="DP340" s="11"/>
      <c r="DQ340" s="11"/>
      <c r="DR340" s="11"/>
      <c r="DS340" s="11"/>
      <c r="DT340" s="11"/>
      <c r="DU340" s="11"/>
      <c r="DV340" s="11"/>
      <c r="DW340" s="11"/>
      <c r="DX340" s="11"/>
      <c r="DY340" s="11"/>
      <c r="DZ340" s="11"/>
      <c r="EA340" s="11"/>
      <c r="EB340" s="11"/>
      <c r="EC340" s="11"/>
      <c r="ED340" s="11"/>
      <c r="EE340" s="11"/>
      <c r="EF340" s="11"/>
      <c r="EG340" s="11"/>
      <c r="EH340" s="11"/>
      <c r="EI340" s="11"/>
      <c r="EJ340" s="11"/>
      <c r="EK340" s="11"/>
      <c r="EL340" s="11"/>
      <c r="EM340" s="11"/>
      <c r="EN340" s="11"/>
      <c r="EO340" s="11"/>
      <c r="EP340" s="11"/>
      <c r="EQ340" s="11"/>
      <c r="ER340" s="11"/>
      <c r="ES340" s="11"/>
      <c r="ET340" s="11"/>
      <c r="EU340" s="11"/>
      <c r="EV340" s="11"/>
      <c r="EW340" s="11"/>
      <c r="EX340" s="11"/>
    </row>
    <row r="341" spans="1:154" x14ac:dyDescent="0.2">
      <c r="A341" s="48"/>
      <c r="B341" s="49"/>
      <c r="C341" s="49"/>
      <c r="D341" s="49"/>
      <c r="E341" s="49"/>
      <c r="F341" s="49"/>
      <c r="G341" s="53" t="s">
        <v>322</v>
      </c>
      <c r="H341" s="68"/>
      <c r="I341" s="68"/>
      <c r="J341" s="68">
        <f t="shared" si="119"/>
        <v>0</v>
      </c>
      <c r="K341" s="66"/>
      <c r="L341" s="68"/>
      <c r="M341" s="50"/>
      <c r="N341" s="68"/>
      <c r="O341" s="69">
        <f t="shared" si="123"/>
        <v>0</v>
      </c>
      <c r="P341" s="69">
        <f t="shared" si="109"/>
        <v>0</v>
      </c>
      <c r="Q341" s="41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1"/>
      <c r="DD341" s="11"/>
      <c r="DE341" s="11"/>
      <c r="DF341" s="11"/>
      <c r="DG341" s="11"/>
      <c r="DH341" s="11"/>
      <c r="DI341" s="11"/>
      <c r="DJ341" s="11"/>
      <c r="DK341" s="11"/>
      <c r="DL341" s="11"/>
      <c r="DM341" s="11"/>
      <c r="DN341" s="11"/>
      <c r="DO341" s="11"/>
      <c r="DP341" s="11"/>
      <c r="DQ341" s="11"/>
      <c r="DR341" s="11"/>
      <c r="DS341" s="11"/>
      <c r="DT341" s="11"/>
      <c r="DU341" s="11"/>
      <c r="DV341" s="11"/>
      <c r="DW341" s="11"/>
      <c r="DX341" s="11"/>
      <c r="DY341" s="11"/>
      <c r="DZ341" s="11"/>
      <c r="EA341" s="11"/>
      <c r="EB341" s="11"/>
      <c r="EC341" s="11"/>
      <c r="ED341" s="11"/>
      <c r="EE341" s="11"/>
      <c r="EF341" s="11"/>
      <c r="EG341" s="11"/>
      <c r="EH341" s="11"/>
      <c r="EI341" s="11"/>
      <c r="EJ341" s="11"/>
      <c r="EK341" s="11"/>
      <c r="EL341" s="11"/>
      <c r="EM341" s="11"/>
      <c r="EN341" s="11"/>
      <c r="EO341" s="11"/>
      <c r="EP341" s="11"/>
      <c r="EQ341" s="11"/>
      <c r="ER341" s="11"/>
      <c r="ES341" s="11"/>
      <c r="ET341" s="11"/>
      <c r="EU341" s="11"/>
      <c r="EV341" s="11"/>
      <c r="EW341" s="11"/>
      <c r="EX341" s="11"/>
    </row>
    <row r="342" spans="1:154" x14ac:dyDescent="0.2">
      <c r="A342" s="48"/>
      <c r="B342" s="49"/>
      <c r="C342" s="49"/>
      <c r="D342" s="49"/>
      <c r="E342" s="49"/>
      <c r="F342" s="49"/>
      <c r="G342" s="53" t="s">
        <v>323</v>
      </c>
      <c r="H342" s="68"/>
      <c r="I342" s="68"/>
      <c r="J342" s="68">
        <f t="shared" si="119"/>
        <v>0</v>
      </c>
      <c r="K342" s="66"/>
      <c r="L342" s="68"/>
      <c r="M342" s="50"/>
      <c r="N342" s="68"/>
      <c r="O342" s="69">
        <f t="shared" si="123"/>
        <v>0</v>
      </c>
      <c r="P342" s="69">
        <f t="shared" si="109"/>
        <v>0</v>
      </c>
      <c r="Q342" s="41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1"/>
      <c r="DD342" s="11"/>
      <c r="DE342" s="11"/>
      <c r="DF342" s="11"/>
      <c r="DG342" s="11"/>
      <c r="DH342" s="11"/>
      <c r="DI342" s="11"/>
      <c r="DJ342" s="11"/>
      <c r="DK342" s="11"/>
      <c r="DL342" s="11"/>
      <c r="DM342" s="11"/>
      <c r="DN342" s="11"/>
      <c r="DO342" s="11"/>
      <c r="DP342" s="11"/>
      <c r="DQ342" s="11"/>
      <c r="DR342" s="11"/>
      <c r="DS342" s="11"/>
      <c r="DT342" s="11"/>
      <c r="DU342" s="11"/>
      <c r="DV342" s="11"/>
      <c r="DW342" s="11"/>
      <c r="DX342" s="11"/>
      <c r="DY342" s="11"/>
      <c r="DZ342" s="11"/>
      <c r="EA342" s="11"/>
      <c r="EB342" s="11"/>
      <c r="EC342" s="11"/>
      <c r="ED342" s="11"/>
      <c r="EE342" s="11"/>
      <c r="EF342" s="11"/>
      <c r="EG342" s="11"/>
      <c r="EH342" s="11"/>
      <c r="EI342" s="11"/>
      <c r="EJ342" s="11"/>
      <c r="EK342" s="11"/>
      <c r="EL342" s="11"/>
      <c r="EM342" s="11"/>
      <c r="EN342" s="11"/>
      <c r="EO342" s="11"/>
      <c r="EP342" s="11"/>
      <c r="EQ342" s="11"/>
      <c r="ER342" s="11"/>
      <c r="ES342" s="11"/>
      <c r="ET342" s="11"/>
      <c r="EU342" s="11"/>
      <c r="EV342" s="11"/>
      <c r="EW342" s="11"/>
      <c r="EX342" s="11"/>
    </row>
    <row r="343" spans="1:154" x14ac:dyDescent="0.2">
      <c r="A343" s="48"/>
      <c r="B343" s="49"/>
      <c r="C343" s="49"/>
      <c r="D343" s="49"/>
      <c r="E343" s="49"/>
      <c r="F343" s="49"/>
      <c r="G343" s="53" t="s">
        <v>187</v>
      </c>
      <c r="H343" s="68"/>
      <c r="I343" s="68"/>
      <c r="J343" s="68">
        <f t="shared" si="119"/>
        <v>0</v>
      </c>
      <c r="K343" s="66"/>
      <c r="L343" s="68"/>
      <c r="M343" s="50"/>
      <c r="N343" s="68"/>
      <c r="O343" s="69">
        <f t="shared" si="123"/>
        <v>0</v>
      </c>
      <c r="P343" s="69">
        <f t="shared" si="109"/>
        <v>0</v>
      </c>
      <c r="Q343" s="41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1"/>
      <c r="DD343" s="11"/>
      <c r="DE343" s="11"/>
      <c r="DF343" s="11"/>
      <c r="DG343" s="11"/>
      <c r="DH343" s="11"/>
      <c r="DI343" s="11"/>
      <c r="DJ343" s="11"/>
      <c r="DK343" s="11"/>
      <c r="DL343" s="11"/>
      <c r="DM343" s="11"/>
      <c r="DN343" s="11"/>
      <c r="DO343" s="11"/>
      <c r="DP343" s="11"/>
      <c r="DQ343" s="11"/>
      <c r="DR343" s="11"/>
      <c r="DS343" s="11"/>
      <c r="DT343" s="11"/>
      <c r="DU343" s="11"/>
      <c r="DV343" s="11"/>
      <c r="DW343" s="11"/>
      <c r="DX343" s="11"/>
      <c r="DY343" s="11"/>
      <c r="DZ343" s="11"/>
      <c r="EA343" s="11"/>
      <c r="EB343" s="11"/>
      <c r="EC343" s="11"/>
      <c r="ED343" s="11"/>
      <c r="EE343" s="11"/>
      <c r="EF343" s="11"/>
      <c r="EG343" s="11"/>
      <c r="EH343" s="11"/>
      <c r="EI343" s="11"/>
      <c r="EJ343" s="11"/>
      <c r="EK343" s="11"/>
      <c r="EL343" s="11"/>
      <c r="EM343" s="11"/>
      <c r="EN343" s="11"/>
      <c r="EO343" s="11"/>
      <c r="EP343" s="11"/>
      <c r="EQ343" s="11"/>
      <c r="ER343" s="11"/>
      <c r="ES343" s="11"/>
      <c r="ET343" s="11"/>
      <c r="EU343" s="11"/>
      <c r="EV343" s="11"/>
      <c r="EW343" s="11"/>
      <c r="EX343" s="11"/>
    </row>
    <row r="344" spans="1:154" x14ac:dyDescent="0.2">
      <c r="A344" s="48"/>
      <c r="B344" s="49"/>
      <c r="C344" s="49"/>
      <c r="D344" s="49"/>
      <c r="E344" s="49"/>
      <c r="F344" s="49"/>
      <c r="G344" s="53" t="s">
        <v>324</v>
      </c>
      <c r="H344" s="68"/>
      <c r="I344" s="68"/>
      <c r="J344" s="68">
        <f t="shared" si="119"/>
        <v>0</v>
      </c>
      <c r="K344" s="66"/>
      <c r="L344" s="68"/>
      <c r="M344" s="50"/>
      <c r="N344" s="68"/>
      <c r="O344" s="69">
        <f t="shared" si="123"/>
        <v>0</v>
      </c>
      <c r="P344" s="69">
        <f t="shared" si="109"/>
        <v>0</v>
      </c>
      <c r="Q344" s="41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1"/>
      <c r="DD344" s="11"/>
      <c r="DE344" s="11"/>
      <c r="DF344" s="11"/>
      <c r="DG344" s="11"/>
      <c r="DH344" s="11"/>
      <c r="DI344" s="11"/>
      <c r="DJ344" s="11"/>
      <c r="DK344" s="11"/>
      <c r="DL344" s="11"/>
      <c r="DM344" s="11"/>
      <c r="DN344" s="11"/>
      <c r="DO344" s="11"/>
      <c r="DP344" s="11"/>
      <c r="DQ344" s="11"/>
      <c r="DR344" s="11"/>
      <c r="DS344" s="11"/>
      <c r="DT344" s="11"/>
      <c r="DU344" s="11"/>
      <c r="DV344" s="11"/>
      <c r="DW344" s="11"/>
      <c r="DX344" s="11"/>
      <c r="DY344" s="11"/>
      <c r="DZ344" s="11"/>
      <c r="EA344" s="11"/>
      <c r="EB344" s="11"/>
      <c r="EC344" s="11"/>
      <c r="ED344" s="11"/>
      <c r="EE344" s="11"/>
      <c r="EF344" s="11"/>
      <c r="EG344" s="11"/>
      <c r="EH344" s="11"/>
      <c r="EI344" s="11"/>
      <c r="EJ344" s="11"/>
      <c r="EK344" s="11"/>
      <c r="EL344" s="11"/>
      <c r="EM344" s="11"/>
      <c r="EN344" s="11"/>
      <c r="EO344" s="11"/>
      <c r="EP344" s="11"/>
      <c r="EQ344" s="11"/>
      <c r="ER344" s="11"/>
      <c r="ES344" s="11"/>
      <c r="ET344" s="11"/>
      <c r="EU344" s="11"/>
      <c r="EV344" s="11"/>
      <c r="EW344" s="11"/>
      <c r="EX344" s="11"/>
    </row>
    <row r="345" spans="1:154" x14ac:dyDescent="0.2">
      <c r="A345" s="48"/>
      <c r="B345" s="49"/>
      <c r="C345" s="49"/>
      <c r="D345" s="49"/>
      <c r="E345" s="49"/>
      <c r="F345" s="49"/>
      <c r="G345" s="96" t="s">
        <v>325</v>
      </c>
      <c r="H345" s="68"/>
      <c r="I345" s="68"/>
      <c r="J345" s="68">
        <f t="shared" si="119"/>
        <v>0</v>
      </c>
      <c r="K345" s="66"/>
      <c r="L345" s="68"/>
      <c r="M345" s="50"/>
      <c r="N345" s="68"/>
      <c r="O345" s="69">
        <f t="shared" si="123"/>
        <v>0</v>
      </c>
      <c r="P345" s="69">
        <f t="shared" si="109"/>
        <v>0</v>
      </c>
      <c r="Q345" s="41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1"/>
      <c r="DD345" s="11"/>
      <c r="DE345" s="11"/>
      <c r="DF345" s="11"/>
      <c r="DG345" s="11"/>
      <c r="DH345" s="11"/>
      <c r="DI345" s="11"/>
      <c r="DJ345" s="11"/>
      <c r="DK345" s="11"/>
      <c r="DL345" s="11"/>
      <c r="DM345" s="11"/>
      <c r="DN345" s="11"/>
      <c r="DO345" s="11"/>
      <c r="DP345" s="11"/>
      <c r="DQ345" s="11"/>
      <c r="DR345" s="11"/>
      <c r="DS345" s="11"/>
      <c r="DT345" s="11"/>
      <c r="DU345" s="11"/>
      <c r="DV345" s="11"/>
      <c r="DW345" s="11"/>
      <c r="DX345" s="11"/>
      <c r="DY345" s="11"/>
      <c r="DZ345" s="11"/>
      <c r="EA345" s="11"/>
      <c r="EB345" s="11"/>
      <c r="EC345" s="11"/>
      <c r="ED345" s="11"/>
      <c r="EE345" s="11"/>
      <c r="EF345" s="11"/>
      <c r="EG345" s="11"/>
      <c r="EH345" s="11"/>
      <c r="EI345" s="11"/>
      <c r="EJ345" s="11"/>
      <c r="EK345" s="11"/>
      <c r="EL345" s="11"/>
      <c r="EM345" s="11"/>
      <c r="EN345" s="11"/>
      <c r="EO345" s="11"/>
      <c r="EP345" s="11"/>
      <c r="EQ345" s="11"/>
      <c r="ER345" s="11"/>
      <c r="ES345" s="11"/>
      <c r="ET345" s="11"/>
      <c r="EU345" s="11"/>
      <c r="EV345" s="11"/>
      <c r="EW345" s="11"/>
      <c r="EX345" s="11"/>
    </row>
    <row r="346" spans="1:154" x14ac:dyDescent="0.2">
      <c r="A346" s="48"/>
      <c r="B346" s="49"/>
      <c r="C346" s="49"/>
      <c r="D346" s="49"/>
      <c r="E346" s="49"/>
      <c r="F346" s="49"/>
      <c r="G346" s="96" t="s">
        <v>326</v>
      </c>
      <c r="H346" s="68"/>
      <c r="I346" s="68"/>
      <c r="J346" s="68">
        <f t="shared" si="119"/>
        <v>0</v>
      </c>
      <c r="K346" s="66"/>
      <c r="L346" s="68"/>
      <c r="M346" s="50"/>
      <c r="N346" s="68"/>
      <c r="O346" s="69">
        <f t="shared" si="123"/>
        <v>0</v>
      </c>
      <c r="P346" s="69">
        <f t="shared" si="109"/>
        <v>0</v>
      </c>
      <c r="Q346" s="41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1"/>
      <c r="DD346" s="11"/>
      <c r="DE346" s="11"/>
      <c r="DF346" s="11"/>
      <c r="DG346" s="11"/>
      <c r="DH346" s="11"/>
      <c r="DI346" s="11"/>
      <c r="DJ346" s="11"/>
      <c r="DK346" s="11"/>
      <c r="DL346" s="11"/>
      <c r="DM346" s="11"/>
      <c r="DN346" s="11"/>
      <c r="DO346" s="11"/>
      <c r="DP346" s="11"/>
      <c r="DQ346" s="11"/>
      <c r="DR346" s="11"/>
      <c r="DS346" s="11"/>
      <c r="DT346" s="11"/>
      <c r="DU346" s="11"/>
      <c r="DV346" s="11"/>
      <c r="DW346" s="11"/>
      <c r="DX346" s="11"/>
      <c r="DY346" s="11"/>
      <c r="DZ346" s="11"/>
      <c r="EA346" s="11"/>
      <c r="EB346" s="11"/>
      <c r="EC346" s="11"/>
      <c r="ED346" s="11"/>
      <c r="EE346" s="11"/>
      <c r="EF346" s="11"/>
      <c r="EG346" s="11"/>
      <c r="EH346" s="11"/>
      <c r="EI346" s="11"/>
      <c r="EJ346" s="11"/>
      <c r="EK346" s="11"/>
      <c r="EL346" s="11"/>
      <c r="EM346" s="11"/>
      <c r="EN346" s="11"/>
      <c r="EO346" s="11"/>
      <c r="EP346" s="11"/>
      <c r="EQ346" s="11"/>
      <c r="ER346" s="11"/>
      <c r="ES346" s="11"/>
      <c r="ET346" s="11"/>
      <c r="EU346" s="11"/>
      <c r="EV346" s="11"/>
      <c r="EW346" s="11"/>
      <c r="EX346" s="11"/>
    </row>
    <row r="347" spans="1:154" x14ac:dyDescent="0.2">
      <c r="A347" s="48"/>
      <c r="B347" s="49"/>
      <c r="C347" s="49"/>
      <c r="D347" s="49"/>
      <c r="E347" s="49"/>
      <c r="F347" s="49"/>
      <c r="G347" s="53" t="s">
        <v>188</v>
      </c>
      <c r="H347" s="68">
        <v>11904</v>
      </c>
      <c r="I347" s="68">
        <v>11904</v>
      </c>
      <c r="J347" s="68">
        <f t="shared" si="119"/>
        <v>0</v>
      </c>
      <c r="K347" s="66"/>
      <c r="L347" s="68">
        <v>11904</v>
      </c>
      <c r="M347" s="50">
        <v>0</v>
      </c>
      <c r="N347" s="68">
        <v>11904</v>
      </c>
      <c r="O347" s="69">
        <f t="shared" si="123"/>
        <v>11904</v>
      </c>
      <c r="P347" s="69">
        <f t="shared" si="109"/>
        <v>0</v>
      </c>
      <c r="Q347" s="41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1"/>
      <c r="DD347" s="11"/>
      <c r="DE347" s="11"/>
      <c r="DF347" s="11"/>
      <c r="DG347" s="11"/>
      <c r="DH347" s="11"/>
      <c r="DI347" s="11"/>
      <c r="DJ347" s="11"/>
      <c r="DK347" s="11"/>
      <c r="DL347" s="11"/>
      <c r="DM347" s="11"/>
      <c r="DN347" s="11"/>
      <c r="DO347" s="11"/>
      <c r="DP347" s="11"/>
      <c r="DQ347" s="11"/>
      <c r="DR347" s="11"/>
      <c r="DS347" s="11"/>
      <c r="DT347" s="11"/>
      <c r="DU347" s="11"/>
      <c r="DV347" s="11"/>
      <c r="DW347" s="11"/>
      <c r="DX347" s="11"/>
      <c r="DY347" s="11"/>
      <c r="DZ347" s="11"/>
      <c r="EA347" s="11"/>
      <c r="EB347" s="11"/>
      <c r="EC347" s="11"/>
      <c r="ED347" s="11"/>
      <c r="EE347" s="11"/>
      <c r="EF347" s="11"/>
      <c r="EG347" s="11"/>
      <c r="EH347" s="11"/>
      <c r="EI347" s="11"/>
      <c r="EJ347" s="11"/>
      <c r="EK347" s="11"/>
      <c r="EL347" s="11"/>
      <c r="EM347" s="11"/>
      <c r="EN347" s="11"/>
      <c r="EO347" s="11"/>
      <c r="EP347" s="11"/>
      <c r="EQ347" s="11"/>
      <c r="ER347" s="11"/>
      <c r="ES347" s="11"/>
      <c r="ET347" s="11"/>
      <c r="EU347" s="11"/>
      <c r="EV347" s="11"/>
      <c r="EW347" s="11"/>
      <c r="EX347" s="11"/>
    </row>
    <row r="348" spans="1:154" s="79" customFormat="1" x14ac:dyDescent="0.2">
      <c r="A348" s="70"/>
      <c r="B348" s="71"/>
      <c r="C348" s="71"/>
      <c r="D348" s="71"/>
      <c r="E348" s="71"/>
      <c r="F348" s="71"/>
      <c r="G348" s="72" t="s">
        <v>189</v>
      </c>
      <c r="H348" s="73">
        <v>41431</v>
      </c>
      <c r="I348" s="73">
        <v>41431</v>
      </c>
      <c r="J348" s="68">
        <f t="shared" si="119"/>
        <v>0</v>
      </c>
      <c r="K348" s="66"/>
      <c r="L348" s="73">
        <v>41431</v>
      </c>
      <c r="M348" s="75">
        <v>0</v>
      </c>
      <c r="N348" s="73">
        <v>41431</v>
      </c>
      <c r="O348" s="95">
        <f t="shared" si="123"/>
        <v>41431</v>
      </c>
      <c r="P348" s="95">
        <f t="shared" si="109"/>
        <v>0</v>
      </c>
      <c r="Q348" s="41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7"/>
      <c r="AT348" s="77"/>
      <c r="AU348" s="77"/>
      <c r="AV348" s="77"/>
      <c r="AW348" s="77"/>
      <c r="AX348" s="77"/>
      <c r="AY348" s="77"/>
      <c r="AZ348" s="77"/>
      <c r="BA348" s="77"/>
      <c r="BB348" s="77"/>
      <c r="BC348" s="77"/>
      <c r="BD348" s="77"/>
      <c r="BE348" s="77"/>
      <c r="BF348" s="77"/>
      <c r="BG348" s="77"/>
      <c r="BH348" s="77"/>
      <c r="BI348" s="77"/>
      <c r="BJ348" s="77"/>
      <c r="BK348" s="77"/>
      <c r="BL348" s="77"/>
      <c r="BM348" s="77"/>
      <c r="BN348" s="77"/>
      <c r="BO348" s="77"/>
      <c r="BP348" s="77"/>
      <c r="BQ348" s="77"/>
      <c r="BR348" s="77"/>
      <c r="BS348" s="77"/>
      <c r="BT348" s="77"/>
      <c r="BU348" s="77"/>
      <c r="BV348" s="77"/>
      <c r="BW348" s="77"/>
      <c r="BX348" s="77"/>
      <c r="BY348" s="77"/>
      <c r="BZ348" s="77"/>
      <c r="CA348" s="77"/>
      <c r="CB348" s="77"/>
      <c r="CC348" s="77"/>
      <c r="CD348" s="77"/>
      <c r="CE348" s="77"/>
      <c r="CF348" s="77"/>
      <c r="CG348" s="77"/>
      <c r="CH348" s="77"/>
      <c r="CI348" s="77"/>
      <c r="CJ348" s="77"/>
      <c r="CK348" s="77"/>
      <c r="CL348" s="77"/>
      <c r="CM348" s="77"/>
      <c r="CN348" s="77"/>
      <c r="CO348" s="77"/>
      <c r="CP348" s="77"/>
      <c r="CQ348" s="77"/>
      <c r="CR348" s="77"/>
      <c r="CS348" s="77"/>
      <c r="CT348" s="77"/>
      <c r="CU348" s="77"/>
      <c r="CV348" s="77"/>
      <c r="CW348" s="77"/>
      <c r="CX348" s="77"/>
      <c r="CY348" s="77"/>
      <c r="CZ348" s="77"/>
      <c r="DA348" s="77"/>
      <c r="DB348" s="77"/>
      <c r="DC348" s="78"/>
      <c r="DD348" s="78"/>
      <c r="DE348" s="78"/>
      <c r="DF348" s="78"/>
      <c r="DG348" s="78"/>
      <c r="DH348" s="78"/>
      <c r="DI348" s="78"/>
      <c r="DJ348" s="78"/>
      <c r="DK348" s="78"/>
      <c r="DL348" s="78"/>
      <c r="DM348" s="78"/>
      <c r="DN348" s="78"/>
      <c r="DO348" s="78"/>
      <c r="DP348" s="78"/>
      <c r="DQ348" s="78"/>
      <c r="DR348" s="78"/>
      <c r="DS348" s="78"/>
      <c r="DT348" s="78"/>
      <c r="DU348" s="78"/>
      <c r="DV348" s="78"/>
      <c r="DW348" s="78"/>
      <c r="DX348" s="78"/>
      <c r="DY348" s="78"/>
      <c r="DZ348" s="78"/>
      <c r="EA348" s="78"/>
      <c r="EB348" s="78"/>
      <c r="EC348" s="78"/>
      <c r="ED348" s="78"/>
      <c r="EE348" s="78"/>
      <c r="EF348" s="78"/>
      <c r="EG348" s="78"/>
      <c r="EH348" s="78"/>
      <c r="EI348" s="78"/>
      <c r="EJ348" s="78"/>
      <c r="EK348" s="78"/>
      <c r="EL348" s="78"/>
      <c r="EM348" s="78"/>
      <c r="EN348" s="78"/>
      <c r="EO348" s="78"/>
      <c r="EP348" s="78"/>
      <c r="EQ348" s="78"/>
      <c r="ER348" s="78"/>
      <c r="ES348" s="78"/>
      <c r="ET348" s="78"/>
      <c r="EU348" s="78"/>
      <c r="EV348" s="78"/>
      <c r="EW348" s="78"/>
      <c r="EX348" s="78"/>
    </row>
    <row r="349" spans="1:154" hidden="1" x14ac:dyDescent="0.2">
      <c r="A349" s="38"/>
      <c r="B349" s="39"/>
      <c r="C349" s="39"/>
      <c r="D349" s="39"/>
      <c r="E349" s="39"/>
      <c r="F349" s="39"/>
      <c r="G349" s="52" t="s">
        <v>190</v>
      </c>
      <c r="H349" s="65">
        <f>+H350+H351+H352+H353</f>
        <v>0</v>
      </c>
      <c r="I349" s="65">
        <f>+I350+I351+I352+I353</f>
        <v>0</v>
      </c>
      <c r="J349" s="68">
        <f t="shared" si="119"/>
        <v>0</v>
      </c>
      <c r="K349" s="66"/>
      <c r="L349" s="65">
        <f>+L350+L351+L352+L353</f>
        <v>0</v>
      </c>
      <c r="M349" s="60">
        <f>+M350+M351+M352+M353</f>
        <v>0</v>
      </c>
      <c r="N349" s="65">
        <f>+N350+N351+N352+N353</f>
        <v>0</v>
      </c>
      <c r="O349" s="65">
        <f>+O350+O351+O352+O353</f>
        <v>0</v>
      </c>
      <c r="P349" s="67">
        <f t="shared" si="109"/>
        <v>0</v>
      </c>
      <c r="Q349" s="41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1"/>
      <c r="DD349" s="11"/>
      <c r="DE349" s="11"/>
      <c r="DF349" s="11"/>
      <c r="DG349" s="11"/>
      <c r="DH349" s="11"/>
      <c r="DI349" s="11"/>
      <c r="DJ349" s="11"/>
      <c r="DK349" s="11"/>
      <c r="DL349" s="11"/>
      <c r="DM349" s="11"/>
      <c r="DN349" s="11"/>
      <c r="DO349" s="11"/>
      <c r="DP349" s="11"/>
      <c r="DQ349" s="11"/>
      <c r="DR349" s="11"/>
      <c r="DS349" s="11"/>
      <c r="DT349" s="11"/>
      <c r="DU349" s="11"/>
      <c r="DV349" s="11"/>
      <c r="DW349" s="11"/>
      <c r="DX349" s="11"/>
      <c r="DY349" s="11"/>
      <c r="DZ349" s="11"/>
      <c r="EA349" s="11"/>
      <c r="EB349" s="11"/>
      <c r="EC349" s="11"/>
      <c r="ED349" s="11"/>
      <c r="EE349" s="11"/>
      <c r="EF349" s="11"/>
      <c r="EG349" s="11"/>
      <c r="EH349" s="11"/>
      <c r="EI349" s="11"/>
      <c r="EJ349" s="11"/>
      <c r="EK349" s="11"/>
      <c r="EL349" s="11"/>
      <c r="EM349" s="11"/>
      <c r="EN349" s="11"/>
      <c r="EO349" s="11"/>
      <c r="EP349" s="11"/>
      <c r="EQ349" s="11"/>
      <c r="ER349" s="11"/>
      <c r="ES349" s="11"/>
      <c r="ET349" s="11"/>
      <c r="EU349" s="11"/>
      <c r="EV349" s="11"/>
      <c r="EW349" s="11"/>
      <c r="EX349" s="11"/>
    </row>
    <row r="350" spans="1:154" hidden="1" x14ac:dyDescent="0.2">
      <c r="A350" s="48"/>
      <c r="B350" s="49"/>
      <c r="C350" s="49"/>
      <c r="D350" s="49"/>
      <c r="E350" s="49"/>
      <c r="F350" s="49"/>
      <c r="G350" s="53" t="s">
        <v>191</v>
      </c>
      <c r="H350" s="68"/>
      <c r="I350" s="68"/>
      <c r="J350" s="68">
        <f t="shared" si="119"/>
        <v>0</v>
      </c>
      <c r="K350" s="66"/>
      <c r="L350" s="68"/>
      <c r="M350" s="50"/>
      <c r="N350" s="68"/>
      <c r="O350" s="69">
        <f t="shared" si="123"/>
        <v>0</v>
      </c>
      <c r="P350" s="69">
        <f t="shared" si="109"/>
        <v>0</v>
      </c>
      <c r="Q350" s="41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1"/>
      <c r="DD350" s="11"/>
      <c r="DE350" s="11"/>
      <c r="DF350" s="11"/>
      <c r="DG350" s="11"/>
      <c r="DH350" s="11"/>
      <c r="DI350" s="11"/>
      <c r="DJ350" s="11"/>
      <c r="DK350" s="11"/>
      <c r="DL350" s="11"/>
      <c r="DM350" s="11"/>
      <c r="DN350" s="11"/>
      <c r="DO350" s="11"/>
      <c r="DP350" s="11"/>
      <c r="DQ350" s="11"/>
      <c r="DR350" s="11"/>
      <c r="DS350" s="11"/>
      <c r="DT350" s="11"/>
      <c r="DU350" s="11"/>
      <c r="DV350" s="11"/>
      <c r="DW350" s="11"/>
      <c r="DX350" s="11"/>
      <c r="DY350" s="11"/>
      <c r="DZ350" s="11"/>
      <c r="EA350" s="11"/>
      <c r="EB350" s="11"/>
      <c r="EC350" s="11"/>
      <c r="ED350" s="11"/>
      <c r="EE350" s="11"/>
      <c r="EF350" s="11"/>
      <c r="EG350" s="11"/>
      <c r="EH350" s="11"/>
      <c r="EI350" s="11"/>
      <c r="EJ350" s="11"/>
      <c r="EK350" s="11"/>
      <c r="EL350" s="11"/>
      <c r="EM350" s="11"/>
      <c r="EN350" s="11"/>
      <c r="EO350" s="11"/>
      <c r="EP350" s="11"/>
      <c r="EQ350" s="11"/>
      <c r="ER350" s="11"/>
      <c r="ES350" s="11"/>
      <c r="ET350" s="11"/>
      <c r="EU350" s="11"/>
      <c r="EV350" s="11"/>
      <c r="EW350" s="11"/>
      <c r="EX350" s="11"/>
    </row>
    <row r="351" spans="1:154" hidden="1" x14ac:dyDescent="0.2">
      <c r="A351" s="48"/>
      <c r="B351" s="49"/>
      <c r="C351" s="49"/>
      <c r="D351" s="49"/>
      <c r="E351" s="49"/>
      <c r="F351" s="49"/>
      <c r="G351" s="53" t="s">
        <v>192</v>
      </c>
      <c r="H351" s="68"/>
      <c r="I351" s="68"/>
      <c r="J351" s="68">
        <f t="shared" si="119"/>
        <v>0</v>
      </c>
      <c r="K351" s="66"/>
      <c r="L351" s="68"/>
      <c r="M351" s="50"/>
      <c r="N351" s="68"/>
      <c r="O351" s="69">
        <f t="shared" si="123"/>
        <v>0</v>
      </c>
      <c r="P351" s="69">
        <f t="shared" si="109"/>
        <v>0</v>
      </c>
      <c r="Q351" s="41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1"/>
      <c r="DD351" s="11"/>
      <c r="DE351" s="11"/>
      <c r="DF351" s="11"/>
      <c r="DG351" s="11"/>
      <c r="DH351" s="11"/>
      <c r="DI351" s="11"/>
      <c r="DJ351" s="11"/>
      <c r="DK351" s="11"/>
      <c r="DL351" s="11"/>
      <c r="DM351" s="11"/>
      <c r="DN351" s="11"/>
      <c r="DO351" s="11"/>
      <c r="DP351" s="11"/>
      <c r="DQ351" s="11"/>
      <c r="DR351" s="11"/>
      <c r="DS351" s="11"/>
      <c r="DT351" s="11"/>
      <c r="DU351" s="11"/>
      <c r="DV351" s="11"/>
      <c r="DW351" s="11"/>
      <c r="DX351" s="11"/>
      <c r="DY351" s="11"/>
      <c r="DZ351" s="11"/>
      <c r="EA351" s="11"/>
      <c r="EB351" s="11"/>
      <c r="EC351" s="11"/>
      <c r="ED351" s="11"/>
      <c r="EE351" s="11"/>
      <c r="EF351" s="11"/>
      <c r="EG351" s="11"/>
      <c r="EH351" s="11"/>
      <c r="EI351" s="11"/>
      <c r="EJ351" s="11"/>
      <c r="EK351" s="11"/>
      <c r="EL351" s="11"/>
      <c r="EM351" s="11"/>
      <c r="EN351" s="11"/>
      <c r="EO351" s="11"/>
      <c r="EP351" s="11"/>
      <c r="EQ351" s="11"/>
      <c r="ER351" s="11"/>
      <c r="ES351" s="11"/>
      <c r="ET351" s="11"/>
      <c r="EU351" s="11"/>
      <c r="EV351" s="11"/>
      <c r="EW351" s="11"/>
      <c r="EX351" s="11"/>
    </row>
    <row r="352" spans="1:154" hidden="1" x14ac:dyDescent="0.2">
      <c r="A352" s="48"/>
      <c r="B352" s="49"/>
      <c r="C352" s="49"/>
      <c r="D352" s="49"/>
      <c r="E352" s="49"/>
      <c r="F352" s="49"/>
      <c r="G352" s="53" t="s">
        <v>193</v>
      </c>
      <c r="H352" s="68"/>
      <c r="I352" s="68"/>
      <c r="J352" s="68">
        <f t="shared" si="119"/>
        <v>0</v>
      </c>
      <c r="K352" s="66"/>
      <c r="L352" s="68"/>
      <c r="M352" s="50"/>
      <c r="N352" s="68"/>
      <c r="O352" s="69">
        <f t="shared" si="123"/>
        <v>0</v>
      </c>
      <c r="P352" s="69">
        <f t="shared" si="109"/>
        <v>0</v>
      </c>
      <c r="Q352" s="41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1"/>
      <c r="DD352" s="11"/>
      <c r="DE352" s="11"/>
      <c r="DF352" s="11"/>
      <c r="DG352" s="11"/>
      <c r="DH352" s="11"/>
      <c r="DI352" s="11"/>
      <c r="DJ352" s="11"/>
      <c r="DK352" s="11"/>
      <c r="DL352" s="11"/>
      <c r="DM352" s="11"/>
      <c r="DN352" s="11"/>
      <c r="DO352" s="11"/>
      <c r="DP352" s="11"/>
      <c r="DQ352" s="11"/>
      <c r="DR352" s="11"/>
      <c r="DS352" s="11"/>
      <c r="DT352" s="11"/>
      <c r="DU352" s="11"/>
      <c r="DV352" s="11"/>
      <c r="DW352" s="11"/>
      <c r="DX352" s="11"/>
      <c r="DY352" s="11"/>
      <c r="DZ352" s="11"/>
      <c r="EA352" s="11"/>
      <c r="EB352" s="11"/>
      <c r="EC352" s="11"/>
      <c r="ED352" s="11"/>
      <c r="EE352" s="11"/>
      <c r="EF352" s="11"/>
      <c r="EG352" s="11"/>
      <c r="EH352" s="11"/>
      <c r="EI352" s="11"/>
      <c r="EJ352" s="11"/>
      <c r="EK352" s="11"/>
      <c r="EL352" s="11"/>
      <c r="EM352" s="11"/>
      <c r="EN352" s="11"/>
      <c r="EO352" s="11"/>
      <c r="EP352" s="11"/>
      <c r="EQ352" s="11"/>
      <c r="ER352" s="11"/>
      <c r="ES352" s="11"/>
      <c r="ET352" s="11"/>
      <c r="EU352" s="11"/>
      <c r="EV352" s="11"/>
      <c r="EW352" s="11"/>
      <c r="EX352" s="11"/>
    </row>
    <row r="353" spans="1:154" hidden="1" x14ac:dyDescent="0.2">
      <c r="A353" s="48"/>
      <c r="B353" s="49"/>
      <c r="C353" s="49"/>
      <c r="D353" s="49"/>
      <c r="E353" s="49"/>
      <c r="F353" s="49"/>
      <c r="G353" s="53" t="s">
        <v>194</v>
      </c>
      <c r="H353" s="68"/>
      <c r="I353" s="68"/>
      <c r="J353" s="68">
        <f t="shared" si="119"/>
        <v>0</v>
      </c>
      <c r="K353" s="66"/>
      <c r="L353" s="68"/>
      <c r="M353" s="50"/>
      <c r="N353" s="68"/>
      <c r="O353" s="69">
        <f t="shared" si="123"/>
        <v>0</v>
      </c>
      <c r="P353" s="69">
        <f t="shared" si="109"/>
        <v>0</v>
      </c>
      <c r="Q353" s="41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1"/>
      <c r="DD353" s="11"/>
      <c r="DE353" s="11"/>
      <c r="DF353" s="11"/>
      <c r="DG353" s="11"/>
      <c r="DH353" s="11"/>
      <c r="DI353" s="11"/>
      <c r="DJ353" s="11"/>
      <c r="DK353" s="11"/>
      <c r="DL353" s="11"/>
      <c r="DM353" s="11"/>
      <c r="DN353" s="11"/>
      <c r="DO353" s="11"/>
      <c r="DP353" s="11"/>
      <c r="DQ353" s="11"/>
      <c r="DR353" s="11"/>
      <c r="DS353" s="11"/>
      <c r="DT353" s="11"/>
      <c r="DU353" s="11"/>
      <c r="DV353" s="11"/>
      <c r="DW353" s="11"/>
      <c r="DX353" s="11"/>
      <c r="DY353" s="11"/>
      <c r="DZ353" s="11"/>
      <c r="EA353" s="11"/>
      <c r="EB353" s="11"/>
      <c r="EC353" s="11"/>
      <c r="ED353" s="11"/>
      <c r="EE353" s="11"/>
      <c r="EF353" s="11"/>
      <c r="EG353" s="11"/>
      <c r="EH353" s="11"/>
      <c r="EI353" s="11"/>
      <c r="EJ353" s="11"/>
      <c r="EK353" s="11"/>
      <c r="EL353" s="11"/>
      <c r="EM353" s="11"/>
      <c r="EN353" s="11"/>
      <c r="EO353" s="11"/>
      <c r="EP353" s="11"/>
      <c r="EQ353" s="11"/>
      <c r="ER353" s="11"/>
      <c r="ES353" s="11"/>
      <c r="ET353" s="11"/>
      <c r="EU353" s="11"/>
      <c r="EV353" s="11"/>
      <c r="EW353" s="11"/>
      <c r="EX353" s="11"/>
    </row>
    <row r="354" spans="1:154" x14ac:dyDescent="0.2">
      <c r="A354" s="38"/>
      <c r="B354" s="39"/>
      <c r="C354" s="39"/>
      <c r="D354" s="39"/>
      <c r="E354" s="39" t="s">
        <v>30</v>
      </c>
      <c r="F354" s="39"/>
      <c r="G354" s="52" t="s">
        <v>100</v>
      </c>
      <c r="H354" s="97">
        <f>H355</f>
        <v>15600</v>
      </c>
      <c r="I354" s="97">
        <f>I355</f>
        <v>15600</v>
      </c>
      <c r="J354" s="68">
        <f t="shared" si="119"/>
        <v>0</v>
      </c>
      <c r="K354" s="66">
        <f t="shared" si="112"/>
        <v>100</v>
      </c>
      <c r="L354" s="97">
        <f>L355</f>
        <v>15600</v>
      </c>
      <c r="M354" s="60">
        <f>M355</f>
        <v>0</v>
      </c>
      <c r="N354" s="97">
        <f>N355</f>
        <v>14461</v>
      </c>
      <c r="O354" s="60">
        <f>O355</f>
        <v>14461</v>
      </c>
      <c r="P354" s="60">
        <f t="shared" si="109"/>
        <v>1139</v>
      </c>
      <c r="Q354" s="41">
        <f t="shared" si="110"/>
        <v>92.7</v>
      </c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1"/>
      <c r="DD354" s="11"/>
      <c r="DE354" s="11"/>
      <c r="DF354" s="11"/>
      <c r="DG354" s="11"/>
      <c r="DH354" s="11"/>
      <c r="DI354" s="11"/>
      <c r="DJ354" s="11"/>
      <c r="DK354" s="11"/>
      <c r="DL354" s="11"/>
      <c r="DM354" s="11"/>
      <c r="DN354" s="11"/>
      <c r="DO354" s="11"/>
      <c r="DP354" s="11"/>
      <c r="DQ354" s="11"/>
      <c r="DR354" s="11"/>
      <c r="DS354" s="11"/>
      <c r="DT354" s="11"/>
      <c r="DU354" s="11"/>
      <c r="DV354" s="11"/>
      <c r="DW354" s="11"/>
      <c r="DX354" s="11"/>
      <c r="DY354" s="11"/>
      <c r="DZ354" s="11"/>
      <c r="EA354" s="11"/>
      <c r="EB354" s="11"/>
      <c r="EC354" s="11"/>
      <c r="ED354" s="11"/>
      <c r="EE354" s="11"/>
      <c r="EF354" s="11"/>
      <c r="EG354" s="11"/>
      <c r="EH354" s="11"/>
      <c r="EI354" s="11"/>
      <c r="EJ354" s="11"/>
      <c r="EK354" s="11"/>
      <c r="EL354" s="11"/>
      <c r="EM354" s="11"/>
      <c r="EN354" s="11"/>
      <c r="EO354" s="11"/>
      <c r="EP354" s="11"/>
      <c r="EQ354" s="11"/>
      <c r="ER354" s="11"/>
      <c r="ES354" s="11"/>
      <c r="ET354" s="11"/>
      <c r="EU354" s="11"/>
      <c r="EV354" s="11"/>
      <c r="EW354" s="11"/>
      <c r="EX354" s="11"/>
    </row>
    <row r="355" spans="1:154" x14ac:dyDescent="0.2">
      <c r="A355" s="48"/>
      <c r="B355" s="49"/>
      <c r="C355" s="49"/>
      <c r="D355" s="49"/>
      <c r="E355" s="49"/>
      <c r="F355" s="49" t="s">
        <v>32</v>
      </c>
      <c r="G355" s="53" t="s">
        <v>195</v>
      </c>
      <c r="H355" s="68">
        <f>H356</f>
        <v>15600</v>
      </c>
      <c r="I355" s="68">
        <f>I356</f>
        <v>15600</v>
      </c>
      <c r="J355" s="68">
        <f t="shared" si="119"/>
        <v>0</v>
      </c>
      <c r="K355" s="66">
        <f t="shared" si="112"/>
        <v>100</v>
      </c>
      <c r="L355" s="68">
        <f>L356</f>
        <v>15600</v>
      </c>
      <c r="M355" s="68">
        <f>M356</f>
        <v>0</v>
      </c>
      <c r="N355" s="68">
        <f>N356</f>
        <v>14461</v>
      </c>
      <c r="O355" s="68">
        <f t="shared" ref="O355" si="124">O356</f>
        <v>14461</v>
      </c>
      <c r="P355" s="68">
        <f t="shared" si="109"/>
        <v>1139</v>
      </c>
      <c r="Q355" s="41">
        <f t="shared" si="110"/>
        <v>92.7</v>
      </c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1"/>
      <c r="DD355" s="11"/>
      <c r="DE355" s="11"/>
      <c r="DF355" s="11"/>
      <c r="DG355" s="11"/>
      <c r="DH355" s="11"/>
      <c r="DI355" s="11"/>
      <c r="DJ355" s="11"/>
      <c r="DK355" s="11"/>
      <c r="DL355" s="11"/>
      <c r="DM355" s="11"/>
      <c r="DN355" s="11"/>
      <c r="DO355" s="11"/>
      <c r="DP355" s="11"/>
      <c r="DQ355" s="11"/>
      <c r="DR355" s="11"/>
      <c r="DS355" s="11"/>
      <c r="DT355" s="11"/>
      <c r="DU355" s="11"/>
      <c r="DV355" s="11"/>
      <c r="DW355" s="11"/>
      <c r="DX355" s="11"/>
      <c r="DY355" s="11"/>
      <c r="DZ355" s="11"/>
      <c r="EA355" s="11"/>
      <c r="EB355" s="11"/>
      <c r="EC355" s="11"/>
      <c r="ED355" s="11"/>
      <c r="EE355" s="11"/>
      <c r="EF355" s="11"/>
      <c r="EG355" s="11"/>
      <c r="EH355" s="11"/>
      <c r="EI355" s="11"/>
      <c r="EJ355" s="11"/>
      <c r="EK355" s="11"/>
      <c r="EL355" s="11"/>
      <c r="EM355" s="11"/>
      <c r="EN355" s="11"/>
      <c r="EO355" s="11"/>
      <c r="EP355" s="11"/>
      <c r="EQ355" s="11"/>
      <c r="ER355" s="11"/>
      <c r="ES355" s="11"/>
      <c r="ET355" s="11"/>
      <c r="EU355" s="11"/>
      <c r="EV355" s="11"/>
      <c r="EW355" s="11"/>
      <c r="EX355" s="11"/>
    </row>
    <row r="356" spans="1:154" x14ac:dyDescent="0.2">
      <c r="A356" s="48"/>
      <c r="B356" s="49"/>
      <c r="C356" s="98"/>
      <c r="D356" s="49"/>
      <c r="E356" s="49"/>
      <c r="F356" s="80"/>
      <c r="G356" s="53" t="s">
        <v>196</v>
      </c>
      <c r="H356" s="68">
        <v>15600</v>
      </c>
      <c r="I356" s="68">
        <v>15600</v>
      </c>
      <c r="J356" s="68">
        <f t="shared" si="119"/>
        <v>0</v>
      </c>
      <c r="K356" s="66"/>
      <c r="L356" s="68">
        <v>15600</v>
      </c>
      <c r="M356" s="50">
        <v>0</v>
      </c>
      <c r="N356" s="68">
        <v>14461</v>
      </c>
      <c r="O356" s="69">
        <f t="shared" ref="O356" si="125">M356+N356</f>
        <v>14461</v>
      </c>
      <c r="P356" s="69">
        <f t="shared" si="109"/>
        <v>1139</v>
      </c>
      <c r="Q356" s="41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1"/>
      <c r="DD356" s="11"/>
      <c r="DE356" s="11"/>
      <c r="DF356" s="11"/>
      <c r="DG356" s="11"/>
      <c r="DH356" s="11"/>
      <c r="DI356" s="11"/>
      <c r="DJ356" s="11"/>
      <c r="DK356" s="11"/>
      <c r="DL356" s="11"/>
      <c r="DM356" s="11"/>
      <c r="DN356" s="11"/>
      <c r="DO356" s="11"/>
      <c r="DP356" s="11"/>
      <c r="DQ356" s="11"/>
      <c r="DR356" s="11"/>
      <c r="DS356" s="11"/>
      <c r="DT356" s="11"/>
      <c r="DU356" s="11"/>
      <c r="DV356" s="11"/>
      <c r="DW356" s="11"/>
      <c r="DX356" s="11"/>
      <c r="DY356" s="11"/>
      <c r="DZ356" s="11"/>
      <c r="EA356" s="11"/>
      <c r="EB356" s="11"/>
      <c r="EC356" s="11"/>
      <c r="ED356" s="11"/>
      <c r="EE356" s="11"/>
      <c r="EF356" s="11"/>
      <c r="EG356" s="11"/>
      <c r="EH356" s="11"/>
      <c r="EI356" s="11"/>
      <c r="EJ356" s="11"/>
      <c r="EK356" s="11"/>
      <c r="EL356" s="11"/>
      <c r="EM356" s="11"/>
      <c r="EN356" s="11"/>
      <c r="EO356" s="11"/>
      <c r="EP356" s="11"/>
      <c r="EQ356" s="11"/>
      <c r="ER356" s="11"/>
      <c r="ES356" s="11"/>
      <c r="ET356" s="11"/>
      <c r="EU356" s="11"/>
      <c r="EV356" s="11"/>
      <c r="EW356" s="11"/>
      <c r="EX356" s="11"/>
    </row>
    <row r="357" spans="1:154" x14ac:dyDescent="0.2">
      <c r="A357" s="48"/>
      <c r="B357" s="49"/>
      <c r="C357" s="49"/>
      <c r="D357" s="39">
        <v>59</v>
      </c>
      <c r="E357" s="49"/>
      <c r="F357" s="49"/>
      <c r="G357" s="64" t="s">
        <v>80</v>
      </c>
      <c r="H357" s="68">
        <f>+H358+H359</f>
        <v>0</v>
      </c>
      <c r="I357" s="68">
        <f>+I358+I359</f>
        <v>0</v>
      </c>
      <c r="J357" s="68">
        <f t="shared" si="119"/>
        <v>0</v>
      </c>
      <c r="K357" s="66" t="e">
        <f t="shared" si="112"/>
        <v>#DIV/0!</v>
      </c>
      <c r="L357" s="68">
        <f>+L358+L359</f>
        <v>0</v>
      </c>
      <c r="M357" s="68">
        <f>+M358+M359</f>
        <v>0</v>
      </c>
      <c r="N357" s="68">
        <f>+N358+N359</f>
        <v>0</v>
      </c>
      <c r="O357" s="69">
        <f>+O358+O359</f>
        <v>0</v>
      </c>
      <c r="P357" s="69">
        <f t="shared" ref="P357:P428" si="126">L357-O357</f>
        <v>0</v>
      </c>
      <c r="Q357" s="41" t="e">
        <f t="shared" si="110"/>
        <v>#DIV/0!</v>
      </c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1"/>
      <c r="DD357" s="11"/>
      <c r="DE357" s="11"/>
      <c r="DF357" s="11"/>
      <c r="DG357" s="11"/>
      <c r="DH357" s="11"/>
      <c r="DI357" s="11"/>
      <c r="DJ357" s="11"/>
      <c r="DK357" s="11"/>
      <c r="DL357" s="11"/>
      <c r="DM357" s="11"/>
      <c r="DN357" s="11"/>
      <c r="DO357" s="11"/>
      <c r="DP357" s="11"/>
      <c r="DQ357" s="11"/>
      <c r="DR357" s="11"/>
      <c r="DS357" s="11"/>
      <c r="DT357" s="11"/>
      <c r="DU357" s="11"/>
      <c r="DV357" s="11"/>
      <c r="DW357" s="11"/>
      <c r="DX357" s="11"/>
      <c r="DY357" s="11"/>
      <c r="DZ357" s="11"/>
      <c r="EA357" s="11"/>
      <c r="EB357" s="11"/>
      <c r="EC357" s="11"/>
      <c r="ED357" s="11"/>
      <c r="EE357" s="11"/>
      <c r="EF357" s="11"/>
      <c r="EG357" s="11"/>
      <c r="EH357" s="11"/>
      <c r="EI357" s="11"/>
      <c r="EJ357" s="11"/>
      <c r="EK357" s="11"/>
      <c r="EL357" s="11"/>
      <c r="EM357" s="11"/>
      <c r="EN357" s="11"/>
      <c r="EO357" s="11"/>
      <c r="EP357" s="11"/>
      <c r="EQ357" s="11"/>
      <c r="ER357" s="11"/>
      <c r="ES357" s="11"/>
      <c r="ET357" s="11"/>
      <c r="EU357" s="11"/>
      <c r="EV357" s="11"/>
      <c r="EW357" s="11"/>
      <c r="EX357" s="11"/>
    </row>
    <row r="358" spans="1:154" x14ac:dyDescent="0.2">
      <c r="A358" s="48"/>
      <c r="B358" s="49"/>
      <c r="C358" s="49"/>
      <c r="D358" s="49"/>
      <c r="E358" s="49">
        <v>17</v>
      </c>
      <c r="F358" s="49"/>
      <c r="G358" s="53" t="s">
        <v>197</v>
      </c>
      <c r="H358" s="68"/>
      <c r="I358" s="68"/>
      <c r="J358" s="68">
        <f t="shared" si="119"/>
        <v>0</v>
      </c>
      <c r="K358" s="66" t="e">
        <f t="shared" si="112"/>
        <v>#DIV/0!</v>
      </c>
      <c r="L358" s="68"/>
      <c r="M358" s="50"/>
      <c r="N358" s="68"/>
      <c r="O358" s="69">
        <f t="shared" ref="O358:O359" si="127">M358+N358</f>
        <v>0</v>
      </c>
      <c r="P358" s="69">
        <f t="shared" si="126"/>
        <v>0</v>
      </c>
      <c r="Q358" s="41" t="e">
        <f t="shared" ref="Q358:Q415" si="128">ROUND(O358/L358*100,2)</f>
        <v>#DIV/0!</v>
      </c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1"/>
      <c r="DD358" s="11"/>
      <c r="DE358" s="11"/>
      <c r="DF358" s="11"/>
      <c r="DG358" s="11"/>
      <c r="DH358" s="11"/>
      <c r="DI358" s="11"/>
      <c r="DJ358" s="11"/>
      <c r="DK358" s="11"/>
      <c r="DL358" s="11"/>
      <c r="DM358" s="11"/>
      <c r="DN358" s="11"/>
      <c r="DO358" s="11"/>
      <c r="DP358" s="11"/>
      <c r="DQ358" s="11"/>
      <c r="DR358" s="11"/>
      <c r="DS358" s="11"/>
      <c r="DT358" s="11"/>
      <c r="DU358" s="11"/>
      <c r="DV358" s="11"/>
      <c r="DW358" s="11"/>
      <c r="DX358" s="11"/>
      <c r="DY358" s="11"/>
      <c r="DZ358" s="11"/>
      <c r="EA358" s="11"/>
      <c r="EB358" s="11"/>
      <c r="EC358" s="11"/>
      <c r="ED358" s="11"/>
      <c r="EE358" s="11"/>
      <c r="EF358" s="11"/>
      <c r="EG358" s="11"/>
      <c r="EH358" s="11"/>
      <c r="EI358" s="11"/>
      <c r="EJ358" s="11"/>
      <c r="EK358" s="11"/>
      <c r="EL358" s="11"/>
      <c r="EM358" s="11"/>
      <c r="EN358" s="11"/>
      <c r="EO358" s="11"/>
      <c r="EP358" s="11"/>
      <c r="EQ358" s="11"/>
      <c r="ER358" s="11"/>
      <c r="ES358" s="11"/>
      <c r="ET358" s="11"/>
      <c r="EU358" s="11"/>
      <c r="EV358" s="11"/>
      <c r="EW358" s="11"/>
      <c r="EX358" s="11"/>
    </row>
    <row r="359" spans="1:154" x14ac:dyDescent="0.2">
      <c r="A359" s="48"/>
      <c r="B359" s="49"/>
      <c r="C359" s="49"/>
      <c r="D359" s="49"/>
      <c r="E359" s="147">
        <v>40</v>
      </c>
      <c r="F359" s="147"/>
      <c r="G359" s="148" t="s">
        <v>264</v>
      </c>
      <c r="H359" s="68"/>
      <c r="I359" s="68"/>
      <c r="J359" s="68">
        <f t="shared" si="119"/>
        <v>0</v>
      </c>
      <c r="K359" s="66" t="e">
        <f t="shared" si="112"/>
        <v>#DIV/0!</v>
      </c>
      <c r="L359" s="68"/>
      <c r="M359" s="50"/>
      <c r="N359" s="68"/>
      <c r="O359" s="69">
        <f t="shared" si="127"/>
        <v>0</v>
      </c>
      <c r="P359" s="69">
        <f t="shared" si="126"/>
        <v>0</v>
      </c>
      <c r="Q359" s="41" t="e">
        <f t="shared" si="128"/>
        <v>#DIV/0!</v>
      </c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1"/>
      <c r="DD359" s="11"/>
      <c r="DE359" s="11"/>
      <c r="DF359" s="11"/>
      <c r="DG359" s="11"/>
      <c r="DH359" s="11"/>
      <c r="DI359" s="11"/>
      <c r="DJ359" s="11"/>
      <c r="DK359" s="11"/>
      <c r="DL359" s="11"/>
      <c r="DM359" s="11"/>
      <c r="DN359" s="11"/>
      <c r="DO359" s="11"/>
      <c r="DP359" s="11"/>
      <c r="DQ359" s="11"/>
      <c r="DR359" s="11"/>
      <c r="DS359" s="11"/>
      <c r="DT359" s="11"/>
      <c r="DU359" s="11"/>
      <c r="DV359" s="11"/>
      <c r="DW359" s="11"/>
      <c r="DX359" s="11"/>
      <c r="DY359" s="11"/>
      <c r="DZ359" s="11"/>
      <c r="EA359" s="11"/>
      <c r="EB359" s="11"/>
      <c r="EC359" s="11"/>
      <c r="ED359" s="11"/>
      <c r="EE359" s="11"/>
      <c r="EF359" s="11"/>
      <c r="EG359" s="11"/>
      <c r="EH359" s="11"/>
      <c r="EI359" s="11"/>
      <c r="EJ359" s="11"/>
      <c r="EK359" s="11"/>
      <c r="EL359" s="11"/>
      <c r="EM359" s="11"/>
      <c r="EN359" s="11"/>
      <c r="EO359" s="11"/>
      <c r="EP359" s="11"/>
      <c r="EQ359" s="11"/>
      <c r="ER359" s="11"/>
      <c r="ES359" s="11"/>
      <c r="ET359" s="11"/>
      <c r="EU359" s="11"/>
      <c r="EV359" s="11"/>
      <c r="EW359" s="11"/>
      <c r="EX359" s="11"/>
    </row>
    <row r="360" spans="1:154" x14ac:dyDescent="0.2">
      <c r="A360" s="38"/>
      <c r="B360" s="39"/>
      <c r="C360" s="39"/>
      <c r="D360" s="39" t="s">
        <v>105</v>
      </c>
      <c r="E360" s="39"/>
      <c r="F360" s="39"/>
      <c r="G360" s="64" t="s">
        <v>83</v>
      </c>
      <c r="H360" s="65">
        <f>H361</f>
        <v>0</v>
      </c>
      <c r="I360" s="65">
        <f>I361</f>
        <v>0</v>
      </c>
      <c r="J360" s="68">
        <f t="shared" si="119"/>
        <v>0</v>
      </c>
      <c r="K360" s="66" t="e">
        <f t="shared" si="112"/>
        <v>#DIV/0!</v>
      </c>
      <c r="L360" s="65">
        <f>L361</f>
        <v>0</v>
      </c>
      <c r="M360" s="60">
        <f>M361</f>
        <v>0</v>
      </c>
      <c r="N360" s="65">
        <f>N361</f>
        <v>0</v>
      </c>
      <c r="O360" s="67">
        <f>O361</f>
        <v>0</v>
      </c>
      <c r="P360" s="67">
        <f t="shared" si="126"/>
        <v>0</v>
      </c>
      <c r="Q360" s="41" t="e">
        <f t="shared" si="128"/>
        <v>#DIV/0!</v>
      </c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1"/>
      <c r="DD360" s="11"/>
      <c r="DE360" s="11"/>
      <c r="DF360" s="11"/>
      <c r="DG360" s="11"/>
      <c r="DH360" s="11"/>
      <c r="DI360" s="11"/>
      <c r="DJ360" s="11"/>
      <c r="DK360" s="11"/>
      <c r="DL360" s="11"/>
      <c r="DM360" s="11"/>
      <c r="DN360" s="11"/>
      <c r="DO360" s="11"/>
      <c r="DP360" s="11"/>
      <c r="DQ360" s="11"/>
      <c r="DR360" s="11"/>
      <c r="DS360" s="11"/>
      <c r="DT360" s="11"/>
      <c r="DU360" s="11"/>
      <c r="DV360" s="11"/>
      <c r="DW360" s="11"/>
      <c r="DX360" s="11"/>
      <c r="DY360" s="11"/>
      <c r="DZ360" s="11"/>
      <c r="EA360" s="11"/>
      <c r="EB360" s="11"/>
      <c r="EC360" s="11"/>
      <c r="ED360" s="11"/>
      <c r="EE360" s="11"/>
      <c r="EF360" s="11"/>
      <c r="EG360" s="11"/>
      <c r="EH360" s="11"/>
      <c r="EI360" s="11"/>
      <c r="EJ360" s="11"/>
      <c r="EK360" s="11"/>
      <c r="EL360" s="11"/>
      <c r="EM360" s="11"/>
      <c r="EN360" s="11"/>
      <c r="EO360" s="11"/>
      <c r="EP360" s="11"/>
      <c r="EQ360" s="11"/>
      <c r="ER360" s="11"/>
      <c r="ES360" s="11"/>
      <c r="ET360" s="11"/>
      <c r="EU360" s="11"/>
      <c r="EV360" s="11"/>
      <c r="EW360" s="11"/>
      <c r="EX360" s="11"/>
    </row>
    <row r="361" spans="1:154" x14ac:dyDescent="0.2">
      <c r="A361" s="38"/>
      <c r="B361" s="39"/>
      <c r="C361" s="39"/>
      <c r="D361" s="39">
        <v>71</v>
      </c>
      <c r="E361" s="39"/>
      <c r="F361" s="39"/>
      <c r="G361" s="64" t="s">
        <v>345</v>
      </c>
      <c r="H361" s="65">
        <f>H362+H367</f>
        <v>0</v>
      </c>
      <c r="I361" s="65">
        <f>I362+I367</f>
        <v>0</v>
      </c>
      <c r="J361" s="68">
        <f t="shared" si="119"/>
        <v>0</v>
      </c>
      <c r="K361" s="66" t="e">
        <f t="shared" si="112"/>
        <v>#DIV/0!</v>
      </c>
      <c r="L361" s="65">
        <f>L362+L367</f>
        <v>0</v>
      </c>
      <c r="M361" s="60">
        <f>M362+M367</f>
        <v>0</v>
      </c>
      <c r="N361" s="65">
        <f>N362+N367</f>
        <v>0</v>
      </c>
      <c r="O361" s="67">
        <f>O362+O367</f>
        <v>0</v>
      </c>
      <c r="P361" s="67">
        <f t="shared" si="126"/>
        <v>0</v>
      </c>
      <c r="Q361" s="41" t="e">
        <f t="shared" si="128"/>
        <v>#DIV/0!</v>
      </c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1"/>
      <c r="DD361" s="11"/>
      <c r="DE361" s="11"/>
      <c r="DF361" s="11"/>
      <c r="DG361" s="11"/>
      <c r="DH361" s="11"/>
      <c r="DI361" s="11"/>
      <c r="DJ361" s="11"/>
      <c r="DK361" s="11"/>
      <c r="DL361" s="11"/>
      <c r="DM361" s="11"/>
      <c r="DN361" s="11"/>
      <c r="DO361" s="11"/>
      <c r="DP361" s="11"/>
      <c r="DQ361" s="11"/>
      <c r="DR361" s="11"/>
      <c r="DS361" s="11"/>
      <c r="DT361" s="11"/>
      <c r="DU361" s="11"/>
      <c r="DV361" s="11"/>
      <c r="DW361" s="11"/>
      <c r="DX361" s="11"/>
      <c r="DY361" s="11"/>
      <c r="DZ361" s="11"/>
      <c r="EA361" s="11"/>
      <c r="EB361" s="11"/>
      <c r="EC361" s="11"/>
      <c r="ED361" s="11"/>
      <c r="EE361" s="11"/>
      <c r="EF361" s="11"/>
      <c r="EG361" s="11"/>
      <c r="EH361" s="11"/>
      <c r="EI361" s="11"/>
      <c r="EJ361" s="11"/>
      <c r="EK361" s="11"/>
      <c r="EL361" s="11"/>
      <c r="EM361" s="11"/>
      <c r="EN361" s="11"/>
      <c r="EO361" s="11"/>
      <c r="EP361" s="11"/>
      <c r="EQ361" s="11"/>
      <c r="ER361" s="11"/>
      <c r="ES361" s="11"/>
      <c r="ET361" s="11"/>
      <c r="EU361" s="11"/>
      <c r="EV361" s="11"/>
      <c r="EW361" s="11"/>
      <c r="EX361" s="11"/>
    </row>
    <row r="362" spans="1:154" x14ac:dyDescent="0.2">
      <c r="A362" s="38"/>
      <c r="B362" s="39"/>
      <c r="C362" s="39"/>
      <c r="D362" s="39"/>
      <c r="E362" s="39" t="s">
        <v>32</v>
      </c>
      <c r="F362" s="39"/>
      <c r="G362" s="52" t="s">
        <v>365</v>
      </c>
      <c r="H362" s="65">
        <f>H363+H364+H365+H366</f>
        <v>0</v>
      </c>
      <c r="I362" s="65">
        <f>I363+I364+I365+I366</f>
        <v>0</v>
      </c>
      <c r="J362" s="68">
        <f t="shared" si="119"/>
        <v>0</v>
      </c>
      <c r="K362" s="66" t="e">
        <f t="shared" si="112"/>
        <v>#DIV/0!</v>
      </c>
      <c r="L362" s="65">
        <f>L363+L364+L365+L366</f>
        <v>0</v>
      </c>
      <c r="M362" s="60">
        <f>M363+M364+M365+M366</f>
        <v>0</v>
      </c>
      <c r="N362" s="65">
        <f>N363+N364+N365+N366</f>
        <v>0</v>
      </c>
      <c r="O362" s="67">
        <f>O363+O364+O365+O366</f>
        <v>0</v>
      </c>
      <c r="P362" s="67">
        <f t="shared" si="126"/>
        <v>0</v>
      </c>
      <c r="Q362" s="41" t="e">
        <f t="shared" si="128"/>
        <v>#DIV/0!</v>
      </c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1"/>
      <c r="DD362" s="11"/>
      <c r="DE362" s="11"/>
      <c r="DF362" s="11"/>
      <c r="DG362" s="11"/>
      <c r="DH362" s="11"/>
      <c r="DI362" s="11"/>
      <c r="DJ362" s="11"/>
      <c r="DK362" s="11"/>
      <c r="DL362" s="11"/>
      <c r="DM362" s="11"/>
      <c r="DN362" s="11"/>
      <c r="DO362" s="11"/>
      <c r="DP362" s="11"/>
      <c r="DQ362" s="11"/>
      <c r="DR362" s="11"/>
      <c r="DS362" s="11"/>
      <c r="DT362" s="11"/>
      <c r="DU362" s="11"/>
      <c r="DV362" s="11"/>
      <c r="DW362" s="11"/>
      <c r="DX362" s="11"/>
      <c r="DY362" s="11"/>
      <c r="DZ362" s="11"/>
      <c r="EA362" s="11"/>
      <c r="EB362" s="11"/>
      <c r="EC362" s="11"/>
      <c r="ED362" s="11"/>
      <c r="EE362" s="11"/>
      <c r="EF362" s="11"/>
      <c r="EG362" s="11"/>
      <c r="EH362" s="11"/>
      <c r="EI362" s="11"/>
      <c r="EJ362" s="11"/>
      <c r="EK362" s="11"/>
      <c r="EL362" s="11"/>
      <c r="EM362" s="11"/>
      <c r="EN362" s="11"/>
      <c r="EO362" s="11"/>
      <c r="EP362" s="11"/>
      <c r="EQ362" s="11"/>
      <c r="ER362" s="11"/>
      <c r="ES362" s="11"/>
      <c r="ET362" s="11"/>
      <c r="EU362" s="11"/>
      <c r="EV362" s="11"/>
      <c r="EW362" s="11"/>
      <c r="EX362" s="11"/>
    </row>
    <row r="363" spans="1:154" x14ac:dyDescent="0.2">
      <c r="A363" s="48"/>
      <c r="B363" s="49"/>
      <c r="C363" s="49"/>
      <c r="D363" s="49"/>
      <c r="E363" s="49"/>
      <c r="F363" s="49" t="s">
        <v>32</v>
      </c>
      <c r="G363" s="53" t="s">
        <v>328</v>
      </c>
      <c r="H363" s="68"/>
      <c r="I363" s="68"/>
      <c r="J363" s="68">
        <f t="shared" si="119"/>
        <v>0</v>
      </c>
      <c r="K363" s="66" t="e">
        <f t="shared" si="112"/>
        <v>#DIV/0!</v>
      </c>
      <c r="L363" s="68"/>
      <c r="M363" s="50"/>
      <c r="N363" s="68"/>
      <c r="O363" s="69">
        <f t="shared" ref="O363:O367" si="129">M363+N363</f>
        <v>0</v>
      </c>
      <c r="P363" s="69">
        <f t="shared" si="126"/>
        <v>0</v>
      </c>
      <c r="Q363" s="41" t="e">
        <f t="shared" si="128"/>
        <v>#DIV/0!</v>
      </c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1"/>
      <c r="DD363" s="11"/>
      <c r="DE363" s="11"/>
      <c r="DF363" s="11"/>
      <c r="DG363" s="11"/>
      <c r="DH363" s="11"/>
      <c r="DI363" s="11"/>
      <c r="DJ363" s="11"/>
      <c r="DK363" s="11"/>
      <c r="DL363" s="11"/>
      <c r="DM363" s="11"/>
      <c r="DN363" s="11"/>
      <c r="DO363" s="11"/>
      <c r="DP363" s="11"/>
      <c r="DQ363" s="11"/>
      <c r="DR363" s="11"/>
      <c r="DS363" s="11"/>
      <c r="DT363" s="11"/>
      <c r="DU363" s="11"/>
      <c r="DV363" s="11"/>
      <c r="DW363" s="11"/>
      <c r="DX363" s="11"/>
      <c r="DY363" s="11"/>
      <c r="DZ363" s="11"/>
      <c r="EA363" s="11"/>
      <c r="EB363" s="11"/>
      <c r="EC363" s="11"/>
      <c r="ED363" s="11"/>
      <c r="EE363" s="11"/>
      <c r="EF363" s="11"/>
      <c r="EG363" s="11"/>
      <c r="EH363" s="11"/>
      <c r="EI363" s="11"/>
      <c r="EJ363" s="11"/>
      <c r="EK363" s="11"/>
      <c r="EL363" s="11"/>
      <c r="EM363" s="11"/>
      <c r="EN363" s="11"/>
      <c r="EO363" s="11"/>
      <c r="EP363" s="11"/>
      <c r="EQ363" s="11"/>
      <c r="ER363" s="11"/>
      <c r="ES363" s="11"/>
      <c r="ET363" s="11"/>
      <c r="EU363" s="11"/>
      <c r="EV363" s="11"/>
      <c r="EW363" s="11"/>
      <c r="EX363" s="11"/>
    </row>
    <row r="364" spans="1:154" x14ac:dyDescent="0.2">
      <c r="A364" s="48"/>
      <c r="B364" s="49"/>
      <c r="C364" s="49"/>
      <c r="D364" s="49"/>
      <c r="E364" s="49"/>
      <c r="F364" s="49" t="s">
        <v>30</v>
      </c>
      <c r="G364" s="53" t="s">
        <v>329</v>
      </c>
      <c r="H364" s="68"/>
      <c r="I364" s="68"/>
      <c r="J364" s="68">
        <f t="shared" si="119"/>
        <v>0</v>
      </c>
      <c r="K364" s="66" t="e">
        <f t="shared" ref="K364:K380" si="130">ROUND(I364/H364*100,2)</f>
        <v>#DIV/0!</v>
      </c>
      <c r="L364" s="68"/>
      <c r="M364" s="50"/>
      <c r="N364" s="68"/>
      <c r="O364" s="69">
        <f t="shared" si="129"/>
        <v>0</v>
      </c>
      <c r="P364" s="69">
        <f t="shared" si="126"/>
        <v>0</v>
      </c>
      <c r="Q364" s="41" t="e">
        <f t="shared" si="128"/>
        <v>#DIV/0!</v>
      </c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1"/>
      <c r="DD364" s="11"/>
      <c r="DE364" s="11"/>
      <c r="DF364" s="11"/>
      <c r="DG364" s="11"/>
      <c r="DH364" s="11"/>
      <c r="DI364" s="11"/>
      <c r="DJ364" s="11"/>
      <c r="DK364" s="11"/>
      <c r="DL364" s="11"/>
      <c r="DM364" s="11"/>
      <c r="DN364" s="11"/>
      <c r="DO364" s="11"/>
      <c r="DP364" s="11"/>
      <c r="DQ364" s="11"/>
      <c r="DR364" s="11"/>
      <c r="DS364" s="11"/>
      <c r="DT364" s="11"/>
      <c r="DU364" s="11"/>
      <c r="DV364" s="11"/>
      <c r="DW364" s="11"/>
      <c r="DX364" s="11"/>
      <c r="DY364" s="11"/>
      <c r="DZ364" s="11"/>
      <c r="EA364" s="11"/>
      <c r="EB364" s="11"/>
      <c r="EC364" s="11"/>
      <c r="ED364" s="11"/>
      <c r="EE364" s="11"/>
      <c r="EF364" s="11"/>
      <c r="EG364" s="11"/>
      <c r="EH364" s="11"/>
      <c r="EI364" s="11"/>
      <c r="EJ364" s="11"/>
      <c r="EK364" s="11"/>
      <c r="EL364" s="11"/>
      <c r="EM364" s="11"/>
      <c r="EN364" s="11"/>
      <c r="EO364" s="11"/>
      <c r="EP364" s="11"/>
      <c r="EQ364" s="11"/>
      <c r="ER364" s="11"/>
      <c r="ES364" s="11"/>
      <c r="ET364" s="11"/>
      <c r="EU364" s="11"/>
      <c r="EV364" s="11"/>
      <c r="EW364" s="11"/>
      <c r="EX364" s="11"/>
    </row>
    <row r="365" spans="1:154" x14ac:dyDescent="0.2">
      <c r="A365" s="48"/>
      <c r="B365" s="49"/>
      <c r="C365" s="49"/>
      <c r="D365" s="49"/>
      <c r="E365" s="49"/>
      <c r="F365" s="49" t="s">
        <v>43</v>
      </c>
      <c r="G365" s="53" t="s">
        <v>330</v>
      </c>
      <c r="H365" s="68"/>
      <c r="I365" s="68"/>
      <c r="J365" s="68">
        <f t="shared" si="119"/>
        <v>0</v>
      </c>
      <c r="K365" s="66" t="e">
        <f t="shared" si="130"/>
        <v>#DIV/0!</v>
      </c>
      <c r="L365" s="68"/>
      <c r="M365" s="50"/>
      <c r="N365" s="68"/>
      <c r="O365" s="69">
        <f t="shared" si="129"/>
        <v>0</v>
      </c>
      <c r="P365" s="69">
        <f t="shared" si="126"/>
        <v>0</v>
      </c>
      <c r="Q365" s="41" t="e">
        <f t="shared" si="128"/>
        <v>#DIV/0!</v>
      </c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1"/>
      <c r="DD365" s="11"/>
      <c r="DE365" s="11"/>
      <c r="DF365" s="11"/>
      <c r="DG365" s="11"/>
      <c r="DH365" s="11"/>
      <c r="DI365" s="11"/>
      <c r="DJ365" s="11"/>
      <c r="DK365" s="11"/>
      <c r="DL365" s="11"/>
      <c r="DM365" s="11"/>
      <c r="DN365" s="11"/>
      <c r="DO365" s="11"/>
      <c r="DP365" s="11"/>
      <c r="DQ365" s="11"/>
      <c r="DR365" s="11"/>
      <c r="DS365" s="11"/>
      <c r="DT365" s="11"/>
      <c r="DU365" s="11"/>
      <c r="DV365" s="11"/>
      <c r="DW365" s="11"/>
      <c r="DX365" s="11"/>
      <c r="DY365" s="11"/>
      <c r="DZ365" s="11"/>
      <c r="EA365" s="11"/>
      <c r="EB365" s="11"/>
      <c r="EC365" s="11"/>
      <c r="ED365" s="11"/>
      <c r="EE365" s="11"/>
      <c r="EF365" s="11"/>
      <c r="EG365" s="11"/>
      <c r="EH365" s="11"/>
      <c r="EI365" s="11"/>
      <c r="EJ365" s="11"/>
      <c r="EK365" s="11"/>
      <c r="EL365" s="11"/>
      <c r="EM365" s="11"/>
      <c r="EN365" s="11"/>
      <c r="EO365" s="11"/>
      <c r="EP365" s="11"/>
      <c r="EQ365" s="11"/>
      <c r="ER365" s="11"/>
      <c r="ES365" s="11"/>
      <c r="ET365" s="11"/>
      <c r="EU365" s="11"/>
      <c r="EV365" s="11"/>
      <c r="EW365" s="11"/>
      <c r="EX365" s="11"/>
    </row>
    <row r="366" spans="1:154" x14ac:dyDescent="0.2">
      <c r="A366" s="48"/>
      <c r="B366" s="49"/>
      <c r="C366" s="49"/>
      <c r="D366" s="49"/>
      <c r="E366" s="49"/>
      <c r="F366" s="49" t="s">
        <v>90</v>
      </c>
      <c r="G366" s="53" t="s">
        <v>331</v>
      </c>
      <c r="H366" s="68"/>
      <c r="I366" s="68"/>
      <c r="J366" s="68">
        <f t="shared" si="119"/>
        <v>0</v>
      </c>
      <c r="K366" s="66" t="e">
        <f t="shared" si="130"/>
        <v>#DIV/0!</v>
      </c>
      <c r="L366" s="68"/>
      <c r="M366" s="50"/>
      <c r="N366" s="68"/>
      <c r="O366" s="69">
        <f t="shared" si="129"/>
        <v>0</v>
      </c>
      <c r="P366" s="69">
        <f t="shared" si="126"/>
        <v>0</v>
      </c>
      <c r="Q366" s="41" t="e">
        <f t="shared" si="128"/>
        <v>#DIV/0!</v>
      </c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1"/>
      <c r="DD366" s="11"/>
      <c r="DE366" s="11"/>
      <c r="DF366" s="11"/>
      <c r="DG366" s="11"/>
      <c r="DH366" s="11"/>
      <c r="DI366" s="11"/>
      <c r="DJ366" s="11"/>
      <c r="DK366" s="11"/>
      <c r="DL366" s="11"/>
      <c r="DM366" s="11"/>
      <c r="DN366" s="11"/>
      <c r="DO366" s="11"/>
      <c r="DP366" s="11"/>
      <c r="DQ366" s="11"/>
      <c r="DR366" s="11"/>
      <c r="DS366" s="11"/>
      <c r="DT366" s="11"/>
      <c r="DU366" s="11"/>
      <c r="DV366" s="11"/>
      <c r="DW366" s="11"/>
      <c r="DX366" s="11"/>
      <c r="DY366" s="11"/>
      <c r="DZ366" s="11"/>
      <c r="EA366" s="11"/>
      <c r="EB366" s="11"/>
      <c r="EC366" s="11"/>
      <c r="ED366" s="11"/>
      <c r="EE366" s="11"/>
      <c r="EF366" s="11"/>
      <c r="EG366" s="11"/>
      <c r="EH366" s="11"/>
      <c r="EI366" s="11"/>
      <c r="EJ366" s="11"/>
      <c r="EK366" s="11"/>
      <c r="EL366" s="11"/>
      <c r="EM366" s="11"/>
      <c r="EN366" s="11"/>
      <c r="EO366" s="11"/>
      <c r="EP366" s="11"/>
      <c r="EQ366" s="11"/>
      <c r="ER366" s="11"/>
      <c r="ES366" s="11"/>
      <c r="ET366" s="11"/>
      <c r="EU366" s="11"/>
      <c r="EV366" s="11"/>
      <c r="EW366" s="11"/>
      <c r="EX366" s="11"/>
    </row>
    <row r="367" spans="1:154" x14ac:dyDescent="0.2">
      <c r="A367" s="48"/>
      <c r="B367" s="49"/>
      <c r="C367" s="49"/>
      <c r="D367" s="49"/>
      <c r="E367" s="49" t="s">
        <v>43</v>
      </c>
      <c r="F367" s="49"/>
      <c r="G367" s="53" t="s">
        <v>332</v>
      </c>
      <c r="H367" s="68"/>
      <c r="I367" s="68"/>
      <c r="J367" s="68">
        <f t="shared" si="119"/>
        <v>0</v>
      </c>
      <c r="K367" s="66" t="e">
        <f t="shared" si="130"/>
        <v>#DIV/0!</v>
      </c>
      <c r="L367" s="68"/>
      <c r="M367" s="50"/>
      <c r="N367" s="68"/>
      <c r="O367" s="69">
        <f t="shared" si="129"/>
        <v>0</v>
      </c>
      <c r="P367" s="69">
        <f t="shared" si="126"/>
        <v>0</v>
      </c>
      <c r="Q367" s="41" t="e">
        <f t="shared" si="128"/>
        <v>#DIV/0!</v>
      </c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1"/>
      <c r="DD367" s="11"/>
      <c r="DE367" s="11"/>
      <c r="DF367" s="11"/>
      <c r="DG367" s="11"/>
      <c r="DH367" s="11"/>
      <c r="DI367" s="11"/>
      <c r="DJ367" s="11"/>
      <c r="DK367" s="11"/>
      <c r="DL367" s="11"/>
      <c r="DM367" s="11"/>
      <c r="DN367" s="11"/>
      <c r="DO367" s="11"/>
      <c r="DP367" s="11"/>
      <c r="DQ367" s="11"/>
      <c r="DR367" s="11"/>
      <c r="DS367" s="11"/>
      <c r="DT367" s="11"/>
      <c r="DU367" s="11"/>
      <c r="DV367" s="11"/>
      <c r="DW367" s="11"/>
      <c r="DX367" s="11"/>
      <c r="DY367" s="11"/>
      <c r="DZ367" s="11"/>
      <c r="EA367" s="11"/>
      <c r="EB367" s="11"/>
      <c r="EC367" s="11"/>
      <c r="ED367" s="11"/>
      <c r="EE367" s="11"/>
      <c r="EF367" s="11"/>
      <c r="EG367" s="11"/>
      <c r="EH367" s="11"/>
      <c r="EI367" s="11"/>
      <c r="EJ367" s="11"/>
      <c r="EK367" s="11"/>
      <c r="EL367" s="11"/>
      <c r="EM367" s="11"/>
      <c r="EN367" s="11"/>
      <c r="EO367" s="11"/>
      <c r="EP367" s="11"/>
      <c r="EQ367" s="11"/>
      <c r="ER367" s="11"/>
      <c r="ES367" s="11"/>
      <c r="ET367" s="11"/>
      <c r="EU367" s="11"/>
      <c r="EV367" s="11"/>
      <c r="EW367" s="11"/>
      <c r="EX367" s="11"/>
    </row>
    <row r="368" spans="1:154" hidden="1" x14ac:dyDescent="0.2">
      <c r="A368" s="38"/>
      <c r="B368" s="39"/>
      <c r="C368" s="39"/>
      <c r="D368" s="39">
        <v>79</v>
      </c>
      <c r="E368" s="39"/>
      <c r="F368" s="39"/>
      <c r="G368" s="64" t="s">
        <v>344</v>
      </c>
      <c r="H368" s="65">
        <f t="shared" ref="H368:I370" si="131">H369</f>
        <v>0</v>
      </c>
      <c r="I368" s="65">
        <f t="shared" si="131"/>
        <v>0</v>
      </c>
      <c r="J368" s="68">
        <f t="shared" si="119"/>
        <v>0</v>
      </c>
      <c r="K368" s="66" t="e">
        <f t="shared" si="130"/>
        <v>#DIV/0!</v>
      </c>
      <c r="L368" s="65">
        <f t="shared" ref="L368:N370" si="132">L369</f>
        <v>0</v>
      </c>
      <c r="M368" s="60">
        <f t="shared" si="132"/>
        <v>0</v>
      </c>
      <c r="N368" s="65">
        <f t="shared" si="132"/>
        <v>0</v>
      </c>
      <c r="O368" s="67">
        <f t="shared" ref="O368:O370" si="133">O369</f>
        <v>0</v>
      </c>
      <c r="P368" s="67">
        <f t="shared" si="126"/>
        <v>0</v>
      </c>
      <c r="Q368" s="41" t="e">
        <f t="shared" si="128"/>
        <v>#DIV/0!</v>
      </c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1"/>
      <c r="DD368" s="11"/>
      <c r="DE368" s="11"/>
      <c r="DF368" s="11"/>
      <c r="DG368" s="11"/>
      <c r="DH368" s="11"/>
      <c r="DI368" s="11"/>
      <c r="DJ368" s="11"/>
      <c r="DK368" s="11"/>
      <c r="DL368" s="11"/>
      <c r="DM368" s="11"/>
      <c r="DN368" s="11"/>
      <c r="DO368" s="11"/>
      <c r="DP368" s="11"/>
      <c r="DQ368" s="11"/>
      <c r="DR368" s="11"/>
      <c r="DS368" s="11"/>
      <c r="DT368" s="11"/>
      <c r="DU368" s="11"/>
      <c r="DV368" s="11"/>
      <c r="DW368" s="11"/>
      <c r="DX368" s="11"/>
      <c r="DY368" s="11"/>
      <c r="DZ368" s="11"/>
      <c r="EA368" s="11"/>
      <c r="EB368" s="11"/>
      <c r="EC368" s="11"/>
      <c r="ED368" s="11"/>
      <c r="EE368" s="11"/>
      <c r="EF368" s="11"/>
      <c r="EG368" s="11"/>
      <c r="EH368" s="11"/>
      <c r="EI368" s="11"/>
      <c r="EJ368" s="11"/>
      <c r="EK368" s="11"/>
      <c r="EL368" s="11"/>
      <c r="EM368" s="11"/>
      <c r="EN368" s="11"/>
      <c r="EO368" s="11"/>
      <c r="EP368" s="11"/>
      <c r="EQ368" s="11"/>
      <c r="ER368" s="11"/>
      <c r="ES368" s="11"/>
      <c r="ET368" s="11"/>
      <c r="EU368" s="11"/>
      <c r="EV368" s="11"/>
      <c r="EW368" s="11"/>
      <c r="EX368" s="11"/>
    </row>
    <row r="369" spans="1:154" x14ac:dyDescent="0.2">
      <c r="A369" s="38"/>
      <c r="B369" s="39"/>
      <c r="C369" s="39"/>
      <c r="D369" s="39">
        <v>81</v>
      </c>
      <c r="E369" s="39"/>
      <c r="F369" s="39"/>
      <c r="G369" s="64" t="s">
        <v>343</v>
      </c>
      <c r="H369" s="65">
        <f t="shared" si="131"/>
        <v>0</v>
      </c>
      <c r="I369" s="65">
        <f t="shared" si="131"/>
        <v>0</v>
      </c>
      <c r="J369" s="68">
        <f t="shared" si="119"/>
        <v>0</v>
      </c>
      <c r="K369" s="66" t="e">
        <f t="shared" si="130"/>
        <v>#DIV/0!</v>
      </c>
      <c r="L369" s="65">
        <f t="shared" si="132"/>
        <v>0</v>
      </c>
      <c r="M369" s="60">
        <f t="shared" si="132"/>
        <v>0</v>
      </c>
      <c r="N369" s="65">
        <f t="shared" si="132"/>
        <v>0</v>
      </c>
      <c r="O369" s="67">
        <f t="shared" si="133"/>
        <v>0</v>
      </c>
      <c r="P369" s="67">
        <f t="shared" si="126"/>
        <v>0</v>
      </c>
      <c r="Q369" s="41" t="e">
        <f t="shared" si="128"/>
        <v>#DIV/0!</v>
      </c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1"/>
      <c r="DD369" s="11"/>
      <c r="DE369" s="11"/>
      <c r="DF369" s="11"/>
      <c r="DG369" s="11"/>
      <c r="DH369" s="11"/>
      <c r="DI369" s="11"/>
      <c r="DJ369" s="11"/>
      <c r="DK369" s="11"/>
      <c r="DL369" s="11"/>
      <c r="DM369" s="11"/>
      <c r="DN369" s="11"/>
      <c r="DO369" s="11"/>
      <c r="DP369" s="11"/>
      <c r="DQ369" s="11"/>
      <c r="DR369" s="11"/>
      <c r="DS369" s="11"/>
      <c r="DT369" s="11"/>
      <c r="DU369" s="11"/>
      <c r="DV369" s="11"/>
      <c r="DW369" s="11"/>
      <c r="DX369" s="11"/>
      <c r="DY369" s="11"/>
      <c r="DZ369" s="11"/>
      <c r="EA369" s="11"/>
      <c r="EB369" s="11"/>
      <c r="EC369" s="11"/>
      <c r="ED369" s="11"/>
      <c r="EE369" s="11"/>
      <c r="EF369" s="11"/>
      <c r="EG369" s="11"/>
      <c r="EH369" s="11"/>
      <c r="EI369" s="11"/>
      <c r="EJ369" s="11"/>
      <c r="EK369" s="11"/>
      <c r="EL369" s="11"/>
      <c r="EM369" s="11"/>
      <c r="EN369" s="11"/>
      <c r="EO369" s="11"/>
      <c r="EP369" s="11"/>
      <c r="EQ369" s="11"/>
      <c r="ER369" s="11"/>
      <c r="ES369" s="11"/>
      <c r="ET369" s="11"/>
      <c r="EU369" s="11"/>
      <c r="EV369" s="11"/>
      <c r="EW369" s="11"/>
      <c r="EX369" s="11"/>
    </row>
    <row r="370" spans="1:154" x14ac:dyDescent="0.2">
      <c r="A370" s="38"/>
      <c r="B370" s="39"/>
      <c r="C370" s="39"/>
      <c r="D370" s="39"/>
      <c r="E370" s="39" t="s">
        <v>32</v>
      </c>
      <c r="F370" s="39"/>
      <c r="G370" s="52" t="s">
        <v>342</v>
      </c>
      <c r="H370" s="65">
        <f t="shared" si="131"/>
        <v>0</v>
      </c>
      <c r="I370" s="65">
        <f t="shared" si="131"/>
        <v>0</v>
      </c>
      <c r="J370" s="68">
        <f t="shared" si="119"/>
        <v>0</v>
      </c>
      <c r="K370" s="66" t="e">
        <f t="shared" si="130"/>
        <v>#DIV/0!</v>
      </c>
      <c r="L370" s="65">
        <f t="shared" si="132"/>
        <v>0</v>
      </c>
      <c r="M370" s="60">
        <f t="shared" si="132"/>
        <v>0</v>
      </c>
      <c r="N370" s="65">
        <f t="shared" si="132"/>
        <v>0</v>
      </c>
      <c r="O370" s="67">
        <f t="shared" si="133"/>
        <v>0</v>
      </c>
      <c r="P370" s="67">
        <f t="shared" si="126"/>
        <v>0</v>
      </c>
      <c r="Q370" s="41" t="e">
        <f t="shared" si="128"/>
        <v>#DIV/0!</v>
      </c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1"/>
      <c r="DD370" s="11"/>
      <c r="DE370" s="11"/>
      <c r="DF370" s="11"/>
      <c r="DG370" s="11"/>
      <c r="DH370" s="11"/>
      <c r="DI370" s="11"/>
      <c r="DJ370" s="11"/>
      <c r="DK370" s="11"/>
      <c r="DL370" s="11"/>
      <c r="DM370" s="11"/>
      <c r="DN370" s="11"/>
      <c r="DO370" s="11"/>
      <c r="DP370" s="11"/>
      <c r="DQ370" s="11"/>
      <c r="DR370" s="11"/>
      <c r="DS370" s="11"/>
      <c r="DT370" s="11"/>
      <c r="DU370" s="11"/>
      <c r="DV370" s="11"/>
      <c r="DW370" s="11"/>
      <c r="DX370" s="11"/>
      <c r="DY370" s="11"/>
      <c r="DZ370" s="11"/>
      <c r="EA370" s="11"/>
      <c r="EB370" s="11"/>
      <c r="EC370" s="11"/>
      <c r="ED370" s="11"/>
      <c r="EE370" s="11"/>
      <c r="EF370" s="11"/>
      <c r="EG370" s="11"/>
      <c r="EH370" s="11"/>
      <c r="EI370" s="11"/>
      <c r="EJ370" s="11"/>
      <c r="EK370" s="11"/>
      <c r="EL370" s="11"/>
      <c r="EM370" s="11"/>
      <c r="EN370" s="11"/>
      <c r="EO370" s="11"/>
      <c r="EP370" s="11"/>
      <c r="EQ370" s="11"/>
      <c r="ER370" s="11"/>
      <c r="ES370" s="11"/>
      <c r="ET370" s="11"/>
      <c r="EU370" s="11"/>
      <c r="EV370" s="11"/>
      <c r="EW370" s="11"/>
      <c r="EX370" s="11"/>
    </row>
    <row r="371" spans="1:154" x14ac:dyDescent="0.2">
      <c r="A371" s="48"/>
      <c r="B371" s="49"/>
      <c r="C371" s="49"/>
      <c r="D371" s="49"/>
      <c r="E371" s="49"/>
      <c r="F371" s="49" t="s">
        <v>32</v>
      </c>
      <c r="G371" s="53" t="s">
        <v>341</v>
      </c>
      <c r="H371" s="68"/>
      <c r="I371" s="68"/>
      <c r="J371" s="68">
        <f t="shared" si="119"/>
        <v>0</v>
      </c>
      <c r="K371" s="66" t="e">
        <f t="shared" si="130"/>
        <v>#DIV/0!</v>
      </c>
      <c r="L371" s="68"/>
      <c r="M371" s="50"/>
      <c r="N371" s="68"/>
      <c r="O371" s="69">
        <f t="shared" ref="O371:O372" si="134">M371+N371</f>
        <v>0</v>
      </c>
      <c r="P371" s="69">
        <f t="shared" si="126"/>
        <v>0</v>
      </c>
      <c r="Q371" s="41" t="e">
        <f t="shared" si="128"/>
        <v>#DIV/0!</v>
      </c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1"/>
      <c r="DD371" s="11"/>
      <c r="DE371" s="11"/>
      <c r="DF371" s="11"/>
      <c r="DG371" s="11"/>
      <c r="DH371" s="11"/>
      <c r="DI371" s="11"/>
      <c r="DJ371" s="11"/>
      <c r="DK371" s="11"/>
      <c r="DL371" s="11"/>
      <c r="DM371" s="11"/>
      <c r="DN371" s="11"/>
      <c r="DO371" s="11"/>
      <c r="DP371" s="11"/>
      <c r="DQ371" s="11"/>
      <c r="DR371" s="11"/>
      <c r="DS371" s="11"/>
      <c r="DT371" s="11"/>
      <c r="DU371" s="11"/>
      <c r="DV371" s="11"/>
      <c r="DW371" s="11"/>
      <c r="DX371" s="11"/>
      <c r="DY371" s="11"/>
      <c r="DZ371" s="11"/>
      <c r="EA371" s="11"/>
      <c r="EB371" s="11"/>
      <c r="EC371" s="11"/>
      <c r="ED371" s="11"/>
      <c r="EE371" s="11"/>
      <c r="EF371" s="11"/>
      <c r="EG371" s="11"/>
      <c r="EH371" s="11"/>
      <c r="EI371" s="11"/>
      <c r="EJ371" s="11"/>
      <c r="EK371" s="11"/>
      <c r="EL371" s="11"/>
      <c r="EM371" s="11"/>
      <c r="EN371" s="11"/>
      <c r="EO371" s="11"/>
      <c r="EP371" s="11"/>
      <c r="EQ371" s="11"/>
      <c r="ER371" s="11"/>
      <c r="ES371" s="11"/>
      <c r="ET371" s="11"/>
      <c r="EU371" s="11"/>
      <c r="EV371" s="11"/>
      <c r="EW371" s="11"/>
      <c r="EX371" s="11"/>
    </row>
    <row r="372" spans="1:154" x14ac:dyDescent="0.2">
      <c r="A372" s="81"/>
      <c r="B372" s="82"/>
      <c r="C372" s="82"/>
      <c r="D372" s="82">
        <v>85</v>
      </c>
      <c r="E372" s="82"/>
      <c r="F372" s="82"/>
      <c r="G372" s="83" t="s">
        <v>86</v>
      </c>
      <c r="H372" s="129"/>
      <c r="I372" s="129"/>
      <c r="J372" s="129">
        <f t="shared" si="119"/>
        <v>0</v>
      </c>
      <c r="K372" s="130"/>
      <c r="L372" s="129"/>
      <c r="M372" s="131"/>
      <c r="N372" s="129">
        <v>-4612</v>
      </c>
      <c r="O372" s="132">
        <f t="shared" si="134"/>
        <v>-4612</v>
      </c>
      <c r="P372" s="132">
        <f t="shared" si="126"/>
        <v>4612</v>
      </c>
      <c r="Q372" s="1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1"/>
      <c r="DD372" s="11"/>
      <c r="DE372" s="11"/>
      <c r="DF372" s="11"/>
      <c r="DG372" s="11"/>
      <c r="DH372" s="11"/>
      <c r="DI372" s="11"/>
      <c r="DJ372" s="11"/>
      <c r="DK372" s="11"/>
      <c r="DL372" s="11"/>
      <c r="DM372" s="11"/>
      <c r="DN372" s="11"/>
      <c r="DO372" s="11"/>
      <c r="DP372" s="11"/>
      <c r="DQ372" s="11"/>
      <c r="DR372" s="11"/>
      <c r="DS372" s="11"/>
      <c r="DT372" s="11"/>
      <c r="DU372" s="11"/>
      <c r="DV372" s="11"/>
      <c r="DW372" s="11"/>
      <c r="DX372" s="11"/>
      <c r="DY372" s="11"/>
      <c r="DZ372" s="11"/>
      <c r="EA372" s="11"/>
      <c r="EB372" s="11"/>
      <c r="EC372" s="11"/>
      <c r="ED372" s="11"/>
      <c r="EE372" s="11"/>
      <c r="EF372" s="11"/>
      <c r="EG372" s="11"/>
      <c r="EH372" s="11"/>
      <c r="EI372" s="11"/>
      <c r="EJ372" s="11"/>
      <c r="EK372" s="11"/>
      <c r="EL372" s="11"/>
      <c r="EM372" s="11"/>
      <c r="EN372" s="11"/>
      <c r="EO372" s="11"/>
      <c r="EP372" s="11"/>
      <c r="EQ372" s="11"/>
      <c r="ER372" s="11"/>
      <c r="ES372" s="11"/>
      <c r="ET372" s="11"/>
      <c r="EU372" s="11"/>
      <c r="EV372" s="11"/>
      <c r="EW372" s="11"/>
      <c r="EX372" s="11"/>
    </row>
    <row r="373" spans="1:154" x14ac:dyDescent="0.2">
      <c r="A373" s="48"/>
      <c r="B373" s="49"/>
      <c r="C373" s="49"/>
      <c r="D373" s="49"/>
      <c r="E373" s="49"/>
      <c r="F373" s="49"/>
      <c r="G373" s="53" t="s">
        <v>198</v>
      </c>
      <c r="H373" s="68"/>
      <c r="I373" s="68"/>
      <c r="J373" s="68">
        <f t="shared" si="119"/>
        <v>0</v>
      </c>
      <c r="K373" s="66"/>
      <c r="L373" s="68"/>
      <c r="M373" s="50"/>
      <c r="N373" s="68"/>
      <c r="O373" s="86"/>
      <c r="P373" s="86">
        <f t="shared" si="126"/>
        <v>0</v>
      </c>
      <c r="Q373" s="41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1"/>
      <c r="DD373" s="11"/>
      <c r="DE373" s="11"/>
      <c r="DF373" s="11"/>
      <c r="DG373" s="11"/>
      <c r="DH373" s="11"/>
      <c r="DI373" s="11"/>
      <c r="DJ373" s="11"/>
      <c r="DK373" s="11"/>
      <c r="DL373" s="11"/>
      <c r="DM373" s="11"/>
      <c r="DN373" s="11"/>
      <c r="DO373" s="11"/>
      <c r="DP373" s="11"/>
      <c r="DQ373" s="11"/>
      <c r="DR373" s="11"/>
      <c r="DS373" s="11"/>
      <c r="DT373" s="11"/>
      <c r="DU373" s="11"/>
      <c r="DV373" s="11"/>
      <c r="DW373" s="11"/>
      <c r="DX373" s="11"/>
      <c r="DY373" s="11"/>
      <c r="DZ373" s="11"/>
      <c r="EA373" s="11"/>
      <c r="EB373" s="11"/>
      <c r="EC373" s="11"/>
      <c r="ED373" s="11"/>
      <c r="EE373" s="11"/>
      <c r="EF373" s="11"/>
      <c r="EG373" s="11"/>
      <c r="EH373" s="11"/>
      <c r="EI373" s="11"/>
      <c r="EJ373" s="11"/>
      <c r="EK373" s="11"/>
      <c r="EL373" s="11"/>
      <c r="EM373" s="11"/>
      <c r="EN373" s="11"/>
      <c r="EO373" s="11"/>
      <c r="EP373" s="11"/>
      <c r="EQ373" s="11"/>
      <c r="ER373" s="11"/>
      <c r="ES373" s="11"/>
      <c r="ET373" s="11"/>
      <c r="EU373" s="11"/>
      <c r="EV373" s="11"/>
      <c r="EW373" s="11"/>
      <c r="EX373" s="11"/>
    </row>
    <row r="374" spans="1:154" x14ac:dyDescent="0.2">
      <c r="A374" s="38" t="s">
        <v>166</v>
      </c>
      <c r="B374" s="39" t="s">
        <v>125</v>
      </c>
      <c r="C374" s="39"/>
      <c r="D374" s="39"/>
      <c r="E374" s="39"/>
      <c r="F374" s="39"/>
      <c r="G374" s="64" t="s">
        <v>199</v>
      </c>
      <c r="H374" s="65">
        <f>H332+H337</f>
        <v>1149000</v>
      </c>
      <c r="I374" s="65">
        <f>I332+I337</f>
        <v>1149000</v>
      </c>
      <c r="J374" s="68">
        <f>J332+J337</f>
        <v>0</v>
      </c>
      <c r="K374" s="66">
        <f t="shared" si="130"/>
        <v>100</v>
      </c>
      <c r="L374" s="65">
        <f>L332+L337</f>
        <v>1149000</v>
      </c>
      <c r="M374" s="65">
        <f>M332+M337</f>
        <v>0</v>
      </c>
      <c r="N374" s="65">
        <f>N332+N337</f>
        <v>1101781</v>
      </c>
      <c r="O374" s="65">
        <f>O332+O337</f>
        <v>1101781</v>
      </c>
      <c r="P374" s="67">
        <f t="shared" si="126"/>
        <v>47219</v>
      </c>
      <c r="Q374" s="41">
        <f t="shared" ref="Q374:Q380" si="135">ROUND(O374/N374*100,2)</f>
        <v>100</v>
      </c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1"/>
      <c r="DD374" s="11"/>
      <c r="DE374" s="11"/>
      <c r="DF374" s="11"/>
      <c r="DG374" s="11"/>
      <c r="DH374" s="11"/>
      <c r="DI374" s="11"/>
      <c r="DJ374" s="11"/>
      <c r="DK374" s="11"/>
      <c r="DL374" s="11"/>
      <c r="DM374" s="11"/>
      <c r="DN374" s="11"/>
      <c r="DO374" s="11"/>
      <c r="DP374" s="11"/>
      <c r="DQ374" s="11"/>
      <c r="DR374" s="11"/>
      <c r="DS374" s="11"/>
      <c r="DT374" s="11"/>
      <c r="DU374" s="11"/>
      <c r="DV374" s="11"/>
      <c r="DW374" s="11"/>
      <c r="DX374" s="11"/>
      <c r="DY374" s="11"/>
      <c r="DZ374" s="11"/>
      <c r="EA374" s="11"/>
      <c r="EB374" s="11"/>
      <c r="EC374" s="11"/>
      <c r="ED374" s="11"/>
      <c r="EE374" s="11"/>
      <c r="EF374" s="11"/>
      <c r="EG374" s="11"/>
      <c r="EH374" s="11"/>
      <c r="EI374" s="11"/>
      <c r="EJ374" s="11"/>
      <c r="EK374" s="11"/>
      <c r="EL374" s="11"/>
      <c r="EM374" s="11"/>
      <c r="EN374" s="11"/>
      <c r="EO374" s="11"/>
      <c r="EP374" s="11"/>
      <c r="EQ374" s="11"/>
      <c r="ER374" s="11"/>
      <c r="ES374" s="11"/>
      <c r="ET374" s="11"/>
      <c r="EU374" s="11"/>
      <c r="EV374" s="11"/>
      <c r="EW374" s="11"/>
      <c r="EX374" s="11"/>
    </row>
    <row r="375" spans="1:154" x14ac:dyDescent="0.2">
      <c r="A375" s="38"/>
      <c r="B375" s="39">
        <v>15</v>
      </c>
      <c r="C375" s="39"/>
      <c r="D375" s="39"/>
      <c r="E375" s="39"/>
      <c r="F375" s="39"/>
      <c r="G375" s="64" t="s">
        <v>200</v>
      </c>
      <c r="H375" s="65">
        <f>H376</f>
        <v>15600</v>
      </c>
      <c r="I375" s="65">
        <f>I376</f>
        <v>15600</v>
      </c>
      <c r="J375" s="68">
        <f t="shared" si="119"/>
        <v>0</v>
      </c>
      <c r="K375" s="66">
        <f t="shared" si="130"/>
        <v>100</v>
      </c>
      <c r="L375" s="65">
        <f>L376</f>
        <v>15600</v>
      </c>
      <c r="M375" s="65">
        <f>M376</f>
        <v>0</v>
      </c>
      <c r="N375" s="65">
        <f>N376</f>
        <v>14461</v>
      </c>
      <c r="O375" s="65">
        <f>O376</f>
        <v>14461</v>
      </c>
      <c r="P375" s="67">
        <f t="shared" si="126"/>
        <v>1139</v>
      </c>
      <c r="Q375" s="41">
        <f t="shared" si="135"/>
        <v>100</v>
      </c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1"/>
      <c r="DD375" s="11"/>
      <c r="DE375" s="11"/>
      <c r="DF375" s="11"/>
      <c r="DG375" s="11"/>
      <c r="DH375" s="11"/>
      <c r="DI375" s="11"/>
      <c r="DJ375" s="11"/>
      <c r="DK375" s="11"/>
      <c r="DL375" s="11"/>
      <c r="DM375" s="11"/>
      <c r="DN375" s="11"/>
      <c r="DO375" s="11"/>
      <c r="DP375" s="11"/>
      <c r="DQ375" s="11"/>
      <c r="DR375" s="11"/>
      <c r="DS375" s="11"/>
      <c r="DT375" s="11"/>
      <c r="DU375" s="11"/>
      <c r="DV375" s="11"/>
      <c r="DW375" s="11"/>
      <c r="DX375" s="11"/>
      <c r="DY375" s="11"/>
      <c r="DZ375" s="11"/>
      <c r="EA375" s="11"/>
      <c r="EB375" s="11"/>
      <c r="EC375" s="11"/>
      <c r="ED375" s="11"/>
      <c r="EE375" s="11"/>
      <c r="EF375" s="11"/>
      <c r="EG375" s="11"/>
      <c r="EH375" s="11"/>
      <c r="EI375" s="11"/>
      <c r="EJ375" s="11"/>
      <c r="EK375" s="11"/>
      <c r="EL375" s="11"/>
      <c r="EM375" s="11"/>
      <c r="EN375" s="11"/>
      <c r="EO375" s="11"/>
      <c r="EP375" s="11"/>
      <c r="EQ375" s="11"/>
      <c r="ER375" s="11"/>
      <c r="ES375" s="11"/>
      <c r="ET375" s="11"/>
      <c r="EU375" s="11"/>
      <c r="EV375" s="11"/>
      <c r="EW375" s="11"/>
      <c r="EX375" s="11"/>
    </row>
    <row r="376" spans="1:154" x14ac:dyDescent="0.2">
      <c r="A376" s="38"/>
      <c r="B376" s="39"/>
      <c r="C376" s="39" t="s">
        <v>48</v>
      </c>
      <c r="D376" s="39"/>
      <c r="E376" s="39"/>
      <c r="F376" s="39"/>
      <c r="G376" s="64" t="s">
        <v>201</v>
      </c>
      <c r="H376" s="65">
        <f>H355</f>
        <v>15600</v>
      </c>
      <c r="I376" s="65">
        <f>I355</f>
        <v>15600</v>
      </c>
      <c r="J376" s="68">
        <f t="shared" si="119"/>
        <v>0</v>
      </c>
      <c r="K376" s="66">
        <f t="shared" si="130"/>
        <v>100</v>
      </c>
      <c r="L376" s="65">
        <f>L355</f>
        <v>15600</v>
      </c>
      <c r="M376" s="65">
        <f>M355</f>
        <v>0</v>
      </c>
      <c r="N376" s="65">
        <f>N355</f>
        <v>14461</v>
      </c>
      <c r="O376" s="65">
        <f>O355</f>
        <v>14461</v>
      </c>
      <c r="P376" s="67">
        <f t="shared" si="126"/>
        <v>1139</v>
      </c>
      <c r="Q376" s="41">
        <f t="shared" si="135"/>
        <v>100</v>
      </c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1"/>
      <c r="DD376" s="11"/>
      <c r="DE376" s="11"/>
      <c r="DF376" s="11"/>
      <c r="DG376" s="11"/>
      <c r="DH376" s="11"/>
      <c r="DI376" s="11"/>
      <c r="DJ376" s="11"/>
      <c r="DK376" s="11"/>
      <c r="DL376" s="11"/>
      <c r="DM376" s="11"/>
      <c r="DN376" s="11"/>
      <c r="DO376" s="11"/>
      <c r="DP376" s="11"/>
      <c r="DQ376" s="11"/>
      <c r="DR376" s="11"/>
      <c r="DS376" s="11"/>
      <c r="DT376" s="11"/>
      <c r="DU376" s="11"/>
      <c r="DV376" s="11"/>
      <c r="DW376" s="11"/>
      <c r="DX376" s="11"/>
      <c r="DY376" s="11"/>
      <c r="DZ376" s="11"/>
      <c r="EA376" s="11"/>
      <c r="EB376" s="11"/>
      <c r="EC376" s="11"/>
      <c r="ED376" s="11"/>
      <c r="EE376" s="11"/>
      <c r="EF376" s="11"/>
      <c r="EG376" s="11"/>
      <c r="EH376" s="11"/>
      <c r="EI376" s="11"/>
      <c r="EJ376" s="11"/>
      <c r="EK376" s="11"/>
      <c r="EL376" s="11"/>
      <c r="EM376" s="11"/>
      <c r="EN376" s="11"/>
      <c r="EO376" s="11"/>
      <c r="EP376" s="11"/>
      <c r="EQ376" s="11"/>
      <c r="ER376" s="11"/>
      <c r="ES376" s="11"/>
      <c r="ET376" s="11"/>
      <c r="EU376" s="11"/>
      <c r="EV376" s="11"/>
      <c r="EW376" s="11"/>
      <c r="EX376" s="11"/>
    </row>
    <row r="377" spans="1:154" x14ac:dyDescent="0.2">
      <c r="A377" s="38"/>
      <c r="B377" s="39" t="s">
        <v>48</v>
      </c>
      <c r="C377" s="39"/>
      <c r="D377" s="39"/>
      <c r="E377" s="39"/>
      <c r="F377" s="39"/>
      <c r="G377" s="64" t="s">
        <v>202</v>
      </c>
      <c r="H377" s="65">
        <f>H378+H379</f>
        <v>458900</v>
      </c>
      <c r="I377" s="65">
        <f>I378+I379</f>
        <v>458900</v>
      </c>
      <c r="J377" s="68">
        <f t="shared" si="119"/>
        <v>0</v>
      </c>
      <c r="K377" s="66">
        <f t="shared" si="130"/>
        <v>100</v>
      </c>
      <c r="L377" s="65">
        <f>L378+L379</f>
        <v>458900</v>
      </c>
      <c r="M377" s="65">
        <f>M378+M379</f>
        <v>0</v>
      </c>
      <c r="N377" s="65">
        <f>N378+N379</f>
        <v>432286</v>
      </c>
      <c r="O377" s="65">
        <f>O378+O379</f>
        <v>432286</v>
      </c>
      <c r="P377" s="67">
        <f t="shared" si="126"/>
        <v>26614</v>
      </c>
      <c r="Q377" s="41">
        <f t="shared" si="135"/>
        <v>100</v>
      </c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1"/>
      <c r="DD377" s="11"/>
      <c r="DE377" s="11"/>
      <c r="DF377" s="11"/>
      <c r="DG377" s="11"/>
      <c r="DH377" s="11"/>
      <c r="DI377" s="11"/>
      <c r="DJ377" s="11"/>
      <c r="DK377" s="11"/>
      <c r="DL377" s="11"/>
      <c r="DM377" s="11"/>
      <c r="DN377" s="11"/>
      <c r="DO377" s="11"/>
      <c r="DP377" s="11"/>
      <c r="DQ377" s="11"/>
      <c r="DR377" s="11"/>
      <c r="DS377" s="11"/>
      <c r="DT377" s="11"/>
      <c r="DU377" s="11"/>
      <c r="DV377" s="11"/>
      <c r="DW377" s="11"/>
      <c r="DX377" s="11"/>
      <c r="DY377" s="11"/>
      <c r="DZ377" s="11"/>
      <c r="EA377" s="11"/>
      <c r="EB377" s="11"/>
      <c r="EC377" s="11"/>
      <c r="ED377" s="11"/>
      <c r="EE377" s="11"/>
      <c r="EF377" s="11"/>
      <c r="EG377" s="11"/>
      <c r="EH377" s="11"/>
      <c r="EI377" s="11"/>
      <c r="EJ377" s="11"/>
      <c r="EK377" s="11"/>
      <c r="EL377" s="11"/>
      <c r="EM377" s="11"/>
      <c r="EN377" s="11"/>
      <c r="EO377" s="11"/>
      <c r="EP377" s="11"/>
      <c r="EQ377" s="11"/>
      <c r="ER377" s="11"/>
      <c r="ES377" s="11"/>
      <c r="ET377" s="11"/>
      <c r="EU377" s="11"/>
      <c r="EV377" s="11"/>
      <c r="EW377" s="11"/>
      <c r="EX377" s="11"/>
    </row>
    <row r="378" spans="1:154" x14ac:dyDescent="0.2">
      <c r="A378" s="38"/>
      <c r="B378" s="39"/>
      <c r="C378" s="39" t="s">
        <v>30</v>
      </c>
      <c r="D378" s="39"/>
      <c r="E378" s="39"/>
      <c r="F378" s="39"/>
      <c r="G378" s="64" t="s">
        <v>131</v>
      </c>
      <c r="H378" s="65">
        <f>+H325</f>
        <v>5000</v>
      </c>
      <c r="I378" s="65">
        <f>+I325</f>
        <v>5000</v>
      </c>
      <c r="J378" s="68">
        <f t="shared" si="119"/>
        <v>0</v>
      </c>
      <c r="K378" s="66">
        <f t="shared" si="130"/>
        <v>100</v>
      </c>
      <c r="L378" s="65">
        <f>+L325</f>
        <v>5000</v>
      </c>
      <c r="M378" s="65">
        <f>+M325</f>
        <v>0</v>
      </c>
      <c r="N378" s="65">
        <f>+N325</f>
        <v>4600</v>
      </c>
      <c r="O378" s="65">
        <f>+O325</f>
        <v>4600</v>
      </c>
      <c r="P378" s="67">
        <f t="shared" si="126"/>
        <v>400</v>
      </c>
      <c r="Q378" s="41">
        <f t="shared" si="135"/>
        <v>100</v>
      </c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1"/>
      <c r="DD378" s="11"/>
      <c r="DE378" s="11"/>
      <c r="DF378" s="11"/>
      <c r="DG378" s="11"/>
      <c r="DH378" s="11"/>
      <c r="DI378" s="11"/>
      <c r="DJ378" s="11"/>
      <c r="DK378" s="11"/>
      <c r="DL378" s="11"/>
      <c r="DM378" s="11"/>
      <c r="DN378" s="11"/>
      <c r="DO378" s="11"/>
      <c r="DP378" s="11"/>
      <c r="DQ378" s="11"/>
      <c r="DR378" s="11"/>
      <c r="DS378" s="11"/>
      <c r="DT378" s="11"/>
      <c r="DU378" s="11"/>
      <c r="DV378" s="11"/>
      <c r="DW378" s="11"/>
      <c r="DX378" s="11"/>
      <c r="DY378" s="11"/>
      <c r="DZ378" s="11"/>
      <c r="EA378" s="11"/>
      <c r="EB378" s="11"/>
      <c r="EC378" s="11"/>
      <c r="ED378" s="11"/>
      <c r="EE378" s="11"/>
      <c r="EF378" s="11"/>
      <c r="EG378" s="11"/>
      <c r="EH378" s="11"/>
      <c r="EI378" s="11"/>
      <c r="EJ378" s="11"/>
      <c r="EK378" s="11"/>
      <c r="EL378" s="11"/>
      <c r="EM378" s="11"/>
      <c r="EN378" s="11"/>
      <c r="EO378" s="11"/>
      <c r="EP378" s="11"/>
      <c r="EQ378" s="11"/>
      <c r="ER378" s="11"/>
      <c r="ES378" s="11"/>
      <c r="ET378" s="11"/>
      <c r="EU378" s="11"/>
      <c r="EV378" s="11"/>
      <c r="EW378" s="11"/>
      <c r="EX378" s="11"/>
    </row>
    <row r="379" spans="1:154" x14ac:dyDescent="0.2">
      <c r="A379" s="38"/>
      <c r="B379" s="39"/>
      <c r="C379" s="39" t="s">
        <v>43</v>
      </c>
      <c r="D379" s="39"/>
      <c r="E379" s="39"/>
      <c r="F379" s="39"/>
      <c r="G379" s="64" t="s">
        <v>203</v>
      </c>
      <c r="H379" s="65">
        <f>H260-H374-H375-H378</f>
        <v>453900</v>
      </c>
      <c r="I379" s="65">
        <f>I260-I374-I375-I378</f>
        <v>453900</v>
      </c>
      <c r="J379" s="68">
        <f t="shared" si="119"/>
        <v>0</v>
      </c>
      <c r="K379" s="66">
        <f t="shared" si="130"/>
        <v>100</v>
      </c>
      <c r="L379" s="65">
        <f>L260-L374-L375-L378</f>
        <v>453900</v>
      </c>
      <c r="M379" s="65">
        <f>M260-M374-M375-M378</f>
        <v>0</v>
      </c>
      <c r="N379" s="65">
        <f>N260-N374-N375-N378</f>
        <v>427686</v>
      </c>
      <c r="O379" s="65">
        <f>O260-O374-O375-O378</f>
        <v>427686</v>
      </c>
      <c r="P379" s="67">
        <f t="shared" si="126"/>
        <v>26214</v>
      </c>
      <c r="Q379" s="41">
        <f t="shared" si="135"/>
        <v>100</v>
      </c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1"/>
      <c r="DD379" s="11"/>
      <c r="DE379" s="11"/>
      <c r="DF379" s="11"/>
      <c r="DG379" s="11"/>
      <c r="DH379" s="11"/>
      <c r="DI379" s="11"/>
      <c r="DJ379" s="11"/>
      <c r="DK379" s="11"/>
      <c r="DL379" s="11"/>
      <c r="DM379" s="11"/>
      <c r="DN379" s="11"/>
      <c r="DO379" s="11"/>
      <c r="DP379" s="11"/>
      <c r="DQ379" s="11"/>
      <c r="DR379" s="11"/>
      <c r="DS379" s="11"/>
      <c r="DT379" s="11"/>
      <c r="DU379" s="11"/>
      <c r="DV379" s="11"/>
      <c r="DW379" s="11"/>
      <c r="DX379" s="11"/>
      <c r="DY379" s="11"/>
      <c r="DZ379" s="11"/>
      <c r="EA379" s="11"/>
      <c r="EB379" s="11"/>
      <c r="EC379" s="11"/>
      <c r="ED379" s="11"/>
      <c r="EE379" s="11"/>
      <c r="EF379" s="11"/>
      <c r="EG379" s="11"/>
      <c r="EH379" s="11"/>
      <c r="EI379" s="11"/>
      <c r="EJ379" s="11"/>
      <c r="EK379" s="11"/>
      <c r="EL379" s="11"/>
      <c r="EM379" s="11"/>
      <c r="EN379" s="11"/>
      <c r="EO379" s="11"/>
      <c r="EP379" s="11"/>
      <c r="EQ379" s="11"/>
      <c r="ER379" s="11"/>
      <c r="ES379" s="11"/>
      <c r="ET379" s="11"/>
      <c r="EU379" s="11"/>
      <c r="EV379" s="11"/>
      <c r="EW379" s="11"/>
      <c r="EX379" s="11"/>
    </row>
    <row r="380" spans="1:154" x14ac:dyDescent="0.2">
      <c r="A380" s="38" t="s">
        <v>204</v>
      </c>
      <c r="B380" s="39" t="s">
        <v>103</v>
      </c>
      <c r="C380" s="39"/>
      <c r="D380" s="39"/>
      <c r="E380" s="39"/>
      <c r="F380" s="39"/>
      <c r="G380" s="64" t="s">
        <v>205</v>
      </c>
      <c r="H380" s="65">
        <f>H382</f>
        <v>1900000</v>
      </c>
      <c r="I380" s="65">
        <f>I382</f>
        <v>1900000</v>
      </c>
      <c r="J380" s="68">
        <f t="shared" si="119"/>
        <v>0</v>
      </c>
      <c r="K380" s="66">
        <f t="shared" si="130"/>
        <v>100</v>
      </c>
      <c r="L380" s="65">
        <f>L382</f>
        <v>1900000</v>
      </c>
      <c r="M380" s="65">
        <f>M382</f>
        <v>0</v>
      </c>
      <c r="N380" s="65">
        <f>N382</f>
        <v>1899179</v>
      </c>
      <c r="O380" s="65">
        <f>O382</f>
        <v>1899179</v>
      </c>
      <c r="P380" s="67">
        <f t="shared" si="126"/>
        <v>821</v>
      </c>
      <c r="Q380" s="41">
        <f t="shared" si="135"/>
        <v>100</v>
      </c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1"/>
      <c r="DD380" s="11"/>
      <c r="DE380" s="11"/>
      <c r="DF380" s="11"/>
      <c r="DG380" s="11"/>
      <c r="DH380" s="11"/>
      <c r="DI380" s="11"/>
      <c r="DJ380" s="11"/>
      <c r="DK380" s="11"/>
      <c r="DL380" s="11"/>
      <c r="DM380" s="11"/>
      <c r="DN380" s="11"/>
      <c r="DO380" s="11"/>
      <c r="DP380" s="11"/>
      <c r="DQ380" s="11"/>
      <c r="DR380" s="11"/>
      <c r="DS380" s="11"/>
      <c r="DT380" s="11"/>
      <c r="DU380" s="11"/>
      <c r="DV380" s="11"/>
      <c r="DW380" s="11"/>
      <c r="DX380" s="11"/>
      <c r="DY380" s="11"/>
      <c r="DZ380" s="11"/>
      <c r="EA380" s="11"/>
      <c r="EB380" s="11"/>
      <c r="EC380" s="11"/>
      <c r="ED380" s="11"/>
      <c r="EE380" s="11"/>
      <c r="EF380" s="11"/>
      <c r="EG380" s="11"/>
      <c r="EH380" s="11"/>
      <c r="EI380" s="11"/>
      <c r="EJ380" s="11"/>
      <c r="EK380" s="11"/>
      <c r="EL380" s="11"/>
      <c r="EM380" s="11"/>
      <c r="EN380" s="11"/>
      <c r="EO380" s="11"/>
      <c r="EP380" s="11"/>
      <c r="EQ380" s="11"/>
      <c r="ER380" s="11"/>
      <c r="ES380" s="11"/>
      <c r="ET380" s="11"/>
      <c r="EU380" s="11"/>
      <c r="EV380" s="11"/>
      <c r="EW380" s="11"/>
      <c r="EX380" s="11"/>
    </row>
    <row r="381" spans="1:154" ht="33" hidden="1" x14ac:dyDescent="0.2">
      <c r="A381" s="38"/>
      <c r="B381" s="39"/>
      <c r="C381" s="39"/>
      <c r="D381" s="39" t="s">
        <v>81</v>
      </c>
      <c r="E381" s="39"/>
      <c r="F381" s="39"/>
      <c r="G381" s="64" t="s">
        <v>206</v>
      </c>
      <c r="H381" s="65">
        <f>H440</f>
        <v>0</v>
      </c>
      <c r="I381" s="65">
        <f>I440</f>
        <v>0</v>
      </c>
      <c r="J381" s="68">
        <f t="shared" si="119"/>
        <v>0</v>
      </c>
      <c r="K381" s="97"/>
      <c r="L381" s="65">
        <f>L440</f>
        <v>0</v>
      </c>
      <c r="M381" s="84">
        <f>M440</f>
        <v>0</v>
      </c>
      <c r="N381" s="65">
        <f>N440</f>
        <v>0</v>
      </c>
      <c r="O381" s="67">
        <f>O440</f>
        <v>0</v>
      </c>
      <c r="P381" s="67">
        <f t="shared" si="126"/>
        <v>0</v>
      </c>
      <c r="Q381" s="41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10"/>
      <c r="CY381" s="10"/>
      <c r="CZ381" s="10"/>
      <c r="DA381" s="10"/>
      <c r="DB381" s="10"/>
      <c r="DC381" s="11"/>
      <c r="DD381" s="11"/>
      <c r="DE381" s="11"/>
      <c r="DF381" s="11"/>
      <c r="DG381" s="11"/>
      <c r="DH381" s="11"/>
      <c r="DI381" s="11"/>
      <c r="DJ381" s="11"/>
      <c r="DK381" s="11"/>
      <c r="DL381" s="11"/>
      <c r="DM381" s="11"/>
      <c r="DN381" s="11"/>
      <c r="DO381" s="11"/>
      <c r="DP381" s="11"/>
      <c r="DQ381" s="11"/>
      <c r="DR381" s="11"/>
      <c r="DS381" s="11"/>
      <c r="DT381" s="11"/>
      <c r="DU381" s="11"/>
      <c r="DV381" s="11"/>
      <c r="DW381" s="11"/>
      <c r="DX381" s="11"/>
      <c r="DY381" s="11"/>
      <c r="DZ381" s="11"/>
      <c r="EA381" s="11"/>
      <c r="EB381" s="11"/>
      <c r="EC381" s="11"/>
      <c r="ED381" s="11"/>
      <c r="EE381" s="11"/>
      <c r="EF381" s="11"/>
      <c r="EG381" s="11"/>
      <c r="EH381" s="11"/>
      <c r="EI381" s="11"/>
      <c r="EJ381" s="11"/>
      <c r="EK381" s="11"/>
      <c r="EL381" s="11"/>
      <c r="EM381" s="11"/>
      <c r="EN381" s="11"/>
      <c r="EO381" s="11"/>
      <c r="EP381" s="11"/>
      <c r="EQ381" s="11"/>
      <c r="ER381" s="11"/>
      <c r="ES381" s="11"/>
      <c r="ET381" s="11"/>
      <c r="EU381" s="11"/>
      <c r="EV381" s="11"/>
      <c r="EW381" s="11"/>
      <c r="EX381" s="11"/>
    </row>
    <row r="382" spans="1:154" s="47" customFormat="1" x14ac:dyDescent="0.25">
      <c r="A382" s="202" t="s">
        <v>207</v>
      </c>
      <c r="B382" s="203"/>
      <c r="C382" s="203"/>
      <c r="D382" s="203"/>
      <c r="E382" s="203"/>
      <c r="F382" s="203"/>
      <c r="G382" s="54" t="s">
        <v>208</v>
      </c>
      <c r="H382" s="134">
        <f>+H383+H443</f>
        <v>1900000</v>
      </c>
      <c r="I382" s="134">
        <f>+I383+I443</f>
        <v>1900000</v>
      </c>
      <c r="J382" s="134">
        <f>+J383</f>
        <v>0</v>
      </c>
      <c r="K382" s="139">
        <f t="shared" ref="K382:K415" si="136">ROUND(I382/H382*100,2)</f>
        <v>100</v>
      </c>
      <c r="L382" s="134">
        <f>+L383+L443</f>
        <v>1900000</v>
      </c>
      <c r="M382" s="136">
        <f>+M383+M443</f>
        <v>0</v>
      </c>
      <c r="N382" s="134">
        <f>+N383+N443</f>
        <v>1899179</v>
      </c>
      <c r="O382" s="137">
        <f>+O383+O443</f>
        <v>1899179</v>
      </c>
      <c r="P382" s="137">
        <f t="shared" si="126"/>
        <v>821</v>
      </c>
      <c r="Q382" s="138">
        <f t="shared" si="128"/>
        <v>99.96</v>
      </c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  <c r="AH382" s="85"/>
      <c r="AI382" s="85"/>
      <c r="AJ382" s="85"/>
      <c r="AK382" s="85"/>
      <c r="AL382" s="85"/>
      <c r="AM382" s="85"/>
      <c r="AN382" s="85"/>
      <c r="AO382" s="85"/>
      <c r="AP382" s="85"/>
      <c r="AQ382" s="85"/>
      <c r="AR382" s="85"/>
      <c r="AS382" s="46"/>
      <c r="AT382" s="46"/>
      <c r="AU382" s="46"/>
      <c r="AV382" s="46"/>
      <c r="AW382" s="46"/>
      <c r="AX382" s="46"/>
      <c r="AY382" s="46"/>
      <c r="AZ382" s="46"/>
      <c r="BA382" s="46"/>
      <c r="BB382" s="46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  <c r="BM382" s="46"/>
      <c r="BN382" s="46"/>
      <c r="BO382" s="46"/>
      <c r="BP382" s="46"/>
      <c r="BQ382" s="46"/>
      <c r="BR382" s="46"/>
      <c r="BS382" s="46"/>
      <c r="BT382" s="46"/>
      <c r="BU382" s="46"/>
      <c r="BV382" s="46"/>
      <c r="BW382" s="46"/>
      <c r="BX382" s="46"/>
      <c r="BY382" s="46"/>
      <c r="BZ382" s="46"/>
      <c r="CA382" s="46"/>
      <c r="CB382" s="46"/>
      <c r="CC382" s="46"/>
      <c r="CD382" s="46"/>
      <c r="CE382" s="46"/>
      <c r="CF382" s="46"/>
      <c r="CG382" s="46"/>
      <c r="CH382" s="46"/>
      <c r="CI382" s="46"/>
      <c r="CJ382" s="46"/>
      <c r="CK382" s="46"/>
      <c r="CL382" s="46"/>
      <c r="CM382" s="46"/>
      <c r="CN382" s="46"/>
      <c r="CO382" s="46"/>
      <c r="CP382" s="46"/>
      <c r="CQ382" s="46"/>
      <c r="CR382" s="46"/>
      <c r="CS382" s="46"/>
      <c r="CT382" s="46"/>
      <c r="CU382" s="46"/>
      <c r="CV382" s="46"/>
      <c r="CW382" s="46"/>
      <c r="CX382" s="46"/>
      <c r="CY382" s="46"/>
      <c r="CZ382" s="46"/>
      <c r="DA382" s="46"/>
      <c r="DB382" s="46"/>
      <c r="DC382" s="46"/>
      <c r="DD382" s="46"/>
      <c r="DE382" s="46"/>
      <c r="DF382" s="46"/>
      <c r="DG382" s="46"/>
      <c r="DH382" s="46"/>
      <c r="DI382" s="46"/>
      <c r="DJ382" s="46"/>
      <c r="DK382" s="46"/>
      <c r="DL382" s="46"/>
      <c r="DM382" s="46"/>
      <c r="DN382" s="46"/>
      <c r="DO382" s="46"/>
      <c r="DP382" s="46"/>
      <c r="DQ382" s="46"/>
      <c r="DR382" s="46"/>
      <c r="DS382" s="46"/>
      <c r="DT382" s="46"/>
      <c r="DU382" s="46"/>
      <c r="DV382" s="46"/>
      <c r="DW382" s="46"/>
      <c r="DX382" s="46"/>
      <c r="DY382" s="46"/>
      <c r="DZ382" s="46"/>
      <c r="EA382" s="46"/>
      <c r="EB382" s="46"/>
      <c r="EC382" s="46"/>
      <c r="ED382" s="46"/>
      <c r="EE382" s="46"/>
      <c r="EF382" s="46"/>
      <c r="EG382" s="46"/>
      <c r="EH382" s="46"/>
      <c r="EI382" s="46"/>
      <c r="EJ382" s="46"/>
      <c r="EK382" s="46"/>
      <c r="EL382" s="46"/>
      <c r="EM382" s="46"/>
      <c r="EN382" s="46"/>
      <c r="EO382" s="46"/>
      <c r="EP382" s="46"/>
      <c r="EQ382" s="46"/>
      <c r="ER382" s="46"/>
      <c r="ES382" s="46"/>
      <c r="ET382" s="46"/>
      <c r="EU382" s="46"/>
      <c r="EV382" s="46"/>
      <c r="EW382" s="46"/>
      <c r="EX382" s="46"/>
    </row>
    <row r="383" spans="1:154" x14ac:dyDescent="0.2">
      <c r="A383" s="38"/>
      <c r="B383" s="39"/>
      <c r="C383" s="39"/>
      <c r="D383" s="39" t="s">
        <v>32</v>
      </c>
      <c r="E383" s="39"/>
      <c r="F383" s="39"/>
      <c r="G383" s="64" t="s">
        <v>62</v>
      </c>
      <c r="H383" s="65">
        <f>H384+H387+H390+H393+H399+H413</f>
        <v>1900000</v>
      </c>
      <c r="I383" s="65">
        <f>I384+I387+I390+I393+I399+I413</f>
        <v>1900000</v>
      </c>
      <c r="J383" s="65">
        <f>J384+J387+J390+J393+J399+J413</f>
        <v>0</v>
      </c>
      <c r="K383" s="97">
        <f t="shared" si="136"/>
        <v>100</v>
      </c>
      <c r="L383" s="65">
        <f>L384+L387+L390+L393+L399+L413</f>
        <v>1900000</v>
      </c>
      <c r="M383" s="60">
        <f>M384+M387+M390+M393+M399+M413</f>
        <v>0</v>
      </c>
      <c r="N383" s="65">
        <f>N384+N387+N390+N393+N399+N413</f>
        <v>1899179</v>
      </c>
      <c r="O383" s="67">
        <f>O384+O387+O390+O393+O399+O413</f>
        <v>1899179</v>
      </c>
      <c r="P383" s="67">
        <f t="shared" si="126"/>
        <v>821</v>
      </c>
      <c r="Q383" s="41">
        <f t="shared" si="128"/>
        <v>99.96</v>
      </c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1"/>
      <c r="DD383" s="11"/>
      <c r="DE383" s="11"/>
      <c r="DF383" s="11"/>
      <c r="DG383" s="11"/>
      <c r="DH383" s="11"/>
      <c r="DI383" s="11"/>
      <c r="DJ383" s="11"/>
      <c r="DK383" s="11"/>
      <c r="DL383" s="11"/>
      <c r="DM383" s="11"/>
      <c r="DN383" s="11"/>
      <c r="DO383" s="11"/>
      <c r="DP383" s="11"/>
      <c r="DQ383" s="11"/>
      <c r="DR383" s="11"/>
      <c r="DS383" s="11"/>
      <c r="DT383" s="11"/>
      <c r="DU383" s="11"/>
      <c r="DV383" s="11"/>
      <c r="DW383" s="11"/>
      <c r="DX383" s="11"/>
      <c r="DY383" s="11"/>
      <c r="DZ383" s="11"/>
      <c r="EA383" s="11"/>
      <c r="EB383" s="11"/>
      <c r="EC383" s="11"/>
      <c r="ED383" s="11"/>
      <c r="EE383" s="11"/>
      <c r="EF383" s="11"/>
      <c r="EG383" s="11"/>
      <c r="EH383" s="11"/>
      <c r="EI383" s="11"/>
      <c r="EJ383" s="11"/>
      <c r="EK383" s="11"/>
      <c r="EL383" s="11"/>
      <c r="EM383" s="11"/>
      <c r="EN383" s="11"/>
      <c r="EO383" s="11"/>
      <c r="EP383" s="11"/>
      <c r="EQ383" s="11"/>
      <c r="ER383" s="11"/>
      <c r="ES383" s="11"/>
      <c r="ET383" s="11"/>
      <c r="EU383" s="11"/>
      <c r="EV383" s="11"/>
      <c r="EW383" s="11"/>
      <c r="EX383" s="11"/>
    </row>
    <row r="384" spans="1:154" x14ac:dyDescent="0.2">
      <c r="A384" s="38"/>
      <c r="B384" s="39"/>
      <c r="C384" s="39"/>
      <c r="D384" s="39" t="s">
        <v>89</v>
      </c>
      <c r="E384" s="39"/>
      <c r="F384" s="39"/>
      <c r="G384" s="64" t="s">
        <v>66</v>
      </c>
      <c r="H384" s="65">
        <f>H385</f>
        <v>0</v>
      </c>
      <c r="I384" s="65">
        <f>I385</f>
        <v>0</v>
      </c>
      <c r="J384" s="65">
        <f t="shared" ref="J384:J385" si="137">J385</f>
        <v>0</v>
      </c>
      <c r="K384" s="97" t="e">
        <f t="shared" si="136"/>
        <v>#DIV/0!</v>
      </c>
      <c r="L384" s="65">
        <f t="shared" ref="L384:N385" si="138">L385</f>
        <v>0</v>
      </c>
      <c r="M384" s="60">
        <f t="shared" si="138"/>
        <v>0</v>
      </c>
      <c r="N384" s="65">
        <f t="shared" si="138"/>
        <v>0</v>
      </c>
      <c r="O384" s="67">
        <f t="shared" ref="O384:O385" si="139">O385</f>
        <v>0</v>
      </c>
      <c r="P384" s="67">
        <f t="shared" si="126"/>
        <v>0</v>
      </c>
      <c r="Q384" s="41" t="e">
        <f t="shared" si="128"/>
        <v>#DIV/0!</v>
      </c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1"/>
      <c r="DD384" s="11"/>
      <c r="DE384" s="11"/>
      <c r="DF384" s="11"/>
      <c r="DG384" s="11"/>
      <c r="DH384" s="11"/>
      <c r="DI384" s="11"/>
      <c r="DJ384" s="11"/>
      <c r="DK384" s="11"/>
      <c r="DL384" s="11"/>
      <c r="DM384" s="11"/>
      <c r="DN384" s="11"/>
      <c r="DO384" s="11"/>
      <c r="DP384" s="11"/>
      <c r="DQ384" s="11"/>
      <c r="DR384" s="11"/>
      <c r="DS384" s="11"/>
      <c r="DT384" s="11"/>
      <c r="DU384" s="11"/>
      <c r="DV384" s="11"/>
      <c r="DW384" s="11"/>
      <c r="DX384" s="11"/>
      <c r="DY384" s="11"/>
      <c r="DZ384" s="11"/>
      <c r="EA384" s="11"/>
      <c r="EB384" s="11"/>
      <c r="EC384" s="11"/>
      <c r="ED384" s="11"/>
      <c r="EE384" s="11"/>
      <c r="EF384" s="11"/>
      <c r="EG384" s="11"/>
      <c r="EH384" s="11"/>
      <c r="EI384" s="11"/>
      <c r="EJ384" s="11"/>
      <c r="EK384" s="11"/>
      <c r="EL384" s="11"/>
      <c r="EM384" s="11"/>
      <c r="EN384" s="11"/>
      <c r="EO384" s="11"/>
      <c r="EP384" s="11"/>
      <c r="EQ384" s="11"/>
      <c r="ER384" s="11"/>
      <c r="ES384" s="11"/>
      <c r="ET384" s="11"/>
      <c r="EU384" s="11"/>
      <c r="EV384" s="11"/>
      <c r="EW384" s="11"/>
      <c r="EX384" s="11"/>
    </row>
    <row r="385" spans="1:154" x14ac:dyDescent="0.2">
      <c r="A385" s="38"/>
      <c r="B385" s="39"/>
      <c r="C385" s="39"/>
      <c r="D385" s="39"/>
      <c r="E385" s="39" t="s">
        <v>90</v>
      </c>
      <c r="F385" s="39"/>
      <c r="G385" s="52" t="s">
        <v>182</v>
      </c>
      <c r="H385" s="65">
        <f>H386</f>
        <v>0</v>
      </c>
      <c r="I385" s="65">
        <f>I386</f>
        <v>0</v>
      </c>
      <c r="J385" s="65">
        <f t="shared" si="137"/>
        <v>0</v>
      </c>
      <c r="K385" s="97" t="e">
        <f t="shared" si="136"/>
        <v>#DIV/0!</v>
      </c>
      <c r="L385" s="65">
        <f t="shared" si="138"/>
        <v>0</v>
      </c>
      <c r="M385" s="60">
        <f t="shared" si="138"/>
        <v>0</v>
      </c>
      <c r="N385" s="65">
        <f t="shared" si="138"/>
        <v>0</v>
      </c>
      <c r="O385" s="67">
        <f t="shared" si="139"/>
        <v>0</v>
      </c>
      <c r="P385" s="67">
        <f t="shared" si="126"/>
        <v>0</v>
      </c>
      <c r="Q385" s="41" t="e">
        <f t="shared" si="128"/>
        <v>#DIV/0!</v>
      </c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1"/>
      <c r="DD385" s="11"/>
      <c r="DE385" s="11"/>
      <c r="DF385" s="11"/>
      <c r="DG385" s="11"/>
      <c r="DH385" s="11"/>
      <c r="DI385" s="11"/>
      <c r="DJ385" s="11"/>
      <c r="DK385" s="11"/>
      <c r="DL385" s="11"/>
      <c r="DM385" s="11"/>
      <c r="DN385" s="11"/>
      <c r="DO385" s="11"/>
      <c r="DP385" s="11"/>
      <c r="DQ385" s="11"/>
      <c r="DR385" s="11"/>
      <c r="DS385" s="11"/>
      <c r="DT385" s="11"/>
      <c r="DU385" s="11"/>
      <c r="DV385" s="11"/>
      <c r="DW385" s="11"/>
      <c r="DX385" s="11"/>
      <c r="DY385" s="11"/>
      <c r="DZ385" s="11"/>
      <c r="EA385" s="11"/>
      <c r="EB385" s="11"/>
      <c r="EC385" s="11"/>
      <c r="ED385" s="11"/>
      <c r="EE385" s="11"/>
      <c r="EF385" s="11"/>
      <c r="EG385" s="11"/>
      <c r="EH385" s="11"/>
      <c r="EI385" s="11"/>
      <c r="EJ385" s="11"/>
      <c r="EK385" s="11"/>
      <c r="EL385" s="11"/>
      <c r="EM385" s="11"/>
      <c r="EN385" s="11"/>
      <c r="EO385" s="11"/>
      <c r="EP385" s="11"/>
      <c r="EQ385" s="11"/>
      <c r="ER385" s="11"/>
      <c r="ES385" s="11"/>
      <c r="ET385" s="11"/>
      <c r="EU385" s="11"/>
      <c r="EV385" s="11"/>
      <c r="EW385" s="11"/>
      <c r="EX385" s="11"/>
    </row>
    <row r="386" spans="1:154" ht="21.6" customHeight="1" x14ac:dyDescent="0.2">
      <c r="A386" s="48"/>
      <c r="B386" s="49"/>
      <c r="C386" s="49"/>
      <c r="D386" s="49"/>
      <c r="E386" s="49"/>
      <c r="F386" s="49" t="s">
        <v>90</v>
      </c>
      <c r="G386" s="53" t="s">
        <v>155</v>
      </c>
      <c r="H386" s="68"/>
      <c r="I386" s="68"/>
      <c r="J386" s="68">
        <f t="shared" ref="J386:J439" si="140">H386-I386</f>
        <v>0</v>
      </c>
      <c r="K386" s="97" t="e">
        <f t="shared" si="136"/>
        <v>#DIV/0!</v>
      </c>
      <c r="L386" s="68"/>
      <c r="M386" s="50"/>
      <c r="N386" s="68"/>
      <c r="O386" s="69">
        <f t="shared" ref="O386" si="141">M386+N386</f>
        <v>0</v>
      </c>
      <c r="P386" s="69">
        <f t="shared" si="126"/>
        <v>0</v>
      </c>
      <c r="Q386" s="41" t="e">
        <f t="shared" si="128"/>
        <v>#DIV/0!</v>
      </c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1"/>
      <c r="DD386" s="11"/>
      <c r="DE386" s="11"/>
      <c r="DF386" s="11"/>
      <c r="DG386" s="11"/>
      <c r="DH386" s="11"/>
      <c r="DI386" s="11"/>
      <c r="DJ386" s="11"/>
      <c r="DK386" s="11"/>
      <c r="DL386" s="11"/>
      <c r="DM386" s="11"/>
      <c r="DN386" s="11"/>
      <c r="DO386" s="11"/>
      <c r="DP386" s="11"/>
      <c r="DQ386" s="11"/>
      <c r="DR386" s="11"/>
      <c r="DS386" s="11"/>
      <c r="DT386" s="11"/>
      <c r="DU386" s="11"/>
      <c r="DV386" s="11"/>
      <c r="DW386" s="11"/>
      <c r="DX386" s="11"/>
      <c r="DY386" s="11"/>
      <c r="DZ386" s="11"/>
      <c r="EA386" s="11"/>
      <c r="EB386" s="11"/>
      <c r="EC386" s="11"/>
      <c r="ED386" s="11"/>
      <c r="EE386" s="11"/>
      <c r="EF386" s="11"/>
      <c r="EG386" s="11"/>
      <c r="EH386" s="11"/>
      <c r="EI386" s="11"/>
      <c r="EJ386" s="11"/>
      <c r="EK386" s="11"/>
      <c r="EL386" s="11"/>
      <c r="EM386" s="11"/>
      <c r="EN386" s="11"/>
      <c r="EO386" s="11"/>
      <c r="EP386" s="11"/>
      <c r="EQ386" s="11"/>
      <c r="ER386" s="11"/>
      <c r="ES386" s="11"/>
      <c r="ET386" s="11"/>
      <c r="EU386" s="11"/>
      <c r="EV386" s="11"/>
      <c r="EW386" s="11"/>
      <c r="EX386" s="11"/>
    </row>
    <row r="387" spans="1:154" x14ac:dyDescent="0.2">
      <c r="A387" s="38"/>
      <c r="B387" s="39"/>
      <c r="C387" s="39"/>
      <c r="D387" s="39" t="s">
        <v>91</v>
      </c>
      <c r="E387" s="39"/>
      <c r="F387" s="39"/>
      <c r="G387" s="64" t="s">
        <v>70</v>
      </c>
      <c r="H387" s="65">
        <f>H388+H389</f>
        <v>0</v>
      </c>
      <c r="I387" s="65">
        <f>I388+I389</f>
        <v>0</v>
      </c>
      <c r="J387" s="68">
        <f t="shared" si="140"/>
        <v>0</v>
      </c>
      <c r="K387" s="97" t="e">
        <f t="shared" si="136"/>
        <v>#DIV/0!</v>
      </c>
      <c r="L387" s="65">
        <f>L388+L389</f>
        <v>0</v>
      </c>
      <c r="M387" s="60">
        <f>M388+M389</f>
        <v>0</v>
      </c>
      <c r="N387" s="65">
        <f>N388+N389</f>
        <v>0</v>
      </c>
      <c r="O387" s="67">
        <f>O388+O389</f>
        <v>0</v>
      </c>
      <c r="P387" s="67">
        <f t="shared" si="126"/>
        <v>0</v>
      </c>
      <c r="Q387" s="41" t="e">
        <f t="shared" si="128"/>
        <v>#DIV/0!</v>
      </c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1"/>
      <c r="DD387" s="11"/>
      <c r="DE387" s="11"/>
      <c r="DF387" s="11"/>
      <c r="DG387" s="11"/>
      <c r="DH387" s="11"/>
      <c r="DI387" s="11"/>
      <c r="DJ387" s="11"/>
      <c r="DK387" s="11"/>
      <c r="DL387" s="11"/>
      <c r="DM387" s="11"/>
      <c r="DN387" s="11"/>
      <c r="DO387" s="11"/>
      <c r="DP387" s="11"/>
      <c r="DQ387" s="11"/>
      <c r="DR387" s="11"/>
      <c r="DS387" s="11"/>
      <c r="DT387" s="11"/>
      <c r="DU387" s="11"/>
      <c r="DV387" s="11"/>
      <c r="DW387" s="11"/>
      <c r="DX387" s="11"/>
      <c r="DY387" s="11"/>
      <c r="DZ387" s="11"/>
      <c r="EA387" s="11"/>
      <c r="EB387" s="11"/>
      <c r="EC387" s="11"/>
      <c r="ED387" s="11"/>
      <c r="EE387" s="11"/>
      <c r="EF387" s="11"/>
      <c r="EG387" s="11"/>
      <c r="EH387" s="11"/>
      <c r="EI387" s="11"/>
      <c r="EJ387" s="11"/>
      <c r="EK387" s="11"/>
      <c r="EL387" s="11"/>
      <c r="EM387" s="11"/>
      <c r="EN387" s="11"/>
      <c r="EO387" s="11"/>
      <c r="EP387" s="11"/>
      <c r="EQ387" s="11"/>
      <c r="ER387" s="11"/>
      <c r="ES387" s="11"/>
      <c r="ET387" s="11"/>
      <c r="EU387" s="11"/>
      <c r="EV387" s="11"/>
      <c r="EW387" s="11"/>
      <c r="EX387" s="11"/>
    </row>
    <row r="388" spans="1:154" x14ac:dyDescent="0.2">
      <c r="A388" s="48"/>
      <c r="B388" s="49"/>
      <c r="C388" s="49"/>
      <c r="D388" s="49"/>
      <c r="E388" s="49" t="s">
        <v>38</v>
      </c>
      <c r="F388" s="49"/>
      <c r="G388" s="53" t="s">
        <v>340</v>
      </c>
      <c r="H388" s="68"/>
      <c r="I388" s="68"/>
      <c r="J388" s="68">
        <f t="shared" si="140"/>
        <v>0</v>
      </c>
      <c r="K388" s="97" t="e">
        <f t="shared" si="136"/>
        <v>#DIV/0!</v>
      </c>
      <c r="L388" s="68"/>
      <c r="M388" s="50"/>
      <c r="N388" s="68"/>
      <c r="O388" s="69">
        <f t="shared" ref="O388:O389" si="142">M388+N388</f>
        <v>0</v>
      </c>
      <c r="P388" s="69">
        <f t="shared" si="126"/>
        <v>0</v>
      </c>
      <c r="Q388" s="41" t="e">
        <f t="shared" si="128"/>
        <v>#DIV/0!</v>
      </c>
      <c r="R388" s="33"/>
      <c r="S388" s="5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1"/>
      <c r="DD388" s="11"/>
      <c r="DE388" s="11"/>
      <c r="DF388" s="11"/>
      <c r="DG388" s="11"/>
      <c r="DH388" s="11"/>
      <c r="DI388" s="11"/>
      <c r="DJ388" s="11"/>
      <c r="DK388" s="11"/>
      <c r="DL388" s="11"/>
      <c r="DM388" s="11"/>
      <c r="DN388" s="11"/>
      <c r="DO388" s="11"/>
      <c r="DP388" s="11"/>
      <c r="DQ388" s="11"/>
      <c r="DR388" s="11"/>
      <c r="DS388" s="11"/>
      <c r="DT388" s="11"/>
      <c r="DU388" s="11"/>
      <c r="DV388" s="11"/>
      <c r="DW388" s="11"/>
      <c r="DX388" s="11"/>
      <c r="DY388" s="11"/>
      <c r="DZ388" s="11"/>
      <c r="EA388" s="11"/>
      <c r="EB388" s="11"/>
      <c r="EC388" s="11"/>
      <c r="ED388" s="11"/>
      <c r="EE388" s="11"/>
      <c r="EF388" s="11"/>
      <c r="EG388" s="11"/>
      <c r="EH388" s="11"/>
      <c r="EI388" s="11"/>
      <c r="EJ388" s="11"/>
      <c r="EK388" s="11"/>
      <c r="EL388" s="11"/>
      <c r="EM388" s="11"/>
      <c r="EN388" s="11"/>
      <c r="EO388" s="11"/>
      <c r="EP388" s="11"/>
      <c r="EQ388" s="11"/>
      <c r="ER388" s="11"/>
      <c r="ES388" s="11"/>
      <c r="ET388" s="11"/>
      <c r="EU388" s="11"/>
      <c r="EV388" s="11"/>
      <c r="EW388" s="11"/>
      <c r="EX388" s="11"/>
    </row>
    <row r="389" spans="1:154" x14ac:dyDescent="0.2">
      <c r="A389" s="48"/>
      <c r="B389" s="49"/>
      <c r="C389" s="49"/>
      <c r="D389" s="49"/>
      <c r="E389" s="49">
        <v>10</v>
      </c>
      <c r="F389" s="49"/>
      <c r="G389" s="53" t="s">
        <v>339</v>
      </c>
      <c r="H389" s="68"/>
      <c r="I389" s="68"/>
      <c r="J389" s="68">
        <f t="shared" si="140"/>
        <v>0</v>
      </c>
      <c r="K389" s="97" t="e">
        <f t="shared" si="136"/>
        <v>#DIV/0!</v>
      </c>
      <c r="L389" s="68"/>
      <c r="M389" s="50"/>
      <c r="N389" s="68"/>
      <c r="O389" s="69">
        <f t="shared" si="142"/>
        <v>0</v>
      </c>
      <c r="P389" s="69">
        <f t="shared" si="126"/>
        <v>0</v>
      </c>
      <c r="Q389" s="41" t="e">
        <f t="shared" si="128"/>
        <v>#DIV/0!</v>
      </c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1"/>
      <c r="DD389" s="11"/>
      <c r="DE389" s="11"/>
      <c r="DF389" s="11"/>
      <c r="DG389" s="11"/>
      <c r="DH389" s="11"/>
      <c r="DI389" s="11"/>
      <c r="DJ389" s="11"/>
      <c r="DK389" s="11"/>
      <c r="DL389" s="11"/>
      <c r="DM389" s="11"/>
      <c r="DN389" s="11"/>
      <c r="DO389" s="11"/>
      <c r="DP389" s="11"/>
      <c r="DQ389" s="11"/>
      <c r="DR389" s="11"/>
      <c r="DS389" s="11"/>
      <c r="DT389" s="11"/>
      <c r="DU389" s="11"/>
      <c r="DV389" s="11"/>
      <c r="DW389" s="11"/>
      <c r="DX389" s="11"/>
      <c r="DY389" s="11"/>
      <c r="DZ389" s="11"/>
      <c r="EA389" s="11"/>
      <c r="EB389" s="11"/>
      <c r="EC389" s="11"/>
      <c r="ED389" s="11"/>
      <c r="EE389" s="11"/>
      <c r="EF389" s="11"/>
      <c r="EG389" s="11"/>
      <c r="EH389" s="11"/>
      <c r="EI389" s="11"/>
      <c r="EJ389" s="11"/>
      <c r="EK389" s="11"/>
      <c r="EL389" s="11"/>
      <c r="EM389" s="11"/>
      <c r="EN389" s="11"/>
      <c r="EO389" s="11"/>
      <c r="EP389" s="11"/>
      <c r="EQ389" s="11"/>
      <c r="ER389" s="11"/>
      <c r="ES389" s="11"/>
      <c r="ET389" s="11"/>
      <c r="EU389" s="11"/>
      <c r="EV389" s="11"/>
      <c r="EW389" s="11"/>
      <c r="EX389" s="11"/>
    </row>
    <row r="390" spans="1:154" x14ac:dyDescent="0.2">
      <c r="A390" s="38"/>
      <c r="B390" s="39"/>
      <c r="C390" s="39"/>
      <c r="D390" s="39">
        <v>51</v>
      </c>
      <c r="E390" s="39"/>
      <c r="F390" s="39"/>
      <c r="G390" s="64" t="s">
        <v>72</v>
      </c>
      <c r="H390" s="65">
        <f>H391</f>
        <v>0</v>
      </c>
      <c r="I390" s="65">
        <f>I391</f>
        <v>0</v>
      </c>
      <c r="J390" s="68">
        <f t="shared" si="140"/>
        <v>0</v>
      </c>
      <c r="K390" s="97" t="e">
        <f t="shared" si="136"/>
        <v>#DIV/0!</v>
      </c>
      <c r="L390" s="65">
        <f t="shared" ref="L390:N391" si="143">L391</f>
        <v>0</v>
      </c>
      <c r="M390" s="60">
        <f t="shared" si="143"/>
        <v>0</v>
      </c>
      <c r="N390" s="65">
        <f t="shared" si="143"/>
        <v>0</v>
      </c>
      <c r="O390" s="67">
        <f t="shared" ref="O390:O391" si="144">O391</f>
        <v>0</v>
      </c>
      <c r="P390" s="67">
        <f t="shared" si="126"/>
        <v>0</v>
      </c>
      <c r="Q390" s="41" t="e">
        <f t="shared" si="128"/>
        <v>#DIV/0!</v>
      </c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1"/>
      <c r="DD390" s="11"/>
      <c r="DE390" s="11"/>
      <c r="DF390" s="11"/>
      <c r="DG390" s="11"/>
      <c r="DH390" s="11"/>
      <c r="DI390" s="11"/>
      <c r="DJ390" s="11"/>
      <c r="DK390" s="11"/>
      <c r="DL390" s="11"/>
      <c r="DM390" s="11"/>
      <c r="DN390" s="11"/>
      <c r="DO390" s="11"/>
      <c r="DP390" s="11"/>
      <c r="DQ390" s="11"/>
      <c r="DR390" s="11"/>
      <c r="DS390" s="11"/>
      <c r="DT390" s="11"/>
      <c r="DU390" s="11"/>
      <c r="DV390" s="11"/>
      <c r="DW390" s="11"/>
      <c r="DX390" s="11"/>
      <c r="DY390" s="11"/>
      <c r="DZ390" s="11"/>
      <c r="EA390" s="11"/>
      <c r="EB390" s="11"/>
      <c r="EC390" s="11"/>
      <c r="ED390" s="11"/>
      <c r="EE390" s="11"/>
      <c r="EF390" s="11"/>
      <c r="EG390" s="11"/>
      <c r="EH390" s="11"/>
      <c r="EI390" s="11"/>
      <c r="EJ390" s="11"/>
      <c r="EK390" s="11"/>
      <c r="EL390" s="11"/>
      <c r="EM390" s="11"/>
      <c r="EN390" s="11"/>
      <c r="EO390" s="11"/>
      <c r="EP390" s="11"/>
      <c r="EQ390" s="11"/>
      <c r="ER390" s="11"/>
      <c r="ES390" s="11"/>
      <c r="ET390" s="11"/>
      <c r="EU390" s="11"/>
      <c r="EV390" s="11"/>
      <c r="EW390" s="11"/>
      <c r="EX390" s="11"/>
    </row>
    <row r="391" spans="1:154" x14ac:dyDescent="0.2">
      <c r="A391" s="38"/>
      <c r="B391" s="39"/>
      <c r="C391" s="39"/>
      <c r="D391" s="39"/>
      <c r="E391" s="39" t="s">
        <v>32</v>
      </c>
      <c r="F391" s="39"/>
      <c r="G391" s="52" t="s">
        <v>92</v>
      </c>
      <c r="H391" s="65">
        <f>H392</f>
        <v>0</v>
      </c>
      <c r="I391" s="65">
        <f>I392</f>
        <v>0</v>
      </c>
      <c r="J391" s="68">
        <f t="shared" si="140"/>
        <v>0</v>
      </c>
      <c r="K391" s="97" t="e">
        <f t="shared" si="136"/>
        <v>#DIV/0!</v>
      </c>
      <c r="L391" s="65">
        <f t="shared" si="143"/>
        <v>0</v>
      </c>
      <c r="M391" s="60">
        <f t="shared" si="143"/>
        <v>0</v>
      </c>
      <c r="N391" s="65">
        <f t="shared" si="143"/>
        <v>0</v>
      </c>
      <c r="O391" s="67">
        <f t="shared" si="144"/>
        <v>0</v>
      </c>
      <c r="P391" s="67">
        <f t="shared" si="126"/>
        <v>0</v>
      </c>
      <c r="Q391" s="41" t="e">
        <f t="shared" si="128"/>
        <v>#DIV/0!</v>
      </c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1"/>
      <c r="DD391" s="11"/>
      <c r="DE391" s="11"/>
      <c r="DF391" s="11"/>
      <c r="DG391" s="11"/>
      <c r="DH391" s="11"/>
      <c r="DI391" s="11"/>
      <c r="DJ391" s="11"/>
      <c r="DK391" s="11"/>
      <c r="DL391" s="11"/>
      <c r="DM391" s="11"/>
      <c r="DN391" s="11"/>
      <c r="DO391" s="11"/>
      <c r="DP391" s="11"/>
      <c r="DQ391" s="11"/>
      <c r="DR391" s="11"/>
      <c r="DS391" s="11"/>
      <c r="DT391" s="11"/>
      <c r="DU391" s="11"/>
      <c r="DV391" s="11"/>
      <c r="DW391" s="11"/>
      <c r="DX391" s="11"/>
      <c r="DY391" s="11"/>
      <c r="DZ391" s="11"/>
      <c r="EA391" s="11"/>
      <c r="EB391" s="11"/>
      <c r="EC391" s="11"/>
      <c r="ED391" s="11"/>
      <c r="EE391" s="11"/>
      <c r="EF391" s="11"/>
      <c r="EG391" s="11"/>
      <c r="EH391" s="11"/>
      <c r="EI391" s="11"/>
      <c r="EJ391" s="11"/>
      <c r="EK391" s="11"/>
      <c r="EL391" s="11"/>
      <c r="EM391" s="11"/>
      <c r="EN391" s="11"/>
      <c r="EO391" s="11"/>
      <c r="EP391" s="11"/>
      <c r="EQ391" s="11"/>
      <c r="ER391" s="11"/>
      <c r="ES391" s="11"/>
      <c r="ET391" s="11"/>
      <c r="EU391" s="11"/>
      <c r="EV391" s="11"/>
      <c r="EW391" s="11"/>
      <c r="EX391" s="11"/>
    </row>
    <row r="392" spans="1:154" ht="33" x14ac:dyDescent="0.2">
      <c r="A392" s="48"/>
      <c r="B392" s="49"/>
      <c r="C392" s="49"/>
      <c r="D392" s="49"/>
      <c r="E392" s="49"/>
      <c r="F392" s="49">
        <v>18</v>
      </c>
      <c r="G392" s="53" t="s">
        <v>95</v>
      </c>
      <c r="H392" s="68"/>
      <c r="I392" s="68"/>
      <c r="J392" s="68">
        <f t="shared" si="140"/>
        <v>0</v>
      </c>
      <c r="K392" s="97" t="e">
        <f t="shared" si="136"/>
        <v>#DIV/0!</v>
      </c>
      <c r="L392" s="68"/>
      <c r="M392" s="50"/>
      <c r="N392" s="68"/>
      <c r="O392" s="69">
        <f t="shared" ref="O392" si="145">M392+N392</f>
        <v>0</v>
      </c>
      <c r="P392" s="69">
        <f t="shared" si="126"/>
        <v>0</v>
      </c>
      <c r="Q392" s="41" t="e">
        <f t="shared" si="128"/>
        <v>#DIV/0!</v>
      </c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1"/>
      <c r="DD392" s="11"/>
      <c r="DE392" s="11"/>
      <c r="DF392" s="11"/>
      <c r="DG392" s="11"/>
      <c r="DH392" s="11"/>
      <c r="DI392" s="11"/>
      <c r="DJ392" s="11"/>
      <c r="DK392" s="11"/>
      <c r="DL392" s="11"/>
      <c r="DM392" s="11"/>
      <c r="DN392" s="11"/>
      <c r="DO392" s="11"/>
      <c r="DP392" s="11"/>
      <c r="DQ392" s="11"/>
      <c r="DR392" s="11"/>
      <c r="DS392" s="11"/>
      <c r="DT392" s="11"/>
      <c r="DU392" s="11"/>
      <c r="DV392" s="11"/>
      <c r="DW392" s="11"/>
      <c r="DX392" s="11"/>
      <c r="DY392" s="11"/>
      <c r="DZ392" s="11"/>
      <c r="EA392" s="11"/>
      <c r="EB392" s="11"/>
      <c r="EC392" s="11"/>
      <c r="ED392" s="11"/>
      <c r="EE392" s="11"/>
      <c r="EF392" s="11"/>
      <c r="EG392" s="11"/>
      <c r="EH392" s="11"/>
      <c r="EI392" s="11"/>
      <c r="EJ392" s="11"/>
      <c r="EK392" s="11"/>
      <c r="EL392" s="11"/>
      <c r="EM392" s="11"/>
      <c r="EN392" s="11"/>
      <c r="EO392" s="11"/>
      <c r="EP392" s="11"/>
      <c r="EQ392" s="11"/>
      <c r="ER392" s="11"/>
      <c r="ES392" s="11"/>
      <c r="ET392" s="11"/>
      <c r="EU392" s="11"/>
      <c r="EV392" s="11"/>
      <c r="EW392" s="11"/>
      <c r="EX392" s="11"/>
    </row>
    <row r="393" spans="1:154" x14ac:dyDescent="0.2">
      <c r="A393" s="38"/>
      <c r="B393" s="39"/>
      <c r="C393" s="39"/>
      <c r="D393" s="39">
        <v>55</v>
      </c>
      <c r="E393" s="39"/>
      <c r="F393" s="39"/>
      <c r="G393" s="64" t="s">
        <v>338</v>
      </c>
      <c r="H393" s="65">
        <f>H394+H397</f>
        <v>0</v>
      </c>
      <c r="I393" s="65">
        <f>I394+I397</f>
        <v>0</v>
      </c>
      <c r="J393" s="68">
        <f t="shared" si="140"/>
        <v>0</v>
      </c>
      <c r="K393" s="97" t="e">
        <f t="shared" si="136"/>
        <v>#DIV/0!</v>
      </c>
      <c r="L393" s="65">
        <f>L394+L397</f>
        <v>0</v>
      </c>
      <c r="M393" s="60">
        <f>M394+M397</f>
        <v>0</v>
      </c>
      <c r="N393" s="65">
        <f>N394+N397</f>
        <v>0</v>
      </c>
      <c r="O393" s="67">
        <f>O394+O397</f>
        <v>0</v>
      </c>
      <c r="P393" s="67">
        <f t="shared" si="126"/>
        <v>0</v>
      </c>
      <c r="Q393" s="41" t="e">
        <f t="shared" si="128"/>
        <v>#DIV/0!</v>
      </c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1"/>
      <c r="DD393" s="11"/>
      <c r="DE393" s="11"/>
      <c r="DF393" s="11"/>
      <c r="DG393" s="11"/>
      <c r="DH393" s="11"/>
      <c r="DI393" s="11"/>
      <c r="DJ393" s="11"/>
      <c r="DK393" s="11"/>
      <c r="DL393" s="11"/>
      <c r="DM393" s="11"/>
      <c r="DN393" s="11"/>
      <c r="DO393" s="11"/>
      <c r="DP393" s="11"/>
      <c r="DQ393" s="11"/>
      <c r="DR393" s="11"/>
      <c r="DS393" s="11"/>
      <c r="DT393" s="11"/>
      <c r="DU393" s="11"/>
      <c r="DV393" s="11"/>
      <c r="DW393" s="11"/>
      <c r="DX393" s="11"/>
      <c r="DY393" s="11"/>
      <c r="DZ393" s="11"/>
      <c r="EA393" s="11"/>
      <c r="EB393" s="11"/>
      <c r="EC393" s="11"/>
      <c r="ED393" s="11"/>
      <c r="EE393" s="11"/>
      <c r="EF393" s="11"/>
      <c r="EG393" s="11"/>
      <c r="EH393" s="11"/>
      <c r="EI393" s="11"/>
      <c r="EJ393" s="11"/>
      <c r="EK393" s="11"/>
      <c r="EL393" s="11"/>
      <c r="EM393" s="11"/>
      <c r="EN393" s="11"/>
      <c r="EO393" s="11"/>
      <c r="EP393" s="11"/>
      <c r="EQ393" s="11"/>
      <c r="ER393" s="11"/>
      <c r="ES393" s="11"/>
      <c r="ET393" s="11"/>
      <c r="EU393" s="11"/>
      <c r="EV393" s="11"/>
      <c r="EW393" s="11"/>
      <c r="EX393" s="11"/>
    </row>
    <row r="394" spans="1:154" x14ac:dyDescent="0.2">
      <c r="A394" s="38"/>
      <c r="B394" s="39"/>
      <c r="C394" s="39"/>
      <c r="D394" s="39"/>
      <c r="E394" s="39" t="s">
        <v>32</v>
      </c>
      <c r="F394" s="39"/>
      <c r="G394" s="64" t="s">
        <v>337</v>
      </c>
      <c r="H394" s="65">
        <f>H395+H396</f>
        <v>0</v>
      </c>
      <c r="I394" s="65">
        <f>I395+I396</f>
        <v>0</v>
      </c>
      <c r="J394" s="68">
        <f t="shared" si="140"/>
        <v>0</v>
      </c>
      <c r="K394" s="97" t="e">
        <f t="shared" si="136"/>
        <v>#DIV/0!</v>
      </c>
      <c r="L394" s="65">
        <f>L395+L396</f>
        <v>0</v>
      </c>
      <c r="M394" s="60">
        <f>M395+M396</f>
        <v>0</v>
      </c>
      <c r="N394" s="65">
        <f>N395+N396</f>
        <v>0</v>
      </c>
      <c r="O394" s="67">
        <f>O395+O396</f>
        <v>0</v>
      </c>
      <c r="P394" s="67">
        <f t="shared" si="126"/>
        <v>0</v>
      </c>
      <c r="Q394" s="41" t="e">
        <f t="shared" si="128"/>
        <v>#DIV/0!</v>
      </c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1"/>
      <c r="DD394" s="11"/>
      <c r="DE394" s="11"/>
      <c r="DF394" s="11"/>
      <c r="DG394" s="11"/>
      <c r="DH394" s="11"/>
      <c r="DI394" s="11"/>
      <c r="DJ394" s="11"/>
      <c r="DK394" s="11"/>
      <c r="DL394" s="11"/>
      <c r="DM394" s="11"/>
      <c r="DN394" s="11"/>
      <c r="DO394" s="11"/>
      <c r="DP394" s="11"/>
      <c r="DQ394" s="11"/>
      <c r="DR394" s="11"/>
      <c r="DS394" s="11"/>
      <c r="DT394" s="11"/>
      <c r="DU394" s="11"/>
      <c r="DV394" s="11"/>
      <c r="DW394" s="11"/>
      <c r="DX394" s="11"/>
      <c r="DY394" s="11"/>
      <c r="DZ394" s="11"/>
      <c r="EA394" s="11"/>
      <c r="EB394" s="11"/>
      <c r="EC394" s="11"/>
      <c r="ED394" s="11"/>
      <c r="EE394" s="11"/>
      <c r="EF394" s="11"/>
      <c r="EG394" s="11"/>
      <c r="EH394" s="11"/>
      <c r="EI394" s="11"/>
      <c r="EJ394" s="11"/>
      <c r="EK394" s="11"/>
      <c r="EL394" s="11"/>
      <c r="EM394" s="11"/>
      <c r="EN394" s="11"/>
      <c r="EO394" s="11"/>
      <c r="EP394" s="11"/>
      <c r="EQ394" s="11"/>
      <c r="ER394" s="11"/>
      <c r="ES394" s="11"/>
      <c r="ET394" s="11"/>
      <c r="EU394" s="11"/>
      <c r="EV394" s="11"/>
      <c r="EW394" s="11"/>
      <c r="EX394" s="11"/>
    </row>
    <row r="395" spans="1:154" x14ac:dyDescent="0.2">
      <c r="A395" s="48"/>
      <c r="B395" s="49"/>
      <c r="C395" s="49"/>
      <c r="D395" s="49"/>
      <c r="E395" s="49"/>
      <c r="F395" s="49" t="s">
        <v>116</v>
      </c>
      <c r="G395" s="53" t="s">
        <v>336</v>
      </c>
      <c r="H395" s="68"/>
      <c r="I395" s="68"/>
      <c r="J395" s="68">
        <f t="shared" si="140"/>
        <v>0</v>
      </c>
      <c r="K395" s="97" t="e">
        <f t="shared" si="136"/>
        <v>#DIV/0!</v>
      </c>
      <c r="L395" s="68"/>
      <c r="M395" s="50"/>
      <c r="N395" s="68"/>
      <c r="O395" s="69">
        <f t="shared" ref="O395:O396" si="146">M395+N395</f>
        <v>0</v>
      </c>
      <c r="P395" s="69">
        <f t="shared" si="126"/>
        <v>0</v>
      </c>
      <c r="Q395" s="41" t="e">
        <f t="shared" si="128"/>
        <v>#DIV/0!</v>
      </c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1"/>
      <c r="DD395" s="11"/>
      <c r="DE395" s="11"/>
      <c r="DF395" s="11"/>
      <c r="DG395" s="11"/>
      <c r="DH395" s="11"/>
      <c r="DI395" s="11"/>
      <c r="DJ395" s="11"/>
      <c r="DK395" s="11"/>
      <c r="DL395" s="11"/>
      <c r="DM395" s="11"/>
      <c r="DN395" s="11"/>
      <c r="DO395" s="11"/>
      <c r="DP395" s="11"/>
      <c r="DQ395" s="11"/>
      <c r="DR395" s="11"/>
      <c r="DS395" s="11"/>
      <c r="DT395" s="11"/>
      <c r="DU395" s="11"/>
      <c r="DV395" s="11"/>
      <c r="DW395" s="11"/>
      <c r="DX395" s="11"/>
      <c r="DY395" s="11"/>
      <c r="DZ395" s="11"/>
      <c r="EA395" s="11"/>
      <c r="EB395" s="11"/>
      <c r="EC395" s="11"/>
      <c r="ED395" s="11"/>
      <c r="EE395" s="11"/>
      <c r="EF395" s="11"/>
      <c r="EG395" s="11"/>
      <c r="EH395" s="11"/>
      <c r="EI395" s="11"/>
      <c r="EJ395" s="11"/>
      <c r="EK395" s="11"/>
      <c r="EL395" s="11"/>
      <c r="EM395" s="11"/>
      <c r="EN395" s="11"/>
      <c r="EO395" s="11"/>
      <c r="EP395" s="11"/>
      <c r="EQ395" s="11"/>
      <c r="ER395" s="11"/>
      <c r="ES395" s="11"/>
      <c r="ET395" s="11"/>
      <c r="EU395" s="11"/>
      <c r="EV395" s="11"/>
      <c r="EW395" s="11"/>
      <c r="EX395" s="11"/>
    </row>
    <row r="396" spans="1:154" x14ac:dyDescent="0.2">
      <c r="A396" s="48"/>
      <c r="B396" s="49"/>
      <c r="C396" s="49"/>
      <c r="D396" s="49"/>
      <c r="E396" s="49"/>
      <c r="F396" s="49">
        <v>18</v>
      </c>
      <c r="G396" s="53" t="s">
        <v>209</v>
      </c>
      <c r="H396" s="68"/>
      <c r="I396" s="68"/>
      <c r="J396" s="68">
        <f t="shared" si="140"/>
        <v>0</v>
      </c>
      <c r="K396" s="97" t="e">
        <f t="shared" si="136"/>
        <v>#DIV/0!</v>
      </c>
      <c r="L396" s="68"/>
      <c r="M396" s="50"/>
      <c r="N396" s="68"/>
      <c r="O396" s="69">
        <f t="shared" si="146"/>
        <v>0</v>
      </c>
      <c r="P396" s="69">
        <f t="shared" si="126"/>
        <v>0</v>
      </c>
      <c r="Q396" s="41" t="e">
        <f t="shared" si="128"/>
        <v>#DIV/0!</v>
      </c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1"/>
      <c r="DD396" s="11"/>
      <c r="DE396" s="11"/>
      <c r="DF396" s="11"/>
      <c r="DG396" s="11"/>
      <c r="DH396" s="11"/>
      <c r="DI396" s="11"/>
      <c r="DJ396" s="11"/>
      <c r="DK396" s="11"/>
      <c r="DL396" s="11"/>
      <c r="DM396" s="11"/>
      <c r="DN396" s="11"/>
      <c r="DO396" s="11"/>
      <c r="DP396" s="11"/>
      <c r="DQ396" s="11"/>
      <c r="DR396" s="11"/>
      <c r="DS396" s="11"/>
      <c r="DT396" s="11"/>
      <c r="DU396" s="11"/>
      <c r="DV396" s="11"/>
      <c r="DW396" s="11"/>
      <c r="DX396" s="11"/>
      <c r="DY396" s="11"/>
      <c r="DZ396" s="11"/>
      <c r="EA396" s="11"/>
      <c r="EB396" s="11"/>
      <c r="EC396" s="11"/>
      <c r="ED396" s="11"/>
      <c r="EE396" s="11"/>
      <c r="EF396" s="11"/>
      <c r="EG396" s="11"/>
      <c r="EH396" s="11"/>
      <c r="EI396" s="11"/>
      <c r="EJ396" s="11"/>
      <c r="EK396" s="11"/>
      <c r="EL396" s="11"/>
      <c r="EM396" s="11"/>
      <c r="EN396" s="11"/>
      <c r="EO396" s="11"/>
      <c r="EP396" s="11"/>
      <c r="EQ396" s="11"/>
      <c r="ER396" s="11"/>
      <c r="ES396" s="11"/>
      <c r="ET396" s="11"/>
      <c r="EU396" s="11"/>
      <c r="EV396" s="11"/>
      <c r="EW396" s="11"/>
      <c r="EX396" s="11"/>
    </row>
    <row r="397" spans="1:154" x14ac:dyDescent="0.2">
      <c r="A397" s="38"/>
      <c r="B397" s="39"/>
      <c r="C397" s="39"/>
      <c r="D397" s="39"/>
      <c r="E397" s="39" t="s">
        <v>30</v>
      </c>
      <c r="F397" s="39"/>
      <c r="G397" s="52" t="s">
        <v>335</v>
      </c>
      <c r="H397" s="65">
        <f>H398</f>
        <v>0</v>
      </c>
      <c r="I397" s="65">
        <f>I398</f>
        <v>0</v>
      </c>
      <c r="J397" s="68">
        <f t="shared" si="140"/>
        <v>0</v>
      </c>
      <c r="K397" s="97" t="e">
        <f t="shared" si="136"/>
        <v>#DIV/0!</v>
      </c>
      <c r="L397" s="65">
        <f>L398</f>
        <v>0</v>
      </c>
      <c r="M397" s="60">
        <f>M398</f>
        <v>0</v>
      </c>
      <c r="N397" s="65">
        <f>N398</f>
        <v>0</v>
      </c>
      <c r="O397" s="67">
        <f>O398</f>
        <v>0</v>
      </c>
      <c r="P397" s="67">
        <f t="shared" si="126"/>
        <v>0</v>
      </c>
      <c r="Q397" s="41" t="e">
        <f t="shared" si="128"/>
        <v>#DIV/0!</v>
      </c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1"/>
      <c r="DD397" s="11"/>
      <c r="DE397" s="11"/>
      <c r="DF397" s="11"/>
      <c r="DG397" s="11"/>
      <c r="DH397" s="11"/>
      <c r="DI397" s="11"/>
      <c r="DJ397" s="11"/>
      <c r="DK397" s="11"/>
      <c r="DL397" s="11"/>
      <c r="DM397" s="11"/>
      <c r="DN397" s="11"/>
      <c r="DO397" s="11"/>
      <c r="DP397" s="11"/>
      <c r="DQ397" s="11"/>
      <c r="DR397" s="11"/>
      <c r="DS397" s="11"/>
      <c r="DT397" s="11"/>
      <c r="DU397" s="11"/>
      <c r="DV397" s="11"/>
      <c r="DW397" s="11"/>
      <c r="DX397" s="11"/>
      <c r="DY397" s="11"/>
      <c r="DZ397" s="11"/>
      <c r="EA397" s="11"/>
      <c r="EB397" s="11"/>
      <c r="EC397" s="11"/>
      <c r="ED397" s="11"/>
      <c r="EE397" s="11"/>
      <c r="EF397" s="11"/>
      <c r="EG397" s="11"/>
      <c r="EH397" s="11"/>
      <c r="EI397" s="11"/>
      <c r="EJ397" s="11"/>
      <c r="EK397" s="11"/>
      <c r="EL397" s="11"/>
      <c r="EM397" s="11"/>
      <c r="EN397" s="11"/>
      <c r="EO397" s="11"/>
      <c r="EP397" s="11"/>
      <c r="EQ397" s="11"/>
      <c r="ER397" s="11"/>
      <c r="ES397" s="11"/>
      <c r="ET397" s="11"/>
      <c r="EU397" s="11"/>
      <c r="EV397" s="11"/>
      <c r="EW397" s="11"/>
      <c r="EX397" s="11"/>
    </row>
    <row r="398" spans="1:154" x14ac:dyDescent="0.2">
      <c r="A398" s="48"/>
      <c r="B398" s="49"/>
      <c r="C398" s="49"/>
      <c r="D398" s="49"/>
      <c r="E398" s="49"/>
      <c r="F398" s="49" t="s">
        <v>32</v>
      </c>
      <c r="G398" s="53" t="s">
        <v>334</v>
      </c>
      <c r="H398" s="68"/>
      <c r="I398" s="68"/>
      <c r="J398" s="68">
        <f t="shared" si="140"/>
        <v>0</v>
      </c>
      <c r="K398" s="97" t="e">
        <f t="shared" si="136"/>
        <v>#DIV/0!</v>
      </c>
      <c r="L398" s="68"/>
      <c r="M398" s="50"/>
      <c r="N398" s="68"/>
      <c r="O398" s="69">
        <f t="shared" ref="O398" si="147">M398+N398</f>
        <v>0</v>
      </c>
      <c r="P398" s="69">
        <f t="shared" si="126"/>
        <v>0</v>
      </c>
      <c r="Q398" s="41" t="e">
        <f t="shared" si="128"/>
        <v>#DIV/0!</v>
      </c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1"/>
      <c r="DD398" s="11"/>
      <c r="DE398" s="11"/>
      <c r="DF398" s="11"/>
      <c r="DG398" s="11"/>
      <c r="DH398" s="11"/>
      <c r="DI398" s="11"/>
      <c r="DJ398" s="11"/>
      <c r="DK398" s="11"/>
      <c r="DL398" s="11"/>
      <c r="DM398" s="11"/>
      <c r="DN398" s="11"/>
      <c r="DO398" s="11"/>
      <c r="DP398" s="11"/>
      <c r="DQ398" s="11"/>
      <c r="DR398" s="11"/>
      <c r="DS398" s="11"/>
      <c r="DT398" s="11"/>
      <c r="DU398" s="11"/>
      <c r="DV398" s="11"/>
      <c r="DW398" s="11"/>
      <c r="DX398" s="11"/>
      <c r="DY398" s="11"/>
      <c r="DZ398" s="11"/>
      <c r="EA398" s="11"/>
      <c r="EB398" s="11"/>
      <c r="EC398" s="11"/>
      <c r="ED398" s="11"/>
      <c r="EE398" s="11"/>
      <c r="EF398" s="11"/>
      <c r="EG398" s="11"/>
      <c r="EH398" s="11"/>
      <c r="EI398" s="11"/>
      <c r="EJ398" s="11"/>
      <c r="EK398" s="11"/>
      <c r="EL398" s="11"/>
      <c r="EM398" s="11"/>
      <c r="EN398" s="11"/>
      <c r="EO398" s="11"/>
      <c r="EP398" s="11"/>
      <c r="EQ398" s="11"/>
      <c r="ER398" s="11"/>
      <c r="ES398" s="11"/>
      <c r="ET398" s="11"/>
      <c r="EU398" s="11"/>
      <c r="EV398" s="11"/>
      <c r="EW398" s="11"/>
      <c r="EX398" s="11"/>
    </row>
    <row r="399" spans="1:154" ht="33" x14ac:dyDescent="0.2">
      <c r="A399" s="38"/>
      <c r="B399" s="39"/>
      <c r="C399" s="39"/>
      <c r="D399" s="39">
        <v>56</v>
      </c>
      <c r="E399" s="39"/>
      <c r="F399" s="39"/>
      <c r="G399" s="52" t="s">
        <v>333</v>
      </c>
      <c r="H399" s="65">
        <f>+H400+H403+H406+H409</f>
        <v>0</v>
      </c>
      <c r="I399" s="65">
        <f>+I400+I403+I406+I409</f>
        <v>0</v>
      </c>
      <c r="J399" s="68">
        <f t="shared" si="140"/>
        <v>0</v>
      </c>
      <c r="K399" s="97" t="e">
        <f t="shared" si="136"/>
        <v>#DIV/0!</v>
      </c>
      <c r="L399" s="65">
        <f>+L400+L403+L406+L409</f>
        <v>0</v>
      </c>
      <c r="M399" s="60">
        <f>+M400+M403+M406+M409</f>
        <v>0</v>
      </c>
      <c r="N399" s="65">
        <f>+N400+N403+N406+N409</f>
        <v>0</v>
      </c>
      <c r="O399" s="67">
        <f t="shared" ref="O399" si="148">+O400+O403+O406+O409</f>
        <v>0</v>
      </c>
      <c r="P399" s="69">
        <f t="shared" si="126"/>
        <v>0</v>
      </c>
      <c r="Q399" s="41" t="e">
        <f t="shared" si="128"/>
        <v>#DIV/0!</v>
      </c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1"/>
      <c r="DD399" s="11"/>
      <c r="DE399" s="11"/>
      <c r="DF399" s="11"/>
      <c r="DG399" s="11"/>
      <c r="DH399" s="11"/>
      <c r="DI399" s="11"/>
      <c r="DJ399" s="11"/>
      <c r="DK399" s="11"/>
      <c r="DL399" s="11"/>
      <c r="DM399" s="11"/>
      <c r="DN399" s="11"/>
      <c r="DO399" s="11"/>
      <c r="DP399" s="11"/>
      <c r="DQ399" s="11"/>
      <c r="DR399" s="11"/>
      <c r="DS399" s="11"/>
      <c r="DT399" s="11"/>
      <c r="DU399" s="11"/>
      <c r="DV399" s="11"/>
      <c r="DW399" s="11"/>
      <c r="DX399" s="11"/>
      <c r="DY399" s="11"/>
      <c r="DZ399" s="11"/>
      <c r="EA399" s="11"/>
      <c r="EB399" s="11"/>
      <c r="EC399" s="11"/>
      <c r="ED399" s="11"/>
      <c r="EE399" s="11"/>
      <c r="EF399" s="11"/>
      <c r="EG399" s="11"/>
      <c r="EH399" s="11"/>
      <c r="EI399" s="11"/>
      <c r="EJ399" s="11"/>
      <c r="EK399" s="11"/>
      <c r="EL399" s="11"/>
      <c r="EM399" s="11"/>
      <c r="EN399" s="11"/>
      <c r="EO399" s="11"/>
      <c r="EP399" s="11"/>
      <c r="EQ399" s="11"/>
      <c r="ER399" s="11"/>
      <c r="ES399" s="11"/>
      <c r="ET399" s="11"/>
      <c r="EU399" s="11"/>
      <c r="EV399" s="11"/>
      <c r="EW399" s="11"/>
      <c r="EX399" s="11"/>
    </row>
    <row r="400" spans="1:154" hidden="1" x14ac:dyDescent="0.2">
      <c r="A400" s="38"/>
      <c r="B400" s="39"/>
      <c r="C400" s="39"/>
      <c r="D400" s="147"/>
      <c r="E400" s="180" t="s">
        <v>251</v>
      </c>
      <c r="F400" s="147"/>
      <c r="G400" s="148" t="s">
        <v>408</v>
      </c>
      <c r="H400" s="65">
        <f>H401+H402</f>
        <v>0</v>
      </c>
      <c r="I400" s="65">
        <f>I401+I402</f>
        <v>0</v>
      </c>
      <c r="J400" s="68">
        <f t="shared" si="140"/>
        <v>0</v>
      </c>
      <c r="K400" s="97" t="e">
        <f t="shared" si="136"/>
        <v>#DIV/0!</v>
      </c>
      <c r="L400" s="65">
        <f>L401+L402</f>
        <v>0</v>
      </c>
      <c r="M400" s="60">
        <f>M401+M402</f>
        <v>0</v>
      </c>
      <c r="N400" s="65">
        <f>N401+N402</f>
        <v>0</v>
      </c>
      <c r="O400" s="67">
        <f>O401+O402</f>
        <v>0</v>
      </c>
      <c r="P400" s="67">
        <f>P401+P402</f>
        <v>0</v>
      </c>
      <c r="Q400" s="41" t="e">
        <f t="shared" si="128"/>
        <v>#DIV/0!</v>
      </c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1"/>
      <c r="DD400" s="11"/>
      <c r="DE400" s="11"/>
      <c r="DF400" s="11"/>
      <c r="DG400" s="11"/>
      <c r="DH400" s="11"/>
      <c r="DI400" s="11"/>
      <c r="DJ400" s="11"/>
      <c r="DK400" s="11"/>
      <c r="DL400" s="11"/>
      <c r="DM400" s="11"/>
      <c r="DN400" s="11"/>
      <c r="DO400" s="11"/>
      <c r="DP400" s="11"/>
      <c r="DQ400" s="11"/>
      <c r="DR400" s="11"/>
      <c r="DS400" s="11"/>
      <c r="DT400" s="11"/>
      <c r="DU400" s="11"/>
      <c r="DV400" s="11"/>
      <c r="DW400" s="11"/>
      <c r="DX400" s="11"/>
      <c r="DY400" s="11"/>
      <c r="DZ400" s="11"/>
      <c r="EA400" s="11"/>
      <c r="EB400" s="11"/>
      <c r="EC400" s="11"/>
      <c r="ED400" s="11"/>
      <c r="EE400" s="11"/>
      <c r="EF400" s="11"/>
      <c r="EG400" s="11"/>
      <c r="EH400" s="11"/>
      <c r="EI400" s="11"/>
      <c r="EJ400" s="11"/>
      <c r="EK400" s="11"/>
      <c r="EL400" s="11"/>
      <c r="EM400" s="11"/>
      <c r="EN400" s="11"/>
      <c r="EO400" s="11"/>
      <c r="EP400" s="11"/>
      <c r="EQ400" s="11"/>
      <c r="ER400" s="11"/>
      <c r="ES400" s="11"/>
      <c r="ET400" s="11"/>
      <c r="EU400" s="11"/>
      <c r="EV400" s="11"/>
      <c r="EW400" s="11"/>
      <c r="EX400" s="11"/>
    </row>
    <row r="401" spans="1:154" hidden="1" x14ac:dyDescent="0.2">
      <c r="A401" s="38"/>
      <c r="B401" s="39"/>
      <c r="C401" s="39"/>
      <c r="D401" s="147"/>
      <c r="E401" s="181"/>
      <c r="F401" s="147" t="s">
        <v>54</v>
      </c>
      <c r="G401" s="148" t="s">
        <v>156</v>
      </c>
      <c r="H401" s="65"/>
      <c r="I401" s="65"/>
      <c r="J401" s="68">
        <f t="shared" si="140"/>
        <v>0</v>
      </c>
      <c r="K401" s="97" t="e">
        <f t="shared" si="136"/>
        <v>#DIV/0!</v>
      </c>
      <c r="L401" s="65"/>
      <c r="M401" s="60"/>
      <c r="N401" s="65"/>
      <c r="O401" s="67">
        <f t="shared" ref="O401:O402" si="149">M401+N401</f>
        <v>0</v>
      </c>
      <c r="P401" s="67"/>
      <c r="Q401" s="41" t="e">
        <f t="shared" si="128"/>
        <v>#DIV/0!</v>
      </c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1"/>
      <c r="DD401" s="11"/>
      <c r="DE401" s="11"/>
      <c r="DF401" s="11"/>
      <c r="DG401" s="11"/>
      <c r="DH401" s="11"/>
      <c r="DI401" s="11"/>
      <c r="DJ401" s="11"/>
      <c r="DK401" s="11"/>
      <c r="DL401" s="11"/>
      <c r="DM401" s="11"/>
      <c r="DN401" s="11"/>
      <c r="DO401" s="11"/>
      <c r="DP401" s="11"/>
      <c r="DQ401" s="11"/>
      <c r="DR401" s="11"/>
      <c r="DS401" s="11"/>
      <c r="DT401" s="11"/>
      <c r="DU401" s="11"/>
      <c r="DV401" s="11"/>
      <c r="DW401" s="11"/>
      <c r="DX401" s="11"/>
      <c r="DY401" s="11"/>
      <c r="DZ401" s="11"/>
      <c r="EA401" s="11"/>
      <c r="EB401" s="11"/>
      <c r="EC401" s="11"/>
      <c r="ED401" s="11"/>
      <c r="EE401" s="11"/>
      <c r="EF401" s="11"/>
      <c r="EG401" s="11"/>
      <c r="EH401" s="11"/>
      <c r="EI401" s="11"/>
      <c r="EJ401" s="11"/>
      <c r="EK401" s="11"/>
      <c r="EL401" s="11"/>
      <c r="EM401" s="11"/>
      <c r="EN401" s="11"/>
      <c r="EO401" s="11"/>
      <c r="EP401" s="11"/>
      <c r="EQ401" s="11"/>
      <c r="ER401" s="11"/>
      <c r="ES401" s="11"/>
      <c r="ET401" s="11"/>
      <c r="EU401" s="11"/>
      <c r="EV401" s="11"/>
      <c r="EW401" s="11"/>
      <c r="EX401" s="11"/>
    </row>
    <row r="402" spans="1:154" hidden="1" x14ac:dyDescent="0.2">
      <c r="A402" s="38"/>
      <c r="B402" s="39"/>
      <c r="C402" s="39"/>
      <c r="D402" s="147"/>
      <c r="E402" s="181"/>
      <c r="F402" s="147" t="s">
        <v>55</v>
      </c>
      <c r="G402" s="148" t="s">
        <v>157</v>
      </c>
      <c r="H402" s="65"/>
      <c r="I402" s="65"/>
      <c r="J402" s="68">
        <f t="shared" si="140"/>
        <v>0</v>
      </c>
      <c r="K402" s="97" t="e">
        <f t="shared" si="136"/>
        <v>#DIV/0!</v>
      </c>
      <c r="L402" s="65"/>
      <c r="M402" s="60"/>
      <c r="N402" s="65"/>
      <c r="O402" s="67">
        <f t="shared" si="149"/>
        <v>0</v>
      </c>
      <c r="P402" s="67"/>
      <c r="Q402" s="41" t="e">
        <f t="shared" si="128"/>
        <v>#DIV/0!</v>
      </c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  <c r="CW402" s="10"/>
      <c r="CX402" s="10"/>
      <c r="CY402" s="10"/>
      <c r="CZ402" s="10"/>
      <c r="DA402" s="10"/>
      <c r="DB402" s="10"/>
      <c r="DC402" s="11"/>
      <c r="DD402" s="11"/>
      <c r="DE402" s="11"/>
      <c r="DF402" s="11"/>
      <c r="DG402" s="11"/>
      <c r="DH402" s="11"/>
      <c r="DI402" s="11"/>
      <c r="DJ402" s="11"/>
      <c r="DK402" s="11"/>
      <c r="DL402" s="11"/>
      <c r="DM402" s="11"/>
      <c r="DN402" s="11"/>
      <c r="DO402" s="11"/>
      <c r="DP402" s="11"/>
      <c r="DQ402" s="11"/>
      <c r="DR402" s="11"/>
      <c r="DS402" s="11"/>
      <c r="DT402" s="11"/>
      <c r="DU402" s="11"/>
      <c r="DV402" s="11"/>
      <c r="DW402" s="11"/>
      <c r="DX402" s="11"/>
      <c r="DY402" s="11"/>
      <c r="DZ402" s="11"/>
      <c r="EA402" s="11"/>
      <c r="EB402" s="11"/>
      <c r="EC402" s="11"/>
      <c r="ED402" s="11"/>
      <c r="EE402" s="11"/>
      <c r="EF402" s="11"/>
      <c r="EG402" s="11"/>
      <c r="EH402" s="11"/>
      <c r="EI402" s="11"/>
      <c r="EJ402" s="11"/>
      <c r="EK402" s="11"/>
      <c r="EL402" s="11"/>
      <c r="EM402" s="11"/>
      <c r="EN402" s="11"/>
      <c r="EO402" s="11"/>
      <c r="EP402" s="11"/>
      <c r="EQ402" s="11"/>
      <c r="ER402" s="11"/>
      <c r="ES402" s="11"/>
      <c r="ET402" s="11"/>
      <c r="EU402" s="11"/>
      <c r="EV402" s="11"/>
      <c r="EW402" s="11"/>
      <c r="EX402" s="11"/>
    </row>
    <row r="403" spans="1:154" ht="33" x14ac:dyDescent="0.2">
      <c r="A403" s="48"/>
      <c r="B403" s="49"/>
      <c r="C403" s="49"/>
      <c r="D403" s="147"/>
      <c r="E403" s="149">
        <v>48</v>
      </c>
      <c r="F403" s="149"/>
      <c r="G403" s="150" t="s">
        <v>265</v>
      </c>
      <c r="H403" s="68">
        <f>H404+H405</f>
        <v>0</v>
      </c>
      <c r="I403" s="68">
        <f>I404+I405</f>
        <v>0</v>
      </c>
      <c r="J403" s="68">
        <f t="shared" si="140"/>
        <v>0</v>
      </c>
      <c r="K403" s="97" t="e">
        <f t="shared" si="136"/>
        <v>#DIV/0!</v>
      </c>
      <c r="L403" s="68">
        <f>L404+L405</f>
        <v>0</v>
      </c>
      <c r="M403" s="50">
        <f>M404+M405</f>
        <v>0</v>
      </c>
      <c r="N403" s="68">
        <f>N404+N405</f>
        <v>0</v>
      </c>
      <c r="O403" s="69">
        <f>O404+O405</f>
        <v>0</v>
      </c>
      <c r="P403" s="69">
        <f>P404+P405</f>
        <v>0</v>
      </c>
      <c r="Q403" s="41" t="e">
        <f t="shared" si="128"/>
        <v>#DIV/0!</v>
      </c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1"/>
      <c r="DD403" s="11"/>
      <c r="DE403" s="11"/>
      <c r="DF403" s="11"/>
      <c r="DG403" s="11"/>
      <c r="DH403" s="11"/>
      <c r="DI403" s="11"/>
      <c r="DJ403" s="11"/>
      <c r="DK403" s="11"/>
      <c r="DL403" s="11"/>
      <c r="DM403" s="11"/>
      <c r="DN403" s="11"/>
      <c r="DO403" s="11"/>
      <c r="DP403" s="11"/>
      <c r="DQ403" s="11"/>
      <c r="DR403" s="11"/>
      <c r="DS403" s="11"/>
      <c r="DT403" s="11"/>
      <c r="DU403" s="11"/>
      <c r="DV403" s="11"/>
      <c r="DW403" s="11"/>
      <c r="DX403" s="11"/>
      <c r="DY403" s="11"/>
      <c r="DZ403" s="11"/>
      <c r="EA403" s="11"/>
      <c r="EB403" s="11"/>
      <c r="EC403" s="11"/>
      <c r="ED403" s="11"/>
      <c r="EE403" s="11"/>
      <c r="EF403" s="11"/>
      <c r="EG403" s="11"/>
      <c r="EH403" s="11"/>
      <c r="EI403" s="11"/>
      <c r="EJ403" s="11"/>
      <c r="EK403" s="11"/>
      <c r="EL403" s="11"/>
      <c r="EM403" s="11"/>
      <c r="EN403" s="11"/>
      <c r="EO403" s="11"/>
      <c r="EP403" s="11"/>
      <c r="EQ403" s="11"/>
      <c r="ER403" s="11"/>
      <c r="ES403" s="11"/>
      <c r="ET403" s="11"/>
      <c r="EU403" s="11"/>
      <c r="EV403" s="11"/>
      <c r="EW403" s="11"/>
      <c r="EX403" s="11"/>
    </row>
    <row r="404" spans="1:154" x14ac:dyDescent="0.2">
      <c r="A404" s="48"/>
      <c r="B404" s="49"/>
      <c r="C404" s="49"/>
      <c r="D404" s="147"/>
      <c r="E404" s="149"/>
      <c r="F404" s="147" t="s">
        <v>54</v>
      </c>
      <c r="G404" s="151" t="s">
        <v>156</v>
      </c>
      <c r="H404" s="68"/>
      <c r="I404" s="68"/>
      <c r="J404" s="68">
        <f t="shared" si="140"/>
        <v>0</v>
      </c>
      <c r="K404" s="97" t="e">
        <f t="shared" si="136"/>
        <v>#DIV/0!</v>
      </c>
      <c r="L404" s="68"/>
      <c r="M404" s="50"/>
      <c r="N404" s="68"/>
      <c r="O404" s="69">
        <f t="shared" ref="O404:O405" si="150">M404+N404</f>
        <v>0</v>
      </c>
      <c r="P404" s="69"/>
      <c r="Q404" s="41" t="e">
        <f t="shared" si="128"/>
        <v>#DIV/0!</v>
      </c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1"/>
      <c r="DD404" s="11"/>
      <c r="DE404" s="11"/>
      <c r="DF404" s="11"/>
      <c r="DG404" s="11"/>
      <c r="DH404" s="11"/>
      <c r="DI404" s="11"/>
      <c r="DJ404" s="11"/>
      <c r="DK404" s="11"/>
      <c r="DL404" s="11"/>
      <c r="DM404" s="11"/>
      <c r="DN404" s="11"/>
      <c r="DO404" s="11"/>
      <c r="DP404" s="11"/>
      <c r="DQ404" s="11"/>
      <c r="DR404" s="11"/>
      <c r="DS404" s="11"/>
      <c r="DT404" s="11"/>
      <c r="DU404" s="11"/>
      <c r="DV404" s="11"/>
      <c r="DW404" s="11"/>
      <c r="DX404" s="11"/>
      <c r="DY404" s="11"/>
      <c r="DZ404" s="11"/>
      <c r="EA404" s="11"/>
      <c r="EB404" s="11"/>
      <c r="EC404" s="11"/>
      <c r="ED404" s="11"/>
      <c r="EE404" s="11"/>
      <c r="EF404" s="11"/>
      <c r="EG404" s="11"/>
      <c r="EH404" s="11"/>
      <c r="EI404" s="11"/>
      <c r="EJ404" s="11"/>
      <c r="EK404" s="11"/>
      <c r="EL404" s="11"/>
      <c r="EM404" s="11"/>
      <c r="EN404" s="11"/>
      <c r="EO404" s="11"/>
      <c r="EP404" s="11"/>
      <c r="EQ404" s="11"/>
      <c r="ER404" s="11"/>
      <c r="ES404" s="11"/>
      <c r="ET404" s="11"/>
      <c r="EU404" s="11"/>
      <c r="EV404" s="11"/>
      <c r="EW404" s="11"/>
      <c r="EX404" s="11"/>
    </row>
    <row r="405" spans="1:154" ht="17.45" customHeight="1" x14ac:dyDescent="0.2">
      <c r="A405" s="48"/>
      <c r="B405" s="49"/>
      <c r="C405" s="49"/>
      <c r="D405" s="147"/>
      <c r="E405" s="149"/>
      <c r="F405" s="147" t="s">
        <v>55</v>
      </c>
      <c r="G405" s="151" t="s">
        <v>157</v>
      </c>
      <c r="H405" s="68"/>
      <c r="I405" s="68"/>
      <c r="J405" s="68">
        <f t="shared" si="140"/>
        <v>0</v>
      </c>
      <c r="K405" s="97" t="e">
        <f t="shared" si="136"/>
        <v>#DIV/0!</v>
      </c>
      <c r="L405" s="68"/>
      <c r="M405" s="50"/>
      <c r="N405" s="68"/>
      <c r="O405" s="69">
        <f t="shared" si="150"/>
        <v>0</v>
      </c>
      <c r="P405" s="69"/>
      <c r="Q405" s="41" t="e">
        <f t="shared" si="128"/>
        <v>#DIV/0!</v>
      </c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  <c r="DC405" s="11"/>
      <c r="DD405" s="11"/>
      <c r="DE405" s="11"/>
      <c r="DF405" s="11"/>
      <c r="DG405" s="11"/>
      <c r="DH405" s="11"/>
      <c r="DI405" s="11"/>
      <c r="DJ405" s="11"/>
      <c r="DK405" s="11"/>
      <c r="DL405" s="11"/>
      <c r="DM405" s="11"/>
      <c r="DN405" s="11"/>
      <c r="DO405" s="11"/>
      <c r="DP405" s="11"/>
      <c r="DQ405" s="11"/>
      <c r="DR405" s="11"/>
      <c r="DS405" s="11"/>
      <c r="DT405" s="11"/>
      <c r="DU405" s="11"/>
      <c r="DV405" s="11"/>
      <c r="DW405" s="11"/>
      <c r="DX405" s="11"/>
      <c r="DY405" s="11"/>
      <c r="DZ405" s="11"/>
      <c r="EA405" s="11"/>
      <c r="EB405" s="11"/>
      <c r="EC405" s="11"/>
      <c r="ED405" s="11"/>
      <c r="EE405" s="11"/>
      <c r="EF405" s="11"/>
      <c r="EG405" s="11"/>
      <c r="EH405" s="11"/>
      <c r="EI405" s="11"/>
      <c r="EJ405" s="11"/>
      <c r="EK405" s="11"/>
      <c r="EL405" s="11"/>
      <c r="EM405" s="11"/>
      <c r="EN405" s="11"/>
      <c r="EO405" s="11"/>
      <c r="EP405" s="11"/>
      <c r="EQ405" s="11"/>
      <c r="ER405" s="11"/>
      <c r="ES405" s="11"/>
      <c r="ET405" s="11"/>
      <c r="EU405" s="11"/>
      <c r="EV405" s="11"/>
      <c r="EW405" s="11"/>
      <c r="EX405" s="11"/>
    </row>
    <row r="406" spans="1:154" ht="33" x14ac:dyDescent="0.2">
      <c r="A406" s="48"/>
      <c r="B406" s="49"/>
      <c r="C406" s="49"/>
      <c r="D406" s="147"/>
      <c r="E406" s="149">
        <v>49</v>
      </c>
      <c r="F406" s="149"/>
      <c r="G406" s="150" t="s">
        <v>266</v>
      </c>
      <c r="H406" s="68">
        <f>H407+H408</f>
        <v>0</v>
      </c>
      <c r="I406" s="68">
        <f>I407+I408</f>
        <v>0</v>
      </c>
      <c r="J406" s="68">
        <f t="shared" si="140"/>
        <v>0</v>
      </c>
      <c r="K406" s="97" t="e">
        <f t="shared" si="136"/>
        <v>#DIV/0!</v>
      </c>
      <c r="L406" s="68">
        <f>L407+L408</f>
        <v>0</v>
      </c>
      <c r="M406" s="50">
        <f>M407+M408</f>
        <v>0</v>
      </c>
      <c r="N406" s="68">
        <f>N407+N408</f>
        <v>0</v>
      </c>
      <c r="O406" s="69">
        <f>O407+O408</f>
        <v>0</v>
      </c>
      <c r="P406" s="69">
        <f>P407+P408</f>
        <v>0</v>
      </c>
      <c r="Q406" s="41" t="e">
        <f t="shared" si="128"/>
        <v>#DIV/0!</v>
      </c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1"/>
      <c r="DD406" s="11"/>
      <c r="DE406" s="11"/>
      <c r="DF406" s="11"/>
      <c r="DG406" s="11"/>
      <c r="DH406" s="11"/>
      <c r="DI406" s="11"/>
      <c r="DJ406" s="11"/>
      <c r="DK406" s="11"/>
      <c r="DL406" s="11"/>
      <c r="DM406" s="11"/>
      <c r="DN406" s="11"/>
      <c r="DO406" s="11"/>
      <c r="DP406" s="11"/>
      <c r="DQ406" s="11"/>
      <c r="DR406" s="11"/>
      <c r="DS406" s="11"/>
      <c r="DT406" s="11"/>
      <c r="DU406" s="11"/>
      <c r="DV406" s="11"/>
      <c r="DW406" s="11"/>
      <c r="DX406" s="11"/>
      <c r="DY406" s="11"/>
      <c r="DZ406" s="11"/>
      <c r="EA406" s="11"/>
      <c r="EB406" s="11"/>
      <c r="EC406" s="11"/>
      <c r="ED406" s="11"/>
      <c r="EE406" s="11"/>
      <c r="EF406" s="11"/>
      <c r="EG406" s="11"/>
      <c r="EH406" s="11"/>
      <c r="EI406" s="11"/>
      <c r="EJ406" s="11"/>
      <c r="EK406" s="11"/>
      <c r="EL406" s="11"/>
      <c r="EM406" s="11"/>
      <c r="EN406" s="11"/>
      <c r="EO406" s="11"/>
      <c r="EP406" s="11"/>
      <c r="EQ406" s="11"/>
      <c r="ER406" s="11"/>
      <c r="ES406" s="11"/>
      <c r="ET406" s="11"/>
      <c r="EU406" s="11"/>
      <c r="EV406" s="11"/>
      <c r="EW406" s="11"/>
      <c r="EX406" s="11"/>
    </row>
    <row r="407" spans="1:154" x14ac:dyDescent="0.2">
      <c r="A407" s="48"/>
      <c r="B407" s="49"/>
      <c r="C407" s="49"/>
      <c r="D407" s="147"/>
      <c r="E407" s="149"/>
      <c r="F407" s="147" t="s">
        <v>54</v>
      </c>
      <c r="G407" s="151" t="s">
        <v>156</v>
      </c>
      <c r="H407" s="68"/>
      <c r="I407" s="68"/>
      <c r="J407" s="68">
        <f t="shared" si="140"/>
        <v>0</v>
      </c>
      <c r="K407" s="97" t="e">
        <f t="shared" si="136"/>
        <v>#DIV/0!</v>
      </c>
      <c r="L407" s="68"/>
      <c r="M407" s="50"/>
      <c r="N407" s="68"/>
      <c r="O407" s="69">
        <f t="shared" ref="O407:O412" si="151">M407+N407</f>
        <v>0</v>
      </c>
      <c r="P407" s="69"/>
      <c r="Q407" s="41" t="e">
        <f t="shared" si="128"/>
        <v>#DIV/0!</v>
      </c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1"/>
      <c r="DD407" s="11"/>
      <c r="DE407" s="11"/>
      <c r="DF407" s="11"/>
      <c r="DG407" s="11"/>
      <c r="DH407" s="11"/>
      <c r="DI407" s="11"/>
      <c r="DJ407" s="11"/>
      <c r="DK407" s="11"/>
      <c r="DL407" s="11"/>
      <c r="DM407" s="11"/>
      <c r="DN407" s="11"/>
      <c r="DO407" s="11"/>
      <c r="DP407" s="11"/>
      <c r="DQ407" s="11"/>
      <c r="DR407" s="11"/>
      <c r="DS407" s="11"/>
      <c r="DT407" s="11"/>
      <c r="DU407" s="11"/>
      <c r="DV407" s="11"/>
      <c r="DW407" s="11"/>
      <c r="DX407" s="11"/>
      <c r="DY407" s="11"/>
      <c r="DZ407" s="11"/>
      <c r="EA407" s="11"/>
      <c r="EB407" s="11"/>
      <c r="EC407" s="11"/>
      <c r="ED407" s="11"/>
      <c r="EE407" s="11"/>
      <c r="EF407" s="11"/>
      <c r="EG407" s="11"/>
      <c r="EH407" s="11"/>
      <c r="EI407" s="11"/>
      <c r="EJ407" s="11"/>
      <c r="EK407" s="11"/>
      <c r="EL407" s="11"/>
      <c r="EM407" s="11"/>
      <c r="EN407" s="11"/>
      <c r="EO407" s="11"/>
      <c r="EP407" s="11"/>
      <c r="EQ407" s="11"/>
      <c r="ER407" s="11"/>
      <c r="ES407" s="11"/>
      <c r="ET407" s="11"/>
      <c r="EU407" s="11"/>
      <c r="EV407" s="11"/>
      <c r="EW407" s="11"/>
      <c r="EX407" s="11"/>
    </row>
    <row r="408" spans="1:154" x14ac:dyDescent="0.2">
      <c r="A408" s="48"/>
      <c r="B408" s="49"/>
      <c r="C408" s="49"/>
      <c r="D408" s="147"/>
      <c r="E408" s="149"/>
      <c r="F408" s="147" t="s">
        <v>55</v>
      </c>
      <c r="G408" s="151" t="s">
        <v>157</v>
      </c>
      <c r="H408" s="68"/>
      <c r="I408" s="68"/>
      <c r="J408" s="68">
        <f t="shared" si="140"/>
        <v>0</v>
      </c>
      <c r="K408" s="97" t="e">
        <f t="shared" si="136"/>
        <v>#DIV/0!</v>
      </c>
      <c r="L408" s="68"/>
      <c r="M408" s="50"/>
      <c r="N408" s="68"/>
      <c r="O408" s="69">
        <f t="shared" si="151"/>
        <v>0</v>
      </c>
      <c r="P408" s="69"/>
      <c r="Q408" s="41" t="e">
        <f t="shared" si="128"/>
        <v>#DIV/0!</v>
      </c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1"/>
      <c r="DD408" s="11"/>
      <c r="DE408" s="11"/>
      <c r="DF408" s="11"/>
      <c r="DG408" s="11"/>
      <c r="DH408" s="11"/>
      <c r="DI408" s="11"/>
      <c r="DJ408" s="11"/>
      <c r="DK408" s="11"/>
      <c r="DL408" s="11"/>
      <c r="DM408" s="11"/>
      <c r="DN408" s="11"/>
      <c r="DO408" s="11"/>
      <c r="DP408" s="11"/>
      <c r="DQ408" s="11"/>
      <c r="DR408" s="11"/>
      <c r="DS408" s="11"/>
      <c r="DT408" s="11"/>
      <c r="DU408" s="11"/>
      <c r="DV408" s="11"/>
      <c r="DW408" s="11"/>
      <c r="DX408" s="11"/>
      <c r="DY408" s="11"/>
      <c r="DZ408" s="11"/>
      <c r="EA408" s="11"/>
      <c r="EB408" s="11"/>
      <c r="EC408" s="11"/>
      <c r="ED408" s="11"/>
      <c r="EE408" s="11"/>
      <c r="EF408" s="11"/>
      <c r="EG408" s="11"/>
      <c r="EH408" s="11"/>
      <c r="EI408" s="11"/>
      <c r="EJ408" s="11"/>
      <c r="EK408" s="11"/>
      <c r="EL408" s="11"/>
      <c r="EM408" s="11"/>
      <c r="EN408" s="11"/>
      <c r="EO408" s="11"/>
      <c r="EP408" s="11"/>
      <c r="EQ408" s="11"/>
      <c r="ER408" s="11"/>
      <c r="ES408" s="11"/>
      <c r="ET408" s="11"/>
      <c r="EU408" s="11"/>
      <c r="EV408" s="11"/>
      <c r="EW408" s="11"/>
      <c r="EX408" s="11"/>
    </row>
    <row r="409" spans="1:154" ht="32.450000000000003" customHeight="1" x14ac:dyDescent="0.2">
      <c r="A409" s="48"/>
      <c r="B409" s="49"/>
      <c r="C409" s="49"/>
      <c r="D409" s="147"/>
      <c r="E409" s="149">
        <v>51</v>
      </c>
      <c r="F409" s="147"/>
      <c r="G409" s="151" t="s">
        <v>407</v>
      </c>
      <c r="H409" s="68">
        <f>H410+H411</f>
        <v>0</v>
      </c>
      <c r="I409" s="68">
        <f>I410+I411</f>
        <v>0</v>
      </c>
      <c r="J409" s="68">
        <f t="shared" si="140"/>
        <v>0</v>
      </c>
      <c r="K409" s="97" t="e">
        <f t="shared" si="136"/>
        <v>#DIV/0!</v>
      </c>
      <c r="L409" s="68">
        <f>L410+L411</f>
        <v>0</v>
      </c>
      <c r="M409" s="50">
        <f>M410+M411</f>
        <v>0</v>
      </c>
      <c r="N409" s="68">
        <f>N410+N411+N412</f>
        <v>0</v>
      </c>
      <c r="O409" s="69">
        <f t="shared" si="151"/>
        <v>0</v>
      </c>
      <c r="P409" s="69"/>
      <c r="Q409" s="41" t="e">
        <f t="shared" si="128"/>
        <v>#DIV/0!</v>
      </c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1"/>
      <c r="DD409" s="11"/>
      <c r="DE409" s="11"/>
      <c r="DF409" s="11"/>
      <c r="DG409" s="11"/>
      <c r="DH409" s="11"/>
      <c r="DI409" s="11"/>
      <c r="DJ409" s="11"/>
      <c r="DK409" s="11"/>
      <c r="DL409" s="11"/>
      <c r="DM409" s="11"/>
      <c r="DN409" s="11"/>
      <c r="DO409" s="11"/>
      <c r="DP409" s="11"/>
      <c r="DQ409" s="11"/>
      <c r="DR409" s="11"/>
      <c r="DS409" s="11"/>
      <c r="DT409" s="11"/>
      <c r="DU409" s="11"/>
      <c r="DV409" s="11"/>
      <c r="DW409" s="11"/>
      <c r="DX409" s="11"/>
      <c r="DY409" s="11"/>
      <c r="DZ409" s="11"/>
      <c r="EA409" s="11"/>
      <c r="EB409" s="11"/>
      <c r="EC409" s="11"/>
      <c r="ED409" s="11"/>
      <c r="EE409" s="11"/>
      <c r="EF409" s="11"/>
      <c r="EG409" s="11"/>
      <c r="EH409" s="11"/>
      <c r="EI409" s="11"/>
      <c r="EJ409" s="11"/>
      <c r="EK409" s="11"/>
      <c r="EL409" s="11"/>
      <c r="EM409" s="11"/>
      <c r="EN409" s="11"/>
      <c r="EO409" s="11"/>
      <c r="EP409" s="11"/>
      <c r="EQ409" s="11"/>
      <c r="ER409" s="11"/>
      <c r="ES409" s="11"/>
      <c r="ET409" s="11"/>
      <c r="EU409" s="11"/>
      <c r="EV409" s="11"/>
      <c r="EW409" s="11"/>
      <c r="EX409" s="11"/>
    </row>
    <row r="410" spans="1:154" x14ac:dyDescent="0.2">
      <c r="A410" s="48"/>
      <c r="B410" s="49"/>
      <c r="C410" s="49"/>
      <c r="D410" s="147"/>
      <c r="E410" s="149"/>
      <c r="F410" s="147" t="s">
        <v>404</v>
      </c>
      <c r="G410" s="151" t="s">
        <v>156</v>
      </c>
      <c r="H410" s="68"/>
      <c r="I410" s="68"/>
      <c r="J410" s="68">
        <f t="shared" si="140"/>
        <v>0</v>
      </c>
      <c r="K410" s="97" t="e">
        <f t="shared" si="136"/>
        <v>#DIV/0!</v>
      </c>
      <c r="L410" s="68"/>
      <c r="M410" s="50"/>
      <c r="N410" s="68"/>
      <c r="O410" s="69">
        <f t="shared" si="151"/>
        <v>0</v>
      </c>
      <c r="P410" s="69"/>
      <c r="Q410" s="41" t="e">
        <f t="shared" si="128"/>
        <v>#DIV/0!</v>
      </c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1"/>
      <c r="DD410" s="11"/>
      <c r="DE410" s="11"/>
      <c r="DF410" s="11"/>
      <c r="DG410" s="11"/>
      <c r="DH410" s="11"/>
      <c r="DI410" s="11"/>
      <c r="DJ410" s="11"/>
      <c r="DK410" s="11"/>
      <c r="DL410" s="11"/>
      <c r="DM410" s="11"/>
      <c r="DN410" s="11"/>
      <c r="DO410" s="11"/>
      <c r="DP410" s="11"/>
      <c r="DQ410" s="11"/>
      <c r="DR410" s="11"/>
      <c r="DS410" s="11"/>
      <c r="DT410" s="11"/>
      <c r="DU410" s="11"/>
      <c r="DV410" s="11"/>
      <c r="DW410" s="11"/>
      <c r="DX410" s="11"/>
      <c r="DY410" s="11"/>
      <c r="DZ410" s="11"/>
      <c r="EA410" s="11"/>
      <c r="EB410" s="11"/>
      <c r="EC410" s="11"/>
      <c r="ED410" s="11"/>
      <c r="EE410" s="11"/>
      <c r="EF410" s="11"/>
      <c r="EG410" s="11"/>
      <c r="EH410" s="11"/>
      <c r="EI410" s="11"/>
      <c r="EJ410" s="11"/>
      <c r="EK410" s="11"/>
      <c r="EL410" s="11"/>
      <c r="EM410" s="11"/>
      <c r="EN410" s="11"/>
      <c r="EO410" s="11"/>
      <c r="EP410" s="11"/>
      <c r="EQ410" s="11"/>
      <c r="ER410" s="11"/>
      <c r="ES410" s="11"/>
      <c r="ET410" s="11"/>
      <c r="EU410" s="11"/>
      <c r="EV410" s="11"/>
      <c r="EW410" s="11"/>
      <c r="EX410" s="11"/>
    </row>
    <row r="411" spans="1:154" x14ac:dyDescent="0.2">
      <c r="A411" s="48"/>
      <c r="B411" s="49"/>
      <c r="C411" s="49"/>
      <c r="D411" s="147"/>
      <c r="E411" s="149"/>
      <c r="F411" s="147" t="s">
        <v>405</v>
      </c>
      <c r="G411" s="151" t="s">
        <v>157</v>
      </c>
      <c r="H411" s="68"/>
      <c r="I411" s="68"/>
      <c r="J411" s="68">
        <f t="shared" si="140"/>
        <v>0</v>
      </c>
      <c r="K411" s="97" t="e">
        <f t="shared" si="136"/>
        <v>#DIV/0!</v>
      </c>
      <c r="L411" s="68"/>
      <c r="M411" s="50"/>
      <c r="N411" s="68"/>
      <c r="O411" s="69">
        <f t="shared" si="151"/>
        <v>0</v>
      </c>
      <c r="P411" s="69"/>
      <c r="Q411" s="41" t="e">
        <f t="shared" si="128"/>
        <v>#DIV/0!</v>
      </c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1"/>
      <c r="DD411" s="11"/>
      <c r="DE411" s="11"/>
      <c r="DF411" s="11"/>
      <c r="DG411" s="11"/>
      <c r="DH411" s="11"/>
      <c r="DI411" s="11"/>
      <c r="DJ411" s="11"/>
      <c r="DK411" s="11"/>
      <c r="DL411" s="11"/>
      <c r="DM411" s="11"/>
      <c r="DN411" s="11"/>
      <c r="DO411" s="11"/>
      <c r="DP411" s="11"/>
      <c r="DQ411" s="11"/>
      <c r="DR411" s="11"/>
      <c r="DS411" s="11"/>
      <c r="DT411" s="11"/>
      <c r="DU411" s="11"/>
      <c r="DV411" s="11"/>
      <c r="DW411" s="11"/>
      <c r="DX411" s="11"/>
      <c r="DY411" s="11"/>
      <c r="DZ411" s="11"/>
      <c r="EA411" s="11"/>
      <c r="EB411" s="11"/>
      <c r="EC411" s="11"/>
      <c r="ED411" s="11"/>
      <c r="EE411" s="11"/>
      <c r="EF411" s="11"/>
      <c r="EG411" s="11"/>
      <c r="EH411" s="11"/>
      <c r="EI411" s="11"/>
      <c r="EJ411" s="11"/>
      <c r="EK411" s="11"/>
      <c r="EL411" s="11"/>
      <c r="EM411" s="11"/>
      <c r="EN411" s="11"/>
      <c r="EO411" s="11"/>
      <c r="EP411" s="11"/>
      <c r="EQ411" s="11"/>
      <c r="ER411" s="11"/>
      <c r="ES411" s="11"/>
      <c r="ET411" s="11"/>
      <c r="EU411" s="11"/>
      <c r="EV411" s="11"/>
      <c r="EW411" s="11"/>
      <c r="EX411" s="11"/>
    </row>
    <row r="412" spans="1:154" x14ac:dyDescent="0.2">
      <c r="A412" s="48"/>
      <c r="B412" s="49"/>
      <c r="C412" s="49"/>
      <c r="D412" s="147"/>
      <c r="E412" s="149"/>
      <c r="F412" s="147" t="s">
        <v>406</v>
      </c>
      <c r="G412" s="151" t="s">
        <v>232</v>
      </c>
      <c r="H412" s="68"/>
      <c r="I412" s="68"/>
      <c r="J412" s="68">
        <f t="shared" si="140"/>
        <v>0</v>
      </c>
      <c r="K412" s="97" t="e">
        <f t="shared" si="136"/>
        <v>#DIV/0!</v>
      </c>
      <c r="L412" s="68"/>
      <c r="M412" s="50"/>
      <c r="N412" s="68"/>
      <c r="O412" s="69">
        <f t="shared" si="151"/>
        <v>0</v>
      </c>
      <c r="P412" s="69"/>
      <c r="Q412" s="41" t="e">
        <f t="shared" si="128"/>
        <v>#DIV/0!</v>
      </c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1"/>
      <c r="DD412" s="11"/>
      <c r="DE412" s="11"/>
      <c r="DF412" s="11"/>
      <c r="DG412" s="11"/>
      <c r="DH412" s="11"/>
      <c r="DI412" s="11"/>
      <c r="DJ412" s="11"/>
      <c r="DK412" s="11"/>
      <c r="DL412" s="11"/>
      <c r="DM412" s="11"/>
      <c r="DN412" s="11"/>
      <c r="DO412" s="11"/>
      <c r="DP412" s="11"/>
      <c r="DQ412" s="11"/>
      <c r="DR412" s="11"/>
      <c r="DS412" s="11"/>
      <c r="DT412" s="11"/>
      <c r="DU412" s="11"/>
      <c r="DV412" s="11"/>
      <c r="DW412" s="11"/>
      <c r="DX412" s="11"/>
      <c r="DY412" s="11"/>
      <c r="DZ412" s="11"/>
      <c r="EA412" s="11"/>
      <c r="EB412" s="11"/>
      <c r="EC412" s="11"/>
      <c r="ED412" s="11"/>
      <c r="EE412" s="11"/>
      <c r="EF412" s="11"/>
      <c r="EG412" s="11"/>
      <c r="EH412" s="11"/>
      <c r="EI412" s="11"/>
      <c r="EJ412" s="11"/>
      <c r="EK412" s="11"/>
      <c r="EL412" s="11"/>
      <c r="EM412" s="11"/>
      <c r="EN412" s="11"/>
      <c r="EO412" s="11"/>
      <c r="EP412" s="11"/>
      <c r="EQ412" s="11"/>
      <c r="ER412" s="11"/>
      <c r="ES412" s="11"/>
      <c r="ET412" s="11"/>
      <c r="EU412" s="11"/>
      <c r="EV412" s="11"/>
      <c r="EW412" s="11"/>
      <c r="EX412" s="11"/>
    </row>
    <row r="413" spans="1:154" x14ac:dyDescent="0.2">
      <c r="A413" s="38"/>
      <c r="B413" s="39"/>
      <c r="C413" s="39"/>
      <c r="D413" s="39">
        <v>57</v>
      </c>
      <c r="E413" s="39"/>
      <c r="F413" s="39"/>
      <c r="G413" s="52" t="s">
        <v>78</v>
      </c>
      <c r="H413" s="65">
        <f>H414</f>
        <v>1900000</v>
      </c>
      <c r="I413" s="65">
        <f>I414</f>
        <v>1900000</v>
      </c>
      <c r="J413" s="65">
        <f t="shared" si="140"/>
        <v>0</v>
      </c>
      <c r="K413" s="97">
        <f t="shared" si="136"/>
        <v>100</v>
      </c>
      <c r="L413" s="65">
        <f>L414</f>
        <v>1900000</v>
      </c>
      <c r="M413" s="60">
        <f>M414</f>
        <v>0</v>
      </c>
      <c r="N413" s="65">
        <f>N414</f>
        <v>1899179</v>
      </c>
      <c r="O413" s="67">
        <f t="shared" ref="O413" si="152">O414</f>
        <v>1899179</v>
      </c>
      <c r="P413" s="67">
        <f t="shared" si="126"/>
        <v>821</v>
      </c>
      <c r="Q413" s="41">
        <f t="shared" si="128"/>
        <v>99.96</v>
      </c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  <c r="AN413" s="59"/>
      <c r="AO413" s="59"/>
      <c r="AP413" s="59"/>
      <c r="AQ413" s="59"/>
      <c r="AR413" s="59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1"/>
      <c r="CD413" s="11"/>
      <c r="CE413" s="11"/>
      <c r="CF413" s="11"/>
      <c r="CG413" s="11"/>
      <c r="CH413" s="11"/>
      <c r="CI413" s="11"/>
      <c r="CJ413" s="11"/>
      <c r="CK413" s="11"/>
      <c r="CL413" s="11"/>
      <c r="CM413" s="11"/>
      <c r="CN413" s="11"/>
      <c r="CO413" s="11"/>
      <c r="CP413" s="11"/>
      <c r="CQ413" s="11"/>
      <c r="CR413" s="11"/>
      <c r="CS413" s="11"/>
      <c r="CT413" s="11"/>
      <c r="CU413" s="11"/>
      <c r="CV413" s="11"/>
      <c r="CW413" s="11"/>
      <c r="CX413" s="11"/>
      <c r="CY413" s="11"/>
      <c r="CZ413" s="11"/>
      <c r="DA413" s="11"/>
      <c r="DB413" s="11"/>
      <c r="DC413" s="11"/>
      <c r="DD413" s="11"/>
      <c r="DE413" s="11"/>
      <c r="DF413" s="11"/>
      <c r="DG413" s="11"/>
      <c r="DH413" s="11"/>
      <c r="DI413" s="11"/>
      <c r="DJ413" s="11"/>
      <c r="DK413" s="11"/>
      <c r="DL413" s="11"/>
      <c r="DM413" s="11"/>
      <c r="DN413" s="11"/>
      <c r="DO413" s="11"/>
      <c r="DP413" s="11"/>
      <c r="DQ413" s="11"/>
      <c r="DR413" s="11"/>
      <c r="DS413" s="11"/>
      <c r="DT413" s="11"/>
      <c r="DU413" s="11"/>
      <c r="DV413" s="11"/>
      <c r="DW413" s="11"/>
      <c r="DX413" s="11"/>
      <c r="DY413" s="11"/>
      <c r="DZ413" s="11"/>
      <c r="EA413" s="11"/>
      <c r="EB413" s="11"/>
      <c r="EC413" s="11"/>
      <c r="ED413" s="11"/>
      <c r="EE413" s="11"/>
      <c r="EF413" s="11"/>
      <c r="EG413" s="11"/>
      <c r="EH413" s="11"/>
      <c r="EI413" s="11"/>
      <c r="EJ413" s="11"/>
      <c r="EK413" s="11"/>
      <c r="EL413" s="11"/>
      <c r="EM413" s="11"/>
      <c r="EN413" s="11"/>
      <c r="EO413" s="11"/>
      <c r="EP413" s="11"/>
      <c r="EQ413" s="11"/>
      <c r="ER413" s="11"/>
      <c r="ES413" s="11"/>
      <c r="ET413" s="11"/>
      <c r="EU413" s="11"/>
      <c r="EV413" s="11"/>
      <c r="EW413" s="11"/>
      <c r="EX413" s="11"/>
    </row>
    <row r="414" spans="1:154" x14ac:dyDescent="0.2">
      <c r="A414" s="38"/>
      <c r="B414" s="39"/>
      <c r="C414" s="39"/>
      <c r="D414" s="39"/>
      <c r="E414" s="39" t="s">
        <v>30</v>
      </c>
      <c r="F414" s="39"/>
      <c r="G414" s="52" t="s">
        <v>210</v>
      </c>
      <c r="H414" s="65">
        <f>+H415+H439</f>
        <v>1900000</v>
      </c>
      <c r="I414" s="65">
        <f>+I415+I439</f>
        <v>1900000</v>
      </c>
      <c r="J414" s="68">
        <f t="shared" si="140"/>
        <v>0</v>
      </c>
      <c r="K414" s="97">
        <f t="shared" si="136"/>
        <v>100</v>
      </c>
      <c r="L414" s="65">
        <f t="shared" ref="L414:O414" si="153">+L415+L439</f>
        <v>1900000</v>
      </c>
      <c r="M414" s="60">
        <f t="shared" si="153"/>
        <v>0</v>
      </c>
      <c r="N414" s="65">
        <f t="shared" si="153"/>
        <v>1899179</v>
      </c>
      <c r="O414" s="65">
        <f t="shared" si="153"/>
        <v>1899179</v>
      </c>
      <c r="P414" s="67">
        <f t="shared" si="126"/>
        <v>821</v>
      </c>
      <c r="Q414" s="41">
        <f t="shared" si="128"/>
        <v>99.96</v>
      </c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1"/>
      <c r="CD414" s="11"/>
      <c r="CE414" s="11"/>
      <c r="CF414" s="11"/>
      <c r="CG414" s="11"/>
      <c r="CH414" s="11"/>
      <c r="CI414" s="11"/>
      <c r="CJ414" s="11"/>
      <c r="CK414" s="11"/>
      <c r="CL414" s="11"/>
      <c r="CM414" s="11"/>
      <c r="CN414" s="11"/>
      <c r="CO414" s="11"/>
      <c r="CP414" s="11"/>
      <c r="CQ414" s="11"/>
      <c r="CR414" s="11"/>
      <c r="CS414" s="11"/>
      <c r="CT414" s="11"/>
      <c r="CU414" s="11"/>
      <c r="CV414" s="11"/>
      <c r="CW414" s="11"/>
      <c r="CX414" s="11"/>
      <c r="CY414" s="11"/>
      <c r="CZ414" s="11"/>
      <c r="DA414" s="11"/>
      <c r="DB414" s="11"/>
      <c r="DC414" s="11"/>
      <c r="DD414" s="11"/>
      <c r="DE414" s="11"/>
      <c r="DF414" s="11"/>
      <c r="DG414" s="11"/>
      <c r="DH414" s="11"/>
      <c r="DI414" s="11"/>
      <c r="DJ414" s="11"/>
      <c r="DK414" s="11"/>
      <c r="DL414" s="11"/>
      <c r="DM414" s="11"/>
      <c r="DN414" s="11"/>
      <c r="DO414" s="11"/>
      <c r="DP414" s="11"/>
      <c r="DQ414" s="11"/>
      <c r="DR414" s="11"/>
      <c r="DS414" s="11"/>
      <c r="DT414" s="11"/>
      <c r="DU414" s="11"/>
      <c r="DV414" s="11"/>
      <c r="DW414" s="11"/>
      <c r="DX414" s="11"/>
      <c r="DY414" s="11"/>
      <c r="DZ414" s="11"/>
      <c r="EA414" s="11"/>
      <c r="EB414" s="11"/>
      <c r="EC414" s="11"/>
      <c r="ED414" s="11"/>
      <c r="EE414" s="11"/>
      <c r="EF414" s="11"/>
      <c r="EG414" s="11"/>
      <c r="EH414" s="11"/>
      <c r="EI414" s="11"/>
      <c r="EJ414" s="11"/>
      <c r="EK414" s="11"/>
      <c r="EL414" s="11"/>
      <c r="EM414" s="11"/>
      <c r="EN414" s="11"/>
      <c r="EO414" s="11"/>
      <c r="EP414" s="11"/>
      <c r="EQ414" s="11"/>
      <c r="ER414" s="11"/>
      <c r="ES414" s="11"/>
      <c r="ET414" s="11"/>
      <c r="EU414" s="11"/>
      <c r="EV414" s="11"/>
      <c r="EW414" s="11"/>
      <c r="EX414" s="11"/>
    </row>
    <row r="415" spans="1:154" x14ac:dyDescent="0.2">
      <c r="A415" s="38"/>
      <c r="B415" s="39"/>
      <c r="C415" s="39"/>
      <c r="D415" s="39"/>
      <c r="E415" s="39"/>
      <c r="F415" s="39" t="s">
        <v>32</v>
      </c>
      <c r="G415" s="52" t="s">
        <v>101</v>
      </c>
      <c r="H415" s="65">
        <f>+H416+H426+H428+H433+H434+H435+H436+H437+H438+H430</f>
        <v>1900000</v>
      </c>
      <c r="I415" s="65">
        <f>+I416+I426+I428+I433+I434+I435+I436+I437+I438+I430</f>
        <v>1900000</v>
      </c>
      <c r="J415" s="68">
        <f t="shared" si="140"/>
        <v>0</v>
      </c>
      <c r="K415" s="97">
        <f t="shared" si="136"/>
        <v>100</v>
      </c>
      <c r="L415" s="65">
        <f>+L416+L426+L428+L433+L434+L435+L436+L437+L438+L430</f>
        <v>1900000</v>
      </c>
      <c r="M415" s="99">
        <f>+M416+M426+M428+M433+M434+M435+M436+M437+M438+M430</f>
        <v>0</v>
      </c>
      <c r="N415" s="65">
        <f>+N416+N426+N428+N433+N434+N435+N436+N437+N438+N430</f>
        <v>1899179</v>
      </c>
      <c r="O415" s="65">
        <f>+O416+O426+O428+O433+O434+O435+O436+O437+O438+O430</f>
        <v>1899179</v>
      </c>
      <c r="P415" s="99">
        <f t="shared" si="126"/>
        <v>821</v>
      </c>
      <c r="Q415" s="41">
        <f t="shared" si="128"/>
        <v>99.96</v>
      </c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  <c r="AP415" s="59"/>
      <c r="AQ415" s="59"/>
      <c r="AR415" s="59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1"/>
      <c r="CD415" s="11"/>
      <c r="CE415" s="11"/>
      <c r="CF415" s="11"/>
      <c r="CG415" s="11"/>
      <c r="CH415" s="11"/>
      <c r="CI415" s="11"/>
      <c r="CJ415" s="11"/>
      <c r="CK415" s="11"/>
      <c r="CL415" s="11"/>
      <c r="CM415" s="11"/>
      <c r="CN415" s="11"/>
      <c r="CO415" s="11"/>
      <c r="CP415" s="11"/>
      <c r="CQ415" s="11"/>
      <c r="CR415" s="11"/>
      <c r="CS415" s="11"/>
      <c r="CT415" s="11"/>
      <c r="CU415" s="11"/>
      <c r="CV415" s="11"/>
      <c r="CW415" s="11"/>
      <c r="CX415" s="11"/>
      <c r="CY415" s="11"/>
      <c r="CZ415" s="11"/>
      <c r="DA415" s="11"/>
      <c r="DB415" s="11"/>
      <c r="DC415" s="11"/>
      <c r="DD415" s="11"/>
      <c r="DE415" s="11"/>
      <c r="DF415" s="11"/>
      <c r="DG415" s="11"/>
      <c r="DH415" s="11"/>
      <c r="DI415" s="11"/>
      <c r="DJ415" s="11"/>
      <c r="DK415" s="11"/>
      <c r="DL415" s="11"/>
      <c r="DM415" s="11"/>
      <c r="DN415" s="11"/>
      <c r="DO415" s="11"/>
      <c r="DP415" s="11"/>
      <c r="DQ415" s="11"/>
      <c r="DR415" s="11"/>
      <c r="DS415" s="11"/>
      <c r="DT415" s="11"/>
      <c r="DU415" s="11"/>
      <c r="DV415" s="11"/>
      <c r="DW415" s="11"/>
      <c r="DX415" s="11"/>
      <c r="DY415" s="11"/>
      <c r="DZ415" s="11"/>
      <c r="EA415" s="11"/>
      <c r="EB415" s="11"/>
      <c r="EC415" s="11"/>
      <c r="ED415" s="11"/>
      <c r="EE415" s="11"/>
      <c r="EF415" s="11"/>
      <c r="EG415" s="11"/>
      <c r="EH415" s="11"/>
      <c r="EI415" s="11"/>
      <c r="EJ415" s="11"/>
      <c r="EK415" s="11"/>
      <c r="EL415" s="11"/>
      <c r="EM415" s="11"/>
      <c r="EN415" s="11"/>
      <c r="EO415" s="11"/>
      <c r="EP415" s="11"/>
      <c r="EQ415" s="11"/>
      <c r="ER415" s="11"/>
      <c r="ES415" s="11"/>
      <c r="ET415" s="11"/>
      <c r="EU415" s="11"/>
      <c r="EV415" s="11"/>
      <c r="EW415" s="11"/>
      <c r="EX415" s="11"/>
    </row>
    <row r="416" spans="1:154" x14ac:dyDescent="0.2">
      <c r="A416" s="38"/>
      <c r="B416" s="39"/>
      <c r="C416" s="39"/>
      <c r="D416" s="39"/>
      <c r="E416" s="39"/>
      <c r="F416" s="39"/>
      <c r="G416" s="52" t="s">
        <v>211</v>
      </c>
      <c r="H416" s="65">
        <f>+H417+H418</f>
        <v>0</v>
      </c>
      <c r="I416" s="65">
        <f>+I417+I418</f>
        <v>0</v>
      </c>
      <c r="J416" s="68">
        <f t="shared" si="140"/>
        <v>0</v>
      </c>
      <c r="K416" s="97"/>
      <c r="L416" s="65">
        <f>+L417+L418</f>
        <v>0</v>
      </c>
      <c r="M416" s="60">
        <f>+M417+M418</f>
        <v>0</v>
      </c>
      <c r="N416" s="65">
        <f>+N417+N418</f>
        <v>0</v>
      </c>
      <c r="O416" s="65">
        <f>+O417+O418</f>
        <v>0</v>
      </c>
      <c r="P416" s="67">
        <f t="shared" si="126"/>
        <v>0</v>
      </c>
      <c r="Q416" s="41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  <c r="AP416" s="59"/>
      <c r="AQ416" s="59"/>
      <c r="AR416" s="59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1"/>
      <c r="CD416" s="11"/>
      <c r="CE416" s="11"/>
      <c r="CF416" s="11"/>
      <c r="CG416" s="11"/>
      <c r="CH416" s="11"/>
      <c r="CI416" s="11"/>
      <c r="CJ416" s="11"/>
      <c r="CK416" s="11"/>
      <c r="CL416" s="11"/>
      <c r="CM416" s="11"/>
      <c r="CN416" s="11"/>
      <c r="CO416" s="11"/>
      <c r="CP416" s="11"/>
      <c r="CQ416" s="11"/>
      <c r="CR416" s="11"/>
      <c r="CS416" s="11"/>
      <c r="CT416" s="11"/>
      <c r="CU416" s="11"/>
      <c r="CV416" s="11"/>
      <c r="CW416" s="11"/>
      <c r="CX416" s="11"/>
      <c r="CY416" s="11"/>
      <c r="CZ416" s="11"/>
      <c r="DA416" s="11"/>
      <c r="DB416" s="11"/>
      <c r="DC416" s="11"/>
      <c r="DD416" s="11"/>
      <c r="DE416" s="11"/>
      <c r="DF416" s="11"/>
      <c r="DG416" s="11"/>
      <c r="DH416" s="11"/>
      <c r="DI416" s="11"/>
      <c r="DJ416" s="11"/>
      <c r="DK416" s="11"/>
      <c r="DL416" s="11"/>
      <c r="DM416" s="11"/>
      <c r="DN416" s="11"/>
      <c r="DO416" s="11"/>
      <c r="DP416" s="11"/>
      <c r="DQ416" s="11"/>
      <c r="DR416" s="11"/>
      <c r="DS416" s="11"/>
      <c r="DT416" s="11"/>
      <c r="DU416" s="11"/>
      <c r="DV416" s="11"/>
      <c r="DW416" s="11"/>
      <c r="DX416" s="11"/>
      <c r="DY416" s="11"/>
      <c r="DZ416" s="11"/>
      <c r="EA416" s="11"/>
      <c r="EB416" s="11"/>
      <c r="EC416" s="11"/>
      <c r="ED416" s="11"/>
      <c r="EE416" s="11"/>
      <c r="EF416" s="11"/>
      <c r="EG416" s="11"/>
      <c r="EH416" s="11"/>
      <c r="EI416" s="11"/>
      <c r="EJ416" s="11"/>
      <c r="EK416" s="11"/>
      <c r="EL416" s="11"/>
      <c r="EM416" s="11"/>
      <c r="EN416" s="11"/>
      <c r="EO416" s="11"/>
      <c r="EP416" s="11"/>
      <c r="EQ416" s="11"/>
      <c r="ER416" s="11"/>
      <c r="ES416" s="11"/>
      <c r="ET416" s="11"/>
      <c r="EU416" s="11"/>
      <c r="EV416" s="11"/>
      <c r="EW416" s="11"/>
      <c r="EX416" s="11"/>
    </row>
    <row r="417" spans="1:154" x14ac:dyDescent="0.2">
      <c r="A417" s="48"/>
      <c r="B417" s="49"/>
      <c r="C417" s="49"/>
      <c r="D417" s="49"/>
      <c r="E417" s="49"/>
      <c r="F417" s="49"/>
      <c r="G417" s="53" t="s">
        <v>212</v>
      </c>
      <c r="H417" s="68"/>
      <c r="I417" s="68"/>
      <c r="J417" s="68">
        <f t="shared" si="140"/>
        <v>0</v>
      </c>
      <c r="K417" s="97"/>
      <c r="L417" s="68"/>
      <c r="M417" s="50"/>
      <c r="N417" s="68"/>
      <c r="O417" s="69">
        <f t="shared" ref="O417:O425" si="154">M417+N417</f>
        <v>0</v>
      </c>
      <c r="P417" s="69">
        <f t="shared" si="126"/>
        <v>0</v>
      </c>
      <c r="Q417" s="41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  <c r="AP417" s="59"/>
      <c r="AQ417" s="59"/>
      <c r="AR417" s="59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1"/>
      <c r="CD417" s="11"/>
      <c r="CE417" s="11"/>
      <c r="CF417" s="11"/>
      <c r="CG417" s="11"/>
      <c r="CH417" s="11"/>
      <c r="CI417" s="11"/>
      <c r="CJ417" s="11"/>
      <c r="CK417" s="11"/>
      <c r="CL417" s="11"/>
      <c r="CM417" s="11"/>
      <c r="CN417" s="11"/>
      <c r="CO417" s="11"/>
      <c r="CP417" s="11"/>
      <c r="CQ417" s="11"/>
      <c r="CR417" s="11"/>
      <c r="CS417" s="11"/>
      <c r="CT417" s="11"/>
      <c r="CU417" s="11"/>
      <c r="CV417" s="11"/>
      <c r="CW417" s="11"/>
      <c r="CX417" s="11"/>
      <c r="CY417" s="11"/>
      <c r="CZ417" s="11"/>
      <c r="DA417" s="11"/>
      <c r="DB417" s="11"/>
      <c r="DC417" s="11"/>
      <c r="DD417" s="11"/>
      <c r="DE417" s="11"/>
      <c r="DF417" s="11"/>
      <c r="DG417" s="11"/>
      <c r="DH417" s="11"/>
      <c r="DI417" s="11"/>
      <c r="DJ417" s="11"/>
      <c r="DK417" s="11"/>
      <c r="DL417" s="11"/>
      <c r="DM417" s="11"/>
      <c r="DN417" s="11"/>
      <c r="DO417" s="11"/>
      <c r="DP417" s="11"/>
      <c r="DQ417" s="11"/>
      <c r="DR417" s="11"/>
      <c r="DS417" s="11"/>
      <c r="DT417" s="11"/>
      <c r="DU417" s="11"/>
      <c r="DV417" s="11"/>
      <c r="DW417" s="11"/>
      <c r="DX417" s="11"/>
      <c r="DY417" s="11"/>
      <c r="DZ417" s="11"/>
      <c r="EA417" s="11"/>
      <c r="EB417" s="11"/>
      <c r="EC417" s="11"/>
      <c r="ED417" s="11"/>
      <c r="EE417" s="11"/>
      <c r="EF417" s="11"/>
      <c r="EG417" s="11"/>
      <c r="EH417" s="11"/>
      <c r="EI417" s="11"/>
      <c r="EJ417" s="11"/>
      <c r="EK417" s="11"/>
      <c r="EL417" s="11"/>
      <c r="EM417" s="11"/>
      <c r="EN417" s="11"/>
      <c r="EO417" s="11"/>
      <c r="EP417" s="11"/>
      <c r="EQ417" s="11"/>
      <c r="ER417" s="11"/>
      <c r="ES417" s="11"/>
      <c r="ET417" s="11"/>
      <c r="EU417" s="11"/>
      <c r="EV417" s="11"/>
      <c r="EW417" s="11"/>
      <c r="EX417" s="11"/>
    </row>
    <row r="418" spans="1:154" x14ac:dyDescent="0.2">
      <c r="A418" s="48"/>
      <c r="B418" s="49"/>
      <c r="C418" s="49"/>
      <c r="D418" s="49"/>
      <c r="E418" s="49"/>
      <c r="F418" s="49"/>
      <c r="G418" s="53" t="s">
        <v>213</v>
      </c>
      <c r="H418" s="68"/>
      <c r="I418" s="68"/>
      <c r="J418" s="68">
        <f t="shared" si="140"/>
        <v>0</v>
      </c>
      <c r="K418" s="97"/>
      <c r="L418" s="68"/>
      <c r="M418" s="51"/>
      <c r="N418" s="68"/>
      <c r="O418" s="51">
        <f t="shared" si="154"/>
        <v>0</v>
      </c>
      <c r="P418" s="51">
        <f t="shared" si="126"/>
        <v>0</v>
      </c>
      <c r="Q418" s="41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  <c r="AN418" s="59"/>
      <c r="AO418" s="59"/>
      <c r="AP418" s="59"/>
      <c r="AQ418" s="59"/>
      <c r="AR418" s="59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1"/>
      <c r="CD418" s="11"/>
      <c r="CE418" s="11"/>
      <c r="CF418" s="11"/>
      <c r="CG418" s="11"/>
      <c r="CH418" s="11"/>
      <c r="CI418" s="11"/>
      <c r="CJ418" s="11"/>
      <c r="CK418" s="11"/>
      <c r="CL418" s="11"/>
      <c r="CM418" s="11"/>
      <c r="CN418" s="11"/>
      <c r="CO418" s="11"/>
      <c r="CP418" s="11"/>
      <c r="CQ418" s="11"/>
      <c r="CR418" s="11"/>
      <c r="CS418" s="11"/>
      <c r="CT418" s="11"/>
      <c r="CU418" s="11"/>
      <c r="CV418" s="11"/>
      <c r="CW418" s="11"/>
      <c r="CX418" s="11"/>
      <c r="CY418" s="11"/>
      <c r="CZ418" s="11"/>
      <c r="DA418" s="11"/>
      <c r="DB418" s="11"/>
      <c r="DC418" s="11"/>
      <c r="DD418" s="11"/>
      <c r="DE418" s="11"/>
      <c r="DF418" s="11"/>
      <c r="DG418" s="11"/>
      <c r="DH418" s="11"/>
      <c r="DI418" s="11"/>
      <c r="DJ418" s="11"/>
      <c r="DK418" s="11"/>
      <c r="DL418" s="11"/>
      <c r="DM418" s="11"/>
      <c r="DN418" s="11"/>
      <c r="DO418" s="11"/>
      <c r="DP418" s="11"/>
      <c r="DQ418" s="11"/>
      <c r="DR418" s="11"/>
      <c r="DS418" s="11"/>
      <c r="DT418" s="11"/>
      <c r="DU418" s="11"/>
      <c r="DV418" s="11"/>
      <c r="DW418" s="11"/>
      <c r="DX418" s="11"/>
      <c r="DY418" s="11"/>
      <c r="DZ418" s="11"/>
      <c r="EA418" s="11"/>
      <c r="EB418" s="11"/>
      <c r="EC418" s="11"/>
      <c r="ED418" s="11"/>
      <c r="EE418" s="11"/>
      <c r="EF418" s="11"/>
      <c r="EG418" s="11"/>
      <c r="EH418" s="11"/>
      <c r="EI418" s="11"/>
      <c r="EJ418" s="11"/>
      <c r="EK418" s="11"/>
      <c r="EL418" s="11"/>
      <c r="EM418" s="11"/>
      <c r="EN418" s="11"/>
      <c r="EO418" s="11"/>
      <c r="EP418" s="11"/>
      <c r="EQ418" s="11"/>
      <c r="ER418" s="11"/>
      <c r="ES418" s="11"/>
      <c r="ET418" s="11"/>
      <c r="EU418" s="11"/>
      <c r="EV418" s="11"/>
      <c r="EW418" s="11"/>
      <c r="EX418" s="11"/>
    </row>
    <row r="419" spans="1:154" x14ac:dyDescent="0.2">
      <c r="A419" s="48"/>
      <c r="B419" s="49"/>
      <c r="C419" s="49"/>
      <c r="D419" s="49"/>
      <c r="E419" s="49"/>
      <c r="F419" s="49"/>
      <c r="G419" s="53" t="s">
        <v>214</v>
      </c>
      <c r="H419" s="68"/>
      <c r="I419" s="68"/>
      <c r="J419" s="68">
        <f t="shared" si="140"/>
        <v>0</v>
      </c>
      <c r="K419" s="97"/>
      <c r="L419" s="68"/>
      <c r="M419" s="50"/>
      <c r="N419" s="68"/>
      <c r="O419" s="51">
        <f t="shared" si="154"/>
        <v>0</v>
      </c>
      <c r="P419" s="69">
        <f t="shared" si="126"/>
        <v>0</v>
      </c>
      <c r="Q419" s="41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  <c r="AN419" s="59"/>
      <c r="AO419" s="59"/>
      <c r="AP419" s="59"/>
      <c r="AQ419" s="59"/>
      <c r="AR419" s="59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1"/>
      <c r="CD419" s="11"/>
      <c r="CE419" s="11"/>
      <c r="CF419" s="11"/>
      <c r="CG419" s="11"/>
      <c r="CH419" s="11"/>
      <c r="CI419" s="11"/>
      <c r="CJ419" s="11"/>
      <c r="CK419" s="11"/>
      <c r="CL419" s="11"/>
      <c r="CM419" s="11"/>
      <c r="CN419" s="11"/>
      <c r="CO419" s="11"/>
      <c r="CP419" s="11"/>
      <c r="CQ419" s="11"/>
      <c r="CR419" s="11"/>
      <c r="CS419" s="11"/>
      <c r="CT419" s="11"/>
      <c r="CU419" s="11"/>
      <c r="CV419" s="11"/>
      <c r="CW419" s="11"/>
      <c r="CX419" s="11"/>
      <c r="CY419" s="11"/>
      <c r="CZ419" s="11"/>
      <c r="DA419" s="11"/>
      <c r="DB419" s="11"/>
      <c r="DC419" s="11"/>
      <c r="DD419" s="11"/>
      <c r="DE419" s="11"/>
      <c r="DF419" s="11"/>
      <c r="DG419" s="11"/>
      <c r="DH419" s="11"/>
      <c r="DI419" s="11"/>
      <c r="DJ419" s="11"/>
      <c r="DK419" s="11"/>
      <c r="DL419" s="11"/>
      <c r="DM419" s="11"/>
      <c r="DN419" s="11"/>
      <c r="DO419" s="11"/>
      <c r="DP419" s="11"/>
      <c r="DQ419" s="11"/>
      <c r="DR419" s="11"/>
      <c r="DS419" s="11"/>
      <c r="DT419" s="11"/>
      <c r="DU419" s="11"/>
      <c r="DV419" s="11"/>
      <c r="DW419" s="11"/>
      <c r="DX419" s="11"/>
      <c r="DY419" s="11"/>
      <c r="DZ419" s="11"/>
      <c r="EA419" s="11"/>
      <c r="EB419" s="11"/>
      <c r="EC419" s="11"/>
      <c r="ED419" s="11"/>
      <c r="EE419" s="11"/>
      <c r="EF419" s="11"/>
      <c r="EG419" s="11"/>
      <c r="EH419" s="11"/>
      <c r="EI419" s="11"/>
      <c r="EJ419" s="11"/>
      <c r="EK419" s="11"/>
      <c r="EL419" s="11"/>
      <c r="EM419" s="11"/>
      <c r="EN419" s="11"/>
      <c r="EO419" s="11"/>
      <c r="EP419" s="11"/>
      <c r="EQ419" s="11"/>
      <c r="ER419" s="11"/>
      <c r="ES419" s="11"/>
      <c r="ET419" s="11"/>
      <c r="EU419" s="11"/>
      <c r="EV419" s="11"/>
      <c r="EW419" s="11"/>
      <c r="EX419" s="11"/>
    </row>
    <row r="420" spans="1:154" x14ac:dyDescent="0.2">
      <c r="A420" s="48"/>
      <c r="B420" s="49"/>
      <c r="C420" s="49"/>
      <c r="D420" s="49"/>
      <c r="E420" s="49"/>
      <c r="F420" s="49"/>
      <c r="G420" s="53" t="s">
        <v>215</v>
      </c>
      <c r="H420" s="68"/>
      <c r="I420" s="68"/>
      <c r="J420" s="68">
        <f t="shared" si="140"/>
        <v>0</v>
      </c>
      <c r="K420" s="97"/>
      <c r="L420" s="68"/>
      <c r="M420" s="50"/>
      <c r="N420" s="68"/>
      <c r="O420" s="51">
        <f t="shared" si="154"/>
        <v>0</v>
      </c>
      <c r="P420" s="69">
        <f t="shared" si="126"/>
        <v>0</v>
      </c>
      <c r="Q420" s="41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  <c r="AP420" s="59"/>
      <c r="AQ420" s="59"/>
      <c r="AR420" s="59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1"/>
      <c r="CD420" s="11"/>
      <c r="CE420" s="11"/>
      <c r="CF420" s="11"/>
      <c r="CG420" s="11"/>
      <c r="CH420" s="11"/>
      <c r="CI420" s="11"/>
      <c r="CJ420" s="11"/>
      <c r="CK420" s="11"/>
      <c r="CL420" s="11"/>
      <c r="CM420" s="11"/>
      <c r="CN420" s="11"/>
      <c r="CO420" s="11"/>
      <c r="CP420" s="11"/>
      <c r="CQ420" s="11"/>
      <c r="CR420" s="11"/>
      <c r="CS420" s="11"/>
      <c r="CT420" s="11"/>
      <c r="CU420" s="11"/>
      <c r="CV420" s="11"/>
      <c r="CW420" s="11"/>
      <c r="CX420" s="11"/>
      <c r="CY420" s="11"/>
      <c r="CZ420" s="11"/>
      <c r="DA420" s="11"/>
      <c r="DB420" s="11"/>
      <c r="DC420" s="11"/>
      <c r="DD420" s="11"/>
      <c r="DE420" s="11"/>
      <c r="DF420" s="11"/>
      <c r="DG420" s="11"/>
      <c r="DH420" s="11"/>
      <c r="DI420" s="11"/>
      <c r="DJ420" s="11"/>
      <c r="DK420" s="11"/>
      <c r="DL420" s="11"/>
      <c r="DM420" s="11"/>
      <c r="DN420" s="11"/>
      <c r="DO420" s="11"/>
      <c r="DP420" s="11"/>
      <c r="DQ420" s="11"/>
      <c r="DR420" s="11"/>
      <c r="DS420" s="11"/>
      <c r="DT420" s="11"/>
      <c r="DU420" s="11"/>
      <c r="DV420" s="11"/>
      <c r="DW420" s="11"/>
      <c r="DX420" s="11"/>
      <c r="DY420" s="11"/>
      <c r="DZ420" s="11"/>
      <c r="EA420" s="11"/>
      <c r="EB420" s="11"/>
      <c r="EC420" s="11"/>
      <c r="ED420" s="11"/>
      <c r="EE420" s="11"/>
      <c r="EF420" s="11"/>
      <c r="EG420" s="11"/>
      <c r="EH420" s="11"/>
      <c r="EI420" s="11"/>
      <c r="EJ420" s="11"/>
      <c r="EK420" s="11"/>
      <c r="EL420" s="11"/>
      <c r="EM420" s="11"/>
      <c r="EN420" s="11"/>
      <c r="EO420" s="11"/>
      <c r="EP420" s="11"/>
      <c r="EQ420" s="11"/>
      <c r="ER420" s="11"/>
      <c r="ES420" s="11"/>
      <c r="ET420" s="11"/>
      <c r="EU420" s="11"/>
      <c r="EV420" s="11"/>
      <c r="EW420" s="11"/>
      <c r="EX420" s="11"/>
    </row>
    <row r="421" spans="1:154" x14ac:dyDescent="0.2">
      <c r="A421" s="48"/>
      <c r="B421" s="49"/>
      <c r="C421" s="49"/>
      <c r="D421" s="49"/>
      <c r="E421" s="49"/>
      <c r="F421" s="49"/>
      <c r="G421" s="53" t="s">
        <v>216</v>
      </c>
      <c r="H421" s="68"/>
      <c r="I421" s="68"/>
      <c r="J421" s="68">
        <f t="shared" si="140"/>
        <v>0</v>
      </c>
      <c r="K421" s="97"/>
      <c r="L421" s="68"/>
      <c r="M421" s="50"/>
      <c r="N421" s="68"/>
      <c r="O421" s="51">
        <f t="shared" si="154"/>
        <v>0</v>
      </c>
      <c r="P421" s="69">
        <f t="shared" si="126"/>
        <v>0</v>
      </c>
      <c r="Q421" s="41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  <c r="AP421" s="59"/>
      <c r="AQ421" s="59"/>
      <c r="AR421" s="59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1"/>
      <c r="CD421" s="11"/>
      <c r="CE421" s="11"/>
      <c r="CF421" s="11"/>
      <c r="CG421" s="11"/>
      <c r="CH421" s="11"/>
      <c r="CI421" s="11"/>
      <c r="CJ421" s="11"/>
      <c r="CK421" s="11"/>
      <c r="CL421" s="11"/>
      <c r="CM421" s="11"/>
      <c r="CN421" s="11"/>
      <c r="CO421" s="11"/>
      <c r="CP421" s="11"/>
      <c r="CQ421" s="11"/>
      <c r="CR421" s="11"/>
      <c r="CS421" s="11"/>
      <c r="CT421" s="11"/>
      <c r="CU421" s="11"/>
      <c r="CV421" s="11"/>
      <c r="CW421" s="11"/>
      <c r="CX421" s="11"/>
      <c r="CY421" s="11"/>
      <c r="CZ421" s="11"/>
      <c r="DA421" s="11"/>
      <c r="DB421" s="11"/>
      <c r="DC421" s="11"/>
      <c r="DD421" s="11"/>
      <c r="DE421" s="11"/>
      <c r="DF421" s="11"/>
      <c r="DG421" s="11"/>
      <c r="DH421" s="11"/>
      <c r="DI421" s="11"/>
      <c r="DJ421" s="11"/>
      <c r="DK421" s="11"/>
      <c r="DL421" s="11"/>
      <c r="DM421" s="11"/>
      <c r="DN421" s="11"/>
      <c r="DO421" s="11"/>
      <c r="DP421" s="11"/>
      <c r="DQ421" s="11"/>
      <c r="DR421" s="11"/>
      <c r="DS421" s="11"/>
      <c r="DT421" s="11"/>
      <c r="DU421" s="11"/>
      <c r="DV421" s="11"/>
      <c r="DW421" s="11"/>
      <c r="DX421" s="11"/>
      <c r="DY421" s="11"/>
      <c r="DZ421" s="11"/>
      <c r="EA421" s="11"/>
      <c r="EB421" s="11"/>
      <c r="EC421" s="11"/>
      <c r="ED421" s="11"/>
      <c r="EE421" s="11"/>
      <c r="EF421" s="11"/>
      <c r="EG421" s="11"/>
      <c r="EH421" s="11"/>
      <c r="EI421" s="11"/>
      <c r="EJ421" s="11"/>
      <c r="EK421" s="11"/>
      <c r="EL421" s="11"/>
      <c r="EM421" s="11"/>
      <c r="EN421" s="11"/>
      <c r="EO421" s="11"/>
      <c r="EP421" s="11"/>
      <c r="EQ421" s="11"/>
      <c r="ER421" s="11"/>
      <c r="ES421" s="11"/>
      <c r="ET421" s="11"/>
      <c r="EU421" s="11"/>
      <c r="EV421" s="11"/>
      <c r="EW421" s="11"/>
      <c r="EX421" s="11"/>
    </row>
    <row r="422" spans="1:154" x14ac:dyDescent="0.2">
      <c r="A422" s="48"/>
      <c r="B422" s="49"/>
      <c r="C422" s="49"/>
      <c r="D422" s="49"/>
      <c r="E422" s="49"/>
      <c r="F422" s="49"/>
      <c r="G422" s="53" t="s">
        <v>217</v>
      </c>
      <c r="H422" s="68">
        <f>+H423+H424+H425</f>
        <v>0</v>
      </c>
      <c r="I422" s="68">
        <f>+I423+I424+I425</f>
        <v>0</v>
      </c>
      <c r="J422" s="68">
        <f t="shared" si="140"/>
        <v>0</v>
      </c>
      <c r="K422" s="97"/>
      <c r="L422" s="68">
        <f>+L423+L424+L425</f>
        <v>0</v>
      </c>
      <c r="M422" s="51">
        <f>+M423+M424+M425</f>
        <v>0</v>
      </c>
      <c r="N422" s="68">
        <f>+N423+N424+N425</f>
        <v>0</v>
      </c>
      <c r="O422" s="51">
        <f t="shared" si="154"/>
        <v>0</v>
      </c>
      <c r="P422" s="51">
        <f t="shared" si="126"/>
        <v>0</v>
      </c>
      <c r="Q422" s="41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  <c r="AP422" s="59"/>
      <c r="AQ422" s="59"/>
      <c r="AR422" s="59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1"/>
      <c r="CD422" s="11"/>
      <c r="CE422" s="11"/>
      <c r="CF422" s="11"/>
      <c r="CG422" s="11"/>
      <c r="CH422" s="11"/>
      <c r="CI422" s="11"/>
      <c r="CJ422" s="11"/>
      <c r="CK422" s="11"/>
      <c r="CL422" s="11"/>
      <c r="CM422" s="11"/>
      <c r="CN422" s="11"/>
      <c r="CO422" s="11"/>
      <c r="CP422" s="11"/>
      <c r="CQ422" s="11"/>
      <c r="CR422" s="11"/>
      <c r="CS422" s="11"/>
      <c r="CT422" s="11"/>
      <c r="CU422" s="11"/>
      <c r="CV422" s="11"/>
      <c r="CW422" s="11"/>
      <c r="CX422" s="11"/>
      <c r="CY422" s="11"/>
      <c r="CZ422" s="11"/>
      <c r="DA422" s="11"/>
      <c r="DB422" s="11"/>
      <c r="DC422" s="11"/>
      <c r="DD422" s="11"/>
      <c r="DE422" s="11"/>
      <c r="DF422" s="11"/>
      <c r="DG422" s="11"/>
      <c r="DH422" s="11"/>
      <c r="DI422" s="11"/>
      <c r="DJ422" s="11"/>
      <c r="DK422" s="11"/>
      <c r="DL422" s="11"/>
      <c r="DM422" s="11"/>
      <c r="DN422" s="11"/>
      <c r="DO422" s="11"/>
      <c r="DP422" s="11"/>
      <c r="DQ422" s="11"/>
      <c r="DR422" s="11"/>
      <c r="DS422" s="11"/>
      <c r="DT422" s="11"/>
      <c r="DU422" s="11"/>
      <c r="DV422" s="11"/>
      <c r="DW422" s="11"/>
      <c r="DX422" s="11"/>
      <c r="DY422" s="11"/>
      <c r="DZ422" s="11"/>
      <c r="EA422" s="11"/>
      <c r="EB422" s="11"/>
      <c r="EC422" s="11"/>
      <c r="ED422" s="11"/>
      <c r="EE422" s="11"/>
      <c r="EF422" s="11"/>
      <c r="EG422" s="11"/>
      <c r="EH422" s="11"/>
      <c r="EI422" s="11"/>
      <c r="EJ422" s="11"/>
      <c r="EK422" s="11"/>
      <c r="EL422" s="11"/>
      <c r="EM422" s="11"/>
      <c r="EN422" s="11"/>
      <c r="EO422" s="11"/>
      <c r="EP422" s="11"/>
      <c r="EQ422" s="11"/>
      <c r="ER422" s="11"/>
      <c r="ES422" s="11"/>
      <c r="ET422" s="11"/>
      <c r="EU422" s="11"/>
      <c r="EV422" s="11"/>
      <c r="EW422" s="11"/>
      <c r="EX422" s="11"/>
    </row>
    <row r="423" spans="1:154" x14ac:dyDescent="0.2">
      <c r="A423" s="48"/>
      <c r="B423" s="49"/>
      <c r="C423" s="49"/>
      <c r="D423" s="49"/>
      <c r="E423" s="49"/>
      <c r="F423" s="49"/>
      <c r="G423" s="53" t="s">
        <v>218</v>
      </c>
      <c r="H423" s="68"/>
      <c r="I423" s="68"/>
      <c r="J423" s="68">
        <f t="shared" si="140"/>
        <v>0</v>
      </c>
      <c r="K423" s="97"/>
      <c r="L423" s="68"/>
      <c r="M423" s="50"/>
      <c r="N423" s="68"/>
      <c r="O423" s="51">
        <f t="shared" si="154"/>
        <v>0</v>
      </c>
      <c r="P423" s="69">
        <f t="shared" si="126"/>
        <v>0</v>
      </c>
      <c r="Q423" s="41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  <c r="AN423" s="59"/>
      <c r="AO423" s="59"/>
      <c r="AP423" s="59"/>
      <c r="AQ423" s="59"/>
      <c r="AR423" s="59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1"/>
      <c r="CD423" s="11"/>
      <c r="CE423" s="11"/>
      <c r="CF423" s="11"/>
      <c r="CG423" s="11"/>
      <c r="CH423" s="11"/>
      <c r="CI423" s="11"/>
      <c r="CJ423" s="11"/>
      <c r="CK423" s="11"/>
      <c r="CL423" s="11"/>
      <c r="CM423" s="11"/>
      <c r="CN423" s="11"/>
      <c r="CO423" s="11"/>
      <c r="CP423" s="11"/>
      <c r="CQ423" s="11"/>
      <c r="CR423" s="11"/>
      <c r="CS423" s="11"/>
      <c r="CT423" s="11"/>
      <c r="CU423" s="11"/>
      <c r="CV423" s="11"/>
      <c r="CW423" s="11"/>
      <c r="CX423" s="11"/>
      <c r="CY423" s="11"/>
      <c r="CZ423" s="11"/>
      <c r="DA423" s="11"/>
      <c r="DB423" s="11"/>
      <c r="DC423" s="11"/>
      <c r="DD423" s="11"/>
      <c r="DE423" s="11"/>
      <c r="DF423" s="11"/>
      <c r="DG423" s="11"/>
      <c r="DH423" s="11"/>
      <c r="DI423" s="11"/>
      <c r="DJ423" s="11"/>
      <c r="DK423" s="11"/>
      <c r="DL423" s="11"/>
      <c r="DM423" s="11"/>
      <c r="DN423" s="11"/>
      <c r="DO423" s="11"/>
      <c r="DP423" s="11"/>
      <c r="DQ423" s="11"/>
      <c r="DR423" s="11"/>
      <c r="DS423" s="11"/>
      <c r="DT423" s="11"/>
      <c r="DU423" s="11"/>
      <c r="DV423" s="11"/>
      <c r="DW423" s="11"/>
      <c r="DX423" s="11"/>
      <c r="DY423" s="11"/>
      <c r="DZ423" s="11"/>
      <c r="EA423" s="11"/>
      <c r="EB423" s="11"/>
      <c r="EC423" s="11"/>
      <c r="ED423" s="11"/>
      <c r="EE423" s="11"/>
      <c r="EF423" s="11"/>
      <c r="EG423" s="11"/>
      <c r="EH423" s="11"/>
      <c r="EI423" s="11"/>
      <c r="EJ423" s="11"/>
      <c r="EK423" s="11"/>
      <c r="EL423" s="11"/>
      <c r="EM423" s="11"/>
      <c r="EN423" s="11"/>
      <c r="EO423" s="11"/>
      <c r="EP423" s="11"/>
      <c r="EQ423" s="11"/>
      <c r="ER423" s="11"/>
      <c r="ES423" s="11"/>
      <c r="ET423" s="11"/>
      <c r="EU423" s="11"/>
      <c r="EV423" s="11"/>
      <c r="EW423" s="11"/>
      <c r="EX423" s="11"/>
    </row>
    <row r="424" spans="1:154" x14ac:dyDescent="0.2">
      <c r="A424" s="48"/>
      <c r="B424" s="49"/>
      <c r="C424" s="49"/>
      <c r="D424" s="49"/>
      <c r="E424" s="49"/>
      <c r="F424" s="49"/>
      <c r="G424" s="53" t="s">
        <v>219</v>
      </c>
      <c r="H424" s="68"/>
      <c r="I424" s="68"/>
      <c r="J424" s="68">
        <f t="shared" si="140"/>
        <v>0</v>
      </c>
      <c r="K424" s="97"/>
      <c r="L424" s="68"/>
      <c r="M424" s="50"/>
      <c r="N424" s="68"/>
      <c r="O424" s="51">
        <f t="shared" si="154"/>
        <v>0</v>
      </c>
      <c r="P424" s="69">
        <f t="shared" si="126"/>
        <v>0</v>
      </c>
      <c r="Q424" s="41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  <c r="AN424" s="59"/>
      <c r="AO424" s="59"/>
      <c r="AP424" s="59"/>
      <c r="AQ424" s="59"/>
      <c r="AR424" s="59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1"/>
      <c r="CD424" s="11"/>
      <c r="CE424" s="11"/>
      <c r="CF424" s="11"/>
      <c r="CG424" s="11"/>
      <c r="CH424" s="11"/>
      <c r="CI424" s="11"/>
      <c r="CJ424" s="11"/>
      <c r="CK424" s="11"/>
      <c r="CL424" s="11"/>
      <c r="CM424" s="11"/>
      <c r="CN424" s="11"/>
      <c r="CO424" s="11"/>
      <c r="CP424" s="11"/>
      <c r="CQ424" s="11"/>
      <c r="CR424" s="11"/>
      <c r="CS424" s="11"/>
      <c r="CT424" s="11"/>
      <c r="CU424" s="11"/>
      <c r="CV424" s="11"/>
      <c r="CW424" s="11"/>
      <c r="CX424" s="11"/>
      <c r="CY424" s="11"/>
      <c r="CZ424" s="11"/>
      <c r="DA424" s="11"/>
      <c r="DB424" s="11"/>
      <c r="DC424" s="11"/>
      <c r="DD424" s="11"/>
      <c r="DE424" s="11"/>
      <c r="DF424" s="11"/>
      <c r="DG424" s="11"/>
      <c r="DH424" s="11"/>
      <c r="DI424" s="11"/>
      <c r="DJ424" s="11"/>
      <c r="DK424" s="11"/>
      <c r="DL424" s="11"/>
      <c r="DM424" s="11"/>
      <c r="DN424" s="11"/>
      <c r="DO424" s="11"/>
      <c r="DP424" s="11"/>
      <c r="DQ424" s="11"/>
      <c r="DR424" s="11"/>
      <c r="DS424" s="11"/>
      <c r="DT424" s="11"/>
      <c r="DU424" s="11"/>
      <c r="DV424" s="11"/>
      <c r="DW424" s="11"/>
      <c r="DX424" s="11"/>
      <c r="DY424" s="11"/>
      <c r="DZ424" s="11"/>
      <c r="EA424" s="11"/>
      <c r="EB424" s="11"/>
      <c r="EC424" s="11"/>
      <c r="ED424" s="11"/>
      <c r="EE424" s="11"/>
      <c r="EF424" s="11"/>
      <c r="EG424" s="11"/>
      <c r="EH424" s="11"/>
      <c r="EI424" s="11"/>
      <c r="EJ424" s="11"/>
      <c r="EK424" s="11"/>
      <c r="EL424" s="11"/>
      <c r="EM424" s="11"/>
      <c r="EN424" s="11"/>
      <c r="EO424" s="11"/>
      <c r="EP424" s="11"/>
      <c r="EQ424" s="11"/>
      <c r="ER424" s="11"/>
      <c r="ES424" s="11"/>
      <c r="ET424" s="11"/>
      <c r="EU424" s="11"/>
      <c r="EV424" s="11"/>
      <c r="EW424" s="11"/>
      <c r="EX424" s="11"/>
    </row>
    <row r="425" spans="1:154" x14ac:dyDescent="0.2">
      <c r="A425" s="48"/>
      <c r="B425" s="49"/>
      <c r="C425" s="49"/>
      <c r="D425" s="49"/>
      <c r="E425" s="49"/>
      <c r="F425" s="49"/>
      <c r="G425" s="53" t="s">
        <v>220</v>
      </c>
      <c r="H425" s="68"/>
      <c r="I425" s="68"/>
      <c r="J425" s="68">
        <f t="shared" si="140"/>
        <v>0</v>
      </c>
      <c r="K425" s="97"/>
      <c r="L425" s="68"/>
      <c r="M425" s="50"/>
      <c r="N425" s="68"/>
      <c r="O425" s="51">
        <f t="shared" si="154"/>
        <v>0</v>
      </c>
      <c r="P425" s="69">
        <f t="shared" si="126"/>
        <v>0</v>
      </c>
      <c r="Q425" s="41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  <c r="AN425" s="59"/>
      <c r="AO425" s="59"/>
      <c r="AP425" s="59"/>
      <c r="AQ425" s="59"/>
      <c r="AR425" s="59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1"/>
      <c r="CD425" s="11"/>
      <c r="CE425" s="11"/>
      <c r="CF425" s="11"/>
      <c r="CG425" s="11"/>
      <c r="CH425" s="11"/>
      <c r="CI425" s="11"/>
      <c r="CJ425" s="11"/>
      <c r="CK425" s="11"/>
      <c r="CL425" s="11"/>
      <c r="CM425" s="11"/>
      <c r="CN425" s="11"/>
      <c r="CO425" s="11"/>
      <c r="CP425" s="11"/>
      <c r="CQ425" s="11"/>
      <c r="CR425" s="11"/>
      <c r="CS425" s="11"/>
      <c r="CT425" s="11"/>
      <c r="CU425" s="11"/>
      <c r="CV425" s="11"/>
      <c r="CW425" s="11"/>
      <c r="CX425" s="11"/>
      <c r="CY425" s="11"/>
      <c r="CZ425" s="11"/>
      <c r="DA425" s="11"/>
      <c r="DB425" s="11"/>
      <c r="DC425" s="11"/>
      <c r="DD425" s="11"/>
      <c r="DE425" s="11"/>
      <c r="DF425" s="11"/>
      <c r="DG425" s="11"/>
      <c r="DH425" s="11"/>
      <c r="DI425" s="11"/>
      <c r="DJ425" s="11"/>
      <c r="DK425" s="11"/>
      <c r="DL425" s="11"/>
      <c r="DM425" s="11"/>
      <c r="DN425" s="11"/>
      <c r="DO425" s="11"/>
      <c r="DP425" s="11"/>
      <c r="DQ425" s="11"/>
      <c r="DR425" s="11"/>
      <c r="DS425" s="11"/>
      <c r="DT425" s="11"/>
      <c r="DU425" s="11"/>
      <c r="DV425" s="11"/>
      <c r="DW425" s="11"/>
      <c r="DX425" s="11"/>
      <c r="DY425" s="11"/>
      <c r="DZ425" s="11"/>
      <c r="EA425" s="11"/>
      <c r="EB425" s="11"/>
      <c r="EC425" s="11"/>
      <c r="ED425" s="11"/>
      <c r="EE425" s="11"/>
      <c r="EF425" s="11"/>
      <c r="EG425" s="11"/>
      <c r="EH425" s="11"/>
      <c r="EI425" s="11"/>
      <c r="EJ425" s="11"/>
      <c r="EK425" s="11"/>
      <c r="EL425" s="11"/>
      <c r="EM425" s="11"/>
      <c r="EN425" s="11"/>
      <c r="EO425" s="11"/>
      <c r="EP425" s="11"/>
      <c r="EQ425" s="11"/>
      <c r="ER425" s="11"/>
      <c r="ES425" s="11"/>
      <c r="ET425" s="11"/>
      <c r="EU425" s="11"/>
      <c r="EV425" s="11"/>
      <c r="EW425" s="11"/>
      <c r="EX425" s="11"/>
    </row>
    <row r="426" spans="1:154" ht="33" x14ac:dyDescent="0.2">
      <c r="A426" s="38"/>
      <c r="B426" s="39"/>
      <c r="C426" s="39"/>
      <c r="D426" s="39"/>
      <c r="E426" s="39"/>
      <c r="F426" s="39"/>
      <c r="G426" s="52" t="s">
        <v>221</v>
      </c>
      <c r="H426" s="65">
        <f>H427</f>
        <v>38143</v>
      </c>
      <c r="I426" s="65">
        <f>I427</f>
        <v>38143</v>
      </c>
      <c r="J426" s="68">
        <f t="shared" si="140"/>
        <v>0</v>
      </c>
      <c r="K426" s="97"/>
      <c r="L426" s="65">
        <f>L427</f>
        <v>38143</v>
      </c>
      <c r="M426" s="60">
        <f>M427</f>
        <v>0</v>
      </c>
      <c r="N426" s="65">
        <f>N427</f>
        <v>38143</v>
      </c>
      <c r="O426" s="65">
        <f>O427</f>
        <v>38143</v>
      </c>
      <c r="P426" s="100">
        <f t="shared" si="126"/>
        <v>0</v>
      </c>
      <c r="Q426" s="41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  <c r="AN426" s="59"/>
      <c r="AO426" s="59"/>
      <c r="AP426" s="59"/>
      <c r="AQ426" s="59"/>
      <c r="AR426" s="59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1"/>
      <c r="CD426" s="11"/>
      <c r="CE426" s="11"/>
      <c r="CF426" s="11"/>
      <c r="CG426" s="11"/>
      <c r="CH426" s="11"/>
      <c r="CI426" s="11"/>
      <c r="CJ426" s="11"/>
      <c r="CK426" s="11"/>
      <c r="CL426" s="11"/>
      <c r="CM426" s="11"/>
      <c r="CN426" s="11"/>
      <c r="CO426" s="11"/>
      <c r="CP426" s="11"/>
      <c r="CQ426" s="11"/>
      <c r="CR426" s="11"/>
      <c r="CS426" s="11"/>
      <c r="CT426" s="11"/>
      <c r="CU426" s="11"/>
      <c r="CV426" s="11"/>
      <c r="CW426" s="11"/>
      <c r="CX426" s="11"/>
      <c r="CY426" s="11"/>
      <c r="CZ426" s="11"/>
      <c r="DA426" s="11"/>
      <c r="DB426" s="11"/>
      <c r="DC426" s="11"/>
      <c r="DD426" s="11"/>
      <c r="DE426" s="11"/>
      <c r="DF426" s="11"/>
      <c r="DG426" s="11"/>
      <c r="DH426" s="11"/>
      <c r="DI426" s="11"/>
      <c r="DJ426" s="11"/>
      <c r="DK426" s="11"/>
      <c r="DL426" s="11"/>
      <c r="DM426" s="11"/>
      <c r="DN426" s="11"/>
      <c r="DO426" s="11"/>
      <c r="DP426" s="11"/>
      <c r="DQ426" s="11"/>
      <c r="DR426" s="11"/>
      <c r="DS426" s="11"/>
      <c r="DT426" s="11"/>
      <c r="DU426" s="11"/>
      <c r="DV426" s="11"/>
      <c r="DW426" s="11"/>
      <c r="DX426" s="11"/>
      <c r="DY426" s="11"/>
      <c r="DZ426" s="11"/>
      <c r="EA426" s="11"/>
      <c r="EB426" s="11"/>
      <c r="EC426" s="11"/>
      <c r="ED426" s="11"/>
      <c r="EE426" s="11"/>
      <c r="EF426" s="11"/>
      <c r="EG426" s="11"/>
      <c r="EH426" s="11"/>
      <c r="EI426" s="11"/>
      <c r="EJ426" s="11"/>
      <c r="EK426" s="11"/>
      <c r="EL426" s="11"/>
      <c r="EM426" s="11"/>
      <c r="EN426" s="11"/>
      <c r="EO426" s="11"/>
      <c r="EP426" s="11"/>
      <c r="EQ426" s="11"/>
      <c r="ER426" s="11"/>
      <c r="ES426" s="11"/>
      <c r="ET426" s="11"/>
      <c r="EU426" s="11"/>
      <c r="EV426" s="11"/>
      <c r="EW426" s="11"/>
      <c r="EX426" s="11"/>
    </row>
    <row r="427" spans="1:154" x14ac:dyDescent="0.2">
      <c r="A427" s="48"/>
      <c r="B427" s="49"/>
      <c r="C427" s="49"/>
      <c r="D427" s="49"/>
      <c r="E427" s="49"/>
      <c r="F427" s="49"/>
      <c r="G427" s="72" t="s">
        <v>222</v>
      </c>
      <c r="H427" s="68">
        <v>38143</v>
      </c>
      <c r="I427" s="68">
        <v>38143</v>
      </c>
      <c r="J427" s="68">
        <f t="shared" si="140"/>
        <v>0</v>
      </c>
      <c r="K427" s="97"/>
      <c r="L427" s="68">
        <v>38143</v>
      </c>
      <c r="M427" s="50">
        <v>0</v>
      </c>
      <c r="N427" s="68">
        <v>38143</v>
      </c>
      <c r="O427" s="69">
        <f t="shared" ref="O427" si="155">M427+N427</f>
        <v>38143</v>
      </c>
      <c r="P427" s="69">
        <f t="shared" si="126"/>
        <v>0</v>
      </c>
      <c r="Q427" s="41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  <c r="AN427" s="59"/>
      <c r="AO427" s="59"/>
      <c r="AP427" s="59"/>
      <c r="AQ427" s="59"/>
      <c r="AR427" s="59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1"/>
      <c r="CD427" s="11"/>
      <c r="CE427" s="11"/>
      <c r="CF427" s="11"/>
      <c r="CG427" s="11"/>
      <c r="CH427" s="11"/>
      <c r="CI427" s="11"/>
      <c r="CJ427" s="11"/>
      <c r="CK427" s="11"/>
      <c r="CL427" s="11"/>
      <c r="CM427" s="11"/>
      <c r="CN427" s="11"/>
      <c r="CO427" s="11"/>
      <c r="CP427" s="11"/>
      <c r="CQ427" s="11"/>
      <c r="CR427" s="11"/>
      <c r="CS427" s="11"/>
      <c r="CT427" s="11"/>
      <c r="CU427" s="11"/>
      <c r="CV427" s="11"/>
      <c r="CW427" s="11"/>
      <c r="CX427" s="11"/>
      <c r="CY427" s="11"/>
      <c r="CZ427" s="11"/>
      <c r="DA427" s="11"/>
      <c r="DB427" s="11"/>
      <c r="DC427" s="11"/>
      <c r="DD427" s="11"/>
      <c r="DE427" s="11"/>
      <c r="DF427" s="11"/>
      <c r="DG427" s="11"/>
      <c r="DH427" s="11"/>
      <c r="DI427" s="11"/>
      <c r="DJ427" s="11"/>
      <c r="DK427" s="11"/>
      <c r="DL427" s="11"/>
      <c r="DM427" s="11"/>
      <c r="DN427" s="11"/>
      <c r="DO427" s="11"/>
      <c r="DP427" s="11"/>
      <c r="DQ427" s="11"/>
      <c r="DR427" s="11"/>
      <c r="DS427" s="11"/>
      <c r="DT427" s="11"/>
      <c r="DU427" s="11"/>
      <c r="DV427" s="11"/>
      <c r="DW427" s="11"/>
      <c r="DX427" s="11"/>
      <c r="DY427" s="11"/>
      <c r="DZ427" s="11"/>
      <c r="EA427" s="11"/>
      <c r="EB427" s="11"/>
      <c r="EC427" s="11"/>
      <c r="ED427" s="11"/>
      <c r="EE427" s="11"/>
      <c r="EF427" s="11"/>
      <c r="EG427" s="11"/>
      <c r="EH427" s="11"/>
      <c r="EI427" s="11"/>
      <c r="EJ427" s="11"/>
      <c r="EK427" s="11"/>
      <c r="EL427" s="11"/>
      <c r="EM427" s="11"/>
      <c r="EN427" s="11"/>
      <c r="EO427" s="11"/>
      <c r="EP427" s="11"/>
      <c r="EQ427" s="11"/>
      <c r="ER427" s="11"/>
      <c r="ES427" s="11"/>
      <c r="ET427" s="11"/>
      <c r="EU427" s="11"/>
      <c r="EV427" s="11"/>
      <c r="EW427" s="11"/>
      <c r="EX427" s="11"/>
    </row>
    <row r="428" spans="1:154" ht="33" x14ac:dyDescent="0.2">
      <c r="A428" s="38"/>
      <c r="B428" s="39"/>
      <c r="C428" s="39"/>
      <c r="D428" s="39"/>
      <c r="E428" s="39"/>
      <c r="F428" s="39"/>
      <c r="G428" s="52" t="s">
        <v>223</v>
      </c>
      <c r="H428" s="65">
        <f>H429</f>
        <v>1803044</v>
      </c>
      <c r="I428" s="65">
        <f>I429</f>
        <v>1803044</v>
      </c>
      <c r="J428" s="68">
        <f t="shared" si="140"/>
        <v>0</v>
      </c>
      <c r="K428" s="97"/>
      <c r="L428" s="65">
        <f>L429</f>
        <v>1803044</v>
      </c>
      <c r="M428" s="60">
        <f>M429</f>
        <v>0</v>
      </c>
      <c r="N428" s="65">
        <f>N429</f>
        <v>1802223</v>
      </c>
      <c r="O428" s="65">
        <f>O429</f>
        <v>1802223</v>
      </c>
      <c r="P428" s="100">
        <f t="shared" si="126"/>
        <v>821</v>
      </c>
      <c r="Q428" s="41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  <c r="AP428" s="59"/>
      <c r="AQ428" s="59"/>
      <c r="AR428" s="59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1"/>
      <c r="CD428" s="11"/>
      <c r="CE428" s="11"/>
      <c r="CF428" s="11"/>
      <c r="CG428" s="11"/>
      <c r="CH428" s="11"/>
      <c r="CI428" s="11"/>
      <c r="CJ428" s="11"/>
      <c r="CK428" s="11"/>
      <c r="CL428" s="11"/>
      <c r="CM428" s="11"/>
      <c r="CN428" s="11"/>
      <c r="CO428" s="11"/>
      <c r="CP428" s="11"/>
      <c r="CQ428" s="11"/>
      <c r="CR428" s="11"/>
      <c r="CS428" s="11"/>
      <c r="CT428" s="11"/>
      <c r="CU428" s="11"/>
      <c r="CV428" s="11"/>
      <c r="CW428" s="11"/>
      <c r="CX428" s="11"/>
      <c r="CY428" s="11"/>
      <c r="CZ428" s="11"/>
      <c r="DA428" s="11"/>
      <c r="DB428" s="11"/>
      <c r="DC428" s="11"/>
      <c r="DD428" s="11"/>
      <c r="DE428" s="11"/>
      <c r="DF428" s="11"/>
      <c r="DG428" s="11"/>
      <c r="DH428" s="11"/>
      <c r="DI428" s="11"/>
      <c r="DJ428" s="11"/>
      <c r="DK428" s="11"/>
      <c r="DL428" s="11"/>
      <c r="DM428" s="11"/>
      <c r="DN428" s="11"/>
      <c r="DO428" s="11"/>
      <c r="DP428" s="11"/>
      <c r="DQ428" s="11"/>
      <c r="DR428" s="11"/>
      <c r="DS428" s="11"/>
      <c r="DT428" s="11"/>
      <c r="DU428" s="11"/>
      <c r="DV428" s="11"/>
      <c r="DW428" s="11"/>
      <c r="DX428" s="11"/>
      <c r="DY428" s="11"/>
      <c r="DZ428" s="11"/>
      <c r="EA428" s="11"/>
      <c r="EB428" s="11"/>
      <c r="EC428" s="11"/>
      <c r="ED428" s="11"/>
      <c r="EE428" s="11"/>
      <c r="EF428" s="11"/>
      <c r="EG428" s="11"/>
      <c r="EH428" s="11"/>
      <c r="EI428" s="11"/>
      <c r="EJ428" s="11"/>
      <c r="EK428" s="11"/>
      <c r="EL428" s="11"/>
      <c r="EM428" s="11"/>
      <c r="EN428" s="11"/>
      <c r="EO428" s="11"/>
      <c r="EP428" s="11"/>
      <c r="EQ428" s="11"/>
      <c r="ER428" s="11"/>
      <c r="ES428" s="11"/>
      <c r="ET428" s="11"/>
      <c r="EU428" s="11"/>
      <c r="EV428" s="11"/>
      <c r="EW428" s="11"/>
      <c r="EX428" s="11"/>
    </row>
    <row r="429" spans="1:154" x14ac:dyDescent="0.2">
      <c r="A429" s="48"/>
      <c r="B429" s="49"/>
      <c r="C429" s="49"/>
      <c r="D429" s="49"/>
      <c r="E429" s="49"/>
      <c r="F429" s="49"/>
      <c r="G429" s="72" t="s">
        <v>224</v>
      </c>
      <c r="H429" s="68">
        <v>1803044</v>
      </c>
      <c r="I429" s="68">
        <v>1803044</v>
      </c>
      <c r="J429" s="68">
        <f t="shared" si="140"/>
        <v>0</v>
      </c>
      <c r="K429" s="97"/>
      <c r="L429" s="68">
        <v>1803044</v>
      </c>
      <c r="M429" s="50">
        <v>0</v>
      </c>
      <c r="N429" s="68">
        <v>1802223</v>
      </c>
      <c r="O429" s="69">
        <f t="shared" ref="O429" si="156">M429+N429</f>
        <v>1802223</v>
      </c>
      <c r="P429" s="69">
        <f t="shared" ref="P429:P443" si="157">L429-O429</f>
        <v>821</v>
      </c>
      <c r="Q429" s="41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  <c r="AP429" s="59"/>
      <c r="AQ429" s="59"/>
      <c r="AR429" s="59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1"/>
      <c r="CD429" s="11"/>
      <c r="CE429" s="11"/>
      <c r="CF429" s="11"/>
      <c r="CG429" s="11"/>
      <c r="CH429" s="11"/>
      <c r="CI429" s="11"/>
      <c r="CJ429" s="11"/>
      <c r="CK429" s="11"/>
      <c r="CL429" s="11"/>
      <c r="CM429" s="11"/>
      <c r="CN429" s="11"/>
      <c r="CO429" s="11"/>
      <c r="CP429" s="11"/>
      <c r="CQ429" s="11"/>
      <c r="CR429" s="11"/>
      <c r="CS429" s="11"/>
      <c r="CT429" s="11"/>
      <c r="CU429" s="11"/>
      <c r="CV429" s="11"/>
      <c r="CW429" s="11"/>
      <c r="CX429" s="11"/>
      <c r="CY429" s="11"/>
      <c r="CZ429" s="11"/>
      <c r="DA429" s="11"/>
      <c r="DB429" s="11"/>
      <c r="DC429" s="11"/>
      <c r="DD429" s="11"/>
      <c r="DE429" s="11"/>
      <c r="DF429" s="11"/>
      <c r="DG429" s="11"/>
      <c r="DH429" s="11"/>
      <c r="DI429" s="11"/>
      <c r="DJ429" s="11"/>
      <c r="DK429" s="11"/>
      <c r="DL429" s="11"/>
      <c r="DM429" s="11"/>
      <c r="DN429" s="11"/>
      <c r="DO429" s="11"/>
      <c r="DP429" s="11"/>
      <c r="DQ429" s="11"/>
      <c r="DR429" s="11"/>
      <c r="DS429" s="11"/>
      <c r="DT429" s="11"/>
      <c r="DU429" s="11"/>
      <c r="DV429" s="11"/>
      <c r="DW429" s="11"/>
      <c r="DX429" s="11"/>
      <c r="DY429" s="11"/>
      <c r="DZ429" s="11"/>
      <c r="EA429" s="11"/>
      <c r="EB429" s="11"/>
      <c r="EC429" s="11"/>
      <c r="ED429" s="11"/>
      <c r="EE429" s="11"/>
      <c r="EF429" s="11"/>
      <c r="EG429" s="11"/>
      <c r="EH429" s="11"/>
      <c r="EI429" s="11"/>
      <c r="EJ429" s="11"/>
      <c r="EK429" s="11"/>
      <c r="EL429" s="11"/>
      <c r="EM429" s="11"/>
      <c r="EN429" s="11"/>
      <c r="EO429" s="11"/>
      <c r="EP429" s="11"/>
      <c r="EQ429" s="11"/>
      <c r="ER429" s="11"/>
      <c r="ES429" s="11"/>
      <c r="ET429" s="11"/>
      <c r="EU429" s="11"/>
      <c r="EV429" s="11"/>
      <c r="EW429" s="11"/>
      <c r="EX429" s="11"/>
    </row>
    <row r="430" spans="1:154" x14ac:dyDescent="0.2">
      <c r="A430" s="48"/>
      <c r="B430" s="49"/>
      <c r="C430" s="49"/>
      <c r="D430" s="49"/>
      <c r="E430" s="49"/>
      <c r="F430" s="49"/>
      <c r="G430" s="52" t="s">
        <v>225</v>
      </c>
      <c r="H430" s="65">
        <f>+H431+H432</f>
        <v>897</v>
      </c>
      <c r="I430" s="65">
        <f>+I431+I432</f>
        <v>897</v>
      </c>
      <c r="J430" s="68">
        <f t="shared" si="140"/>
        <v>0</v>
      </c>
      <c r="K430" s="97"/>
      <c r="L430" s="65">
        <f>+L431+L432</f>
        <v>897</v>
      </c>
      <c r="M430" s="65">
        <f>+M431+M432</f>
        <v>0</v>
      </c>
      <c r="N430" s="65">
        <f>+N431+N432</f>
        <v>897</v>
      </c>
      <c r="O430" s="65">
        <f t="shared" ref="O430" si="158">+O431+O432</f>
        <v>897</v>
      </c>
      <c r="P430" s="67">
        <f t="shared" si="157"/>
        <v>0</v>
      </c>
      <c r="Q430" s="41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  <c r="AP430" s="59"/>
      <c r="AQ430" s="59"/>
      <c r="AR430" s="59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1"/>
      <c r="CD430" s="11"/>
      <c r="CE430" s="11"/>
      <c r="CF430" s="11"/>
      <c r="CG430" s="11"/>
      <c r="CH430" s="11"/>
      <c r="CI430" s="11"/>
      <c r="CJ430" s="11"/>
      <c r="CK430" s="11"/>
      <c r="CL430" s="11"/>
      <c r="CM430" s="11"/>
      <c r="CN430" s="11"/>
      <c r="CO430" s="11"/>
      <c r="CP430" s="11"/>
      <c r="CQ430" s="11"/>
      <c r="CR430" s="11"/>
      <c r="CS430" s="11"/>
      <c r="CT430" s="11"/>
      <c r="CU430" s="11"/>
      <c r="CV430" s="11"/>
      <c r="CW430" s="11"/>
      <c r="CX430" s="11"/>
      <c r="CY430" s="11"/>
      <c r="CZ430" s="11"/>
      <c r="DA430" s="11"/>
      <c r="DB430" s="11"/>
      <c r="DC430" s="11"/>
      <c r="DD430" s="11"/>
      <c r="DE430" s="11"/>
      <c r="DF430" s="11"/>
      <c r="DG430" s="11"/>
      <c r="DH430" s="11"/>
      <c r="DI430" s="11"/>
      <c r="DJ430" s="11"/>
      <c r="DK430" s="11"/>
      <c r="DL430" s="11"/>
      <c r="DM430" s="11"/>
      <c r="DN430" s="11"/>
      <c r="DO430" s="11"/>
      <c r="DP430" s="11"/>
      <c r="DQ430" s="11"/>
      <c r="DR430" s="11"/>
      <c r="DS430" s="11"/>
      <c r="DT430" s="11"/>
      <c r="DU430" s="11"/>
      <c r="DV430" s="11"/>
      <c r="DW430" s="11"/>
      <c r="DX430" s="11"/>
      <c r="DY430" s="11"/>
      <c r="DZ430" s="11"/>
      <c r="EA430" s="11"/>
      <c r="EB430" s="11"/>
      <c r="EC430" s="11"/>
      <c r="ED430" s="11"/>
      <c r="EE430" s="11"/>
      <c r="EF430" s="11"/>
      <c r="EG430" s="11"/>
      <c r="EH430" s="11"/>
      <c r="EI430" s="11"/>
      <c r="EJ430" s="11"/>
      <c r="EK430" s="11"/>
      <c r="EL430" s="11"/>
      <c r="EM430" s="11"/>
      <c r="EN430" s="11"/>
      <c r="EO430" s="11"/>
      <c r="EP430" s="11"/>
      <c r="EQ430" s="11"/>
      <c r="ER430" s="11"/>
      <c r="ES430" s="11"/>
      <c r="ET430" s="11"/>
      <c r="EU430" s="11"/>
      <c r="EV430" s="11"/>
      <c r="EW430" s="11"/>
      <c r="EX430" s="11"/>
    </row>
    <row r="431" spans="1:154" x14ac:dyDescent="0.2">
      <c r="A431" s="48"/>
      <c r="B431" s="49"/>
      <c r="C431" s="49"/>
      <c r="D431" s="49"/>
      <c r="E431" s="49"/>
      <c r="F431" s="49"/>
      <c r="G431" s="53" t="s">
        <v>226</v>
      </c>
      <c r="H431" s="68"/>
      <c r="I431" s="68"/>
      <c r="J431" s="68">
        <f t="shared" si="140"/>
        <v>0</v>
      </c>
      <c r="K431" s="97"/>
      <c r="L431" s="68"/>
      <c r="M431" s="50"/>
      <c r="N431" s="68"/>
      <c r="O431" s="69">
        <f t="shared" ref="O431:O432" si="159">M431+N431</f>
        <v>0</v>
      </c>
      <c r="P431" s="69">
        <f t="shared" si="157"/>
        <v>0</v>
      </c>
      <c r="Q431" s="41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  <c r="AP431" s="59"/>
      <c r="AQ431" s="59"/>
      <c r="AR431" s="59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1"/>
      <c r="CD431" s="11"/>
      <c r="CE431" s="11"/>
      <c r="CF431" s="11"/>
      <c r="CG431" s="11"/>
      <c r="CH431" s="11"/>
      <c r="CI431" s="11"/>
      <c r="CJ431" s="11"/>
      <c r="CK431" s="11"/>
      <c r="CL431" s="11"/>
      <c r="CM431" s="11"/>
      <c r="CN431" s="11"/>
      <c r="CO431" s="11"/>
      <c r="CP431" s="11"/>
      <c r="CQ431" s="11"/>
      <c r="CR431" s="11"/>
      <c r="CS431" s="11"/>
      <c r="CT431" s="11"/>
      <c r="CU431" s="11"/>
      <c r="CV431" s="11"/>
      <c r="CW431" s="11"/>
      <c r="CX431" s="11"/>
      <c r="CY431" s="11"/>
      <c r="CZ431" s="11"/>
      <c r="DA431" s="11"/>
      <c r="DB431" s="11"/>
      <c r="DC431" s="11"/>
      <c r="DD431" s="11"/>
      <c r="DE431" s="11"/>
      <c r="DF431" s="11"/>
      <c r="DG431" s="11"/>
      <c r="DH431" s="11"/>
      <c r="DI431" s="11"/>
      <c r="DJ431" s="11"/>
      <c r="DK431" s="11"/>
      <c r="DL431" s="11"/>
      <c r="DM431" s="11"/>
      <c r="DN431" s="11"/>
      <c r="DO431" s="11"/>
      <c r="DP431" s="11"/>
      <c r="DQ431" s="11"/>
      <c r="DR431" s="11"/>
      <c r="DS431" s="11"/>
      <c r="DT431" s="11"/>
      <c r="DU431" s="11"/>
      <c r="DV431" s="11"/>
      <c r="DW431" s="11"/>
      <c r="DX431" s="11"/>
      <c r="DY431" s="11"/>
      <c r="DZ431" s="11"/>
      <c r="EA431" s="11"/>
      <c r="EB431" s="11"/>
      <c r="EC431" s="11"/>
      <c r="ED431" s="11"/>
      <c r="EE431" s="11"/>
      <c r="EF431" s="11"/>
      <c r="EG431" s="11"/>
      <c r="EH431" s="11"/>
      <c r="EI431" s="11"/>
      <c r="EJ431" s="11"/>
      <c r="EK431" s="11"/>
      <c r="EL431" s="11"/>
      <c r="EM431" s="11"/>
      <c r="EN431" s="11"/>
      <c r="EO431" s="11"/>
      <c r="EP431" s="11"/>
      <c r="EQ431" s="11"/>
      <c r="ER431" s="11"/>
      <c r="ES431" s="11"/>
      <c r="ET431" s="11"/>
      <c r="EU431" s="11"/>
      <c r="EV431" s="11"/>
      <c r="EW431" s="11"/>
      <c r="EX431" s="11"/>
    </row>
    <row r="432" spans="1:154" x14ac:dyDescent="0.2">
      <c r="A432" s="48"/>
      <c r="B432" s="49"/>
      <c r="C432" s="49"/>
      <c r="D432" s="49"/>
      <c r="E432" s="49"/>
      <c r="F432" s="49"/>
      <c r="G432" s="53" t="s">
        <v>425</v>
      </c>
      <c r="H432" s="68">
        <v>897</v>
      </c>
      <c r="I432" s="68">
        <v>897</v>
      </c>
      <c r="J432" s="68">
        <f t="shared" si="140"/>
        <v>0</v>
      </c>
      <c r="K432" s="97"/>
      <c r="L432" s="68">
        <v>897</v>
      </c>
      <c r="M432" s="50">
        <v>0</v>
      </c>
      <c r="N432" s="68">
        <v>897</v>
      </c>
      <c r="O432" s="69">
        <f t="shared" si="159"/>
        <v>897</v>
      </c>
      <c r="P432" s="69">
        <f t="shared" si="157"/>
        <v>0</v>
      </c>
      <c r="Q432" s="41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  <c r="AN432" s="59"/>
      <c r="AO432" s="59"/>
      <c r="AP432" s="59"/>
      <c r="AQ432" s="59"/>
      <c r="AR432" s="59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1"/>
      <c r="CD432" s="11"/>
      <c r="CE432" s="11"/>
      <c r="CF432" s="11"/>
      <c r="CG432" s="11"/>
      <c r="CH432" s="11"/>
      <c r="CI432" s="11"/>
      <c r="CJ432" s="11"/>
      <c r="CK432" s="11"/>
      <c r="CL432" s="11"/>
      <c r="CM432" s="11"/>
      <c r="CN432" s="11"/>
      <c r="CO432" s="11"/>
      <c r="CP432" s="11"/>
      <c r="CQ432" s="11"/>
      <c r="CR432" s="11"/>
      <c r="CS432" s="11"/>
      <c r="CT432" s="11"/>
      <c r="CU432" s="11"/>
      <c r="CV432" s="11"/>
      <c r="CW432" s="11"/>
      <c r="CX432" s="11"/>
      <c r="CY432" s="11"/>
      <c r="CZ432" s="11"/>
      <c r="DA432" s="11"/>
      <c r="DB432" s="11"/>
      <c r="DC432" s="11"/>
      <c r="DD432" s="11"/>
      <c r="DE432" s="11"/>
      <c r="DF432" s="11"/>
      <c r="DG432" s="11"/>
      <c r="DH432" s="11"/>
      <c r="DI432" s="11"/>
      <c r="DJ432" s="11"/>
      <c r="DK432" s="11"/>
      <c r="DL432" s="11"/>
      <c r="DM432" s="11"/>
      <c r="DN432" s="11"/>
      <c r="DO432" s="11"/>
      <c r="DP432" s="11"/>
      <c r="DQ432" s="11"/>
      <c r="DR432" s="11"/>
      <c r="DS432" s="11"/>
      <c r="DT432" s="11"/>
      <c r="DU432" s="11"/>
      <c r="DV432" s="11"/>
      <c r="DW432" s="11"/>
      <c r="DX432" s="11"/>
      <c r="DY432" s="11"/>
      <c r="DZ432" s="11"/>
      <c r="EA432" s="11"/>
      <c r="EB432" s="11"/>
      <c r="EC432" s="11"/>
      <c r="ED432" s="11"/>
      <c r="EE432" s="11"/>
      <c r="EF432" s="11"/>
      <c r="EG432" s="11"/>
      <c r="EH432" s="11"/>
      <c r="EI432" s="11"/>
      <c r="EJ432" s="11"/>
      <c r="EK432" s="11"/>
      <c r="EL432" s="11"/>
      <c r="EM432" s="11"/>
      <c r="EN432" s="11"/>
      <c r="EO432" s="11"/>
      <c r="EP432" s="11"/>
      <c r="EQ432" s="11"/>
      <c r="ER432" s="11"/>
      <c r="ES432" s="11"/>
      <c r="ET432" s="11"/>
      <c r="EU432" s="11"/>
      <c r="EV432" s="11"/>
      <c r="EW432" s="11"/>
      <c r="EX432" s="11"/>
    </row>
    <row r="433" spans="1:154" s="47" customFormat="1" x14ac:dyDescent="0.25">
      <c r="A433" s="38"/>
      <c r="B433" s="39"/>
      <c r="C433" s="39"/>
      <c r="D433" s="39"/>
      <c r="E433" s="39"/>
      <c r="F433" s="39"/>
      <c r="G433" s="52" t="s">
        <v>227</v>
      </c>
      <c r="H433" s="65"/>
      <c r="I433" s="65"/>
      <c r="J433" s="68">
        <f t="shared" si="140"/>
        <v>0</v>
      </c>
      <c r="K433" s="97"/>
      <c r="L433" s="65"/>
      <c r="M433" s="60"/>
      <c r="N433" s="65"/>
      <c r="O433" s="69">
        <f t="shared" ref="O433:O439" si="160">M433+N433</f>
        <v>0</v>
      </c>
      <c r="P433" s="100">
        <f t="shared" si="157"/>
        <v>0</v>
      </c>
      <c r="Q433" s="41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  <c r="AN433" s="85"/>
      <c r="AO433" s="85"/>
      <c r="AP433" s="85"/>
      <c r="AQ433" s="85"/>
      <c r="AR433" s="85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  <c r="BN433" s="46"/>
      <c r="BO433" s="46"/>
      <c r="BP433" s="46"/>
      <c r="BQ433" s="46"/>
      <c r="BR433" s="46"/>
      <c r="BS433" s="46"/>
      <c r="BT433" s="46"/>
      <c r="BU433" s="46"/>
      <c r="BV433" s="46"/>
      <c r="BW433" s="46"/>
      <c r="BX433" s="46"/>
      <c r="BY433" s="46"/>
      <c r="BZ433" s="46"/>
      <c r="CA433" s="46"/>
      <c r="CB433" s="46"/>
      <c r="CC433" s="46"/>
      <c r="CD433" s="46"/>
      <c r="CE433" s="46"/>
      <c r="CF433" s="46"/>
      <c r="CG433" s="46"/>
      <c r="CH433" s="46"/>
      <c r="CI433" s="46"/>
      <c r="CJ433" s="46"/>
      <c r="CK433" s="46"/>
      <c r="CL433" s="46"/>
      <c r="CM433" s="46"/>
      <c r="CN433" s="46"/>
      <c r="CO433" s="46"/>
      <c r="CP433" s="46"/>
      <c r="CQ433" s="46"/>
      <c r="CR433" s="46"/>
      <c r="CS433" s="46"/>
      <c r="CT433" s="46"/>
      <c r="CU433" s="46"/>
      <c r="CV433" s="46"/>
      <c r="CW433" s="46"/>
      <c r="CX433" s="46"/>
      <c r="CY433" s="46"/>
      <c r="CZ433" s="46"/>
      <c r="DA433" s="46"/>
      <c r="DB433" s="46"/>
      <c r="DC433" s="46"/>
      <c r="DD433" s="46"/>
      <c r="DE433" s="46"/>
      <c r="DF433" s="46"/>
      <c r="DG433" s="46"/>
      <c r="DH433" s="46"/>
      <c r="DI433" s="46"/>
      <c r="DJ433" s="46"/>
      <c r="DK433" s="46"/>
      <c r="DL433" s="46"/>
      <c r="DM433" s="46"/>
      <c r="DN433" s="46"/>
      <c r="DO433" s="46"/>
      <c r="DP433" s="46"/>
      <c r="DQ433" s="46"/>
      <c r="DR433" s="46"/>
      <c r="DS433" s="46"/>
      <c r="DT433" s="46"/>
      <c r="DU433" s="46"/>
      <c r="DV433" s="46"/>
      <c r="DW433" s="46"/>
      <c r="DX433" s="46"/>
      <c r="DY433" s="46"/>
      <c r="DZ433" s="46"/>
      <c r="EA433" s="46"/>
      <c r="EB433" s="46"/>
      <c r="EC433" s="46"/>
      <c r="ED433" s="46"/>
      <c r="EE433" s="46"/>
      <c r="EF433" s="46"/>
      <c r="EG433" s="46"/>
      <c r="EH433" s="46"/>
      <c r="EI433" s="46"/>
      <c r="EJ433" s="46"/>
      <c r="EK433" s="46"/>
      <c r="EL433" s="46"/>
      <c r="EM433" s="46"/>
      <c r="EN433" s="46"/>
      <c r="EO433" s="46"/>
      <c r="EP433" s="46"/>
      <c r="EQ433" s="46"/>
      <c r="ER433" s="46"/>
      <c r="ES433" s="46"/>
      <c r="ET433" s="46"/>
      <c r="EU433" s="46"/>
      <c r="EV433" s="46"/>
      <c r="EW433" s="46"/>
      <c r="EX433" s="46"/>
    </row>
    <row r="434" spans="1:154" s="47" customFormat="1" x14ac:dyDescent="0.25">
      <c r="A434" s="38"/>
      <c r="B434" s="39"/>
      <c r="C434" s="39"/>
      <c r="D434" s="39"/>
      <c r="E434" s="39"/>
      <c r="F434" s="39"/>
      <c r="G434" s="52" t="s">
        <v>228</v>
      </c>
      <c r="H434" s="65"/>
      <c r="I434" s="65"/>
      <c r="J434" s="68">
        <f t="shared" si="140"/>
        <v>0</v>
      </c>
      <c r="K434" s="97"/>
      <c r="L434" s="65"/>
      <c r="M434" s="60"/>
      <c r="N434" s="65"/>
      <c r="O434" s="69">
        <f t="shared" si="160"/>
        <v>0</v>
      </c>
      <c r="P434" s="100">
        <f t="shared" si="157"/>
        <v>0</v>
      </c>
      <c r="Q434" s="41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  <c r="AN434" s="85"/>
      <c r="AO434" s="85"/>
      <c r="AP434" s="85"/>
      <c r="AQ434" s="85"/>
      <c r="AR434" s="85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  <c r="BN434" s="46"/>
      <c r="BO434" s="46"/>
      <c r="BP434" s="46"/>
      <c r="BQ434" s="46"/>
      <c r="BR434" s="46"/>
      <c r="BS434" s="46"/>
      <c r="BT434" s="46"/>
      <c r="BU434" s="46"/>
      <c r="BV434" s="46"/>
      <c r="BW434" s="46"/>
      <c r="BX434" s="46"/>
      <c r="BY434" s="46"/>
      <c r="BZ434" s="46"/>
      <c r="CA434" s="46"/>
      <c r="CB434" s="46"/>
      <c r="CC434" s="46"/>
      <c r="CD434" s="46"/>
      <c r="CE434" s="46"/>
      <c r="CF434" s="46"/>
      <c r="CG434" s="46"/>
      <c r="CH434" s="46"/>
      <c r="CI434" s="46"/>
      <c r="CJ434" s="46"/>
      <c r="CK434" s="46"/>
      <c r="CL434" s="46"/>
      <c r="CM434" s="46"/>
      <c r="CN434" s="46"/>
      <c r="CO434" s="46"/>
      <c r="CP434" s="46"/>
      <c r="CQ434" s="46"/>
      <c r="CR434" s="46"/>
      <c r="CS434" s="46"/>
      <c r="CT434" s="46"/>
      <c r="CU434" s="46"/>
      <c r="CV434" s="46"/>
      <c r="CW434" s="46"/>
      <c r="CX434" s="46"/>
      <c r="CY434" s="46"/>
      <c r="CZ434" s="46"/>
      <c r="DA434" s="46"/>
      <c r="DB434" s="46"/>
      <c r="DC434" s="46"/>
      <c r="DD434" s="46"/>
      <c r="DE434" s="46"/>
      <c r="DF434" s="46"/>
      <c r="DG434" s="46"/>
      <c r="DH434" s="46"/>
      <c r="DI434" s="46"/>
      <c r="DJ434" s="46"/>
      <c r="DK434" s="46"/>
      <c r="DL434" s="46"/>
      <c r="DM434" s="46"/>
      <c r="DN434" s="46"/>
      <c r="DO434" s="46"/>
      <c r="DP434" s="46"/>
      <c r="DQ434" s="46"/>
      <c r="DR434" s="46"/>
      <c r="DS434" s="46"/>
      <c r="DT434" s="46"/>
      <c r="DU434" s="46"/>
      <c r="DV434" s="46"/>
      <c r="DW434" s="46"/>
      <c r="DX434" s="46"/>
      <c r="DY434" s="46"/>
      <c r="DZ434" s="46"/>
      <c r="EA434" s="46"/>
      <c r="EB434" s="46"/>
      <c r="EC434" s="46"/>
      <c r="ED434" s="46"/>
      <c r="EE434" s="46"/>
      <c r="EF434" s="46"/>
      <c r="EG434" s="46"/>
      <c r="EH434" s="46"/>
      <c r="EI434" s="46"/>
      <c r="EJ434" s="46"/>
      <c r="EK434" s="46"/>
      <c r="EL434" s="46"/>
      <c r="EM434" s="46"/>
      <c r="EN434" s="46"/>
      <c r="EO434" s="46"/>
      <c r="EP434" s="46"/>
      <c r="EQ434" s="46"/>
      <c r="ER434" s="46"/>
      <c r="ES434" s="46"/>
      <c r="ET434" s="46"/>
      <c r="EU434" s="46"/>
      <c r="EV434" s="46"/>
      <c r="EW434" s="46"/>
      <c r="EX434" s="46"/>
    </row>
    <row r="435" spans="1:154" s="47" customFormat="1" x14ac:dyDescent="0.25">
      <c r="A435" s="38"/>
      <c r="B435" s="39"/>
      <c r="C435" s="39"/>
      <c r="D435" s="39"/>
      <c r="E435" s="39"/>
      <c r="F435" s="39"/>
      <c r="G435" s="52" t="s">
        <v>229</v>
      </c>
      <c r="H435" s="65"/>
      <c r="I435" s="65"/>
      <c r="J435" s="68">
        <f t="shared" si="140"/>
        <v>0</v>
      </c>
      <c r="K435" s="97"/>
      <c r="L435" s="65"/>
      <c r="M435" s="60"/>
      <c r="N435" s="65"/>
      <c r="O435" s="69">
        <f t="shared" si="160"/>
        <v>0</v>
      </c>
      <c r="P435" s="100">
        <f t="shared" si="157"/>
        <v>0</v>
      </c>
      <c r="Q435" s="41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  <c r="AN435" s="85"/>
      <c r="AO435" s="85"/>
      <c r="AP435" s="85"/>
      <c r="AQ435" s="85"/>
      <c r="AR435" s="85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  <c r="BP435" s="46"/>
      <c r="BQ435" s="46"/>
      <c r="BR435" s="46"/>
      <c r="BS435" s="46"/>
      <c r="BT435" s="46"/>
      <c r="BU435" s="46"/>
      <c r="BV435" s="46"/>
      <c r="BW435" s="46"/>
      <c r="BX435" s="46"/>
      <c r="BY435" s="46"/>
      <c r="BZ435" s="46"/>
      <c r="CA435" s="46"/>
      <c r="CB435" s="46"/>
      <c r="CC435" s="46"/>
      <c r="CD435" s="46"/>
      <c r="CE435" s="46"/>
      <c r="CF435" s="46"/>
      <c r="CG435" s="46"/>
      <c r="CH435" s="46"/>
      <c r="CI435" s="46"/>
      <c r="CJ435" s="46"/>
      <c r="CK435" s="46"/>
      <c r="CL435" s="46"/>
      <c r="CM435" s="46"/>
      <c r="CN435" s="46"/>
      <c r="CO435" s="46"/>
      <c r="CP435" s="46"/>
      <c r="CQ435" s="46"/>
      <c r="CR435" s="46"/>
      <c r="CS435" s="46"/>
      <c r="CT435" s="46"/>
      <c r="CU435" s="46"/>
      <c r="CV435" s="46"/>
      <c r="CW435" s="46"/>
      <c r="CX435" s="46"/>
      <c r="CY435" s="46"/>
      <c r="CZ435" s="46"/>
      <c r="DA435" s="46"/>
      <c r="DB435" s="46"/>
      <c r="DC435" s="46"/>
      <c r="DD435" s="46"/>
      <c r="DE435" s="46"/>
      <c r="DF435" s="46"/>
      <c r="DG435" s="46"/>
      <c r="DH435" s="46"/>
      <c r="DI435" s="46"/>
      <c r="DJ435" s="46"/>
      <c r="DK435" s="46"/>
      <c r="DL435" s="46"/>
      <c r="DM435" s="46"/>
      <c r="DN435" s="46"/>
      <c r="DO435" s="46"/>
      <c r="DP435" s="46"/>
      <c r="DQ435" s="46"/>
      <c r="DR435" s="46"/>
      <c r="DS435" s="46"/>
      <c r="DT435" s="46"/>
      <c r="DU435" s="46"/>
      <c r="DV435" s="46"/>
      <c r="DW435" s="46"/>
      <c r="DX435" s="46"/>
      <c r="DY435" s="46"/>
      <c r="DZ435" s="46"/>
      <c r="EA435" s="46"/>
      <c r="EB435" s="46"/>
      <c r="EC435" s="46"/>
      <c r="ED435" s="46"/>
      <c r="EE435" s="46"/>
      <c r="EF435" s="46"/>
      <c r="EG435" s="46"/>
      <c r="EH435" s="46"/>
      <c r="EI435" s="46"/>
      <c r="EJ435" s="46"/>
      <c r="EK435" s="46"/>
      <c r="EL435" s="46"/>
      <c r="EM435" s="46"/>
      <c r="EN435" s="46"/>
      <c r="EO435" s="46"/>
      <c r="EP435" s="46"/>
      <c r="EQ435" s="46"/>
      <c r="ER435" s="46"/>
      <c r="ES435" s="46"/>
      <c r="ET435" s="46"/>
      <c r="EU435" s="46"/>
      <c r="EV435" s="46"/>
      <c r="EW435" s="46"/>
      <c r="EX435" s="46"/>
    </row>
    <row r="436" spans="1:154" s="47" customFormat="1" x14ac:dyDescent="0.25">
      <c r="A436" s="38"/>
      <c r="B436" s="39"/>
      <c r="C436" s="39"/>
      <c r="D436" s="39"/>
      <c r="E436" s="39"/>
      <c r="F436" s="39"/>
      <c r="G436" s="52" t="s">
        <v>230</v>
      </c>
      <c r="H436" s="65"/>
      <c r="I436" s="65"/>
      <c r="J436" s="68">
        <f t="shared" si="140"/>
        <v>0</v>
      </c>
      <c r="K436" s="97"/>
      <c r="L436" s="65"/>
      <c r="M436" s="60"/>
      <c r="N436" s="65"/>
      <c r="O436" s="69">
        <f t="shared" si="160"/>
        <v>0</v>
      </c>
      <c r="P436" s="100">
        <f t="shared" si="157"/>
        <v>0</v>
      </c>
      <c r="Q436" s="41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  <c r="AN436" s="85"/>
      <c r="AO436" s="85"/>
      <c r="AP436" s="85"/>
      <c r="AQ436" s="85"/>
      <c r="AR436" s="85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  <c r="BP436" s="46"/>
      <c r="BQ436" s="46"/>
      <c r="BR436" s="46"/>
      <c r="BS436" s="46"/>
      <c r="BT436" s="46"/>
      <c r="BU436" s="46"/>
      <c r="BV436" s="46"/>
      <c r="BW436" s="46"/>
      <c r="BX436" s="46"/>
      <c r="BY436" s="46"/>
      <c r="BZ436" s="46"/>
      <c r="CA436" s="46"/>
      <c r="CB436" s="46"/>
      <c r="CC436" s="46"/>
      <c r="CD436" s="46"/>
      <c r="CE436" s="46"/>
      <c r="CF436" s="46"/>
      <c r="CG436" s="46"/>
      <c r="CH436" s="46"/>
      <c r="CI436" s="46"/>
      <c r="CJ436" s="46"/>
      <c r="CK436" s="46"/>
      <c r="CL436" s="46"/>
      <c r="CM436" s="46"/>
      <c r="CN436" s="46"/>
      <c r="CO436" s="46"/>
      <c r="CP436" s="46"/>
      <c r="CQ436" s="46"/>
      <c r="CR436" s="46"/>
      <c r="CS436" s="46"/>
      <c r="CT436" s="46"/>
      <c r="CU436" s="46"/>
      <c r="CV436" s="46"/>
      <c r="CW436" s="46"/>
      <c r="CX436" s="46"/>
      <c r="CY436" s="46"/>
      <c r="CZ436" s="46"/>
      <c r="DA436" s="46"/>
      <c r="DB436" s="46"/>
      <c r="DC436" s="46"/>
      <c r="DD436" s="46"/>
      <c r="DE436" s="46"/>
      <c r="DF436" s="46"/>
      <c r="DG436" s="46"/>
      <c r="DH436" s="46"/>
      <c r="DI436" s="46"/>
      <c r="DJ436" s="46"/>
      <c r="DK436" s="46"/>
      <c r="DL436" s="46"/>
      <c r="DM436" s="46"/>
      <c r="DN436" s="46"/>
      <c r="DO436" s="46"/>
      <c r="DP436" s="46"/>
      <c r="DQ436" s="46"/>
      <c r="DR436" s="46"/>
      <c r="DS436" s="46"/>
      <c r="DT436" s="46"/>
      <c r="DU436" s="46"/>
      <c r="DV436" s="46"/>
      <c r="DW436" s="46"/>
      <c r="DX436" s="46"/>
      <c r="DY436" s="46"/>
      <c r="DZ436" s="46"/>
      <c r="EA436" s="46"/>
      <c r="EB436" s="46"/>
      <c r="EC436" s="46"/>
      <c r="ED436" s="46"/>
      <c r="EE436" s="46"/>
      <c r="EF436" s="46"/>
      <c r="EG436" s="46"/>
      <c r="EH436" s="46"/>
      <c r="EI436" s="46"/>
      <c r="EJ436" s="46"/>
      <c r="EK436" s="46"/>
      <c r="EL436" s="46"/>
      <c r="EM436" s="46"/>
      <c r="EN436" s="46"/>
      <c r="EO436" s="46"/>
      <c r="EP436" s="46"/>
      <c r="EQ436" s="46"/>
      <c r="ER436" s="46"/>
      <c r="ES436" s="46"/>
      <c r="ET436" s="46"/>
      <c r="EU436" s="46"/>
      <c r="EV436" s="46"/>
      <c r="EW436" s="46"/>
      <c r="EX436" s="46"/>
    </row>
    <row r="437" spans="1:154" s="47" customFormat="1" ht="33" x14ac:dyDescent="0.25">
      <c r="A437" s="38"/>
      <c r="B437" s="39"/>
      <c r="C437" s="39"/>
      <c r="D437" s="39"/>
      <c r="E437" s="39"/>
      <c r="F437" s="39"/>
      <c r="G437" s="52" t="s">
        <v>426</v>
      </c>
      <c r="H437" s="65">
        <v>57916</v>
      </c>
      <c r="I437" s="65">
        <v>57916</v>
      </c>
      <c r="J437" s="68">
        <f t="shared" si="140"/>
        <v>0</v>
      </c>
      <c r="K437" s="97"/>
      <c r="L437" s="65">
        <v>57916</v>
      </c>
      <c r="M437" s="60">
        <v>0</v>
      </c>
      <c r="N437" s="65">
        <v>57916</v>
      </c>
      <c r="O437" s="69">
        <f t="shared" si="160"/>
        <v>57916</v>
      </c>
      <c r="P437" s="100">
        <f t="shared" si="157"/>
        <v>0</v>
      </c>
      <c r="Q437" s="41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  <c r="BN437" s="46"/>
      <c r="BO437" s="46"/>
      <c r="BP437" s="46"/>
      <c r="BQ437" s="46"/>
      <c r="BR437" s="46"/>
      <c r="BS437" s="46"/>
      <c r="BT437" s="46"/>
      <c r="BU437" s="46"/>
      <c r="BV437" s="46"/>
      <c r="BW437" s="46"/>
      <c r="BX437" s="46"/>
      <c r="BY437" s="46"/>
      <c r="BZ437" s="46"/>
      <c r="CA437" s="46"/>
      <c r="CB437" s="46"/>
      <c r="CC437" s="46"/>
      <c r="CD437" s="46"/>
      <c r="CE437" s="46"/>
      <c r="CF437" s="46"/>
      <c r="CG437" s="46"/>
      <c r="CH437" s="46"/>
      <c r="CI437" s="46"/>
      <c r="CJ437" s="46"/>
      <c r="CK437" s="46"/>
      <c r="CL437" s="46"/>
      <c r="CM437" s="46"/>
      <c r="CN437" s="46"/>
      <c r="CO437" s="46"/>
      <c r="CP437" s="46"/>
      <c r="CQ437" s="46"/>
      <c r="CR437" s="46"/>
      <c r="CS437" s="46"/>
      <c r="CT437" s="46"/>
      <c r="CU437" s="46"/>
      <c r="CV437" s="46"/>
      <c r="CW437" s="46"/>
      <c r="CX437" s="46"/>
      <c r="CY437" s="46"/>
      <c r="CZ437" s="46"/>
      <c r="DA437" s="46"/>
      <c r="DB437" s="46"/>
      <c r="DC437" s="46"/>
      <c r="DD437" s="46"/>
      <c r="DE437" s="46"/>
      <c r="DF437" s="46"/>
      <c r="DG437" s="46"/>
      <c r="DH437" s="46"/>
      <c r="DI437" s="46"/>
      <c r="DJ437" s="46"/>
      <c r="DK437" s="46"/>
      <c r="DL437" s="46"/>
      <c r="DM437" s="46"/>
      <c r="DN437" s="46"/>
      <c r="DO437" s="46"/>
      <c r="DP437" s="46"/>
      <c r="DQ437" s="46"/>
      <c r="DR437" s="46"/>
      <c r="DS437" s="46"/>
      <c r="DT437" s="46"/>
      <c r="DU437" s="46"/>
      <c r="DV437" s="46"/>
      <c r="DW437" s="46"/>
      <c r="DX437" s="46"/>
      <c r="DY437" s="46"/>
      <c r="DZ437" s="46"/>
      <c r="EA437" s="46"/>
      <c r="EB437" s="46"/>
      <c r="EC437" s="46"/>
      <c r="ED437" s="46"/>
      <c r="EE437" s="46"/>
      <c r="EF437" s="46"/>
      <c r="EG437" s="46"/>
      <c r="EH437" s="46"/>
      <c r="EI437" s="46"/>
      <c r="EJ437" s="46"/>
      <c r="EK437" s="46"/>
      <c r="EL437" s="46"/>
      <c r="EM437" s="46"/>
      <c r="EN437" s="46"/>
      <c r="EO437" s="46"/>
      <c r="EP437" s="46"/>
      <c r="EQ437" s="46"/>
      <c r="ER437" s="46"/>
      <c r="ES437" s="46"/>
      <c r="ET437" s="46"/>
      <c r="EU437" s="46"/>
      <c r="EV437" s="46"/>
      <c r="EW437" s="46"/>
      <c r="EX437" s="46"/>
    </row>
    <row r="438" spans="1:154" x14ac:dyDescent="0.2">
      <c r="A438" s="48"/>
      <c r="B438" s="49"/>
      <c r="C438" s="49"/>
      <c r="D438" s="49"/>
      <c r="E438" s="49"/>
      <c r="F438" s="49"/>
      <c r="G438" s="53" t="s">
        <v>231</v>
      </c>
      <c r="H438" s="68"/>
      <c r="I438" s="68"/>
      <c r="J438" s="68">
        <f t="shared" si="140"/>
        <v>0</v>
      </c>
      <c r="K438" s="97"/>
      <c r="L438" s="68"/>
      <c r="M438" s="50"/>
      <c r="N438" s="68"/>
      <c r="O438" s="69">
        <f t="shared" si="160"/>
        <v>0</v>
      </c>
      <c r="P438" s="69">
        <f t="shared" si="157"/>
        <v>0</v>
      </c>
      <c r="Q438" s="41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  <c r="AP438" s="59"/>
      <c r="AQ438" s="59"/>
      <c r="AR438" s="59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1"/>
      <c r="CD438" s="11"/>
      <c r="CE438" s="11"/>
      <c r="CF438" s="11"/>
      <c r="CG438" s="11"/>
      <c r="CH438" s="11"/>
      <c r="CI438" s="11"/>
      <c r="CJ438" s="11"/>
      <c r="CK438" s="11"/>
      <c r="CL438" s="11"/>
      <c r="CM438" s="11"/>
      <c r="CN438" s="11"/>
      <c r="CO438" s="11"/>
      <c r="CP438" s="11"/>
      <c r="CQ438" s="11"/>
      <c r="CR438" s="11"/>
      <c r="CS438" s="11"/>
      <c r="CT438" s="11"/>
      <c r="CU438" s="11"/>
      <c r="CV438" s="11"/>
      <c r="CW438" s="11"/>
      <c r="CX438" s="11"/>
      <c r="CY438" s="11"/>
      <c r="CZ438" s="11"/>
      <c r="DA438" s="11"/>
      <c r="DB438" s="11"/>
      <c r="DC438" s="11"/>
      <c r="DD438" s="11"/>
      <c r="DE438" s="11"/>
      <c r="DF438" s="11"/>
      <c r="DG438" s="11"/>
      <c r="DH438" s="11"/>
      <c r="DI438" s="11"/>
      <c r="DJ438" s="11"/>
      <c r="DK438" s="11"/>
      <c r="DL438" s="11"/>
      <c r="DM438" s="11"/>
      <c r="DN438" s="11"/>
      <c r="DO438" s="11"/>
      <c r="DP438" s="11"/>
      <c r="DQ438" s="11"/>
      <c r="DR438" s="11"/>
      <c r="DS438" s="11"/>
      <c r="DT438" s="11"/>
      <c r="DU438" s="11"/>
      <c r="DV438" s="11"/>
      <c r="DW438" s="11"/>
      <c r="DX438" s="11"/>
      <c r="DY438" s="11"/>
      <c r="DZ438" s="11"/>
      <c r="EA438" s="11"/>
      <c r="EB438" s="11"/>
      <c r="EC438" s="11"/>
      <c r="ED438" s="11"/>
      <c r="EE438" s="11"/>
      <c r="EF438" s="11"/>
      <c r="EG438" s="11"/>
      <c r="EH438" s="11"/>
      <c r="EI438" s="11"/>
      <c r="EJ438" s="11"/>
      <c r="EK438" s="11"/>
      <c r="EL438" s="11"/>
      <c r="EM438" s="11"/>
      <c r="EN438" s="11"/>
      <c r="EO438" s="11"/>
      <c r="EP438" s="11"/>
      <c r="EQ438" s="11"/>
      <c r="ER438" s="11"/>
      <c r="ES438" s="11"/>
      <c r="ET438" s="11"/>
      <c r="EU438" s="11"/>
      <c r="EV438" s="11"/>
      <c r="EW438" s="11"/>
      <c r="EX438" s="11"/>
    </row>
    <row r="439" spans="1:154" x14ac:dyDescent="0.2">
      <c r="A439" s="48"/>
      <c r="B439" s="49"/>
      <c r="C439" s="49"/>
      <c r="D439" s="49"/>
      <c r="E439" s="49"/>
      <c r="F439" s="39" t="s">
        <v>30</v>
      </c>
      <c r="G439" s="52" t="s">
        <v>422</v>
      </c>
      <c r="H439" s="68"/>
      <c r="I439" s="68"/>
      <c r="J439" s="68">
        <f t="shared" si="140"/>
        <v>0</v>
      </c>
      <c r="K439" s="97"/>
      <c r="L439" s="68"/>
      <c r="M439" s="51"/>
      <c r="N439" s="68"/>
      <c r="O439" s="69">
        <f t="shared" si="160"/>
        <v>0</v>
      </c>
      <c r="P439" s="69">
        <f t="shared" si="157"/>
        <v>0</v>
      </c>
      <c r="Q439" s="41" t="e">
        <f t="shared" ref="Q439" si="161">ROUND(O439/L439*100,2)</f>
        <v>#DIV/0!</v>
      </c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  <c r="AP439" s="59"/>
      <c r="AQ439" s="59"/>
      <c r="AR439" s="59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1"/>
      <c r="CD439" s="11"/>
      <c r="CE439" s="11"/>
      <c r="CF439" s="11"/>
      <c r="CG439" s="11"/>
      <c r="CH439" s="11"/>
      <c r="CI439" s="11"/>
      <c r="CJ439" s="11"/>
      <c r="CK439" s="11"/>
      <c r="CL439" s="11"/>
      <c r="CM439" s="11"/>
      <c r="CN439" s="11"/>
      <c r="CO439" s="11"/>
      <c r="CP439" s="11"/>
      <c r="CQ439" s="11"/>
      <c r="CR439" s="11"/>
      <c r="CS439" s="11"/>
      <c r="CT439" s="11"/>
      <c r="CU439" s="11"/>
      <c r="CV439" s="11"/>
      <c r="CW439" s="11"/>
      <c r="CX439" s="11"/>
      <c r="CY439" s="11"/>
      <c r="CZ439" s="11"/>
      <c r="DA439" s="11"/>
      <c r="DB439" s="11"/>
      <c r="DC439" s="11"/>
      <c r="DD439" s="11"/>
      <c r="DE439" s="11"/>
      <c r="DF439" s="11"/>
      <c r="DG439" s="11"/>
      <c r="DH439" s="11"/>
      <c r="DI439" s="11"/>
      <c r="DJ439" s="11"/>
      <c r="DK439" s="11"/>
      <c r="DL439" s="11"/>
      <c r="DM439" s="11"/>
      <c r="DN439" s="11"/>
      <c r="DO439" s="11"/>
      <c r="DP439" s="11"/>
      <c r="DQ439" s="11"/>
      <c r="DR439" s="11"/>
      <c r="DS439" s="11"/>
      <c r="DT439" s="11"/>
      <c r="DU439" s="11"/>
      <c r="DV439" s="11"/>
      <c r="DW439" s="11"/>
      <c r="DX439" s="11"/>
      <c r="DY439" s="11"/>
      <c r="DZ439" s="11"/>
      <c r="EA439" s="11"/>
      <c r="EB439" s="11"/>
      <c r="EC439" s="11"/>
      <c r="ED439" s="11"/>
      <c r="EE439" s="11"/>
      <c r="EF439" s="11"/>
      <c r="EG439" s="11"/>
      <c r="EH439" s="11"/>
      <c r="EI439" s="11"/>
      <c r="EJ439" s="11"/>
      <c r="EK439" s="11"/>
      <c r="EL439" s="11"/>
      <c r="EM439" s="11"/>
      <c r="EN439" s="11"/>
      <c r="EO439" s="11"/>
      <c r="EP439" s="11"/>
      <c r="EQ439" s="11"/>
      <c r="ER439" s="11"/>
      <c r="ES439" s="11"/>
      <c r="ET439" s="11"/>
      <c r="EU439" s="11"/>
      <c r="EV439" s="11"/>
      <c r="EW439" s="11"/>
      <c r="EX439" s="11"/>
    </row>
    <row r="440" spans="1:154" ht="33" x14ac:dyDescent="0.2">
      <c r="A440" s="48"/>
      <c r="B440" s="49"/>
      <c r="C440" s="49"/>
      <c r="D440" s="149">
        <v>60</v>
      </c>
      <c r="E440" s="149"/>
      <c r="F440" s="149"/>
      <c r="G440" s="153" t="s">
        <v>206</v>
      </c>
      <c r="H440" s="68">
        <f>H441+H442</f>
        <v>0</v>
      </c>
      <c r="I440" s="68">
        <f>I441+I442</f>
        <v>0</v>
      </c>
      <c r="J440" s="68">
        <f t="shared" ref="J440:J453" si="162">H440-I440</f>
        <v>0</v>
      </c>
      <c r="K440" s="97" t="e">
        <f t="shared" ref="K440" si="163">ROUND(I440/H440*100,2)</f>
        <v>#DIV/0!</v>
      </c>
      <c r="L440" s="68">
        <f>L441+L442</f>
        <v>0</v>
      </c>
      <c r="M440" s="68">
        <f>M441+M442</f>
        <v>0</v>
      </c>
      <c r="N440" s="68">
        <f>N441+N442</f>
        <v>0</v>
      </c>
      <c r="O440" s="68">
        <f>O441+O442</f>
        <v>0</v>
      </c>
      <c r="P440" s="68">
        <f t="shared" ref="P440" si="164">P441+P442</f>
        <v>0</v>
      </c>
      <c r="Q440" s="41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  <c r="DC440" s="11"/>
      <c r="DD440" s="11"/>
      <c r="DE440" s="11"/>
      <c r="DF440" s="11"/>
      <c r="DG440" s="11"/>
      <c r="DH440" s="11"/>
      <c r="DI440" s="11"/>
      <c r="DJ440" s="11"/>
      <c r="DK440" s="11"/>
      <c r="DL440" s="11"/>
      <c r="DM440" s="11"/>
      <c r="DN440" s="11"/>
      <c r="DO440" s="11"/>
      <c r="DP440" s="11"/>
      <c r="DQ440" s="11"/>
      <c r="DR440" s="11"/>
      <c r="DS440" s="11"/>
      <c r="DT440" s="11"/>
      <c r="DU440" s="11"/>
      <c r="DV440" s="11"/>
      <c r="DW440" s="11"/>
      <c r="DX440" s="11"/>
      <c r="DY440" s="11"/>
      <c r="DZ440" s="11"/>
      <c r="EA440" s="11"/>
      <c r="EB440" s="11"/>
      <c r="EC440" s="11"/>
      <c r="ED440" s="11"/>
      <c r="EE440" s="11"/>
      <c r="EF440" s="11"/>
      <c r="EG440" s="11"/>
      <c r="EH440" s="11"/>
      <c r="EI440" s="11"/>
      <c r="EJ440" s="11"/>
      <c r="EK440" s="11"/>
      <c r="EL440" s="11"/>
      <c r="EM440" s="11"/>
      <c r="EN440" s="11"/>
      <c r="EO440" s="11"/>
      <c r="EP440" s="11"/>
      <c r="EQ440" s="11"/>
      <c r="ER440" s="11"/>
      <c r="ES440" s="11"/>
      <c r="ET440" s="11"/>
      <c r="EU440" s="11"/>
      <c r="EV440" s="11"/>
      <c r="EW440" s="11"/>
      <c r="EX440" s="11"/>
    </row>
    <row r="441" spans="1:154" x14ac:dyDescent="0.2">
      <c r="A441" s="48"/>
      <c r="B441" s="49"/>
      <c r="C441" s="49"/>
      <c r="D441" s="147"/>
      <c r="E441" s="152" t="s">
        <v>54</v>
      </c>
      <c r="F441" s="147"/>
      <c r="G441" s="151" t="s">
        <v>267</v>
      </c>
      <c r="H441" s="68"/>
      <c r="I441" s="68"/>
      <c r="J441" s="68">
        <f t="shared" si="162"/>
        <v>0</v>
      </c>
      <c r="K441" s="97"/>
      <c r="L441" s="68"/>
      <c r="M441" s="51"/>
      <c r="N441" s="68"/>
      <c r="O441" s="86">
        <f t="shared" ref="O441:O443" si="165">M441+N441</f>
        <v>0</v>
      </c>
      <c r="P441" s="86"/>
      <c r="Q441" s="41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  <c r="CX441" s="10"/>
      <c r="CY441" s="10"/>
      <c r="CZ441" s="10"/>
      <c r="DA441" s="10"/>
      <c r="DB441" s="10"/>
      <c r="DC441" s="11"/>
      <c r="DD441" s="11"/>
      <c r="DE441" s="11"/>
      <c r="DF441" s="11"/>
      <c r="DG441" s="11"/>
      <c r="DH441" s="11"/>
      <c r="DI441" s="11"/>
      <c r="DJ441" s="11"/>
      <c r="DK441" s="11"/>
      <c r="DL441" s="11"/>
      <c r="DM441" s="11"/>
      <c r="DN441" s="11"/>
      <c r="DO441" s="11"/>
      <c r="DP441" s="11"/>
      <c r="DQ441" s="11"/>
      <c r="DR441" s="11"/>
      <c r="DS441" s="11"/>
      <c r="DT441" s="11"/>
      <c r="DU441" s="11"/>
      <c r="DV441" s="11"/>
      <c r="DW441" s="11"/>
      <c r="DX441" s="11"/>
      <c r="DY441" s="11"/>
      <c r="DZ441" s="11"/>
      <c r="EA441" s="11"/>
      <c r="EB441" s="11"/>
      <c r="EC441" s="11"/>
      <c r="ED441" s="11"/>
      <c r="EE441" s="11"/>
      <c r="EF441" s="11"/>
      <c r="EG441" s="11"/>
      <c r="EH441" s="11"/>
      <c r="EI441" s="11"/>
      <c r="EJ441" s="11"/>
      <c r="EK441" s="11"/>
      <c r="EL441" s="11"/>
      <c r="EM441" s="11"/>
      <c r="EN441" s="11"/>
      <c r="EO441" s="11"/>
      <c r="EP441" s="11"/>
      <c r="EQ441" s="11"/>
      <c r="ER441" s="11"/>
      <c r="ES441" s="11"/>
      <c r="ET441" s="11"/>
      <c r="EU441" s="11"/>
      <c r="EV441" s="11"/>
      <c r="EW441" s="11"/>
      <c r="EX441" s="11"/>
    </row>
    <row r="442" spans="1:154" x14ac:dyDescent="0.2">
      <c r="A442" s="48"/>
      <c r="B442" s="49"/>
      <c r="C442" s="49"/>
      <c r="D442" s="147"/>
      <c r="E442" s="152" t="s">
        <v>26</v>
      </c>
      <c r="F442" s="147"/>
      <c r="G442" s="151" t="s">
        <v>268</v>
      </c>
      <c r="H442" s="68"/>
      <c r="I442" s="68"/>
      <c r="J442" s="68">
        <f t="shared" si="162"/>
        <v>0</v>
      </c>
      <c r="K442" s="97"/>
      <c r="L442" s="68"/>
      <c r="M442" s="51"/>
      <c r="N442" s="68"/>
      <c r="O442" s="86">
        <f t="shared" si="165"/>
        <v>0</v>
      </c>
      <c r="P442" s="86"/>
      <c r="Q442" s="41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  <c r="CW442" s="10"/>
      <c r="CX442" s="10"/>
      <c r="CY442" s="10"/>
      <c r="CZ442" s="10"/>
      <c r="DA442" s="10"/>
      <c r="DB442" s="10"/>
      <c r="DC442" s="11"/>
      <c r="DD442" s="11"/>
      <c r="DE442" s="11"/>
      <c r="DF442" s="11"/>
      <c r="DG442" s="11"/>
      <c r="DH442" s="11"/>
      <c r="DI442" s="11"/>
      <c r="DJ442" s="11"/>
      <c r="DK442" s="11"/>
      <c r="DL442" s="11"/>
      <c r="DM442" s="11"/>
      <c r="DN442" s="11"/>
      <c r="DO442" s="11"/>
      <c r="DP442" s="11"/>
      <c r="DQ442" s="11"/>
      <c r="DR442" s="11"/>
      <c r="DS442" s="11"/>
      <c r="DT442" s="11"/>
      <c r="DU442" s="11"/>
      <c r="DV442" s="11"/>
      <c r="DW442" s="11"/>
      <c r="DX442" s="11"/>
      <c r="DY442" s="11"/>
      <c r="DZ442" s="11"/>
      <c r="EA442" s="11"/>
      <c r="EB442" s="11"/>
      <c r="EC442" s="11"/>
      <c r="ED442" s="11"/>
      <c r="EE442" s="11"/>
      <c r="EF442" s="11"/>
      <c r="EG442" s="11"/>
      <c r="EH442" s="11"/>
      <c r="EI442" s="11"/>
      <c r="EJ442" s="11"/>
      <c r="EK442" s="11"/>
      <c r="EL442" s="11"/>
      <c r="EM442" s="11"/>
      <c r="EN442" s="11"/>
      <c r="EO442" s="11"/>
      <c r="EP442" s="11"/>
      <c r="EQ442" s="11"/>
      <c r="ER442" s="11"/>
      <c r="ES442" s="11"/>
      <c r="ET442" s="11"/>
      <c r="EU442" s="11"/>
      <c r="EV442" s="11"/>
      <c r="EW442" s="11"/>
      <c r="EX442" s="11"/>
    </row>
    <row r="443" spans="1:154" x14ac:dyDescent="0.2">
      <c r="A443" s="81"/>
      <c r="B443" s="82"/>
      <c r="C443" s="82"/>
      <c r="D443" s="82">
        <v>85</v>
      </c>
      <c r="E443" s="82"/>
      <c r="F443" s="82"/>
      <c r="G443" s="83" t="s">
        <v>86</v>
      </c>
      <c r="H443" s="129"/>
      <c r="I443" s="129"/>
      <c r="J443" s="129">
        <f t="shared" si="162"/>
        <v>0</v>
      </c>
      <c r="K443" s="140"/>
      <c r="L443" s="129"/>
      <c r="M443" s="131"/>
      <c r="N443" s="129"/>
      <c r="O443" s="141">
        <f t="shared" si="165"/>
        <v>0</v>
      </c>
      <c r="P443" s="141">
        <f t="shared" si="157"/>
        <v>0</v>
      </c>
      <c r="Q443" s="1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  <c r="DC443" s="11"/>
      <c r="DD443" s="11"/>
      <c r="DE443" s="11"/>
      <c r="DF443" s="11"/>
      <c r="DG443" s="11"/>
      <c r="DH443" s="11"/>
      <c r="DI443" s="11"/>
      <c r="DJ443" s="11"/>
      <c r="DK443" s="11"/>
      <c r="DL443" s="11"/>
      <c r="DM443" s="11"/>
      <c r="DN443" s="11"/>
      <c r="DO443" s="11"/>
      <c r="DP443" s="11"/>
      <c r="DQ443" s="11"/>
      <c r="DR443" s="11"/>
      <c r="DS443" s="11"/>
      <c r="DT443" s="11"/>
      <c r="DU443" s="11"/>
      <c r="DV443" s="11"/>
      <c r="DW443" s="11"/>
      <c r="DX443" s="11"/>
      <c r="DY443" s="11"/>
      <c r="DZ443" s="11"/>
      <c r="EA443" s="11"/>
      <c r="EB443" s="11"/>
      <c r="EC443" s="11"/>
      <c r="ED443" s="11"/>
      <c r="EE443" s="11"/>
      <c r="EF443" s="11"/>
      <c r="EG443" s="11"/>
      <c r="EH443" s="11"/>
      <c r="EI443" s="11"/>
      <c r="EJ443" s="11"/>
      <c r="EK443" s="11"/>
      <c r="EL443" s="11"/>
      <c r="EM443" s="11"/>
      <c r="EN443" s="11"/>
      <c r="EO443" s="11"/>
      <c r="EP443" s="11"/>
      <c r="EQ443" s="11"/>
      <c r="ER443" s="11"/>
      <c r="ES443" s="11"/>
      <c r="ET443" s="11"/>
      <c r="EU443" s="11"/>
      <c r="EV443" s="11"/>
      <c r="EW443" s="11"/>
      <c r="EX443" s="11"/>
    </row>
    <row r="444" spans="1:154" x14ac:dyDescent="0.2">
      <c r="A444" s="48"/>
      <c r="B444" s="49"/>
      <c r="C444" s="49"/>
      <c r="D444" s="49"/>
      <c r="E444" s="49"/>
      <c r="F444" s="49"/>
      <c r="G444" s="53" t="s">
        <v>198</v>
      </c>
      <c r="H444" s="68"/>
      <c r="I444" s="68"/>
      <c r="J444" s="68">
        <f t="shared" si="162"/>
        <v>0</v>
      </c>
      <c r="K444" s="97"/>
      <c r="L444" s="68"/>
      <c r="M444" s="50"/>
      <c r="N444" s="68"/>
      <c r="O444" s="86"/>
      <c r="P444" s="86">
        <f t="shared" ref="P444:P453" si="166">H444-O444</f>
        <v>0</v>
      </c>
      <c r="Q444" s="41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  <c r="DC444" s="11"/>
      <c r="DD444" s="11"/>
      <c r="DE444" s="11"/>
      <c r="DF444" s="11"/>
      <c r="DG444" s="11"/>
      <c r="DH444" s="11"/>
      <c r="DI444" s="11"/>
      <c r="DJ444" s="11"/>
      <c r="DK444" s="11"/>
      <c r="DL444" s="11"/>
      <c r="DM444" s="11"/>
      <c r="DN444" s="11"/>
      <c r="DO444" s="11"/>
      <c r="DP444" s="11"/>
      <c r="DQ444" s="11"/>
      <c r="DR444" s="11"/>
      <c r="DS444" s="11"/>
      <c r="DT444" s="11"/>
      <c r="DU444" s="11"/>
      <c r="DV444" s="11"/>
      <c r="DW444" s="11"/>
      <c r="DX444" s="11"/>
      <c r="DY444" s="11"/>
      <c r="DZ444" s="11"/>
      <c r="EA444" s="11"/>
      <c r="EB444" s="11"/>
      <c r="EC444" s="11"/>
      <c r="ED444" s="11"/>
      <c r="EE444" s="11"/>
      <c r="EF444" s="11"/>
      <c r="EG444" s="11"/>
      <c r="EH444" s="11"/>
      <c r="EI444" s="11"/>
      <c r="EJ444" s="11"/>
      <c r="EK444" s="11"/>
      <c r="EL444" s="11"/>
      <c r="EM444" s="11"/>
      <c r="EN444" s="11"/>
      <c r="EO444" s="11"/>
      <c r="EP444" s="11"/>
      <c r="EQ444" s="11"/>
      <c r="ER444" s="11"/>
      <c r="ES444" s="11"/>
      <c r="ET444" s="11"/>
      <c r="EU444" s="11"/>
      <c r="EV444" s="11"/>
      <c r="EW444" s="11"/>
      <c r="EX444" s="11"/>
    </row>
    <row r="445" spans="1:154" x14ac:dyDescent="0.2">
      <c r="A445" s="38" t="s">
        <v>207</v>
      </c>
      <c r="B445" s="39" t="s">
        <v>30</v>
      </c>
      <c r="C445" s="39"/>
      <c r="D445" s="39"/>
      <c r="E445" s="39"/>
      <c r="F445" s="39"/>
      <c r="G445" s="52" t="s">
        <v>233</v>
      </c>
      <c r="H445" s="65">
        <f>SUM(H446:H448)</f>
        <v>1900000</v>
      </c>
      <c r="I445" s="65">
        <f>SUM(I446:I448)</f>
        <v>1900000</v>
      </c>
      <c r="J445" s="65">
        <f t="shared" si="162"/>
        <v>0</v>
      </c>
      <c r="K445" s="97"/>
      <c r="L445" s="65">
        <f>SUM(L446:L448)</f>
        <v>1900000</v>
      </c>
      <c r="M445" s="65">
        <f>SUM(M446:M448)</f>
        <v>0</v>
      </c>
      <c r="N445" s="65">
        <f>SUM(N446:N448)</f>
        <v>1899179</v>
      </c>
      <c r="O445" s="65">
        <f>SUM(O446:O448)</f>
        <v>1899179</v>
      </c>
      <c r="P445" s="67">
        <f t="shared" si="166"/>
        <v>821</v>
      </c>
      <c r="Q445" s="41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  <c r="DC445" s="11"/>
      <c r="DD445" s="11"/>
      <c r="DE445" s="11"/>
      <c r="DF445" s="11"/>
      <c r="DG445" s="11"/>
      <c r="DH445" s="11"/>
      <c r="DI445" s="11"/>
      <c r="DJ445" s="11"/>
      <c r="DK445" s="11"/>
      <c r="DL445" s="11"/>
      <c r="DM445" s="11"/>
      <c r="DN445" s="11"/>
      <c r="DO445" s="11"/>
      <c r="DP445" s="11"/>
      <c r="DQ445" s="11"/>
      <c r="DR445" s="11"/>
      <c r="DS445" s="11"/>
      <c r="DT445" s="11"/>
      <c r="DU445" s="11"/>
      <c r="DV445" s="11"/>
      <c r="DW445" s="11"/>
      <c r="DX445" s="11"/>
      <c r="DY445" s="11"/>
      <c r="DZ445" s="11"/>
      <c r="EA445" s="11"/>
      <c r="EB445" s="11"/>
      <c r="EC445" s="11"/>
      <c r="ED445" s="11"/>
      <c r="EE445" s="11"/>
      <c r="EF445" s="11"/>
      <c r="EG445" s="11"/>
      <c r="EH445" s="11"/>
      <c r="EI445" s="11"/>
      <c r="EJ445" s="11"/>
      <c r="EK445" s="11"/>
      <c r="EL445" s="11"/>
      <c r="EM445" s="11"/>
      <c r="EN445" s="11"/>
      <c r="EO445" s="11"/>
      <c r="EP445" s="11"/>
      <c r="EQ445" s="11"/>
      <c r="ER445" s="11"/>
      <c r="ES445" s="11"/>
      <c r="ET445" s="11"/>
      <c r="EU445" s="11"/>
      <c r="EV445" s="11"/>
      <c r="EW445" s="11"/>
      <c r="EX445" s="11"/>
    </row>
    <row r="446" spans="1:154" x14ac:dyDescent="0.2">
      <c r="A446" s="38"/>
      <c r="B446" s="39"/>
      <c r="C446" s="39" t="s">
        <v>22</v>
      </c>
      <c r="D446" s="39"/>
      <c r="E446" s="39"/>
      <c r="F446" s="39"/>
      <c r="G446" s="52" t="s">
        <v>234</v>
      </c>
      <c r="H446" s="65">
        <f>H385+H390</f>
        <v>0</v>
      </c>
      <c r="I446" s="65">
        <f>I385+I390</f>
        <v>0</v>
      </c>
      <c r="J446" s="65">
        <f t="shared" si="162"/>
        <v>0</v>
      </c>
      <c r="K446" s="97"/>
      <c r="L446" s="65">
        <f>L385+L390</f>
        <v>0</v>
      </c>
      <c r="M446" s="65">
        <f>M385+M390</f>
        <v>0</v>
      </c>
      <c r="N446" s="65">
        <f>N385+N390</f>
        <v>0</v>
      </c>
      <c r="O446" s="65">
        <f>O385+O390</f>
        <v>0</v>
      </c>
      <c r="P446" s="67">
        <f t="shared" si="166"/>
        <v>0</v>
      </c>
      <c r="Q446" s="41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  <c r="CW446" s="10"/>
      <c r="CX446" s="10"/>
      <c r="CY446" s="10"/>
      <c r="CZ446" s="10"/>
      <c r="DA446" s="10"/>
      <c r="DB446" s="10"/>
      <c r="DC446" s="11"/>
      <c r="DD446" s="11"/>
      <c r="DE446" s="11"/>
      <c r="DF446" s="11"/>
      <c r="DG446" s="11"/>
      <c r="DH446" s="11"/>
      <c r="DI446" s="11"/>
      <c r="DJ446" s="11"/>
      <c r="DK446" s="11"/>
      <c r="DL446" s="11"/>
      <c r="DM446" s="11"/>
      <c r="DN446" s="11"/>
      <c r="DO446" s="11"/>
      <c r="DP446" s="11"/>
      <c r="DQ446" s="11"/>
      <c r="DR446" s="11"/>
      <c r="DS446" s="11"/>
      <c r="DT446" s="11"/>
      <c r="DU446" s="11"/>
      <c r="DV446" s="11"/>
      <c r="DW446" s="11"/>
      <c r="DX446" s="11"/>
      <c r="DY446" s="11"/>
      <c r="DZ446" s="11"/>
      <c r="EA446" s="11"/>
      <c r="EB446" s="11"/>
      <c r="EC446" s="11"/>
      <c r="ED446" s="11"/>
      <c r="EE446" s="11"/>
      <c r="EF446" s="11"/>
      <c r="EG446" s="11"/>
      <c r="EH446" s="11"/>
      <c r="EI446" s="11"/>
      <c r="EJ446" s="11"/>
      <c r="EK446" s="11"/>
      <c r="EL446" s="11"/>
      <c r="EM446" s="11"/>
      <c r="EN446" s="11"/>
      <c r="EO446" s="11"/>
      <c r="EP446" s="11"/>
      <c r="EQ446" s="11"/>
      <c r="ER446" s="11"/>
      <c r="ES446" s="11"/>
      <c r="ET446" s="11"/>
      <c r="EU446" s="11"/>
      <c r="EV446" s="11"/>
      <c r="EW446" s="11"/>
      <c r="EX446" s="11"/>
    </row>
    <row r="447" spans="1:154" x14ac:dyDescent="0.2">
      <c r="A447" s="38"/>
      <c r="B447" s="39"/>
      <c r="C447" s="39" t="s">
        <v>115</v>
      </c>
      <c r="D447" s="39"/>
      <c r="E447" s="39"/>
      <c r="F447" s="39"/>
      <c r="G447" s="52" t="s">
        <v>235</v>
      </c>
      <c r="H447" s="65">
        <f>H387+H413</f>
        <v>1900000</v>
      </c>
      <c r="I447" s="65">
        <f>I387+I413</f>
        <v>1900000</v>
      </c>
      <c r="J447" s="65">
        <f t="shared" si="162"/>
        <v>0</v>
      </c>
      <c r="K447" s="97"/>
      <c r="L447" s="65">
        <f>L387+L413</f>
        <v>1900000</v>
      </c>
      <c r="M447" s="65">
        <f>M387+M413</f>
        <v>0</v>
      </c>
      <c r="N447" s="65">
        <f>N387+N413</f>
        <v>1899179</v>
      </c>
      <c r="O447" s="65">
        <f>O387+O413</f>
        <v>1899179</v>
      </c>
      <c r="P447" s="67">
        <f t="shared" si="166"/>
        <v>821</v>
      </c>
      <c r="Q447" s="41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10"/>
      <c r="CY447" s="10"/>
      <c r="CZ447" s="10"/>
      <c r="DA447" s="10"/>
      <c r="DB447" s="10"/>
      <c r="DC447" s="11"/>
      <c r="DD447" s="11"/>
      <c r="DE447" s="11"/>
      <c r="DF447" s="11"/>
      <c r="DG447" s="11"/>
      <c r="DH447" s="11"/>
      <c r="DI447" s="11"/>
      <c r="DJ447" s="11"/>
      <c r="DK447" s="11"/>
      <c r="DL447" s="11"/>
      <c r="DM447" s="11"/>
      <c r="DN447" s="11"/>
      <c r="DO447" s="11"/>
      <c r="DP447" s="11"/>
      <c r="DQ447" s="11"/>
      <c r="DR447" s="11"/>
      <c r="DS447" s="11"/>
      <c r="DT447" s="11"/>
      <c r="DU447" s="11"/>
      <c r="DV447" s="11"/>
      <c r="DW447" s="11"/>
      <c r="DX447" s="11"/>
      <c r="DY447" s="11"/>
      <c r="DZ447" s="11"/>
      <c r="EA447" s="11"/>
      <c r="EB447" s="11"/>
      <c r="EC447" s="11"/>
      <c r="ED447" s="11"/>
      <c r="EE447" s="11"/>
      <c r="EF447" s="11"/>
      <c r="EG447" s="11"/>
      <c r="EH447" s="11"/>
      <c r="EI447" s="11"/>
      <c r="EJ447" s="11"/>
      <c r="EK447" s="11"/>
      <c r="EL447" s="11"/>
      <c r="EM447" s="11"/>
      <c r="EN447" s="11"/>
      <c r="EO447" s="11"/>
      <c r="EP447" s="11"/>
      <c r="EQ447" s="11"/>
      <c r="ER447" s="11"/>
      <c r="ES447" s="11"/>
      <c r="ET447" s="11"/>
      <c r="EU447" s="11"/>
      <c r="EV447" s="11"/>
      <c r="EW447" s="11"/>
      <c r="EX447" s="11"/>
    </row>
    <row r="448" spans="1:154" x14ac:dyDescent="0.2">
      <c r="A448" s="38"/>
      <c r="B448" s="39"/>
      <c r="C448" s="39" t="s">
        <v>90</v>
      </c>
      <c r="D448" s="39"/>
      <c r="E448" s="39"/>
      <c r="F448" s="39"/>
      <c r="G448" s="52" t="s">
        <v>236</v>
      </c>
      <c r="H448" s="65">
        <f>H382-H446-H447</f>
        <v>0</v>
      </c>
      <c r="I448" s="65">
        <f>I382-I446-I447</f>
        <v>0</v>
      </c>
      <c r="J448" s="65">
        <f t="shared" si="162"/>
        <v>0</v>
      </c>
      <c r="K448" s="97"/>
      <c r="L448" s="65">
        <f>L382-L446-L447</f>
        <v>0</v>
      </c>
      <c r="M448" s="65">
        <f>M382-M446-M447</f>
        <v>0</v>
      </c>
      <c r="N448" s="65">
        <f>N382-N446-N447</f>
        <v>0</v>
      </c>
      <c r="O448" s="65">
        <f>O382-O446-O447</f>
        <v>0</v>
      </c>
      <c r="P448" s="67">
        <f t="shared" si="166"/>
        <v>0</v>
      </c>
      <c r="Q448" s="41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  <c r="DC448" s="11"/>
      <c r="DD448" s="11"/>
      <c r="DE448" s="11"/>
      <c r="DF448" s="11"/>
      <c r="DG448" s="11"/>
      <c r="DH448" s="11"/>
      <c r="DI448" s="11"/>
      <c r="DJ448" s="11"/>
      <c r="DK448" s="11"/>
      <c r="DL448" s="11"/>
      <c r="DM448" s="11"/>
      <c r="DN448" s="11"/>
      <c r="DO448" s="11"/>
      <c r="DP448" s="11"/>
      <c r="DQ448" s="11"/>
      <c r="DR448" s="11"/>
      <c r="DS448" s="11"/>
      <c r="DT448" s="11"/>
      <c r="DU448" s="11"/>
      <c r="DV448" s="11"/>
      <c r="DW448" s="11"/>
      <c r="DX448" s="11"/>
      <c r="DY448" s="11"/>
      <c r="DZ448" s="11"/>
      <c r="EA448" s="11"/>
      <c r="EB448" s="11"/>
      <c r="EC448" s="11"/>
      <c r="ED448" s="11"/>
      <c r="EE448" s="11"/>
      <c r="EF448" s="11"/>
      <c r="EG448" s="11"/>
      <c r="EH448" s="11"/>
      <c r="EI448" s="11"/>
      <c r="EJ448" s="11"/>
      <c r="EK448" s="11"/>
      <c r="EL448" s="11"/>
      <c r="EM448" s="11"/>
      <c r="EN448" s="11"/>
      <c r="EO448" s="11"/>
      <c r="EP448" s="11"/>
      <c r="EQ448" s="11"/>
      <c r="ER448" s="11"/>
      <c r="ES448" s="11"/>
      <c r="ET448" s="11"/>
      <c r="EU448" s="11"/>
      <c r="EV448" s="11"/>
      <c r="EW448" s="11"/>
      <c r="EX448" s="11"/>
    </row>
    <row r="449" spans="1:154" x14ac:dyDescent="0.2">
      <c r="A449" s="38">
        <v>8904</v>
      </c>
      <c r="B449" s="39" t="s">
        <v>32</v>
      </c>
      <c r="C449" s="39"/>
      <c r="D449" s="39"/>
      <c r="E449" s="39"/>
      <c r="F449" s="39"/>
      <c r="G449" s="52" t="s">
        <v>237</v>
      </c>
      <c r="H449" s="65">
        <f>H80-H450</f>
        <v>3524500</v>
      </c>
      <c r="I449" s="65">
        <f>I80-I450</f>
        <v>3524500</v>
      </c>
      <c r="J449" s="65">
        <f t="shared" si="162"/>
        <v>0</v>
      </c>
      <c r="K449" s="97"/>
      <c r="L449" s="65">
        <f>L80-L450</f>
        <v>3524500</v>
      </c>
      <c r="M449" s="65">
        <f>M80-M450</f>
        <v>0</v>
      </c>
      <c r="N449" s="65">
        <f>N80-N450</f>
        <v>3447908</v>
      </c>
      <c r="O449" s="65">
        <f>O80-O450</f>
        <v>3447908</v>
      </c>
      <c r="P449" s="67">
        <f t="shared" si="166"/>
        <v>76592</v>
      </c>
      <c r="Q449" s="41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  <c r="CW449" s="10"/>
      <c r="CX449" s="10"/>
      <c r="CY449" s="10"/>
      <c r="CZ449" s="10"/>
      <c r="DA449" s="10"/>
      <c r="DB449" s="10"/>
      <c r="DC449" s="11"/>
      <c r="DD449" s="11"/>
      <c r="DE449" s="11"/>
      <c r="DF449" s="11"/>
      <c r="DG449" s="11"/>
      <c r="DH449" s="11"/>
      <c r="DI449" s="11"/>
      <c r="DJ449" s="11"/>
      <c r="DK449" s="11"/>
      <c r="DL449" s="11"/>
      <c r="DM449" s="11"/>
      <c r="DN449" s="11"/>
      <c r="DO449" s="11"/>
      <c r="DP449" s="11"/>
      <c r="DQ449" s="11"/>
      <c r="DR449" s="11"/>
      <c r="DS449" s="11"/>
      <c r="DT449" s="11"/>
      <c r="DU449" s="11"/>
      <c r="DV449" s="11"/>
      <c r="DW449" s="11"/>
      <c r="DX449" s="11"/>
      <c r="DY449" s="11"/>
      <c r="DZ449" s="11"/>
      <c r="EA449" s="11"/>
      <c r="EB449" s="11"/>
      <c r="EC449" s="11"/>
      <c r="ED449" s="11"/>
      <c r="EE449" s="11"/>
      <c r="EF449" s="11"/>
      <c r="EG449" s="11"/>
      <c r="EH449" s="11"/>
      <c r="EI449" s="11"/>
      <c r="EJ449" s="11"/>
      <c r="EK449" s="11"/>
      <c r="EL449" s="11"/>
      <c r="EM449" s="11"/>
      <c r="EN449" s="11"/>
      <c r="EO449" s="11"/>
      <c r="EP449" s="11"/>
      <c r="EQ449" s="11"/>
      <c r="ER449" s="11"/>
      <c r="ES449" s="11"/>
      <c r="ET449" s="11"/>
      <c r="EU449" s="11"/>
      <c r="EV449" s="11"/>
      <c r="EW449" s="11"/>
      <c r="EX449" s="11"/>
    </row>
    <row r="450" spans="1:154" x14ac:dyDescent="0.2">
      <c r="A450" s="38"/>
      <c r="B450" s="39" t="s">
        <v>30</v>
      </c>
      <c r="C450" s="39"/>
      <c r="D450" s="39"/>
      <c r="E450" s="39"/>
      <c r="F450" s="39"/>
      <c r="G450" s="52" t="s">
        <v>238</v>
      </c>
      <c r="H450" s="65">
        <f>+H108</f>
        <v>50000</v>
      </c>
      <c r="I450" s="65">
        <f>+I108</f>
        <v>50000</v>
      </c>
      <c r="J450" s="65">
        <f t="shared" si="162"/>
        <v>0</v>
      </c>
      <c r="K450" s="97"/>
      <c r="L450" s="65">
        <f>+L108</f>
        <v>50000</v>
      </c>
      <c r="M450" s="65">
        <f>+M108</f>
        <v>0</v>
      </c>
      <c r="N450" s="65">
        <f>+N108</f>
        <v>49139</v>
      </c>
      <c r="O450" s="65">
        <f>+O108</f>
        <v>49139</v>
      </c>
      <c r="P450" s="67">
        <f t="shared" si="166"/>
        <v>861</v>
      </c>
      <c r="Q450" s="41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  <c r="DC450" s="11"/>
      <c r="DD450" s="11"/>
      <c r="DE450" s="11"/>
      <c r="DF450" s="11"/>
      <c r="DG450" s="11"/>
      <c r="DH450" s="11"/>
      <c r="DI450" s="11"/>
      <c r="DJ450" s="11"/>
      <c r="DK450" s="11"/>
      <c r="DL450" s="11"/>
      <c r="DM450" s="11"/>
      <c r="DN450" s="11"/>
      <c r="DO450" s="11"/>
      <c r="DP450" s="11"/>
      <c r="DQ450" s="11"/>
      <c r="DR450" s="11"/>
      <c r="DS450" s="11"/>
      <c r="DT450" s="11"/>
      <c r="DU450" s="11"/>
      <c r="DV450" s="11"/>
      <c r="DW450" s="11"/>
      <c r="DX450" s="11"/>
      <c r="DY450" s="11"/>
      <c r="DZ450" s="11"/>
      <c r="EA450" s="11"/>
      <c r="EB450" s="11"/>
      <c r="EC450" s="11"/>
      <c r="ED450" s="11"/>
      <c r="EE450" s="11"/>
      <c r="EF450" s="11"/>
      <c r="EG450" s="11"/>
      <c r="EH450" s="11"/>
      <c r="EI450" s="11"/>
      <c r="EJ450" s="11"/>
      <c r="EK450" s="11"/>
      <c r="EL450" s="11"/>
      <c r="EM450" s="11"/>
      <c r="EN450" s="11"/>
      <c r="EO450" s="11"/>
      <c r="EP450" s="11"/>
      <c r="EQ450" s="11"/>
      <c r="ER450" s="11"/>
      <c r="ES450" s="11"/>
      <c r="ET450" s="11"/>
      <c r="EU450" s="11"/>
      <c r="EV450" s="11"/>
      <c r="EW450" s="11"/>
      <c r="EX450" s="11"/>
    </row>
    <row r="451" spans="1:154" x14ac:dyDescent="0.2">
      <c r="A451" s="206" t="s">
        <v>239</v>
      </c>
      <c r="B451" s="207"/>
      <c r="C451" s="207"/>
      <c r="D451" s="207"/>
      <c r="E451" s="207"/>
      <c r="F451" s="207"/>
      <c r="G451" s="52" t="s">
        <v>240</v>
      </c>
      <c r="H451" s="65">
        <f>H7-H80</f>
        <v>-3574500</v>
      </c>
      <c r="I451" s="65">
        <f>I7-I80</f>
        <v>-3574500</v>
      </c>
      <c r="J451" s="65">
        <f t="shared" si="162"/>
        <v>0</v>
      </c>
      <c r="K451" s="97"/>
      <c r="L451" s="65">
        <f>L7-L80</f>
        <v>-3574500</v>
      </c>
      <c r="M451" s="84">
        <f>M7-M80</f>
        <v>0</v>
      </c>
      <c r="N451" s="65">
        <f>N7-N80</f>
        <v>165529.80999999959</v>
      </c>
      <c r="O451" s="67">
        <f>O7-O80</f>
        <v>165529.80999999959</v>
      </c>
      <c r="P451" s="67">
        <f t="shared" si="166"/>
        <v>-3740029.8099999996</v>
      </c>
      <c r="Q451" s="41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  <c r="DC451" s="11"/>
      <c r="DD451" s="11"/>
      <c r="DE451" s="11"/>
      <c r="DF451" s="11"/>
      <c r="DG451" s="11"/>
      <c r="DH451" s="11"/>
      <c r="DI451" s="11"/>
      <c r="DJ451" s="11"/>
      <c r="DK451" s="11"/>
      <c r="DL451" s="11"/>
      <c r="DM451" s="11"/>
      <c r="DN451" s="11"/>
      <c r="DO451" s="11"/>
      <c r="DP451" s="11"/>
      <c r="DQ451" s="11"/>
      <c r="DR451" s="11"/>
      <c r="DS451" s="11"/>
      <c r="DT451" s="11"/>
      <c r="DU451" s="11"/>
      <c r="DV451" s="11"/>
      <c r="DW451" s="11"/>
      <c r="DX451" s="11"/>
      <c r="DY451" s="11"/>
      <c r="DZ451" s="11"/>
      <c r="EA451" s="11"/>
      <c r="EB451" s="11"/>
      <c r="EC451" s="11"/>
      <c r="ED451" s="11"/>
      <c r="EE451" s="11"/>
      <c r="EF451" s="11"/>
      <c r="EG451" s="11"/>
      <c r="EH451" s="11"/>
      <c r="EI451" s="11"/>
      <c r="EJ451" s="11"/>
      <c r="EK451" s="11"/>
      <c r="EL451" s="11"/>
      <c r="EM451" s="11"/>
      <c r="EN451" s="11"/>
      <c r="EO451" s="11"/>
      <c r="EP451" s="11"/>
      <c r="EQ451" s="11"/>
      <c r="ER451" s="11"/>
      <c r="ES451" s="11"/>
      <c r="ET451" s="11"/>
      <c r="EU451" s="11"/>
      <c r="EV451" s="11"/>
      <c r="EW451" s="11"/>
      <c r="EX451" s="11"/>
    </row>
    <row r="452" spans="1:154" x14ac:dyDescent="0.2">
      <c r="A452" s="38"/>
      <c r="B452" s="39" t="s">
        <v>88</v>
      </c>
      <c r="C452" s="39"/>
      <c r="D452" s="39"/>
      <c r="E452" s="39"/>
      <c r="F452" s="39"/>
      <c r="G452" s="52" t="s">
        <v>241</v>
      </c>
      <c r="H452" s="65">
        <f>H58-H449</f>
        <v>-3524500</v>
      </c>
      <c r="I452" s="65">
        <f>I58-I449</f>
        <v>-3524500</v>
      </c>
      <c r="J452" s="65">
        <f t="shared" si="162"/>
        <v>0</v>
      </c>
      <c r="K452" s="97"/>
      <c r="L452" s="65">
        <f>L58-L449</f>
        <v>-3524500</v>
      </c>
      <c r="M452" s="84">
        <f>M58-M449</f>
        <v>0</v>
      </c>
      <c r="N452" s="65">
        <f>N58-N449</f>
        <v>-1561722.69</v>
      </c>
      <c r="O452" s="67">
        <f>O58-O449</f>
        <v>-1561722.69</v>
      </c>
      <c r="P452" s="67">
        <f t="shared" si="166"/>
        <v>-1962777.31</v>
      </c>
      <c r="Q452" s="41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  <c r="CX452" s="10"/>
      <c r="CY452" s="10"/>
      <c r="CZ452" s="10"/>
      <c r="DA452" s="10"/>
      <c r="DB452" s="10"/>
      <c r="DC452" s="11"/>
      <c r="DD452" s="11"/>
      <c r="DE452" s="11"/>
      <c r="DF452" s="11"/>
      <c r="DG452" s="11"/>
      <c r="DH452" s="11"/>
      <c r="DI452" s="11"/>
      <c r="DJ452" s="11"/>
      <c r="DK452" s="11"/>
      <c r="DL452" s="11"/>
      <c r="DM452" s="11"/>
      <c r="DN452" s="11"/>
      <c r="DO452" s="11"/>
      <c r="DP452" s="11"/>
      <c r="DQ452" s="11"/>
      <c r="DR452" s="11"/>
      <c r="DS452" s="11"/>
      <c r="DT452" s="11"/>
      <c r="DU452" s="11"/>
      <c r="DV452" s="11"/>
      <c r="DW452" s="11"/>
      <c r="DX452" s="11"/>
      <c r="DY452" s="11"/>
      <c r="DZ452" s="11"/>
      <c r="EA452" s="11"/>
      <c r="EB452" s="11"/>
      <c r="EC452" s="11"/>
      <c r="ED452" s="11"/>
      <c r="EE452" s="11"/>
      <c r="EF452" s="11"/>
      <c r="EG452" s="11"/>
      <c r="EH452" s="11"/>
      <c r="EI452" s="11"/>
      <c r="EJ452" s="11"/>
      <c r="EK452" s="11"/>
      <c r="EL452" s="11"/>
      <c r="EM452" s="11"/>
      <c r="EN452" s="11"/>
      <c r="EO452" s="11"/>
      <c r="EP452" s="11"/>
      <c r="EQ452" s="11"/>
      <c r="ER452" s="11"/>
      <c r="ES452" s="11"/>
      <c r="ET452" s="11"/>
      <c r="EU452" s="11"/>
      <c r="EV452" s="11"/>
      <c r="EW452" s="11"/>
      <c r="EX452" s="11"/>
    </row>
    <row r="453" spans="1:154" ht="21" customHeight="1" thickBot="1" x14ac:dyDescent="0.25">
      <c r="A453" s="174"/>
      <c r="B453" s="175">
        <v>11</v>
      </c>
      <c r="C453" s="175"/>
      <c r="D453" s="175"/>
      <c r="E453" s="175"/>
      <c r="F453" s="175"/>
      <c r="G453" s="176" t="s">
        <v>242</v>
      </c>
      <c r="H453" s="177">
        <f>+H59-H450</f>
        <v>-50000</v>
      </c>
      <c r="I453" s="177">
        <f>+I59-I450</f>
        <v>-50000</v>
      </c>
      <c r="J453" s="177">
        <f t="shared" si="162"/>
        <v>0</v>
      </c>
      <c r="K453" s="177"/>
      <c r="L453" s="177">
        <f>+L59-L450</f>
        <v>-50000</v>
      </c>
      <c r="M453" s="177">
        <f>+M59-M450</f>
        <v>0</v>
      </c>
      <c r="N453" s="177">
        <f>+N59-N450</f>
        <v>1727252.5</v>
      </c>
      <c r="O453" s="177">
        <f>+O59-O450</f>
        <v>1727252.5</v>
      </c>
      <c r="P453" s="177">
        <f t="shared" si="166"/>
        <v>-1777252.5</v>
      </c>
      <c r="Q453" s="178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  <c r="CW453" s="10"/>
      <c r="CX453" s="10"/>
      <c r="CY453" s="10"/>
      <c r="CZ453" s="10"/>
      <c r="DA453" s="10"/>
      <c r="DB453" s="10"/>
      <c r="DC453" s="11"/>
      <c r="DD453" s="11"/>
      <c r="DE453" s="11"/>
      <c r="DF453" s="11"/>
      <c r="DG453" s="11"/>
      <c r="DH453" s="11"/>
      <c r="DI453" s="11"/>
      <c r="DJ453" s="11"/>
      <c r="DK453" s="11"/>
      <c r="DL453" s="11"/>
      <c r="DM453" s="11"/>
      <c r="DN453" s="11"/>
      <c r="DO453" s="11"/>
      <c r="DP453" s="11"/>
      <c r="DQ453" s="11"/>
      <c r="DR453" s="11"/>
      <c r="DS453" s="11"/>
      <c r="DT453" s="11"/>
      <c r="DU453" s="11"/>
      <c r="DV453" s="11"/>
      <c r="DW453" s="11"/>
      <c r="DX453" s="11"/>
      <c r="DY453" s="11"/>
      <c r="DZ453" s="11"/>
      <c r="EA453" s="11"/>
      <c r="EB453" s="11"/>
      <c r="EC453" s="11"/>
      <c r="ED453" s="11"/>
      <c r="EE453" s="11"/>
      <c r="EF453" s="11"/>
      <c r="EG453" s="11"/>
      <c r="EH453" s="11"/>
      <c r="EI453" s="11"/>
      <c r="EJ453" s="11"/>
      <c r="EK453" s="11"/>
      <c r="EL453" s="11"/>
      <c r="EM453" s="11"/>
      <c r="EN453" s="11"/>
      <c r="EO453" s="11"/>
      <c r="EP453" s="11"/>
      <c r="EQ453" s="11"/>
      <c r="ER453" s="11"/>
      <c r="ES453" s="11"/>
      <c r="ET453" s="11"/>
      <c r="EU453" s="11"/>
      <c r="EV453" s="11"/>
      <c r="EW453" s="11"/>
      <c r="EX453" s="11"/>
    </row>
    <row r="454" spans="1:154" x14ac:dyDescent="0.2">
      <c r="M454" s="103"/>
      <c r="N454" s="103"/>
      <c r="O454" s="103"/>
      <c r="P454" s="101"/>
      <c r="R454" s="104"/>
      <c r="S454" s="104"/>
      <c r="T454" s="104"/>
      <c r="U454" s="104"/>
    </row>
    <row r="455" spans="1:154" x14ac:dyDescent="0.2">
      <c r="M455" s="103"/>
      <c r="N455" s="103"/>
      <c r="O455" s="103"/>
      <c r="P455" s="101"/>
      <c r="R455" s="104"/>
      <c r="S455" s="104"/>
      <c r="T455" s="104"/>
      <c r="U455" s="104"/>
    </row>
    <row r="456" spans="1:154" ht="15" x14ac:dyDescent="0.2">
      <c r="D456" s="182"/>
      <c r="E456" s="182" t="s">
        <v>427</v>
      </c>
      <c r="F456" s="182"/>
      <c r="G456" s="183"/>
      <c r="K456" s="7" t="s">
        <v>428</v>
      </c>
      <c r="M456" s="103"/>
      <c r="N456" s="184" t="s">
        <v>431</v>
      </c>
      <c r="O456" s="103"/>
      <c r="P456" s="101"/>
      <c r="R456" s="104"/>
      <c r="S456" s="104"/>
      <c r="T456" s="104"/>
      <c r="U456" s="104"/>
    </row>
    <row r="457" spans="1:154" ht="15" x14ac:dyDescent="0.2">
      <c r="D457" s="182" t="s">
        <v>429</v>
      </c>
      <c r="E457" s="182"/>
      <c r="F457" s="182"/>
      <c r="G457" s="183"/>
      <c r="K457" s="7" t="s">
        <v>430</v>
      </c>
      <c r="M457" s="103"/>
      <c r="N457" s="184" t="s">
        <v>432</v>
      </c>
      <c r="O457" s="103"/>
      <c r="P457" s="101"/>
      <c r="R457" s="104"/>
      <c r="S457" s="104"/>
      <c r="T457" s="104"/>
      <c r="U457" s="104"/>
    </row>
    <row r="458" spans="1:154" ht="15" x14ac:dyDescent="0.2">
      <c r="D458" s="182"/>
      <c r="E458" s="182"/>
      <c r="F458" s="182"/>
      <c r="G458" s="183"/>
      <c r="M458" s="103"/>
      <c r="N458" s="103"/>
      <c r="O458" s="103"/>
      <c r="P458" s="101"/>
      <c r="R458" s="104"/>
      <c r="S458" s="104"/>
      <c r="T458" s="104"/>
      <c r="U458" s="104"/>
    </row>
    <row r="459" spans="1:154" ht="15" x14ac:dyDescent="0.2">
      <c r="D459" s="182"/>
      <c r="E459" s="182"/>
      <c r="F459" s="182"/>
      <c r="G459" s="183"/>
      <c r="M459" s="103"/>
      <c r="N459" s="103"/>
      <c r="O459" s="103"/>
      <c r="P459" s="101"/>
      <c r="R459" s="104"/>
      <c r="S459" s="104"/>
      <c r="T459" s="104"/>
      <c r="U459" s="104"/>
    </row>
    <row r="460" spans="1:154" x14ac:dyDescent="0.2">
      <c r="M460" s="103"/>
      <c r="N460" s="103"/>
      <c r="O460" s="103"/>
      <c r="P460" s="101"/>
      <c r="R460" s="104"/>
      <c r="S460" s="104"/>
      <c r="T460" s="104"/>
      <c r="U460" s="104"/>
    </row>
    <row r="461" spans="1:154" x14ac:dyDescent="0.2">
      <c r="M461" s="103"/>
      <c r="N461" s="103"/>
      <c r="O461" s="103"/>
      <c r="P461" s="101"/>
      <c r="R461" s="104"/>
      <c r="S461" s="104"/>
      <c r="T461" s="104"/>
      <c r="U461" s="104"/>
    </row>
    <row r="462" spans="1:154" x14ac:dyDescent="0.2">
      <c r="M462" s="103"/>
      <c r="N462" s="103"/>
      <c r="O462" s="103"/>
      <c r="P462" s="101"/>
      <c r="R462" s="104"/>
      <c r="S462" s="104"/>
      <c r="T462" s="104"/>
      <c r="U462" s="104"/>
    </row>
    <row r="463" spans="1:154" x14ac:dyDescent="0.2">
      <c r="M463" s="103"/>
      <c r="N463" s="103"/>
      <c r="O463" s="103"/>
      <c r="P463" s="101"/>
      <c r="R463" s="104"/>
      <c r="S463" s="104"/>
      <c r="T463" s="104"/>
      <c r="U463" s="104"/>
    </row>
    <row r="464" spans="1:154" x14ac:dyDescent="0.2">
      <c r="M464" s="103"/>
      <c r="N464" s="103"/>
      <c r="O464" s="103"/>
      <c r="P464" s="101"/>
      <c r="R464" s="104"/>
      <c r="S464" s="104"/>
      <c r="T464" s="104"/>
      <c r="U464" s="104"/>
    </row>
    <row r="465" spans="13:21" x14ac:dyDescent="0.2">
      <c r="M465" s="103"/>
      <c r="N465" s="103"/>
      <c r="O465" s="103"/>
      <c r="P465" s="101"/>
      <c r="R465" s="104"/>
      <c r="S465" s="104"/>
      <c r="T465" s="104"/>
      <c r="U465" s="104"/>
    </row>
    <row r="466" spans="13:21" x14ac:dyDescent="0.2">
      <c r="M466" s="103"/>
      <c r="N466" s="103"/>
      <c r="O466" s="103"/>
      <c r="P466" s="101"/>
      <c r="R466" s="104"/>
      <c r="S466" s="104"/>
      <c r="T466" s="104"/>
      <c r="U466" s="104"/>
    </row>
    <row r="467" spans="13:21" x14ac:dyDescent="0.2">
      <c r="M467" s="103"/>
      <c r="N467" s="103"/>
      <c r="O467" s="103"/>
      <c r="P467" s="101"/>
      <c r="R467" s="104"/>
      <c r="S467" s="104"/>
      <c r="T467" s="104"/>
      <c r="U467" s="104"/>
    </row>
    <row r="468" spans="13:21" x14ac:dyDescent="0.2">
      <c r="M468" s="103"/>
      <c r="N468" s="103"/>
      <c r="O468" s="103"/>
      <c r="P468" s="101"/>
      <c r="R468" s="104"/>
      <c r="S468" s="104"/>
      <c r="T468" s="104"/>
      <c r="U468" s="104"/>
    </row>
    <row r="469" spans="13:21" x14ac:dyDescent="0.2">
      <c r="M469" s="103"/>
      <c r="N469" s="103"/>
      <c r="O469" s="103"/>
      <c r="P469" s="101"/>
      <c r="R469" s="104"/>
      <c r="S469" s="104"/>
      <c r="T469" s="104"/>
      <c r="U469" s="104"/>
    </row>
    <row r="470" spans="13:21" x14ac:dyDescent="0.2">
      <c r="M470" s="103"/>
      <c r="N470" s="103"/>
      <c r="O470" s="103"/>
      <c r="P470" s="101"/>
      <c r="R470" s="104"/>
      <c r="S470" s="104"/>
      <c r="T470" s="104"/>
      <c r="U470" s="104"/>
    </row>
    <row r="471" spans="13:21" x14ac:dyDescent="0.2">
      <c r="M471" s="103"/>
      <c r="N471" s="103"/>
      <c r="O471" s="103"/>
      <c r="P471" s="101"/>
      <c r="R471" s="104"/>
      <c r="S471" s="104"/>
      <c r="T471" s="104"/>
      <c r="U471" s="104"/>
    </row>
    <row r="472" spans="13:21" x14ac:dyDescent="0.2">
      <c r="M472" s="103"/>
      <c r="N472" s="103"/>
      <c r="O472" s="103"/>
      <c r="P472" s="101"/>
      <c r="R472" s="104"/>
      <c r="S472" s="104"/>
      <c r="T472" s="104"/>
      <c r="U472" s="104"/>
    </row>
    <row r="473" spans="13:21" x14ac:dyDescent="0.2">
      <c r="M473" s="103"/>
      <c r="N473" s="103"/>
      <c r="O473" s="103"/>
      <c r="P473" s="101"/>
      <c r="R473" s="104"/>
      <c r="S473" s="104"/>
      <c r="T473" s="104"/>
      <c r="U473" s="104"/>
    </row>
    <row r="474" spans="13:21" x14ac:dyDescent="0.2">
      <c r="M474" s="103"/>
      <c r="N474" s="103"/>
      <c r="O474" s="103"/>
      <c r="P474" s="101"/>
      <c r="R474" s="104"/>
      <c r="S474" s="104"/>
      <c r="T474" s="104"/>
      <c r="U474" s="104"/>
    </row>
    <row r="475" spans="13:21" x14ac:dyDescent="0.2">
      <c r="M475" s="103"/>
      <c r="N475" s="103"/>
      <c r="O475" s="103"/>
      <c r="P475" s="101"/>
      <c r="R475" s="104"/>
      <c r="S475" s="104"/>
      <c r="T475" s="104"/>
      <c r="U475" s="104"/>
    </row>
    <row r="476" spans="13:21" x14ac:dyDescent="0.2">
      <c r="M476" s="103"/>
      <c r="N476" s="103"/>
      <c r="O476" s="103"/>
      <c r="P476" s="101"/>
      <c r="R476" s="104"/>
      <c r="S476" s="104"/>
      <c r="T476" s="104"/>
      <c r="U476" s="104"/>
    </row>
    <row r="477" spans="13:21" x14ac:dyDescent="0.2">
      <c r="M477" s="103"/>
      <c r="N477" s="103"/>
      <c r="O477" s="103"/>
      <c r="P477" s="101"/>
      <c r="R477" s="104"/>
      <c r="S477" s="104"/>
      <c r="T477" s="104"/>
      <c r="U477" s="104"/>
    </row>
    <row r="478" spans="13:21" x14ac:dyDescent="0.2">
      <c r="M478" s="103"/>
      <c r="N478" s="103"/>
      <c r="O478" s="103"/>
      <c r="P478" s="101"/>
      <c r="R478" s="104"/>
      <c r="S478" s="104"/>
      <c r="T478" s="104"/>
      <c r="U478" s="104"/>
    </row>
    <row r="479" spans="13:21" x14ac:dyDescent="0.2">
      <c r="M479" s="103"/>
      <c r="N479" s="103"/>
      <c r="O479" s="103"/>
      <c r="P479" s="101"/>
      <c r="R479" s="104"/>
      <c r="S479" s="104"/>
      <c r="T479" s="104"/>
      <c r="U479" s="104"/>
    </row>
    <row r="480" spans="13:21" x14ac:dyDescent="0.2">
      <c r="M480" s="103"/>
      <c r="N480" s="103"/>
      <c r="O480" s="103"/>
      <c r="P480" s="101"/>
      <c r="R480" s="104"/>
      <c r="S480" s="104"/>
      <c r="T480" s="104"/>
      <c r="U480" s="104"/>
    </row>
    <row r="481" spans="13:21" x14ac:dyDescent="0.2">
      <c r="M481" s="103"/>
      <c r="N481" s="103"/>
      <c r="O481" s="103"/>
      <c r="P481" s="101"/>
      <c r="R481" s="104"/>
      <c r="S481" s="104"/>
      <c r="T481" s="104"/>
      <c r="U481" s="104"/>
    </row>
    <row r="482" spans="13:21" x14ac:dyDescent="0.2">
      <c r="M482" s="103"/>
      <c r="N482" s="103"/>
      <c r="O482" s="103"/>
      <c r="P482" s="101"/>
      <c r="R482" s="104"/>
      <c r="S482" s="104"/>
      <c r="T482" s="104"/>
      <c r="U482" s="104"/>
    </row>
    <row r="483" spans="13:21" x14ac:dyDescent="0.2">
      <c r="M483" s="103"/>
      <c r="N483" s="103"/>
      <c r="O483" s="103"/>
      <c r="P483" s="101"/>
      <c r="R483" s="104"/>
      <c r="S483" s="104"/>
      <c r="T483" s="104"/>
      <c r="U483" s="104"/>
    </row>
    <row r="484" spans="13:21" x14ac:dyDescent="0.2">
      <c r="M484" s="103"/>
      <c r="N484" s="103"/>
      <c r="O484" s="103"/>
      <c r="P484" s="101"/>
      <c r="R484" s="104"/>
      <c r="S484" s="104"/>
      <c r="T484" s="104"/>
      <c r="U484" s="104"/>
    </row>
    <row r="485" spans="13:21" x14ac:dyDescent="0.2">
      <c r="M485" s="103"/>
      <c r="N485" s="103"/>
      <c r="O485" s="103"/>
      <c r="P485" s="101"/>
      <c r="R485" s="104"/>
      <c r="S485" s="104"/>
      <c r="T485" s="104"/>
      <c r="U485" s="104"/>
    </row>
    <row r="486" spans="13:21" x14ac:dyDescent="0.2">
      <c r="M486" s="103"/>
      <c r="N486" s="103"/>
      <c r="O486" s="103"/>
      <c r="P486" s="101"/>
      <c r="R486" s="104"/>
      <c r="S486" s="104"/>
      <c r="T486" s="104"/>
      <c r="U486" s="104"/>
    </row>
    <row r="487" spans="13:21" x14ac:dyDescent="0.2">
      <c r="M487" s="103"/>
      <c r="N487" s="103"/>
      <c r="O487" s="103"/>
      <c r="P487" s="101"/>
      <c r="R487" s="104"/>
      <c r="S487" s="104"/>
      <c r="T487" s="104"/>
      <c r="U487" s="104"/>
    </row>
    <row r="488" spans="13:21" x14ac:dyDescent="0.2">
      <c r="M488" s="103"/>
      <c r="N488" s="103"/>
      <c r="O488" s="103"/>
      <c r="P488" s="101"/>
      <c r="R488" s="104"/>
      <c r="S488" s="104"/>
      <c r="T488" s="104"/>
      <c r="U488" s="104"/>
    </row>
    <row r="489" spans="13:21" x14ac:dyDescent="0.2">
      <c r="M489" s="103"/>
      <c r="N489" s="103"/>
      <c r="O489" s="103"/>
      <c r="P489" s="101"/>
      <c r="R489" s="104"/>
      <c r="S489" s="104"/>
      <c r="T489" s="104"/>
      <c r="U489" s="104"/>
    </row>
    <row r="490" spans="13:21" x14ac:dyDescent="0.2">
      <c r="M490" s="103"/>
      <c r="N490" s="103"/>
      <c r="O490" s="103"/>
      <c r="P490" s="101"/>
      <c r="R490" s="104"/>
      <c r="S490" s="104"/>
      <c r="T490" s="104"/>
      <c r="U490" s="104"/>
    </row>
    <row r="491" spans="13:21" x14ac:dyDescent="0.2">
      <c r="M491" s="103"/>
      <c r="N491" s="103"/>
      <c r="O491" s="103"/>
      <c r="P491" s="101"/>
      <c r="R491" s="104"/>
      <c r="S491" s="104"/>
      <c r="T491" s="104"/>
      <c r="U491" s="104"/>
    </row>
    <row r="492" spans="13:21" x14ac:dyDescent="0.2">
      <c r="M492" s="103"/>
      <c r="N492" s="103"/>
      <c r="O492" s="103"/>
      <c r="P492" s="101"/>
      <c r="R492" s="104"/>
      <c r="S492" s="104"/>
      <c r="T492" s="104"/>
      <c r="U492" s="104"/>
    </row>
    <row r="493" spans="13:21" x14ac:dyDescent="0.2">
      <c r="M493" s="103"/>
      <c r="N493" s="103"/>
      <c r="O493" s="103"/>
      <c r="P493" s="101"/>
      <c r="R493" s="104"/>
      <c r="S493" s="104"/>
      <c r="T493" s="104"/>
      <c r="U493" s="104"/>
    </row>
    <row r="494" spans="13:21" x14ac:dyDescent="0.2">
      <c r="M494" s="103"/>
      <c r="N494" s="103"/>
      <c r="O494" s="103"/>
      <c r="P494" s="101"/>
      <c r="R494" s="104"/>
      <c r="S494" s="104"/>
      <c r="T494" s="104"/>
      <c r="U494" s="104"/>
    </row>
    <row r="495" spans="13:21" x14ac:dyDescent="0.2">
      <c r="M495" s="103"/>
      <c r="N495" s="103"/>
      <c r="O495" s="103"/>
      <c r="P495" s="101"/>
      <c r="R495" s="104"/>
      <c r="S495" s="104"/>
      <c r="T495" s="104"/>
      <c r="U495" s="104"/>
    </row>
    <row r="496" spans="13:21" x14ac:dyDescent="0.2">
      <c r="M496" s="103"/>
      <c r="N496" s="103"/>
      <c r="O496" s="103"/>
      <c r="P496" s="101"/>
      <c r="R496" s="104"/>
      <c r="S496" s="104"/>
      <c r="T496" s="104"/>
      <c r="U496" s="104"/>
    </row>
    <row r="497" spans="13:21" x14ac:dyDescent="0.2">
      <c r="M497" s="103"/>
      <c r="N497" s="103"/>
      <c r="O497" s="103"/>
      <c r="P497" s="101"/>
      <c r="R497" s="104"/>
      <c r="S497" s="104"/>
      <c r="T497" s="104"/>
      <c r="U497" s="104"/>
    </row>
    <row r="498" spans="13:21" x14ac:dyDescent="0.2">
      <c r="M498" s="103"/>
      <c r="N498" s="103"/>
      <c r="O498" s="103"/>
      <c r="P498" s="101"/>
      <c r="R498" s="104"/>
      <c r="S498" s="104"/>
      <c r="T498" s="104"/>
      <c r="U498" s="104"/>
    </row>
    <row r="499" spans="13:21" x14ac:dyDescent="0.2">
      <c r="M499" s="103"/>
      <c r="N499" s="103"/>
      <c r="O499" s="103"/>
      <c r="P499" s="101"/>
      <c r="R499" s="104"/>
      <c r="S499" s="104"/>
      <c r="T499" s="104"/>
      <c r="U499" s="104"/>
    </row>
    <row r="500" spans="13:21" x14ac:dyDescent="0.2">
      <c r="M500" s="103"/>
      <c r="N500" s="103"/>
      <c r="O500" s="103"/>
      <c r="P500" s="101"/>
      <c r="R500" s="104"/>
      <c r="S500" s="104"/>
      <c r="T500" s="104"/>
      <c r="U500" s="104"/>
    </row>
    <row r="501" spans="13:21" x14ac:dyDescent="0.2">
      <c r="M501" s="103"/>
      <c r="N501" s="103"/>
      <c r="O501" s="103"/>
      <c r="P501" s="101"/>
      <c r="R501" s="104"/>
      <c r="S501" s="104"/>
      <c r="T501" s="104"/>
      <c r="U501" s="104"/>
    </row>
    <row r="502" spans="13:21" x14ac:dyDescent="0.2">
      <c r="M502" s="103"/>
      <c r="N502" s="103"/>
      <c r="O502" s="103"/>
      <c r="P502" s="101"/>
      <c r="R502" s="104"/>
      <c r="S502" s="104"/>
      <c r="T502" s="104"/>
      <c r="U502" s="104"/>
    </row>
    <row r="503" spans="13:21" x14ac:dyDescent="0.2">
      <c r="M503" s="103"/>
      <c r="N503" s="103"/>
      <c r="O503" s="103"/>
      <c r="P503" s="101"/>
      <c r="R503" s="104"/>
      <c r="S503" s="104"/>
      <c r="T503" s="104"/>
      <c r="U503" s="104"/>
    </row>
    <row r="504" spans="13:21" x14ac:dyDescent="0.2">
      <c r="M504" s="103"/>
      <c r="N504" s="103"/>
      <c r="O504" s="103"/>
      <c r="P504" s="101"/>
      <c r="R504" s="104"/>
      <c r="S504" s="104"/>
      <c r="T504" s="104"/>
      <c r="U504" s="104"/>
    </row>
    <row r="505" spans="13:21" x14ac:dyDescent="0.2">
      <c r="M505" s="103"/>
      <c r="N505" s="103"/>
      <c r="O505" s="103"/>
      <c r="P505" s="101"/>
      <c r="R505" s="104"/>
      <c r="S505" s="104"/>
      <c r="T505" s="104"/>
      <c r="U505" s="104"/>
    </row>
    <row r="506" spans="13:21" x14ac:dyDescent="0.2">
      <c r="M506" s="103"/>
      <c r="N506" s="103"/>
      <c r="O506" s="103"/>
      <c r="P506" s="101"/>
      <c r="R506" s="104"/>
      <c r="S506" s="104"/>
      <c r="T506" s="104"/>
      <c r="U506" s="104"/>
    </row>
    <row r="507" spans="13:21" x14ac:dyDescent="0.2">
      <c r="M507" s="103"/>
      <c r="N507" s="103"/>
      <c r="O507" s="103"/>
      <c r="P507" s="101"/>
      <c r="R507" s="104"/>
      <c r="S507" s="104"/>
      <c r="T507" s="104"/>
      <c r="U507" s="104"/>
    </row>
    <row r="508" spans="13:21" x14ac:dyDescent="0.2">
      <c r="M508" s="103"/>
      <c r="N508" s="103"/>
      <c r="O508" s="103"/>
      <c r="P508" s="101"/>
      <c r="R508" s="104"/>
      <c r="S508" s="104"/>
      <c r="T508" s="104"/>
      <c r="U508" s="104"/>
    </row>
    <row r="509" spans="13:21" x14ac:dyDescent="0.2">
      <c r="M509" s="103"/>
      <c r="N509" s="103"/>
      <c r="O509" s="103"/>
      <c r="P509" s="101"/>
      <c r="R509" s="104"/>
      <c r="S509" s="104"/>
      <c r="T509" s="104"/>
      <c r="U509" s="104"/>
    </row>
    <row r="510" spans="13:21" x14ac:dyDescent="0.2">
      <c r="M510" s="103"/>
      <c r="N510" s="103"/>
      <c r="O510" s="103"/>
      <c r="P510" s="101"/>
      <c r="R510" s="104"/>
      <c r="S510" s="104"/>
      <c r="T510" s="104"/>
      <c r="U510" s="104"/>
    </row>
    <row r="511" spans="13:21" x14ac:dyDescent="0.2">
      <c r="M511" s="103"/>
      <c r="N511" s="103"/>
      <c r="O511" s="103"/>
      <c r="P511" s="101"/>
      <c r="R511" s="104"/>
      <c r="S511" s="104"/>
      <c r="T511" s="104"/>
      <c r="U511" s="104"/>
    </row>
    <row r="512" spans="13:21" x14ac:dyDescent="0.2">
      <c r="M512" s="103"/>
      <c r="N512" s="103"/>
      <c r="O512" s="103"/>
      <c r="P512" s="101"/>
      <c r="R512" s="104"/>
      <c r="S512" s="104"/>
      <c r="T512" s="104"/>
      <c r="U512" s="104"/>
    </row>
    <row r="513" spans="13:21" x14ac:dyDescent="0.2">
      <c r="M513" s="103"/>
      <c r="N513" s="103"/>
      <c r="O513" s="103"/>
      <c r="P513" s="101"/>
      <c r="R513" s="104"/>
      <c r="S513" s="104"/>
      <c r="T513" s="104"/>
      <c r="U513" s="104"/>
    </row>
    <row r="514" spans="13:21" x14ac:dyDescent="0.2">
      <c r="M514" s="103"/>
      <c r="N514" s="103"/>
      <c r="O514" s="103"/>
      <c r="P514" s="101"/>
      <c r="R514" s="104"/>
      <c r="S514" s="104"/>
      <c r="T514" s="104"/>
      <c r="U514" s="104"/>
    </row>
    <row r="515" spans="13:21" x14ac:dyDescent="0.2">
      <c r="M515" s="103"/>
      <c r="N515" s="103"/>
      <c r="O515" s="103"/>
      <c r="P515" s="101"/>
      <c r="R515" s="104"/>
      <c r="S515" s="104"/>
      <c r="T515" s="104"/>
      <c r="U515" s="104"/>
    </row>
    <row r="516" spans="13:21" x14ac:dyDescent="0.2">
      <c r="M516" s="103"/>
      <c r="N516" s="103"/>
      <c r="O516" s="103"/>
      <c r="P516" s="101"/>
      <c r="R516" s="104"/>
      <c r="S516" s="104"/>
      <c r="T516" s="104"/>
      <c r="U516" s="104"/>
    </row>
    <row r="517" spans="13:21" x14ac:dyDescent="0.2">
      <c r="M517" s="103"/>
      <c r="N517" s="103"/>
      <c r="O517" s="103"/>
      <c r="P517" s="101"/>
      <c r="R517" s="104"/>
      <c r="S517" s="104"/>
      <c r="T517" s="104"/>
      <c r="U517" s="104"/>
    </row>
    <row r="518" spans="13:21" x14ac:dyDescent="0.2">
      <c r="M518" s="103"/>
      <c r="N518" s="103"/>
      <c r="O518" s="103"/>
      <c r="P518" s="101"/>
      <c r="R518" s="104"/>
      <c r="S518" s="104"/>
      <c r="T518" s="104"/>
      <c r="U518" s="104"/>
    </row>
    <row r="519" spans="13:21" x14ac:dyDescent="0.2">
      <c r="M519" s="103"/>
      <c r="N519" s="103"/>
      <c r="O519" s="103"/>
      <c r="P519" s="101"/>
      <c r="R519" s="104"/>
      <c r="S519" s="104"/>
      <c r="T519" s="104"/>
      <c r="U519" s="104"/>
    </row>
    <row r="520" spans="13:21" x14ac:dyDescent="0.2">
      <c r="M520" s="103"/>
      <c r="N520" s="103"/>
      <c r="O520" s="103"/>
      <c r="P520" s="101"/>
      <c r="R520" s="104"/>
      <c r="S520" s="104"/>
      <c r="T520" s="104"/>
      <c r="U520" s="104"/>
    </row>
    <row r="521" spans="13:21" x14ac:dyDescent="0.2">
      <c r="M521" s="103"/>
      <c r="N521" s="103"/>
      <c r="O521" s="103"/>
      <c r="P521" s="101"/>
      <c r="R521" s="104"/>
      <c r="S521" s="104"/>
      <c r="T521" s="104"/>
      <c r="U521" s="104"/>
    </row>
    <row r="522" spans="13:21" x14ac:dyDescent="0.2">
      <c r="M522" s="103"/>
      <c r="N522" s="103"/>
      <c r="O522" s="103"/>
      <c r="P522" s="101"/>
      <c r="R522" s="104"/>
      <c r="S522" s="104"/>
      <c r="T522" s="104"/>
      <c r="U522" s="104"/>
    </row>
    <row r="523" spans="13:21" x14ac:dyDescent="0.2">
      <c r="M523" s="103"/>
      <c r="N523" s="103"/>
      <c r="O523" s="103"/>
      <c r="P523" s="101"/>
      <c r="R523" s="104"/>
      <c r="S523" s="104"/>
      <c r="T523" s="104"/>
      <c r="U523" s="104"/>
    </row>
    <row r="524" spans="13:21" x14ac:dyDescent="0.2">
      <c r="M524" s="103"/>
      <c r="N524" s="103"/>
      <c r="O524" s="103"/>
      <c r="P524" s="101"/>
      <c r="R524" s="104"/>
      <c r="S524" s="104"/>
      <c r="T524" s="104"/>
      <c r="U524" s="104"/>
    </row>
    <row r="525" spans="13:21" x14ac:dyDescent="0.2">
      <c r="M525" s="103"/>
      <c r="N525" s="103"/>
      <c r="O525" s="103"/>
      <c r="P525" s="101"/>
      <c r="R525" s="104"/>
      <c r="S525" s="104"/>
      <c r="T525" s="104"/>
      <c r="U525" s="104"/>
    </row>
    <row r="526" spans="13:21" x14ac:dyDescent="0.2">
      <c r="M526" s="103"/>
      <c r="N526" s="103"/>
      <c r="O526" s="103"/>
      <c r="P526" s="101"/>
      <c r="R526" s="104"/>
      <c r="S526" s="104"/>
      <c r="T526" s="104"/>
      <c r="U526" s="104"/>
    </row>
    <row r="527" spans="13:21" x14ac:dyDescent="0.2">
      <c r="M527" s="103"/>
      <c r="N527" s="103"/>
      <c r="O527" s="103"/>
      <c r="P527" s="101"/>
      <c r="R527" s="104"/>
      <c r="S527" s="104"/>
      <c r="T527" s="104"/>
      <c r="U527" s="104"/>
    </row>
    <row r="528" spans="13:21" x14ac:dyDescent="0.2">
      <c r="M528" s="103"/>
      <c r="N528" s="103"/>
      <c r="O528" s="103"/>
      <c r="P528" s="101"/>
      <c r="R528" s="104"/>
      <c r="S528" s="104"/>
      <c r="T528" s="104"/>
      <c r="U528" s="104"/>
    </row>
    <row r="529" spans="13:21" x14ac:dyDescent="0.2">
      <c r="M529" s="103"/>
      <c r="N529" s="103"/>
      <c r="O529" s="103"/>
      <c r="P529" s="101"/>
      <c r="R529" s="104"/>
      <c r="S529" s="104"/>
      <c r="T529" s="104"/>
      <c r="U529" s="104"/>
    </row>
    <row r="530" spans="13:21" x14ac:dyDescent="0.2">
      <c r="M530" s="103"/>
      <c r="N530" s="103"/>
      <c r="O530" s="103"/>
      <c r="P530" s="101"/>
      <c r="R530" s="104"/>
      <c r="S530" s="104"/>
      <c r="T530" s="104"/>
      <c r="U530" s="104"/>
    </row>
    <row r="531" spans="13:21" x14ac:dyDescent="0.2">
      <c r="M531" s="103"/>
      <c r="N531" s="103"/>
      <c r="O531" s="103"/>
      <c r="P531" s="101"/>
      <c r="R531" s="104"/>
      <c r="S531" s="104"/>
      <c r="T531" s="104"/>
      <c r="U531" s="104"/>
    </row>
    <row r="532" spans="13:21" x14ac:dyDescent="0.2">
      <c r="M532" s="103"/>
      <c r="N532" s="103"/>
      <c r="O532" s="103"/>
      <c r="P532" s="101"/>
      <c r="R532" s="104"/>
      <c r="S532" s="104"/>
      <c r="T532" s="104"/>
      <c r="U532" s="104"/>
    </row>
    <row r="533" spans="13:21" x14ac:dyDescent="0.2">
      <c r="M533" s="103"/>
      <c r="N533" s="103"/>
      <c r="O533" s="103"/>
      <c r="P533" s="101"/>
      <c r="R533" s="104"/>
      <c r="S533" s="104"/>
      <c r="T533" s="104"/>
      <c r="U533" s="104"/>
    </row>
    <row r="534" spans="13:21" x14ac:dyDescent="0.2">
      <c r="M534" s="103"/>
      <c r="N534" s="103"/>
      <c r="O534" s="103"/>
      <c r="P534" s="101"/>
      <c r="R534" s="104"/>
      <c r="S534" s="104"/>
      <c r="T534" s="104"/>
      <c r="U534" s="104"/>
    </row>
    <row r="535" spans="13:21" x14ac:dyDescent="0.2">
      <c r="M535" s="103"/>
      <c r="N535" s="103"/>
      <c r="O535" s="103"/>
      <c r="P535" s="101"/>
      <c r="R535" s="104"/>
      <c r="S535" s="104"/>
      <c r="T535" s="104"/>
      <c r="U535" s="104"/>
    </row>
    <row r="536" spans="13:21" x14ac:dyDescent="0.2">
      <c r="M536" s="103"/>
      <c r="N536" s="103"/>
      <c r="O536" s="103"/>
      <c r="P536" s="101"/>
      <c r="R536" s="104"/>
      <c r="S536" s="104"/>
      <c r="T536" s="104"/>
      <c r="U536" s="104"/>
    </row>
    <row r="537" spans="13:21" x14ac:dyDescent="0.2">
      <c r="M537" s="103"/>
      <c r="N537" s="103"/>
      <c r="O537" s="103"/>
      <c r="P537" s="101"/>
      <c r="R537" s="104"/>
      <c r="S537" s="104"/>
      <c r="T537" s="104"/>
      <c r="U537" s="104"/>
    </row>
    <row r="538" spans="13:21" x14ac:dyDescent="0.2">
      <c r="M538" s="103"/>
      <c r="N538" s="103"/>
      <c r="O538" s="103"/>
      <c r="P538" s="101"/>
      <c r="R538" s="104"/>
      <c r="S538" s="104"/>
      <c r="T538" s="104"/>
      <c r="U538" s="104"/>
    </row>
    <row r="539" spans="13:21" x14ac:dyDescent="0.2">
      <c r="M539" s="103"/>
      <c r="N539" s="103"/>
      <c r="O539" s="103"/>
      <c r="P539" s="101"/>
      <c r="R539" s="104"/>
      <c r="S539" s="104"/>
      <c r="T539" s="104"/>
      <c r="U539" s="104"/>
    </row>
    <row r="540" spans="13:21" x14ac:dyDescent="0.2">
      <c r="M540" s="103"/>
      <c r="N540" s="103"/>
      <c r="O540" s="103"/>
      <c r="P540" s="101"/>
      <c r="R540" s="104"/>
      <c r="S540" s="104"/>
      <c r="T540" s="104"/>
      <c r="U540" s="104"/>
    </row>
    <row r="541" spans="13:21" x14ac:dyDescent="0.2">
      <c r="M541" s="103"/>
      <c r="N541" s="103"/>
      <c r="O541" s="103"/>
      <c r="P541" s="101"/>
      <c r="R541" s="104"/>
      <c r="S541" s="104"/>
      <c r="T541" s="104"/>
      <c r="U541" s="104"/>
    </row>
    <row r="542" spans="13:21" x14ac:dyDescent="0.2">
      <c r="M542" s="103"/>
      <c r="N542" s="103"/>
      <c r="O542" s="103"/>
      <c r="P542" s="101"/>
      <c r="R542" s="104"/>
      <c r="S542" s="104"/>
      <c r="T542" s="104"/>
      <c r="U542" s="104"/>
    </row>
    <row r="543" spans="13:21" x14ac:dyDescent="0.2">
      <c r="M543" s="103"/>
      <c r="N543" s="103"/>
      <c r="O543" s="103"/>
      <c r="P543" s="101"/>
      <c r="R543" s="104"/>
      <c r="S543" s="104"/>
      <c r="T543" s="104"/>
      <c r="U543" s="104"/>
    </row>
    <row r="544" spans="13:21" x14ac:dyDescent="0.2">
      <c r="M544" s="103"/>
      <c r="N544" s="103"/>
      <c r="O544" s="103"/>
      <c r="P544" s="101"/>
      <c r="R544" s="104"/>
      <c r="S544" s="104"/>
      <c r="T544" s="104"/>
      <c r="U544" s="104"/>
    </row>
    <row r="545" spans="13:21" x14ac:dyDescent="0.2">
      <c r="M545" s="103"/>
      <c r="N545" s="103"/>
      <c r="O545" s="103"/>
      <c r="P545" s="101"/>
      <c r="R545" s="104"/>
      <c r="S545" s="104"/>
      <c r="T545" s="104"/>
      <c r="U545" s="104"/>
    </row>
    <row r="546" spans="13:21" x14ac:dyDescent="0.2">
      <c r="M546" s="103"/>
      <c r="N546" s="103"/>
      <c r="O546" s="103"/>
      <c r="P546" s="101"/>
      <c r="R546" s="104"/>
      <c r="S546" s="104"/>
      <c r="T546" s="104"/>
      <c r="U546" s="104"/>
    </row>
    <row r="547" spans="13:21" x14ac:dyDescent="0.2">
      <c r="M547" s="103"/>
      <c r="N547" s="103"/>
      <c r="O547" s="103"/>
      <c r="P547" s="101"/>
      <c r="R547" s="104"/>
      <c r="S547" s="104"/>
      <c r="T547" s="104"/>
      <c r="U547" s="104"/>
    </row>
    <row r="548" spans="13:21" x14ac:dyDescent="0.2">
      <c r="M548" s="103"/>
      <c r="N548" s="103"/>
      <c r="O548" s="103"/>
      <c r="P548" s="101"/>
      <c r="R548" s="104"/>
      <c r="S548" s="104"/>
      <c r="T548" s="104"/>
      <c r="U548" s="104"/>
    </row>
    <row r="549" spans="13:21" x14ac:dyDescent="0.2">
      <c r="M549" s="103"/>
      <c r="N549" s="103"/>
      <c r="O549" s="103"/>
      <c r="P549" s="101"/>
      <c r="R549" s="104"/>
      <c r="S549" s="104"/>
      <c r="T549" s="104"/>
      <c r="U549" s="104"/>
    </row>
    <row r="550" spans="13:21" x14ac:dyDescent="0.2">
      <c r="M550" s="103"/>
      <c r="N550" s="103"/>
      <c r="O550" s="103"/>
      <c r="P550" s="101"/>
      <c r="R550" s="104"/>
      <c r="S550" s="104"/>
      <c r="T550" s="104"/>
      <c r="U550" s="104"/>
    </row>
    <row r="551" spans="13:21" x14ac:dyDescent="0.2">
      <c r="M551" s="103"/>
      <c r="N551" s="103"/>
      <c r="O551" s="103"/>
      <c r="P551" s="101"/>
      <c r="R551" s="104"/>
      <c r="S551" s="104"/>
      <c r="T551" s="104"/>
      <c r="U551" s="104"/>
    </row>
    <row r="552" spans="13:21" x14ac:dyDescent="0.2">
      <c r="M552" s="103"/>
      <c r="N552" s="103"/>
      <c r="O552" s="103"/>
      <c r="P552" s="101"/>
      <c r="R552" s="104"/>
      <c r="S552" s="104"/>
      <c r="T552" s="104"/>
      <c r="U552" s="104"/>
    </row>
    <row r="553" spans="13:21" x14ac:dyDescent="0.2">
      <c r="M553" s="103"/>
      <c r="N553" s="103"/>
      <c r="O553" s="103"/>
      <c r="P553" s="101"/>
      <c r="R553" s="104"/>
      <c r="S553" s="104"/>
      <c r="T553" s="104"/>
      <c r="U553" s="104"/>
    </row>
    <row r="554" spans="13:21" x14ac:dyDescent="0.2">
      <c r="M554" s="103"/>
      <c r="N554" s="103"/>
      <c r="O554" s="103"/>
      <c r="P554" s="101"/>
      <c r="R554" s="104"/>
      <c r="S554" s="104"/>
      <c r="T554" s="104"/>
      <c r="U554" s="104"/>
    </row>
    <row r="555" spans="13:21" x14ac:dyDescent="0.2">
      <c r="M555" s="103"/>
      <c r="N555" s="103"/>
      <c r="O555" s="103"/>
      <c r="P555" s="101"/>
      <c r="R555" s="104"/>
      <c r="S555" s="104"/>
      <c r="T555" s="104"/>
      <c r="U555" s="104"/>
    </row>
    <row r="556" spans="13:21" x14ac:dyDescent="0.2">
      <c r="M556" s="103"/>
      <c r="N556" s="103"/>
      <c r="O556" s="103"/>
      <c r="P556" s="101"/>
      <c r="R556" s="104"/>
      <c r="S556" s="104"/>
      <c r="T556" s="104"/>
      <c r="U556" s="104"/>
    </row>
    <row r="557" spans="13:21" x14ac:dyDescent="0.2">
      <c r="M557" s="103"/>
      <c r="N557" s="103"/>
      <c r="O557" s="103"/>
      <c r="P557" s="101"/>
      <c r="R557" s="104"/>
      <c r="S557" s="104"/>
      <c r="T557" s="104"/>
      <c r="U557" s="104"/>
    </row>
    <row r="558" spans="13:21" x14ac:dyDescent="0.2">
      <c r="M558" s="103"/>
      <c r="N558" s="103"/>
      <c r="O558" s="103"/>
      <c r="P558" s="101"/>
      <c r="R558" s="104"/>
      <c r="S558" s="104"/>
      <c r="T558" s="104"/>
      <c r="U558" s="104"/>
    </row>
    <row r="559" spans="13:21" x14ac:dyDescent="0.2">
      <c r="M559" s="103"/>
      <c r="N559" s="103"/>
      <c r="O559" s="103"/>
      <c r="P559" s="101"/>
      <c r="R559" s="104"/>
      <c r="S559" s="104"/>
      <c r="T559" s="104"/>
      <c r="U559" s="104"/>
    </row>
    <row r="560" spans="13:21" x14ac:dyDescent="0.2">
      <c r="M560" s="103"/>
      <c r="N560" s="103"/>
      <c r="O560" s="103"/>
      <c r="P560" s="101"/>
      <c r="R560" s="104"/>
      <c r="S560" s="104"/>
      <c r="T560" s="104"/>
      <c r="U560" s="104"/>
    </row>
    <row r="561" spans="13:21" x14ac:dyDescent="0.2">
      <c r="M561" s="103"/>
      <c r="N561" s="103"/>
      <c r="O561" s="103"/>
      <c r="P561" s="101"/>
      <c r="R561" s="104"/>
      <c r="S561" s="104"/>
      <c r="T561" s="104"/>
      <c r="U561" s="104"/>
    </row>
    <row r="562" spans="13:21" x14ac:dyDescent="0.2">
      <c r="M562" s="103"/>
      <c r="N562" s="103"/>
      <c r="O562" s="103"/>
      <c r="P562" s="101"/>
      <c r="R562" s="104"/>
      <c r="S562" s="104"/>
      <c r="T562" s="104"/>
      <c r="U562" s="104"/>
    </row>
    <row r="563" spans="13:21" x14ac:dyDescent="0.2">
      <c r="M563" s="103"/>
      <c r="N563" s="103"/>
      <c r="O563" s="103"/>
      <c r="P563" s="101"/>
      <c r="R563" s="104"/>
      <c r="S563" s="104"/>
      <c r="T563" s="104"/>
      <c r="U563" s="104"/>
    </row>
    <row r="564" spans="13:21" x14ac:dyDescent="0.2">
      <c r="M564" s="103"/>
      <c r="N564" s="103"/>
      <c r="O564" s="103"/>
      <c r="P564" s="101"/>
      <c r="R564" s="104"/>
      <c r="S564" s="104"/>
      <c r="T564" s="104"/>
      <c r="U564" s="104"/>
    </row>
    <row r="565" spans="13:21" x14ac:dyDescent="0.2">
      <c r="M565" s="103"/>
      <c r="N565" s="103"/>
      <c r="O565" s="103"/>
      <c r="P565" s="101"/>
      <c r="R565" s="104"/>
      <c r="S565" s="104"/>
      <c r="T565" s="104"/>
      <c r="U565" s="104"/>
    </row>
    <row r="566" spans="13:21" x14ac:dyDescent="0.2">
      <c r="M566" s="103"/>
      <c r="N566" s="103"/>
      <c r="O566" s="103"/>
      <c r="P566" s="101"/>
      <c r="R566" s="104"/>
      <c r="S566" s="104"/>
      <c r="T566" s="104"/>
      <c r="U566" s="104"/>
    </row>
    <row r="567" spans="13:21" x14ac:dyDescent="0.2">
      <c r="M567" s="103"/>
      <c r="N567" s="103"/>
      <c r="O567" s="103"/>
      <c r="P567" s="101"/>
      <c r="R567" s="104"/>
      <c r="S567" s="104"/>
      <c r="T567" s="104"/>
      <c r="U567" s="104"/>
    </row>
    <row r="568" spans="13:21" x14ac:dyDescent="0.2">
      <c r="M568" s="103"/>
      <c r="N568" s="103"/>
      <c r="O568" s="103"/>
      <c r="P568" s="101"/>
      <c r="R568" s="104"/>
      <c r="S568" s="104"/>
      <c r="T568" s="104"/>
      <c r="U568" s="104"/>
    </row>
    <row r="569" spans="13:21" x14ac:dyDescent="0.2">
      <c r="M569" s="103"/>
      <c r="N569" s="103"/>
      <c r="O569" s="103"/>
      <c r="P569" s="101"/>
      <c r="R569" s="104"/>
      <c r="S569" s="104"/>
      <c r="T569" s="104"/>
      <c r="U569" s="104"/>
    </row>
    <row r="570" spans="13:21" x14ac:dyDescent="0.2">
      <c r="M570" s="103"/>
      <c r="N570" s="103"/>
      <c r="O570" s="103"/>
      <c r="P570" s="101"/>
      <c r="R570" s="104"/>
      <c r="S570" s="104"/>
      <c r="T570" s="104"/>
      <c r="U570" s="104"/>
    </row>
    <row r="571" spans="13:21" x14ac:dyDescent="0.2">
      <c r="M571" s="103"/>
      <c r="N571" s="103"/>
      <c r="O571" s="103"/>
      <c r="P571" s="101"/>
      <c r="R571" s="104"/>
      <c r="S571" s="104"/>
      <c r="T571" s="104"/>
      <c r="U571" s="104"/>
    </row>
    <row r="572" spans="13:21" x14ac:dyDescent="0.2">
      <c r="M572" s="103"/>
      <c r="N572" s="103"/>
      <c r="O572" s="103"/>
      <c r="P572" s="101"/>
      <c r="R572" s="104"/>
      <c r="S572" s="104"/>
      <c r="T572" s="104"/>
      <c r="U572" s="104"/>
    </row>
    <row r="573" spans="13:21" x14ac:dyDescent="0.2">
      <c r="M573" s="103"/>
      <c r="N573" s="103"/>
      <c r="O573" s="103"/>
      <c r="P573" s="101"/>
      <c r="R573" s="104"/>
      <c r="S573" s="104"/>
      <c r="T573" s="104"/>
      <c r="U573" s="104"/>
    </row>
    <row r="574" spans="13:21" x14ac:dyDescent="0.2">
      <c r="M574" s="103"/>
      <c r="N574" s="103"/>
      <c r="O574" s="103"/>
      <c r="P574" s="101"/>
      <c r="R574" s="104"/>
      <c r="S574" s="104"/>
      <c r="T574" s="104"/>
      <c r="U574" s="104"/>
    </row>
    <row r="575" spans="13:21" x14ac:dyDescent="0.2">
      <c r="M575" s="103"/>
      <c r="N575" s="103"/>
      <c r="O575" s="103"/>
      <c r="P575" s="101"/>
      <c r="R575" s="104"/>
      <c r="S575" s="104"/>
      <c r="T575" s="104"/>
      <c r="U575" s="104"/>
    </row>
    <row r="576" spans="13:21" x14ac:dyDescent="0.2">
      <c r="M576" s="103"/>
      <c r="N576" s="103"/>
      <c r="O576" s="103"/>
      <c r="P576" s="101"/>
      <c r="R576" s="104"/>
      <c r="S576" s="104"/>
      <c r="T576" s="104"/>
      <c r="U576" s="104"/>
    </row>
    <row r="577" spans="13:21" x14ac:dyDescent="0.2">
      <c r="M577" s="103"/>
      <c r="N577" s="103"/>
      <c r="O577" s="103"/>
      <c r="P577" s="101"/>
      <c r="R577" s="104"/>
      <c r="S577" s="104"/>
      <c r="T577" s="104"/>
      <c r="U577" s="104"/>
    </row>
    <row r="578" spans="13:21" x14ac:dyDescent="0.2">
      <c r="M578" s="103"/>
      <c r="N578" s="103"/>
      <c r="O578" s="103"/>
      <c r="P578" s="101"/>
      <c r="R578" s="104"/>
      <c r="S578" s="104"/>
      <c r="T578" s="104"/>
      <c r="U578" s="104"/>
    </row>
    <row r="579" spans="13:21" x14ac:dyDescent="0.2">
      <c r="M579" s="103"/>
      <c r="N579" s="103"/>
      <c r="O579" s="103"/>
      <c r="P579" s="101"/>
      <c r="R579" s="104"/>
      <c r="S579" s="104"/>
      <c r="T579" s="104"/>
      <c r="U579" s="104"/>
    </row>
    <row r="580" spans="13:21" x14ac:dyDescent="0.2">
      <c r="M580" s="103"/>
      <c r="N580" s="103"/>
      <c r="O580" s="103"/>
      <c r="P580" s="101"/>
      <c r="R580" s="104"/>
      <c r="S580" s="104"/>
      <c r="T580" s="104"/>
      <c r="U580" s="104"/>
    </row>
    <row r="581" spans="13:21" x14ac:dyDescent="0.2">
      <c r="M581" s="103"/>
      <c r="N581" s="103"/>
      <c r="O581" s="103"/>
      <c r="P581" s="101"/>
      <c r="R581" s="104"/>
      <c r="S581" s="104"/>
      <c r="T581" s="104"/>
      <c r="U581" s="104"/>
    </row>
    <row r="582" spans="13:21" x14ac:dyDescent="0.2">
      <c r="M582" s="103"/>
      <c r="N582" s="103"/>
      <c r="O582" s="103"/>
      <c r="P582" s="101"/>
      <c r="R582" s="104"/>
      <c r="S582" s="104"/>
      <c r="T582" s="104"/>
      <c r="U582" s="104"/>
    </row>
    <row r="583" spans="13:21" x14ac:dyDescent="0.2">
      <c r="M583" s="103"/>
      <c r="N583" s="103"/>
      <c r="O583" s="103"/>
      <c r="P583" s="101"/>
      <c r="R583" s="104"/>
      <c r="S583" s="104"/>
      <c r="T583" s="104"/>
      <c r="U583" s="104"/>
    </row>
    <row r="584" spans="13:21" x14ac:dyDescent="0.2">
      <c r="M584" s="103"/>
      <c r="N584" s="103"/>
      <c r="O584" s="103"/>
      <c r="P584" s="101"/>
      <c r="R584" s="104"/>
      <c r="S584" s="104"/>
      <c r="T584" s="104"/>
      <c r="U584" s="104"/>
    </row>
    <row r="585" spans="13:21" x14ac:dyDescent="0.2">
      <c r="M585" s="103"/>
      <c r="N585" s="103"/>
      <c r="O585" s="103"/>
      <c r="P585" s="101"/>
      <c r="R585" s="104"/>
      <c r="S585" s="104"/>
      <c r="T585" s="104"/>
      <c r="U585" s="104"/>
    </row>
    <row r="586" spans="13:21" x14ac:dyDescent="0.2">
      <c r="M586" s="103"/>
      <c r="N586" s="103"/>
      <c r="O586" s="103"/>
      <c r="P586" s="101"/>
      <c r="R586" s="104"/>
      <c r="S586" s="104"/>
      <c r="T586" s="104"/>
      <c r="U586" s="104"/>
    </row>
    <row r="587" spans="13:21" x14ac:dyDescent="0.2">
      <c r="M587" s="103"/>
      <c r="N587" s="103"/>
      <c r="O587" s="103"/>
      <c r="P587" s="101"/>
      <c r="R587" s="104"/>
      <c r="S587" s="104"/>
      <c r="T587" s="104"/>
      <c r="U587" s="104"/>
    </row>
    <row r="588" spans="13:21" x14ac:dyDescent="0.2">
      <c r="M588" s="103"/>
      <c r="N588" s="103"/>
      <c r="O588" s="103"/>
      <c r="P588" s="101"/>
      <c r="R588" s="104"/>
      <c r="S588" s="104"/>
      <c r="T588" s="104"/>
      <c r="U588" s="104"/>
    </row>
    <row r="589" spans="13:21" x14ac:dyDescent="0.2">
      <c r="M589" s="103"/>
      <c r="N589" s="103"/>
      <c r="O589" s="103"/>
      <c r="P589" s="101"/>
      <c r="R589" s="104"/>
      <c r="S589" s="104"/>
      <c r="T589" s="104"/>
      <c r="U589" s="104"/>
    </row>
    <row r="590" spans="13:21" x14ac:dyDescent="0.2">
      <c r="M590" s="103"/>
      <c r="N590" s="103"/>
      <c r="O590" s="103"/>
      <c r="P590" s="101"/>
      <c r="R590" s="104"/>
      <c r="S590" s="104"/>
      <c r="T590" s="104"/>
      <c r="U590" s="104"/>
    </row>
    <row r="591" spans="13:21" x14ac:dyDescent="0.2">
      <c r="M591" s="103"/>
      <c r="N591" s="103"/>
      <c r="O591" s="103"/>
      <c r="P591" s="101"/>
      <c r="R591" s="104"/>
      <c r="S591" s="104"/>
      <c r="T591" s="104"/>
      <c r="U591" s="104"/>
    </row>
    <row r="592" spans="13:21" x14ac:dyDescent="0.2">
      <c r="M592" s="103"/>
      <c r="N592" s="103"/>
      <c r="O592" s="103"/>
      <c r="P592" s="101"/>
      <c r="R592" s="104"/>
      <c r="S592" s="104"/>
      <c r="T592" s="104"/>
      <c r="U592" s="104"/>
    </row>
    <row r="593" spans="13:21" x14ac:dyDescent="0.2">
      <c r="M593" s="103"/>
      <c r="N593" s="103"/>
      <c r="O593" s="103"/>
      <c r="P593" s="101"/>
      <c r="R593" s="104"/>
      <c r="S593" s="104"/>
      <c r="T593" s="104"/>
      <c r="U593" s="104"/>
    </row>
    <row r="594" spans="13:21" x14ac:dyDescent="0.2">
      <c r="M594" s="103"/>
      <c r="N594" s="103"/>
      <c r="O594" s="103"/>
      <c r="P594" s="101"/>
      <c r="R594" s="104"/>
      <c r="S594" s="104"/>
      <c r="T594" s="104"/>
      <c r="U594" s="104"/>
    </row>
    <row r="595" spans="13:21" x14ac:dyDescent="0.2">
      <c r="M595" s="103"/>
      <c r="N595" s="103"/>
      <c r="O595" s="103"/>
      <c r="P595" s="101"/>
      <c r="R595" s="104"/>
      <c r="S595" s="104"/>
      <c r="T595" s="104"/>
      <c r="U595" s="104"/>
    </row>
    <row r="596" spans="13:21" x14ac:dyDescent="0.2">
      <c r="M596" s="103"/>
      <c r="N596" s="103"/>
      <c r="O596" s="103"/>
      <c r="P596" s="101"/>
      <c r="R596" s="104"/>
      <c r="S596" s="104"/>
      <c r="T596" s="104"/>
      <c r="U596" s="104"/>
    </row>
    <row r="597" spans="13:21" x14ac:dyDescent="0.2">
      <c r="M597" s="103"/>
      <c r="N597" s="103"/>
      <c r="O597" s="103"/>
      <c r="P597" s="101"/>
      <c r="R597" s="104"/>
      <c r="S597" s="104"/>
      <c r="T597" s="104"/>
      <c r="U597" s="104"/>
    </row>
    <row r="598" spans="13:21" x14ac:dyDescent="0.2">
      <c r="M598" s="103"/>
      <c r="N598" s="103"/>
      <c r="O598" s="103"/>
      <c r="P598" s="101"/>
      <c r="R598" s="104"/>
      <c r="S598" s="104"/>
      <c r="T598" s="104"/>
      <c r="U598" s="104"/>
    </row>
    <row r="599" spans="13:21" x14ac:dyDescent="0.2">
      <c r="M599" s="103"/>
      <c r="N599" s="103"/>
      <c r="O599" s="103"/>
      <c r="P599" s="101"/>
      <c r="R599" s="104"/>
      <c r="S599" s="104"/>
      <c r="T599" s="104"/>
      <c r="U599" s="104"/>
    </row>
    <row r="600" spans="13:21" x14ac:dyDescent="0.2">
      <c r="M600" s="103"/>
      <c r="N600" s="103"/>
      <c r="O600" s="103"/>
      <c r="P600" s="101"/>
      <c r="R600" s="104"/>
      <c r="S600" s="104"/>
      <c r="T600" s="104"/>
      <c r="U600" s="104"/>
    </row>
    <row r="601" spans="13:21" x14ac:dyDescent="0.2">
      <c r="M601" s="103"/>
      <c r="N601" s="103"/>
      <c r="O601" s="103"/>
      <c r="P601" s="101"/>
      <c r="R601" s="104"/>
      <c r="S601" s="104"/>
      <c r="T601" s="104"/>
      <c r="U601" s="104"/>
    </row>
    <row r="602" spans="13:21" x14ac:dyDescent="0.2">
      <c r="M602" s="103"/>
      <c r="N602" s="103"/>
      <c r="O602" s="103"/>
      <c r="P602" s="101"/>
      <c r="R602" s="104"/>
      <c r="S602" s="104"/>
      <c r="T602" s="104"/>
      <c r="U602" s="104"/>
    </row>
    <row r="603" spans="13:21" x14ac:dyDescent="0.2">
      <c r="M603" s="103"/>
      <c r="N603" s="103"/>
      <c r="O603" s="103"/>
      <c r="P603" s="101"/>
      <c r="R603" s="104"/>
      <c r="S603" s="104"/>
      <c r="T603" s="104"/>
      <c r="U603" s="104"/>
    </row>
    <row r="604" spans="13:21" x14ac:dyDescent="0.2">
      <c r="M604" s="103"/>
      <c r="N604" s="103"/>
      <c r="O604" s="103"/>
      <c r="P604" s="101"/>
      <c r="R604" s="104"/>
      <c r="S604" s="104"/>
      <c r="T604" s="104"/>
      <c r="U604" s="104"/>
    </row>
    <row r="605" spans="13:21" x14ac:dyDescent="0.2">
      <c r="M605" s="103"/>
      <c r="N605" s="103"/>
      <c r="O605" s="103"/>
      <c r="P605" s="101"/>
      <c r="R605" s="104"/>
      <c r="S605" s="104"/>
      <c r="T605" s="104"/>
      <c r="U605" s="104"/>
    </row>
    <row r="606" spans="13:21" x14ac:dyDescent="0.2">
      <c r="M606" s="103"/>
      <c r="N606" s="103"/>
      <c r="O606" s="103"/>
      <c r="P606" s="101"/>
      <c r="R606" s="104"/>
      <c r="S606" s="104"/>
      <c r="T606" s="104"/>
      <c r="U606" s="104"/>
    </row>
    <row r="607" spans="13:21" x14ac:dyDescent="0.2">
      <c r="M607" s="103"/>
      <c r="N607" s="103"/>
      <c r="O607" s="103"/>
      <c r="P607" s="101"/>
      <c r="R607" s="104"/>
      <c r="S607" s="104"/>
      <c r="T607" s="104"/>
      <c r="U607" s="104"/>
    </row>
    <row r="608" spans="13:21" x14ac:dyDescent="0.2">
      <c r="M608" s="103"/>
      <c r="N608" s="103"/>
      <c r="O608" s="103"/>
      <c r="P608" s="101"/>
      <c r="R608" s="104"/>
      <c r="S608" s="104"/>
      <c r="T608" s="104"/>
      <c r="U608" s="104"/>
    </row>
    <row r="609" spans="13:21" x14ac:dyDescent="0.2">
      <c r="M609" s="103"/>
      <c r="N609" s="103"/>
      <c r="O609" s="103"/>
      <c r="P609" s="101"/>
      <c r="R609" s="104"/>
      <c r="S609" s="104"/>
      <c r="T609" s="104"/>
      <c r="U609" s="104"/>
    </row>
    <row r="610" spans="13:21" x14ac:dyDescent="0.2">
      <c r="M610" s="103"/>
      <c r="N610" s="103"/>
      <c r="O610" s="103"/>
      <c r="P610" s="101"/>
      <c r="R610" s="104"/>
      <c r="S610" s="104"/>
      <c r="T610" s="104"/>
      <c r="U610" s="104"/>
    </row>
    <row r="611" spans="13:21" x14ac:dyDescent="0.2">
      <c r="M611" s="103"/>
      <c r="N611" s="103"/>
      <c r="O611" s="103"/>
      <c r="P611" s="101"/>
      <c r="R611" s="104"/>
      <c r="S611" s="104"/>
      <c r="T611" s="104"/>
      <c r="U611" s="104"/>
    </row>
    <row r="612" spans="13:21" x14ac:dyDescent="0.2">
      <c r="M612" s="103"/>
      <c r="N612" s="103"/>
      <c r="O612" s="103"/>
      <c r="P612" s="101"/>
      <c r="R612" s="104"/>
      <c r="S612" s="104"/>
      <c r="T612" s="104"/>
      <c r="U612" s="104"/>
    </row>
    <row r="613" spans="13:21" x14ac:dyDescent="0.2">
      <c r="M613" s="103"/>
      <c r="N613" s="103"/>
      <c r="O613" s="103"/>
      <c r="P613" s="101"/>
      <c r="R613" s="104"/>
      <c r="S613" s="104"/>
      <c r="T613" s="104"/>
      <c r="U613" s="104"/>
    </row>
    <row r="614" spans="13:21" x14ac:dyDescent="0.2">
      <c r="M614" s="103"/>
      <c r="N614" s="103"/>
      <c r="O614" s="103"/>
      <c r="P614" s="101"/>
      <c r="R614" s="104"/>
      <c r="S614" s="104"/>
      <c r="T614" s="104"/>
      <c r="U614" s="104"/>
    </row>
    <row r="615" spans="13:21" x14ac:dyDescent="0.2">
      <c r="M615" s="103"/>
      <c r="N615" s="103"/>
      <c r="O615" s="103"/>
      <c r="P615" s="101"/>
      <c r="R615" s="104"/>
      <c r="S615" s="104"/>
      <c r="T615" s="104"/>
      <c r="U615" s="104"/>
    </row>
    <row r="616" spans="13:21" x14ac:dyDescent="0.2">
      <c r="M616" s="103"/>
      <c r="N616" s="103"/>
      <c r="O616" s="103"/>
      <c r="P616" s="101"/>
      <c r="R616" s="104"/>
      <c r="S616" s="104"/>
      <c r="T616" s="104"/>
      <c r="U616" s="104"/>
    </row>
    <row r="617" spans="13:21" x14ac:dyDescent="0.2">
      <c r="M617" s="103"/>
      <c r="N617" s="103"/>
      <c r="O617" s="103"/>
      <c r="P617" s="101"/>
      <c r="R617" s="104"/>
      <c r="S617" s="104"/>
      <c r="T617" s="104"/>
      <c r="U617" s="104"/>
    </row>
    <row r="618" spans="13:21" x14ac:dyDescent="0.2">
      <c r="M618" s="103"/>
      <c r="N618" s="103"/>
      <c r="O618" s="103"/>
      <c r="P618" s="101"/>
      <c r="R618" s="104"/>
      <c r="S618" s="104"/>
      <c r="T618" s="104"/>
      <c r="U618" s="104"/>
    </row>
    <row r="619" spans="13:21" x14ac:dyDescent="0.2">
      <c r="M619" s="103"/>
      <c r="N619" s="103"/>
      <c r="O619" s="103"/>
      <c r="P619" s="101"/>
      <c r="R619" s="104"/>
      <c r="S619" s="104"/>
      <c r="T619" s="104"/>
      <c r="U619" s="104"/>
    </row>
    <row r="620" spans="13:21" x14ac:dyDescent="0.2">
      <c r="M620" s="103"/>
      <c r="N620" s="103"/>
      <c r="O620" s="103"/>
      <c r="P620" s="101"/>
      <c r="R620" s="104"/>
      <c r="S620" s="104"/>
      <c r="T620" s="104"/>
      <c r="U620" s="104"/>
    </row>
    <row r="621" spans="13:21" x14ac:dyDescent="0.2">
      <c r="M621" s="103"/>
      <c r="N621" s="103"/>
      <c r="O621" s="103"/>
      <c r="P621" s="101"/>
      <c r="R621" s="104"/>
      <c r="S621" s="104"/>
      <c r="T621" s="104"/>
      <c r="U621" s="104"/>
    </row>
    <row r="622" spans="13:21" x14ac:dyDescent="0.2">
      <c r="M622" s="103"/>
      <c r="N622" s="103"/>
      <c r="O622" s="103"/>
      <c r="P622" s="101"/>
      <c r="R622" s="104"/>
      <c r="S622" s="104"/>
      <c r="T622" s="104"/>
      <c r="U622" s="104"/>
    </row>
    <row r="623" spans="13:21" x14ac:dyDescent="0.2">
      <c r="M623" s="103"/>
      <c r="N623" s="103"/>
      <c r="O623" s="103"/>
      <c r="P623" s="101"/>
      <c r="R623" s="104"/>
      <c r="S623" s="104"/>
      <c r="T623" s="104"/>
      <c r="U623" s="104"/>
    </row>
    <row r="624" spans="13:21" x14ac:dyDescent="0.2">
      <c r="M624" s="103"/>
      <c r="N624" s="103"/>
      <c r="O624" s="103"/>
      <c r="P624" s="101"/>
      <c r="R624" s="104"/>
      <c r="S624" s="104"/>
      <c r="T624" s="104"/>
      <c r="U624" s="104"/>
    </row>
    <row r="625" spans="13:21" x14ac:dyDescent="0.2">
      <c r="M625" s="103"/>
      <c r="N625" s="103"/>
      <c r="O625" s="103"/>
      <c r="P625" s="101"/>
      <c r="R625" s="104"/>
      <c r="S625" s="104"/>
      <c r="T625" s="104"/>
      <c r="U625" s="104"/>
    </row>
    <row r="626" spans="13:21" x14ac:dyDescent="0.2">
      <c r="M626" s="103"/>
      <c r="N626" s="103"/>
      <c r="O626" s="103"/>
      <c r="P626" s="101"/>
      <c r="R626" s="104"/>
      <c r="S626" s="104"/>
      <c r="T626" s="104"/>
      <c r="U626" s="104"/>
    </row>
    <row r="627" spans="13:21" x14ac:dyDescent="0.2">
      <c r="M627" s="103"/>
      <c r="N627" s="103"/>
      <c r="O627" s="103"/>
      <c r="P627" s="101"/>
      <c r="R627" s="104"/>
      <c r="S627" s="104"/>
      <c r="T627" s="104"/>
      <c r="U627" s="104"/>
    </row>
    <row r="628" spans="13:21" x14ac:dyDescent="0.2">
      <c r="M628" s="103"/>
      <c r="N628" s="103"/>
      <c r="O628" s="103"/>
      <c r="P628" s="101"/>
      <c r="R628" s="104"/>
      <c r="S628" s="104"/>
      <c r="T628" s="104"/>
      <c r="U628" s="104"/>
    </row>
    <row r="629" spans="13:21" x14ac:dyDescent="0.2">
      <c r="M629" s="103"/>
      <c r="N629" s="103"/>
      <c r="O629" s="103"/>
      <c r="P629" s="101"/>
      <c r="R629" s="104"/>
      <c r="S629" s="104"/>
      <c r="T629" s="104"/>
      <c r="U629" s="104"/>
    </row>
    <row r="630" spans="13:21" x14ac:dyDescent="0.2">
      <c r="M630" s="103"/>
      <c r="N630" s="103"/>
      <c r="O630" s="103"/>
      <c r="P630" s="101"/>
      <c r="R630" s="104"/>
      <c r="S630" s="104"/>
      <c r="T630" s="104"/>
      <c r="U630" s="104"/>
    </row>
    <row r="631" spans="13:21" x14ac:dyDescent="0.2">
      <c r="M631" s="103"/>
      <c r="N631" s="103"/>
      <c r="O631" s="103"/>
      <c r="P631" s="101"/>
      <c r="R631" s="104"/>
      <c r="S631" s="104"/>
      <c r="T631" s="104"/>
      <c r="U631" s="104"/>
    </row>
    <row r="632" spans="13:21" x14ac:dyDescent="0.2">
      <c r="M632" s="103"/>
      <c r="N632" s="103"/>
      <c r="O632" s="103"/>
      <c r="P632" s="101"/>
      <c r="R632" s="104"/>
      <c r="S632" s="104"/>
      <c r="T632" s="104"/>
      <c r="U632" s="104"/>
    </row>
    <row r="633" spans="13:21" x14ac:dyDescent="0.2">
      <c r="M633" s="103"/>
      <c r="N633" s="103"/>
      <c r="O633" s="103"/>
      <c r="P633" s="101"/>
      <c r="R633" s="104"/>
      <c r="S633" s="104"/>
      <c r="T633" s="104"/>
      <c r="U633" s="104"/>
    </row>
    <row r="634" spans="13:21" x14ac:dyDescent="0.2">
      <c r="M634" s="103"/>
      <c r="N634" s="103"/>
      <c r="O634" s="103"/>
      <c r="P634" s="101"/>
      <c r="R634" s="104"/>
      <c r="S634" s="104"/>
      <c r="T634" s="104"/>
      <c r="U634" s="104"/>
    </row>
    <row r="635" spans="13:21" x14ac:dyDescent="0.2">
      <c r="M635" s="103"/>
      <c r="N635" s="103"/>
      <c r="O635" s="103"/>
      <c r="P635" s="101"/>
      <c r="R635" s="104"/>
      <c r="S635" s="104"/>
      <c r="T635" s="104"/>
      <c r="U635" s="104"/>
    </row>
    <row r="636" spans="13:21" x14ac:dyDescent="0.2">
      <c r="M636" s="103"/>
      <c r="N636" s="103"/>
      <c r="O636" s="103"/>
      <c r="P636" s="101"/>
      <c r="R636" s="104"/>
      <c r="S636" s="104"/>
      <c r="T636" s="104"/>
      <c r="U636" s="104"/>
    </row>
    <row r="637" spans="13:21" x14ac:dyDescent="0.2">
      <c r="M637" s="103"/>
      <c r="N637" s="103"/>
      <c r="O637" s="103"/>
      <c r="P637" s="101"/>
      <c r="R637" s="104"/>
      <c r="S637" s="104"/>
      <c r="T637" s="104"/>
      <c r="U637" s="104"/>
    </row>
    <row r="638" spans="13:21" x14ac:dyDescent="0.2">
      <c r="M638" s="103"/>
      <c r="N638" s="103"/>
      <c r="O638" s="103"/>
      <c r="P638" s="101"/>
      <c r="R638" s="104"/>
      <c r="S638" s="104"/>
      <c r="T638" s="104"/>
      <c r="U638" s="104"/>
    </row>
    <row r="639" spans="13:21" x14ac:dyDescent="0.2">
      <c r="M639" s="103"/>
      <c r="N639" s="103"/>
      <c r="O639" s="103"/>
      <c r="P639" s="101"/>
      <c r="R639" s="104"/>
      <c r="S639" s="104"/>
      <c r="T639" s="104"/>
      <c r="U639" s="104"/>
    </row>
    <row r="640" spans="13:21" x14ac:dyDescent="0.2">
      <c r="M640" s="103"/>
      <c r="N640" s="103"/>
      <c r="O640" s="103"/>
      <c r="P640" s="101"/>
      <c r="R640" s="104"/>
      <c r="S640" s="104"/>
      <c r="T640" s="104"/>
      <c r="U640" s="104"/>
    </row>
    <row r="641" spans="13:21" x14ac:dyDescent="0.2">
      <c r="M641" s="103"/>
      <c r="N641" s="103"/>
      <c r="O641" s="103"/>
      <c r="P641" s="101"/>
      <c r="R641" s="104"/>
      <c r="S641" s="104"/>
      <c r="T641" s="104"/>
      <c r="U641" s="104"/>
    </row>
    <row r="642" spans="13:21" x14ac:dyDescent="0.2">
      <c r="M642" s="103"/>
      <c r="N642" s="103"/>
      <c r="O642" s="103"/>
      <c r="P642" s="101"/>
      <c r="R642" s="104"/>
      <c r="S642" s="104"/>
      <c r="T642" s="104"/>
      <c r="U642" s="104"/>
    </row>
    <row r="643" spans="13:21" x14ac:dyDescent="0.2">
      <c r="M643" s="103"/>
      <c r="N643" s="103"/>
      <c r="O643" s="103"/>
      <c r="P643" s="101"/>
      <c r="R643" s="104"/>
      <c r="S643" s="104"/>
      <c r="T643" s="104"/>
      <c r="U643" s="104"/>
    </row>
    <row r="644" spans="13:21" x14ac:dyDescent="0.2">
      <c r="M644" s="103"/>
      <c r="N644" s="103"/>
      <c r="O644" s="103"/>
      <c r="P644" s="101"/>
      <c r="R644" s="104"/>
      <c r="S644" s="104"/>
      <c r="T644" s="104"/>
      <c r="U644" s="104"/>
    </row>
    <row r="645" spans="13:21" x14ac:dyDescent="0.2">
      <c r="M645" s="103"/>
      <c r="N645" s="103"/>
      <c r="O645" s="103"/>
      <c r="P645" s="101"/>
      <c r="R645" s="104"/>
      <c r="S645" s="104"/>
      <c r="T645" s="104"/>
      <c r="U645" s="104"/>
    </row>
    <row r="646" spans="13:21" x14ac:dyDescent="0.2">
      <c r="M646" s="103"/>
      <c r="N646" s="103"/>
      <c r="O646" s="103"/>
      <c r="P646" s="101"/>
      <c r="R646" s="104"/>
      <c r="S646" s="104"/>
      <c r="T646" s="104"/>
      <c r="U646" s="104"/>
    </row>
    <row r="647" spans="13:21" x14ac:dyDescent="0.2">
      <c r="M647" s="103"/>
      <c r="N647" s="103"/>
      <c r="O647" s="103"/>
      <c r="P647" s="101"/>
      <c r="R647" s="104"/>
      <c r="S647" s="104"/>
      <c r="T647" s="104"/>
      <c r="U647" s="104"/>
    </row>
    <row r="648" spans="13:21" x14ac:dyDescent="0.2">
      <c r="M648" s="103"/>
      <c r="N648" s="103"/>
      <c r="O648" s="103"/>
      <c r="P648" s="101"/>
      <c r="R648" s="104"/>
      <c r="S648" s="104"/>
      <c r="T648" s="104"/>
      <c r="U648" s="104"/>
    </row>
    <row r="649" spans="13:21" x14ac:dyDescent="0.2">
      <c r="M649" s="103"/>
      <c r="N649" s="103"/>
      <c r="O649" s="103"/>
      <c r="P649" s="101"/>
      <c r="R649" s="104"/>
      <c r="S649" s="104"/>
      <c r="T649" s="104"/>
      <c r="U649" s="104"/>
    </row>
    <row r="650" spans="13:21" x14ac:dyDescent="0.2">
      <c r="M650" s="103"/>
      <c r="N650" s="103"/>
      <c r="O650" s="103"/>
      <c r="P650" s="101"/>
      <c r="R650" s="104"/>
      <c r="S650" s="104"/>
      <c r="T650" s="104"/>
      <c r="U650" s="104"/>
    </row>
    <row r="651" spans="13:21" x14ac:dyDescent="0.2">
      <c r="M651" s="103"/>
      <c r="N651" s="103"/>
      <c r="O651" s="103"/>
      <c r="P651" s="101"/>
      <c r="R651" s="104"/>
      <c r="S651" s="104"/>
      <c r="T651" s="104"/>
      <c r="U651" s="104"/>
    </row>
    <row r="652" spans="13:21" x14ac:dyDescent="0.2">
      <c r="M652" s="103"/>
      <c r="N652" s="103"/>
      <c r="O652" s="103"/>
      <c r="P652" s="101"/>
      <c r="R652" s="104"/>
      <c r="S652" s="104"/>
      <c r="T652" s="104"/>
      <c r="U652" s="104"/>
    </row>
    <row r="653" spans="13:21" x14ac:dyDescent="0.2">
      <c r="M653" s="103"/>
      <c r="N653" s="103"/>
      <c r="O653" s="103"/>
      <c r="P653" s="101"/>
      <c r="R653" s="104"/>
      <c r="S653" s="104"/>
      <c r="T653" s="104"/>
      <c r="U653" s="104"/>
    </row>
    <row r="654" spans="13:21" x14ac:dyDescent="0.2">
      <c r="M654" s="103"/>
      <c r="N654" s="103"/>
      <c r="O654" s="103"/>
      <c r="P654" s="101"/>
      <c r="R654" s="104"/>
      <c r="S654" s="104"/>
      <c r="T654" s="104"/>
      <c r="U654" s="104"/>
    </row>
    <row r="655" spans="13:21" x14ac:dyDescent="0.2">
      <c r="M655" s="103"/>
      <c r="N655" s="103"/>
      <c r="O655" s="103"/>
      <c r="P655" s="101"/>
      <c r="R655" s="104"/>
      <c r="S655" s="104"/>
      <c r="T655" s="104"/>
      <c r="U655" s="104"/>
    </row>
    <row r="656" spans="13:21" x14ac:dyDescent="0.2">
      <c r="M656" s="103"/>
      <c r="N656" s="103"/>
      <c r="O656" s="103"/>
      <c r="P656" s="101"/>
      <c r="R656" s="104"/>
      <c r="S656" s="104"/>
      <c r="T656" s="104"/>
      <c r="U656" s="104"/>
    </row>
    <row r="657" spans="13:21" x14ac:dyDescent="0.2">
      <c r="M657" s="103"/>
      <c r="N657" s="103"/>
      <c r="O657" s="103"/>
      <c r="P657" s="101"/>
      <c r="R657" s="104"/>
      <c r="S657" s="104"/>
      <c r="T657" s="104"/>
      <c r="U657" s="104"/>
    </row>
    <row r="658" spans="13:21" x14ac:dyDescent="0.2">
      <c r="M658" s="103"/>
      <c r="N658" s="103"/>
      <c r="O658" s="103"/>
      <c r="P658" s="101"/>
      <c r="R658" s="104"/>
      <c r="S658" s="104"/>
      <c r="T658" s="104"/>
      <c r="U658" s="104"/>
    </row>
    <row r="659" spans="13:21" x14ac:dyDescent="0.2">
      <c r="M659" s="103"/>
      <c r="N659" s="103"/>
      <c r="O659" s="103"/>
      <c r="P659" s="101"/>
      <c r="R659" s="104"/>
      <c r="S659" s="104"/>
      <c r="T659" s="104"/>
      <c r="U659" s="104"/>
    </row>
    <row r="660" spans="13:21" x14ac:dyDescent="0.2">
      <c r="M660" s="103"/>
      <c r="N660" s="103"/>
      <c r="O660" s="103"/>
      <c r="P660" s="101"/>
      <c r="R660" s="104"/>
      <c r="S660" s="104"/>
      <c r="T660" s="104"/>
      <c r="U660" s="104"/>
    </row>
    <row r="661" spans="13:21" x14ac:dyDescent="0.2">
      <c r="M661" s="103"/>
      <c r="N661" s="103"/>
      <c r="O661" s="103"/>
      <c r="P661" s="101"/>
      <c r="R661" s="104"/>
      <c r="S661" s="104"/>
      <c r="T661" s="104"/>
      <c r="U661" s="104"/>
    </row>
    <row r="662" spans="13:21" x14ac:dyDescent="0.2">
      <c r="M662" s="103"/>
      <c r="N662" s="103"/>
      <c r="O662" s="103"/>
      <c r="P662" s="101"/>
      <c r="R662" s="104"/>
      <c r="S662" s="104"/>
      <c r="T662" s="104"/>
      <c r="U662" s="104"/>
    </row>
    <row r="663" spans="13:21" x14ac:dyDescent="0.2">
      <c r="M663" s="103"/>
      <c r="N663" s="103"/>
      <c r="O663" s="103"/>
      <c r="P663" s="101"/>
      <c r="R663" s="104"/>
      <c r="S663" s="104"/>
      <c r="T663" s="104"/>
      <c r="U663" s="104"/>
    </row>
    <row r="664" spans="13:21" x14ac:dyDescent="0.2">
      <c r="M664" s="103"/>
      <c r="N664" s="103"/>
      <c r="O664" s="103"/>
      <c r="P664" s="101"/>
      <c r="R664" s="104"/>
      <c r="S664" s="104"/>
      <c r="T664" s="104"/>
      <c r="U664" s="104"/>
    </row>
    <row r="665" spans="13:21" x14ac:dyDescent="0.2">
      <c r="M665" s="103"/>
      <c r="N665" s="103"/>
      <c r="O665" s="103"/>
      <c r="P665" s="101"/>
      <c r="R665" s="104"/>
      <c r="S665" s="104"/>
      <c r="T665" s="104"/>
      <c r="U665" s="104"/>
    </row>
    <row r="666" spans="13:21" x14ac:dyDescent="0.2">
      <c r="M666" s="103"/>
      <c r="N666" s="103"/>
      <c r="O666" s="103"/>
      <c r="P666" s="101"/>
      <c r="R666" s="104"/>
      <c r="S666" s="104"/>
      <c r="T666" s="104"/>
      <c r="U666" s="104"/>
    </row>
    <row r="667" spans="13:21" x14ac:dyDescent="0.2">
      <c r="M667" s="103"/>
      <c r="N667" s="103"/>
      <c r="O667" s="103"/>
      <c r="P667" s="101"/>
      <c r="R667" s="104"/>
      <c r="S667" s="104"/>
      <c r="T667" s="104"/>
      <c r="U667" s="104"/>
    </row>
    <row r="668" spans="13:21" x14ac:dyDescent="0.2">
      <c r="M668" s="103"/>
      <c r="N668" s="103"/>
      <c r="O668" s="103"/>
      <c r="P668" s="101"/>
      <c r="R668" s="104"/>
      <c r="S668" s="104"/>
      <c r="T668" s="104"/>
      <c r="U668" s="104"/>
    </row>
    <row r="669" spans="13:21" x14ac:dyDescent="0.2">
      <c r="M669" s="103"/>
      <c r="N669" s="103"/>
      <c r="O669" s="103"/>
      <c r="P669" s="101"/>
      <c r="R669" s="104"/>
      <c r="S669" s="104"/>
      <c r="T669" s="104"/>
      <c r="U669" s="104"/>
    </row>
    <row r="670" spans="13:21" x14ac:dyDescent="0.2">
      <c r="M670" s="103"/>
      <c r="N670" s="103"/>
      <c r="O670" s="103"/>
      <c r="P670" s="101"/>
      <c r="R670" s="104"/>
      <c r="S670" s="104"/>
      <c r="T670" s="104"/>
      <c r="U670" s="104"/>
    </row>
    <row r="671" spans="13:21" x14ac:dyDescent="0.2">
      <c r="M671" s="103"/>
      <c r="N671" s="103"/>
      <c r="O671" s="103"/>
      <c r="P671" s="101"/>
      <c r="R671" s="104"/>
      <c r="S671" s="104"/>
      <c r="T671" s="104"/>
      <c r="U671" s="104"/>
    </row>
    <row r="672" spans="13:21" x14ac:dyDescent="0.2">
      <c r="M672" s="103"/>
      <c r="N672" s="103"/>
      <c r="O672" s="103"/>
      <c r="P672" s="101"/>
      <c r="R672" s="104"/>
      <c r="S672" s="104"/>
      <c r="T672" s="104"/>
      <c r="U672" s="104"/>
    </row>
    <row r="673" spans="13:21" x14ac:dyDescent="0.2">
      <c r="M673" s="103"/>
      <c r="N673" s="103"/>
      <c r="O673" s="103"/>
      <c r="P673" s="101"/>
      <c r="R673" s="104"/>
      <c r="S673" s="104"/>
      <c r="T673" s="104"/>
      <c r="U673" s="104"/>
    </row>
    <row r="674" spans="13:21" x14ac:dyDescent="0.2">
      <c r="M674" s="103"/>
      <c r="N674" s="103"/>
      <c r="O674" s="103"/>
      <c r="P674" s="101"/>
      <c r="R674" s="104"/>
      <c r="S674" s="104"/>
      <c r="T674" s="104"/>
      <c r="U674" s="104"/>
    </row>
    <row r="675" spans="13:21" x14ac:dyDescent="0.2">
      <c r="M675" s="103"/>
      <c r="N675" s="103"/>
      <c r="O675" s="103"/>
      <c r="P675" s="101"/>
      <c r="R675" s="104"/>
      <c r="S675" s="104"/>
      <c r="T675" s="104"/>
      <c r="U675" s="104"/>
    </row>
    <row r="676" spans="13:21" x14ac:dyDescent="0.2">
      <c r="M676" s="103"/>
      <c r="N676" s="103"/>
      <c r="O676" s="103"/>
      <c r="P676" s="101"/>
      <c r="R676" s="104"/>
      <c r="S676" s="104"/>
      <c r="T676" s="104"/>
      <c r="U676" s="104"/>
    </row>
    <row r="677" spans="13:21" x14ac:dyDescent="0.2">
      <c r="M677" s="103"/>
      <c r="N677" s="103"/>
      <c r="O677" s="103"/>
      <c r="P677" s="101"/>
      <c r="R677" s="104"/>
      <c r="S677" s="104"/>
      <c r="T677" s="104"/>
      <c r="U677" s="104"/>
    </row>
    <row r="678" spans="13:21" x14ac:dyDescent="0.2">
      <c r="M678" s="103"/>
      <c r="N678" s="103"/>
      <c r="O678" s="103"/>
      <c r="P678" s="101"/>
      <c r="R678" s="104"/>
      <c r="S678" s="104"/>
      <c r="T678" s="104"/>
      <c r="U678" s="104"/>
    </row>
    <row r="679" spans="13:21" x14ac:dyDescent="0.2">
      <c r="M679" s="103"/>
      <c r="N679" s="103"/>
      <c r="O679" s="103"/>
      <c r="P679" s="101"/>
      <c r="R679" s="104"/>
      <c r="S679" s="104"/>
      <c r="T679" s="104"/>
      <c r="U679" s="104"/>
    </row>
    <row r="680" spans="13:21" x14ac:dyDescent="0.2">
      <c r="M680" s="103"/>
      <c r="N680" s="103"/>
      <c r="O680" s="103"/>
      <c r="P680" s="101"/>
      <c r="R680" s="104"/>
      <c r="S680" s="104"/>
      <c r="T680" s="104"/>
      <c r="U680" s="104"/>
    </row>
    <row r="681" spans="13:21" x14ac:dyDescent="0.2">
      <c r="M681" s="103"/>
      <c r="N681" s="103"/>
      <c r="O681" s="103"/>
      <c r="P681" s="101"/>
      <c r="R681" s="104"/>
      <c r="S681" s="104"/>
      <c r="T681" s="104"/>
      <c r="U681" s="104"/>
    </row>
    <row r="682" spans="13:21" x14ac:dyDescent="0.2">
      <c r="M682" s="103"/>
      <c r="N682" s="103"/>
      <c r="O682" s="103"/>
      <c r="P682" s="101"/>
      <c r="R682" s="104"/>
      <c r="S682" s="104"/>
      <c r="T682" s="104"/>
      <c r="U682" s="104"/>
    </row>
    <row r="683" spans="13:21" x14ac:dyDescent="0.2">
      <c r="M683" s="103"/>
      <c r="N683" s="103"/>
      <c r="O683" s="103"/>
      <c r="P683" s="101"/>
      <c r="R683" s="104"/>
      <c r="S683" s="104"/>
      <c r="T683" s="104"/>
      <c r="U683" s="104"/>
    </row>
    <row r="684" spans="13:21" x14ac:dyDescent="0.2">
      <c r="M684" s="103"/>
      <c r="N684" s="103"/>
      <c r="O684" s="103"/>
      <c r="P684" s="101"/>
      <c r="R684" s="104"/>
      <c r="S684" s="104"/>
      <c r="T684" s="104"/>
      <c r="U684" s="104"/>
    </row>
    <row r="685" spans="13:21" x14ac:dyDescent="0.2">
      <c r="M685" s="103"/>
      <c r="N685" s="103"/>
      <c r="O685" s="103"/>
      <c r="P685" s="101"/>
      <c r="R685" s="104"/>
      <c r="S685" s="104"/>
      <c r="T685" s="104"/>
      <c r="U685" s="104"/>
    </row>
    <row r="686" spans="13:21" x14ac:dyDescent="0.2">
      <c r="M686" s="103"/>
      <c r="N686" s="103"/>
      <c r="O686" s="103"/>
      <c r="P686" s="101"/>
      <c r="R686" s="104"/>
      <c r="S686" s="104"/>
      <c r="T686" s="104"/>
      <c r="U686" s="104"/>
    </row>
    <row r="687" spans="13:21" x14ac:dyDescent="0.2">
      <c r="M687" s="103"/>
      <c r="N687" s="103"/>
      <c r="O687" s="103"/>
      <c r="P687" s="101"/>
      <c r="R687" s="104"/>
      <c r="S687" s="104"/>
      <c r="T687" s="104"/>
      <c r="U687" s="104"/>
    </row>
    <row r="688" spans="13:21" x14ac:dyDescent="0.2">
      <c r="M688" s="103"/>
      <c r="N688" s="103"/>
      <c r="O688" s="103"/>
      <c r="P688" s="101"/>
      <c r="R688" s="104"/>
      <c r="S688" s="104"/>
      <c r="T688" s="104"/>
      <c r="U688" s="104"/>
    </row>
    <row r="689" spans="13:21" x14ac:dyDescent="0.2">
      <c r="M689" s="103"/>
      <c r="N689" s="103"/>
      <c r="O689" s="103"/>
      <c r="P689" s="101"/>
      <c r="R689" s="104"/>
      <c r="S689" s="104"/>
      <c r="T689" s="104"/>
      <c r="U689" s="104"/>
    </row>
    <row r="690" spans="13:21" x14ac:dyDescent="0.2">
      <c r="M690" s="103"/>
      <c r="N690" s="103"/>
      <c r="O690" s="103"/>
      <c r="P690" s="101"/>
      <c r="R690" s="104"/>
      <c r="S690" s="104"/>
      <c r="T690" s="104"/>
      <c r="U690" s="104"/>
    </row>
    <row r="691" spans="13:21" x14ac:dyDescent="0.2">
      <c r="M691" s="103"/>
      <c r="N691" s="103"/>
      <c r="O691" s="103"/>
      <c r="P691" s="101"/>
      <c r="R691" s="104"/>
      <c r="S691" s="104"/>
      <c r="T691" s="104"/>
      <c r="U691" s="104"/>
    </row>
    <row r="692" spans="13:21" x14ac:dyDescent="0.2">
      <c r="M692" s="103"/>
      <c r="N692" s="103"/>
      <c r="O692" s="103"/>
      <c r="P692" s="101"/>
      <c r="R692" s="104"/>
      <c r="S692" s="104"/>
      <c r="T692" s="104"/>
      <c r="U692" s="104"/>
    </row>
    <row r="693" spans="13:21" x14ac:dyDescent="0.2">
      <c r="M693" s="103"/>
      <c r="N693" s="103"/>
      <c r="O693" s="103"/>
      <c r="P693" s="101"/>
      <c r="R693" s="104"/>
      <c r="S693" s="104"/>
      <c r="T693" s="104"/>
      <c r="U693" s="104"/>
    </row>
    <row r="694" spans="13:21" x14ac:dyDescent="0.2">
      <c r="M694" s="103"/>
      <c r="N694" s="103"/>
      <c r="O694" s="103"/>
      <c r="P694" s="101"/>
      <c r="R694" s="104"/>
      <c r="S694" s="104"/>
      <c r="T694" s="104"/>
      <c r="U694" s="104"/>
    </row>
    <row r="695" spans="13:21" x14ac:dyDescent="0.2">
      <c r="M695" s="103"/>
      <c r="N695" s="103"/>
      <c r="O695" s="103"/>
      <c r="P695" s="101"/>
      <c r="R695" s="104"/>
      <c r="S695" s="104"/>
      <c r="T695" s="104"/>
      <c r="U695" s="104"/>
    </row>
    <row r="696" spans="13:21" x14ac:dyDescent="0.2">
      <c r="M696" s="103"/>
      <c r="N696" s="103"/>
      <c r="O696" s="103"/>
      <c r="P696" s="101"/>
      <c r="R696" s="104"/>
      <c r="S696" s="104"/>
      <c r="T696" s="104"/>
      <c r="U696" s="104"/>
    </row>
    <row r="697" spans="13:21" x14ac:dyDescent="0.2">
      <c r="M697" s="103"/>
      <c r="N697" s="103"/>
      <c r="O697" s="103"/>
      <c r="P697" s="101"/>
      <c r="R697" s="104"/>
      <c r="S697" s="104"/>
      <c r="T697" s="104"/>
      <c r="U697" s="104"/>
    </row>
    <row r="698" spans="13:21" x14ac:dyDescent="0.2">
      <c r="M698" s="103"/>
      <c r="N698" s="103"/>
      <c r="O698" s="103"/>
      <c r="P698" s="101"/>
      <c r="R698" s="104"/>
      <c r="S698" s="104"/>
      <c r="T698" s="104"/>
      <c r="U698" s="104"/>
    </row>
    <row r="699" spans="13:21" x14ac:dyDescent="0.2">
      <c r="M699" s="103"/>
      <c r="N699" s="103"/>
      <c r="O699" s="103"/>
      <c r="P699" s="101"/>
      <c r="R699" s="104"/>
      <c r="S699" s="104"/>
      <c r="T699" s="104"/>
      <c r="U699" s="104"/>
    </row>
    <row r="700" spans="13:21" x14ac:dyDescent="0.2">
      <c r="M700" s="103"/>
      <c r="N700" s="103"/>
      <c r="O700" s="103"/>
      <c r="P700" s="101"/>
      <c r="R700" s="104"/>
      <c r="S700" s="104"/>
      <c r="T700" s="104"/>
      <c r="U700" s="104"/>
    </row>
    <row r="701" spans="13:21" x14ac:dyDescent="0.2">
      <c r="M701" s="103"/>
      <c r="N701" s="103"/>
      <c r="O701" s="103"/>
      <c r="P701" s="101"/>
      <c r="R701" s="104"/>
      <c r="S701" s="104"/>
      <c r="T701" s="104"/>
      <c r="U701" s="104"/>
    </row>
    <row r="702" spans="13:21" x14ac:dyDescent="0.2">
      <c r="M702" s="103"/>
      <c r="N702" s="103"/>
      <c r="O702" s="103"/>
      <c r="P702" s="101"/>
      <c r="R702" s="104"/>
      <c r="S702" s="104"/>
      <c r="T702" s="104"/>
      <c r="U702" s="104"/>
    </row>
    <row r="703" spans="13:21" x14ac:dyDescent="0.2">
      <c r="M703" s="103"/>
      <c r="N703" s="103"/>
      <c r="O703" s="103"/>
      <c r="P703" s="101"/>
      <c r="R703" s="104"/>
      <c r="S703" s="104"/>
      <c r="T703" s="104"/>
      <c r="U703" s="104"/>
    </row>
    <row r="704" spans="13:21" x14ac:dyDescent="0.2">
      <c r="M704" s="103"/>
      <c r="N704" s="103"/>
      <c r="O704" s="103"/>
      <c r="P704" s="101"/>
      <c r="R704" s="104"/>
      <c r="S704" s="104"/>
      <c r="T704" s="104"/>
      <c r="U704" s="104"/>
    </row>
    <row r="705" spans="13:21" x14ac:dyDescent="0.2">
      <c r="M705" s="103"/>
      <c r="N705" s="103"/>
      <c r="O705" s="103"/>
      <c r="P705" s="101"/>
      <c r="R705" s="104"/>
      <c r="S705" s="104"/>
      <c r="T705" s="104"/>
      <c r="U705" s="104"/>
    </row>
    <row r="706" spans="13:21" x14ac:dyDescent="0.2">
      <c r="M706" s="103"/>
      <c r="N706" s="103"/>
      <c r="O706" s="103"/>
      <c r="P706" s="101"/>
      <c r="R706" s="104"/>
      <c r="S706" s="104"/>
      <c r="T706" s="104"/>
      <c r="U706" s="104"/>
    </row>
    <row r="707" spans="13:21" x14ac:dyDescent="0.2">
      <c r="M707" s="103"/>
      <c r="N707" s="103"/>
      <c r="O707" s="103"/>
      <c r="P707" s="101"/>
      <c r="R707" s="104"/>
      <c r="S707" s="104"/>
      <c r="T707" s="104"/>
      <c r="U707" s="104"/>
    </row>
    <row r="708" spans="13:21" x14ac:dyDescent="0.2">
      <c r="M708" s="103"/>
      <c r="N708" s="103"/>
      <c r="O708" s="103"/>
      <c r="P708" s="101"/>
      <c r="R708" s="104"/>
      <c r="S708" s="104"/>
      <c r="T708" s="104"/>
      <c r="U708" s="104"/>
    </row>
    <row r="709" spans="13:21" x14ac:dyDescent="0.2">
      <c r="M709" s="103"/>
      <c r="N709" s="103"/>
      <c r="O709" s="103"/>
      <c r="P709" s="101"/>
      <c r="R709" s="104"/>
      <c r="S709" s="104"/>
      <c r="T709" s="104"/>
      <c r="U709" s="104"/>
    </row>
    <row r="710" spans="13:21" x14ac:dyDescent="0.2">
      <c r="M710" s="103"/>
      <c r="N710" s="103"/>
      <c r="O710" s="103"/>
      <c r="P710" s="101"/>
      <c r="R710" s="104"/>
      <c r="S710" s="104"/>
      <c r="T710" s="104"/>
      <c r="U710" s="104"/>
    </row>
    <row r="711" spans="13:21" x14ac:dyDescent="0.2">
      <c r="M711" s="103"/>
      <c r="N711" s="103"/>
      <c r="O711" s="103"/>
      <c r="P711" s="101"/>
      <c r="R711" s="104"/>
      <c r="S711" s="104"/>
      <c r="T711" s="104"/>
      <c r="U711" s="104"/>
    </row>
    <row r="712" spans="13:21" x14ac:dyDescent="0.2">
      <c r="M712" s="103"/>
      <c r="N712" s="103"/>
      <c r="O712" s="103"/>
      <c r="P712" s="101"/>
      <c r="R712" s="104"/>
      <c r="S712" s="104"/>
      <c r="T712" s="104"/>
      <c r="U712" s="104"/>
    </row>
    <row r="713" spans="13:21" x14ac:dyDescent="0.2">
      <c r="M713" s="103"/>
      <c r="N713" s="103"/>
      <c r="O713" s="103"/>
      <c r="P713" s="101"/>
      <c r="R713" s="104"/>
      <c r="S713" s="104"/>
      <c r="T713" s="104"/>
      <c r="U713" s="104"/>
    </row>
    <row r="714" spans="13:21" x14ac:dyDescent="0.2">
      <c r="M714" s="103"/>
      <c r="N714" s="103"/>
      <c r="O714" s="103"/>
      <c r="P714" s="101"/>
      <c r="R714" s="104"/>
      <c r="S714" s="104"/>
      <c r="T714" s="104"/>
      <c r="U714" s="104"/>
    </row>
    <row r="715" spans="13:21" x14ac:dyDescent="0.2">
      <c r="M715" s="103"/>
      <c r="N715" s="103"/>
      <c r="O715" s="103"/>
      <c r="P715" s="101"/>
      <c r="R715" s="104"/>
      <c r="S715" s="104"/>
      <c r="T715" s="104"/>
      <c r="U715" s="104"/>
    </row>
    <row r="716" spans="13:21" x14ac:dyDescent="0.2">
      <c r="M716" s="103"/>
      <c r="N716" s="103"/>
      <c r="O716" s="103"/>
      <c r="P716" s="101"/>
      <c r="R716" s="104"/>
      <c r="S716" s="104"/>
      <c r="T716" s="104"/>
      <c r="U716" s="104"/>
    </row>
    <row r="717" spans="13:21" x14ac:dyDescent="0.2">
      <c r="M717" s="103"/>
      <c r="N717" s="103"/>
      <c r="O717" s="103"/>
      <c r="P717" s="101"/>
      <c r="R717" s="104"/>
      <c r="S717" s="104"/>
      <c r="T717" s="104"/>
      <c r="U717" s="104"/>
    </row>
    <row r="718" spans="13:21" x14ac:dyDescent="0.2">
      <c r="M718" s="103"/>
      <c r="N718" s="103"/>
      <c r="O718" s="103"/>
      <c r="P718" s="101"/>
      <c r="R718" s="104"/>
      <c r="S718" s="104"/>
      <c r="T718" s="104"/>
      <c r="U718" s="104"/>
    </row>
    <row r="719" spans="13:21" x14ac:dyDescent="0.2">
      <c r="M719" s="103"/>
      <c r="N719" s="103"/>
      <c r="O719" s="103"/>
      <c r="P719" s="101"/>
      <c r="R719" s="104"/>
      <c r="S719" s="104"/>
      <c r="T719" s="104"/>
      <c r="U719" s="104"/>
    </row>
    <row r="720" spans="13:21" x14ac:dyDescent="0.2">
      <c r="M720" s="103"/>
      <c r="N720" s="103"/>
      <c r="O720" s="103"/>
      <c r="P720" s="101"/>
      <c r="R720" s="104"/>
      <c r="S720" s="104"/>
      <c r="T720" s="104"/>
      <c r="U720" s="104"/>
    </row>
    <row r="721" spans="13:21" x14ac:dyDescent="0.2">
      <c r="M721" s="103"/>
      <c r="N721" s="103"/>
      <c r="O721" s="103"/>
      <c r="P721" s="101"/>
      <c r="R721" s="104"/>
      <c r="S721" s="104"/>
      <c r="T721" s="104"/>
      <c r="U721" s="104"/>
    </row>
    <row r="722" spans="13:21" x14ac:dyDescent="0.2">
      <c r="M722" s="103"/>
      <c r="N722" s="103"/>
      <c r="O722" s="103"/>
      <c r="P722" s="101"/>
      <c r="R722" s="104"/>
      <c r="S722" s="104"/>
      <c r="T722" s="104"/>
      <c r="U722" s="104"/>
    </row>
    <row r="723" spans="13:21" x14ac:dyDescent="0.2">
      <c r="M723" s="103"/>
      <c r="N723" s="103"/>
      <c r="O723" s="103"/>
      <c r="P723" s="101"/>
      <c r="R723" s="104"/>
      <c r="S723" s="104"/>
      <c r="T723" s="104"/>
      <c r="U723" s="104"/>
    </row>
    <row r="724" spans="13:21" x14ac:dyDescent="0.2">
      <c r="M724" s="103"/>
      <c r="N724" s="103"/>
      <c r="O724" s="103"/>
      <c r="P724" s="101"/>
      <c r="R724" s="104"/>
      <c r="S724" s="104"/>
      <c r="T724" s="104"/>
      <c r="U724" s="104"/>
    </row>
    <row r="725" spans="13:21" x14ac:dyDescent="0.2">
      <c r="M725" s="103"/>
      <c r="N725" s="103"/>
      <c r="O725" s="103"/>
      <c r="P725" s="101"/>
      <c r="R725" s="104"/>
      <c r="S725" s="104"/>
      <c r="T725" s="104"/>
      <c r="U725" s="104"/>
    </row>
    <row r="726" spans="13:21" x14ac:dyDescent="0.2">
      <c r="M726" s="103"/>
      <c r="N726" s="103"/>
      <c r="O726" s="103"/>
      <c r="P726" s="101"/>
      <c r="R726" s="104"/>
      <c r="S726" s="104"/>
      <c r="T726" s="104"/>
      <c r="U726" s="104"/>
    </row>
    <row r="727" spans="13:21" x14ac:dyDescent="0.2">
      <c r="M727" s="103"/>
      <c r="N727" s="103"/>
      <c r="O727" s="103"/>
      <c r="P727" s="101"/>
      <c r="R727" s="104"/>
      <c r="S727" s="104"/>
      <c r="T727" s="104"/>
      <c r="U727" s="104"/>
    </row>
    <row r="728" spans="13:21" x14ac:dyDescent="0.2">
      <c r="M728" s="103"/>
      <c r="N728" s="103"/>
      <c r="O728" s="103"/>
      <c r="P728" s="101"/>
      <c r="R728" s="104"/>
      <c r="S728" s="104"/>
      <c r="T728" s="104"/>
      <c r="U728" s="104"/>
    </row>
    <row r="729" spans="13:21" x14ac:dyDescent="0.2">
      <c r="M729" s="103"/>
      <c r="N729" s="103"/>
      <c r="O729" s="103"/>
      <c r="P729" s="101"/>
      <c r="R729" s="104"/>
      <c r="S729" s="104"/>
      <c r="T729" s="104"/>
      <c r="U729" s="104"/>
    </row>
    <row r="730" spans="13:21" x14ac:dyDescent="0.2">
      <c r="M730" s="103"/>
      <c r="N730" s="103"/>
      <c r="O730" s="103"/>
      <c r="P730" s="101"/>
      <c r="R730" s="104"/>
      <c r="S730" s="104"/>
      <c r="T730" s="104"/>
      <c r="U730" s="104"/>
    </row>
    <row r="731" spans="13:21" x14ac:dyDescent="0.2">
      <c r="M731" s="103"/>
      <c r="N731" s="103"/>
      <c r="O731" s="103"/>
      <c r="P731" s="101"/>
      <c r="R731" s="104"/>
      <c r="S731" s="104"/>
      <c r="T731" s="104"/>
      <c r="U731" s="104"/>
    </row>
    <row r="732" spans="13:21" x14ac:dyDescent="0.2">
      <c r="M732" s="103"/>
      <c r="N732" s="103"/>
      <c r="O732" s="103"/>
      <c r="P732" s="101"/>
      <c r="R732" s="104"/>
      <c r="S732" s="104"/>
      <c r="T732" s="104"/>
      <c r="U732" s="104"/>
    </row>
    <row r="733" spans="13:21" x14ac:dyDescent="0.2">
      <c r="M733" s="103"/>
      <c r="N733" s="103"/>
      <c r="O733" s="103"/>
      <c r="P733" s="101"/>
      <c r="R733" s="104"/>
      <c r="S733" s="104"/>
      <c r="T733" s="104"/>
      <c r="U733" s="104"/>
    </row>
    <row r="734" spans="13:21" x14ac:dyDescent="0.2">
      <c r="M734" s="103"/>
      <c r="N734" s="103"/>
      <c r="O734" s="103"/>
      <c r="P734" s="101"/>
      <c r="R734" s="104"/>
      <c r="S734" s="104"/>
      <c r="T734" s="104"/>
      <c r="U734" s="104"/>
    </row>
    <row r="735" spans="13:21" x14ac:dyDescent="0.2">
      <c r="M735" s="103"/>
      <c r="N735" s="103"/>
      <c r="O735" s="103"/>
      <c r="P735" s="101"/>
      <c r="R735" s="104"/>
      <c r="S735" s="104"/>
      <c r="T735" s="104"/>
      <c r="U735" s="104"/>
    </row>
    <row r="736" spans="13:21" x14ac:dyDescent="0.2">
      <c r="M736" s="103"/>
      <c r="N736" s="103"/>
      <c r="O736" s="103"/>
      <c r="P736" s="101"/>
      <c r="R736" s="104"/>
      <c r="S736" s="104"/>
      <c r="T736" s="104"/>
      <c r="U736" s="104"/>
    </row>
    <row r="737" spans="13:21" x14ac:dyDescent="0.2">
      <c r="M737" s="103"/>
      <c r="N737" s="103"/>
      <c r="O737" s="103"/>
      <c r="P737" s="101"/>
      <c r="R737" s="104"/>
      <c r="S737" s="104"/>
      <c r="T737" s="104"/>
      <c r="U737" s="104"/>
    </row>
    <row r="738" spans="13:21" x14ac:dyDescent="0.2">
      <c r="M738" s="103"/>
      <c r="N738" s="103"/>
      <c r="O738" s="103"/>
      <c r="P738" s="101"/>
      <c r="R738" s="104"/>
      <c r="S738" s="104"/>
      <c r="T738" s="104"/>
      <c r="U738" s="104"/>
    </row>
    <row r="739" spans="13:21" x14ac:dyDescent="0.2">
      <c r="M739" s="103"/>
      <c r="N739" s="103"/>
      <c r="O739" s="103"/>
      <c r="P739" s="101"/>
      <c r="R739" s="104"/>
      <c r="S739" s="104"/>
      <c r="T739" s="104"/>
      <c r="U739" s="104"/>
    </row>
    <row r="740" spans="13:21" x14ac:dyDescent="0.2">
      <c r="M740" s="103"/>
      <c r="N740" s="103"/>
      <c r="O740" s="103"/>
      <c r="P740" s="101"/>
      <c r="R740" s="104"/>
      <c r="S740" s="104"/>
      <c r="T740" s="104"/>
      <c r="U740" s="104"/>
    </row>
    <row r="741" spans="13:21" x14ac:dyDescent="0.2">
      <c r="M741" s="103"/>
      <c r="N741" s="103"/>
      <c r="O741" s="103"/>
      <c r="P741" s="101"/>
      <c r="R741" s="104"/>
      <c r="S741" s="104"/>
      <c r="T741" s="104"/>
      <c r="U741" s="104"/>
    </row>
    <row r="742" spans="13:21" x14ac:dyDescent="0.2">
      <c r="M742" s="103"/>
      <c r="N742" s="103"/>
      <c r="O742" s="103"/>
      <c r="P742" s="101"/>
      <c r="R742" s="104"/>
      <c r="S742" s="104"/>
      <c r="T742" s="104"/>
      <c r="U742" s="104"/>
    </row>
    <row r="743" spans="13:21" x14ac:dyDescent="0.2">
      <c r="M743" s="103"/>
      <c r="N743" s="103"/>
      <c r="O743" s="103"/>
      <c r="P743" s="101"/>
      <c r="R743" s="104"/>
      <c r="S743" s="104"/>
      <c r="T743" s="104"/>
      <c r="U743" s="104"/>
    </row>
    <row r="744" spans="13:21" x14ac:dyDescent="0.2">
      <c r="M744" s="103"/>
      <c r="N744" s="103"/>
      <c r="O744" s="103"/>
      <c r="P744" s="101"/>
      <c r="R744" s="104"/>
      <c r="S744" s="104"/>
      <c r="T744" s="104"/>
      <c r="U744" s="104"/>
    </row>
    <row r="745" spans="13:21" x14ac:dyDescent="0.2">
      <c r="M745" s="103"/>
      <c r="N745" s="103"/>
      <c r="O745" s="103"/>
      <c r="P745" s="101"/>
      <c r="R745" s="104"/>
      <c r="S745" s="104"/>
      <c r="T745" s="104"/>
      <c r="U745" s="104"/>
    </row>
    <row r="746" spans="13:21" x14ac:dyDescent="0.2">
      <c r="M746" s="103"/>
      <c r="N746" s="103"/>
      <c r="O746" s="103"/>
      <c r="P746" s="101"/>
      <c r="R746" s="104"/>
      <c r="S746" s="104"/>
      <c r="T746" s="104"/>
      <c r="U746" s="104"/>
    </row>
    <row r="747" spans="13:21" x14ac:dyDescent="0.2">
      <c r="M747" s="103"/>
      <c r="N747" s="103"/>
      <c r="O747" s="103"/>
      <c r="P747" s="101"/>
      <c r="R747" s="104"/>
      <c r="S747" s="104"/>
      <c r="T747" s="104"/>
      <c r="U747" s="104"/>
    </row>
    <row r="748" spans="13:21" x14ac:dyDescent="0.2">
      <c r="M748" s="103"/>
      <c r="N748" s="103"/>
      <c r="O748" s="103"/>
      <c r="P748" s="101"/>
      <c r="R748" s="104"/>
      <c r="S748" s="104"/>
      <c r="T748" s="104"/>
      <c r="U748" s="104"/>
    </row>
    <row r="749" spans="13:21" x14ac:dyDescent="0.2">
      <c r="M749" s="103"/>
      <c r="N749" s="103"/>
      <c r="O749" s="103"/>
      <c r="P749" s="101"/>
      <c r="R749" s="104"/>
      <c r="S749" s="104"/>
      <c r="T749" s="104"/>
      <c r="U749" s="104"/>
    </row>
    <row r="750" spans="13:21" x14ac:dyDescent="0.2">
      <c r="M750" s="103"/>
      <c r="N750" s="103"/>
      <c r="O750" s="103"/>
      <c r="P750" s="101"/>
      <c r="R750" s="104"/>
      <c r="S750" s="104"/>
      <c r="T750" s="104"/>
      <c r="U750" s="104"/>
    </row>
    <row r="751" spans="13:21" x14ac:dyDescent="0.2">
      <c r="M751" s="103"/>
      <c r="N751" s="103"/>
      <c r="O751" s="103"/>
      <c r="P751" s="101"/>
      <c r="R751" s="104"/>
      <c r="S751" s="104"/>
      <c r="T751" s="104"/>
      <c r="U751" s="104"/>
    </row>
    <row r="752" spans="13:21" x14ac:dyDescent="0.2">
      <c r="M752" s="103"/>
      <c r="N752" s="103"/>
      <c r="O752" s="103"/>
      <c r="P752" s="101"/>
      <c r="R752" s="104"/>
      <c r="S752" s="104"/>
      <c r="T752" s="104"/>
      <c r="U752" s="104"/>
    </row>
    <row r="753" spans="13:21" x14ac:dyDescent="0.2">
      <c r="M753" s="103"/>
      <c r="N753" s="103"/>
      <c r="O753" s="103"/>
      <c r="P753" s="101"/>
      <c r="R753" s="104"/>
      <c r="S753" s="104"/>
      <c r="T753" s="104"/>
      <c r="U753" s="104"/>
    </row>
    <row r="754" spans="13:21" x14ac:dyDescent="0.2">
      <c r="M754" s="103"/>
      <c r="N754" s="103"/>
      <c r="O754" s="103"/>
      <c r="P754" s="101"/>
      <c r="R754" s="104"/>
      <c r="S754" s="104"/>
      <c r="T754" s="104"/>
      <c r="U754" s="104"/>
    </row>
    <row r="755" spans="13:21" x14ac:dyDescent="0.2">
      <c r="M755" s="103"/>
      <c r="N755" s="103"/>
      <c r="O755" s="103"/>
      <c r="P755" s="101"/>
      <c r="R755" s="104"/>
      <c r="S755" s="104"/>
      <c r="T755" s="104"/>
      <c r="U755" s="104"/>
    </row>
    <row r="756" spans="13:21" x14ac:dyDescent="0.2">
      <c r="M756" s="103"/>
      <c r="N756" s="103"/>
      <c r="O756" s="103"/>
      <c r="P756" s="101"/>
      <c r="R756" s="104"/>
      <c r="S756" s="104"/>
      <c r="T756" s="104"/>
      <c r="U756" s="104"/>
    </row>
    <row r="757" spans="13:21" x14ac:dyDescent="0.2">
      <c r="M757" s="103"/>
      <c r="N757" s="103"/>
      <c r="O757" s="103"/>
      <c r="P757" s="101"/>
      <c r="R757" s="104"/>
      <c r="S757" s="104"/>
      <c r="T757" s="104"/>
      <c r="U757" s="104"/>
    </row>
    <row r="758" spans="13:21" x14ac:dyDescent="0.2">
      <c r="M758" s="103"/>
      <c r="N758" s="103"/>
      <c r="O758" s="103"/>
      <c r="P758" s="101"/>
      <c r="R758" s="104"/>
      <c r="S758" s="104"/>
      <c r="T758" s="104"/>
      <c r="U758" s="104"/>
    </row>
    <row r="759" spans="13:21" x14ac:dyDescent="0.2">
      <c r="M759" s="103"/>
      <c r="N759" s="103"/>
      <c r="O759" s="103"/>
      <c r="P759" s="101"/>
      <c r="R759" s="104"/>
      <c r="S759" s="104"/>
      <c r="T759" s="104"/>
      <c r="U759" s="104"/>
    </row>
    <row r="760" spans="13:21" x14ac:dyDescent="0.2">
      <c r="M760" s="103"/>
      <c r="N760" s="103"/>
      <c r="O760" s="103"/>
      <c r="P760" s="101"/>
      <c r="R760" s="104"/>
      <c r="S760" s="104"/>
      <c r="T760" s="104"/>
      <c r="U760" s="104"/>
    </row>
    <row r="761" spans="13:21" x14ac:dyDescent="0.2">
      <c r="M761" s="103"/>
      <c r="N761" s="103"/>
      <c r="O761" s="103"/>
      <c r="P761" s="101"/>
      <c r="R761" s="104"/>
      <c r="S761" s="104"/>
      <c r="T761" s="104"/>
      <c r="U761" s="104"/>
    </row>
    <row r="762" spans="13:21" x14ac:dyDescent="0.2">
      <c r="M762" s="103"/>
      <c r="N762" s="103"/>
      <c r="O762" s="103"/>
      <c r="P762" s="101"/>
      <c r="R762" s="104"/>
      <c r="S762" s="104"/>
      <c r="T762" s="104"/>
      <c r="U762" s="104"/>
    </row>
    <row r="763" spans="13:21" x14ac:dyDescent="0.2">
      <c r="M763" s="103"/>
      <c r="N763" s="103"/>
      <c r="O763" s="103"/>
      <c r="P763" s="101"/>
      <c r="R763" s="104"/>
      <c r="S763" s="104"/>
      <c r="T763" s="104"/>
      <c r="U763" s="104"/>
    </row>
    <row r="764" spans="13:21" x14ac:dyDescent="0.2">
      <c r="M764" s="103"/>
      <c r="N764" s="103"/>
      <c r="O764" s="103"/>
      <c r="P764" s="101"/>
      <c r="R764" s="104"/>
      <c r="S764" s="104"/>
      <c r="T764" s="104"/>
      <c r="U764" s="104"/>
    </row>
    <row r="765" spans="13:21" x14ac:dyDescent="0.2">
      <c r="M765" s="103"/>
      <c r="N765" s="103"/>
      <c r="O765" s="103"/>
      <c r="P765" s="101"/>
      <c r="R765" s="104"/>
      <c r="S765" s="104"/>
      <c r="T765" s="104"/>
      <c r="U765" s="104"/>
    </row>
    <row r="766" spans="13:21" x14ac:dyDescent="0.2">
      <c r="M766" s="103"/>
      <c r="N766" s="103"/>
      <c r="O766" s="103"/>
      <c r="P766" s="101"/>
      <c r="R766" s="104"/>
      <c r="S766" s="104"/>
      <c r="T766" s="104"/>
      <c r="U766" s="104"/>
    </row>
    <row r="767" spans="13:21" x14ac:dyDescent="0.2">
      <c r="M767" s="103"/>
      <c r="N767" s="103"/>
      <c r="O767" s="103"/>
      <c r="P767" s="101"/>
      <c r="R767" s="104"/>
      <c r="S767" s="104"/>
      <c r="T767" s="104"/>
      <c r="U767" s="104"/>
    </row>
    <row r="768" spans="13:21" x14ac:dyDescent="0.2">
      <c r="M768" s="103"/>
      <c r="N768" s="103"/>
      <c r="O768" s="103"/>
      <c r="P768" s="101"/>
      <c r="R768" s="104"/>
      <c r="S768" s="104"/>
      <c r="T768" s="104"/>
      <c r="U768" s="104"/>
    </row>
    <row r="769" spans="13:21" x14ac:dyDescent="0.2">
      <c r="M769" s="103"/>
      <c r="N769" s="103"/>
      <c r="O769" s="103"/>
      <c r="P769" s="101"/>
      <c r="R769" s="104"/>
      <c r="S769" s="104"/>
      <c r="T769" s="104"/>
      <c r="U769" s="104"/>
    </row>
    <row r="770" spans="13:21" x14ac:dyDescent="0.2">
      <c r="M770" s="103"/>
      <c r="N770" s="103"/>
      <c r="O770" s="103"/>
      <c r="P770" s="101"/>
      <c r="R770" s="104"/>
      <c r="S770" s="104"/>
      <c r="T770" s="104"/>
      <c r="U770" s="104"/>
    </row>
    <row r="771" spans="13:21" x14ac:dyDescent="0.2">
      <c r="M771" s="103"/>
      <c r="N771" s="103"/>
      <c r="O771" s="103"/>
      <c r="P771" s="101"/>
      <c r="R771" s="104"/>
      <c r="S771" s="104"/>
      <c r="T771" s="104"/>
      <c r="U771" s="104"/>
    </row>
    <row r="772" spans="13:21" x14ac:dyDescent="0.2">
      <c r="M772" s="103"/>
      <c r="N772" s="103"/>
      <c r="O772" s="103"/>
      <c r="P772" s="101"/>
      <c r="R772" s="104"/>
      <c r="S772" s="104"/>
      <c r="T772" s="104"/>
      <c r="U772" s="104"/>
    </row>
    <row r="773" spans="13:21" x14ac:dyDescent="0.2">
      <c r="M773" s="103"/>
      <c r="N773" s="103"/>
      <c r="O773" s="103"/>
      <c r="P773" s="101"/>
      <c r="R773" s="104"/>
      <c r="S773" s="104"/>
      <c r="T773" s="104"/>
      <c r="U773" s="104"/>
    </row>
    <row r="774" spans="13:21" x14ac:dyDescent="0.2">
      <c r="M774" s="103"/>
      <c r="N774" s="103"/>
      <c r="O774" s="103"/>
      <c r="P774" s="101"/>
      <c r="R774" s="104"/>
      <c r="S774" s="104"/>
      <c r="T774" s="104"/>
      <c r="U774" s="104"/>
    </row>
    <row r="775" spans="13:21" x14ac:dyDescent="0.2">
      <c r="M775" s="103"/>
      <c r="N775" s="103"/>
      <c r="O775" s="103"/>
      <c r="P775" s="101"/>
      <c r="R775" s="104"/>
      <c r="S775" s="104"/>
      <c r="T775" s="104"/>
      <c r="U775" s="104"/>
    </row>
    <row r="776" spans="13:21" x14ac:dyDescent="0.2">
      <c r="M776" s="103"/>
      <c r="N776" s="103"/>
      <c r="O776" s="103"/>
      <c r="P776" s="101"/>
      <c r="R776" s="104"/>
      <c r="S776" s="104"/>
      <c r="T776" s="104"/>
      <c r="U776" s="104"/>
    </row>
    <row r="777" spans="13:21" x14ac:dyDescent="0.2">
      <c r="M777" s="103"/>
      <c r="N777" s="103"/>
      <c r="O777" s="103"/>
      <c r="P777" s="101"/>
      <c r="R777" s="104"/>
      <c r="S777" s="104"/>
      <c r="T777" s="104"/>
      <c r="U777" s="104"/>
    </row>
    <row r="778" spans="13:21" x14ac:dyDescent="0.2">
      <c r="M778" s="103"/>
      <c r="N778" s="103"/>
      <c r="O778" s="103"/>
      <c r="P778" s="101"/>
      <c r="R778" s="104"/>
      <c r="S778" s="104"/>
      <c r="T778" s="104"/>
      <c r="U778" s="104"/>
    </row>
    <row r="779" spans="13:21" x14ac:dyDescent="0.2">
      <c r="M779" s="103"/>
      <c r="N779" s="103"/>
      <c r="O779" s="103"/>
      <c r="P779" s="101"/>
      <c r="R779" s="104"/>
      <c r="S779" s="104"/>
      <c r="T779" s="104"/>
      <c r="U779" s="104"/>
    </row>
    <row r="780" spans="13:21" x14ac:dyDescent="0.2">
      <c r="M780" s="103"/>
      <c r="N780" s="103"/>
      <c r="O780" s="103"/>
      <c r="P780" s="101"/>
      <c r="R780" s="104"/>
      <c r="S780" s="104"/>
      <c r="T780" s="104"/>
      <c r="U780" s="104"/>
    </row>
    <row r="781" spans="13:21" x14ac:dyDescent="0.2">
      <c r="M781" s="103"/>
      <c r="N781" s="103"/>
      <c r="O781" s="103"/>
      <c r="P781" s="101"/>
      <c r="R781" s="104"/>
      <c r="S781" s="104"/>
      <c r="T781" s="104"/>
      <c r="U781" s="104"/>
    </row>
    <row r="782" spans="13:21" x14ac:dyDescent="0.2">
      <c r="M782" s="103"/>
      <c r="N782" s="103"/>
      <c r="O782" s="103"/>
      <c r="P782" s="101"/>
      <c r="R782" s="104"/>
      <c r="S782" s="104"/>
      <c r="T782" s="104"/>
      <c r="U782" s="104"/>
    </row>
    <row r="783" spans="13:21" x14ac:dyDescent="0.2">
      <c r="M783" s="103"/>
      <c r="N783" s="103"/>
      <c r="O783" s="103"/>
      <c r="P783" s="101"/>
      <c r="R783" s="104"/>
      <c r="S783" s="104"/>
      <c r="T783" s="104"/>
      <c r="U783" s="104"/>
    </row>
    <row r="784" spans="13:21" x14ac:dyDescent="0.2">
      <c r="M784" s="103"/>
      <c r="N784" s="103"/>
      <c r="O784" s="103"/>
      <c r="P784" s="101"/>
      <c r="R784" s="104"/>
      <c r="S784" s="104"/>
      <c r="T784" s="104"/>
      <c r="U784" s="104"/>
    </row>
    <row r="785" spans="13:21" x14ac:dyDescent="0.2">
      <c r="M785" s="103"/>
      <c r="N785" s="103"/>
      <c r="O785" s="103"/>
      <c r="P785" s="101"/>
      <c r="R785" s="104"/>
      <c r="S785" s="104"/>
      <c r="T785" s="104"/>
      <c r="U785" s="104"/>
    </row>
    <row r="786" spans="13:21" x14ac:dyDescent="0.2">
      <c r="M786" s="103"/>
      <c r="N786" s="103"/>
      <c r="O786" s="103"/>
      <c r="P786" s="101"/>
      <c r="R786" s="104"/>
      <c r="S786" s="104"/>
      <c r="T786" s="104"/>
      <c r="U786" s="104"/>
    </row>
    <row r="787" spans="13:21" x14ac:dyDescent="0.2">
      <c r="M787" s="103"/>
      <c r="N787" s="103"/>
      <c r="O787" s="103"/>
      <c r="P787" s="101"/>
      <c r="R787" s="104"/>
      <c r="S787" s="104"/>
      <c r="T787" s="104"/>
      <c r="U787" s="104"/>
    </row>
    <row r="788" spans="13:21" x14ac:dyDescent="0.2">
      <c r="M788" s="103"/>
      <c r="N788" s="103"/>
      <c r="O788" s="103"/>
      <c r="P788" s="101"/>
      <c r="R788" s="104"/>
      <c r="S788" s="104"/>
      <c r="T788" s="104"/>
      <c r="U788" s="104"/>
    </row>
    <row r="789" spans="13:21" x14ac:dyDescent="0.2">
      <c r="M789" s="103"/>
      <c r="N789" s="103"/>
      <c r="O789" s="103"/>
      <c r="P789" s="101"/>
      <c r="R789" s="104"/>
      <c r="S789" s="104"/>
      <c r="T789" s="104"/>
      <c r="U789" s="104"/>
    </row>
    <row r="790" spans="13:21" x14ac:dyDescent="0.2">
      <c r="M790" s="103"/>
      <c r="N790" s="103"/>
      <c r="O790" s="103"/>
      <c r="P790" s="101"/>
      <c r="R790" s="104"/>
      <c r="S790" s="104"/>
      <c r="T790" s="104"/>
      <c r="U790" s="104"/>
    </row>
    <row r="791" spans="13:21" x14ac:dyDescent="0.2">
      <c r="M791" s="103"/>
      <c r="N791" s="103"/>
      <c r="O791" s="103"/>
      <c r="P791" s="101"/>
      <c r="R791" s="104"/>
      <c r="S791" s="104"/>
      <c r="T791" s="104"/>
      <c r="U791" s="104"/>
    </row>
    <row r="792" spans="13:21" x14ac:dyDescent="0.2">
      <c r="M792" s="103"/>
      <c r="N792" s="103"/>
      <c r="O792" s="103"/>
      <c r="P792" s="101"/>
      <c r="R792" s="104"/>
      <c r="S792" s="104"/>
      <c r="T792" s="104"/>
      <c r="U792" s="104"/>
    </row>
    <row r="793" spans="13:21" x14ac:dyDescent="0.2">
      <c r="M793" s="103"/>
      <c r="N793" s="103"/>
      <c r="O793" s="103"/>
      <c r="P793" s="101"/>
      <c r="R793" s="104"/>
      <c r="S793" s="104"/>
      <c r="T793" s="104"/>
      <c r="U793" s="104"/>
    </row>
    <row r="794" spans="13:21" x14ac:dyDescent="0.2">
      <c r="M794" s="103"/>
      <c r="N794" s="103"/>
      <c r="O794" s="103"/>
      <c r="P794" s="101"/>
      <c r="R794" s="104"/>
      <c r="S794" s="104"/>
      <c r="T794" s="104"/>
      <c r="U794" s="104"/>
    </row>
    <row r="795" spans="13:21" x14ac:dyDescent="0.2">
      <c r="M795" s="103"/>
      <c r="N795" s="103"/>
      <c r="O795" s="103"/>
      <c r="P795" s="101"/>
      <c r="R795" s="104"/>
      <c r="S795" s="104"/>
      <c r="T795" s="104"/>
      <c r="U795" s="104"/>
    </row>
    <row r="796" spans="13:21" x14ac:dyDescent="0.2">
      <c r="M796" s="103"/>
      <c r="N796" s="103"/>
      <c r="O796" s="103"/>
      <c r="P796" s="101"/>
      <c r="R796" s="104"/>
      <c r="S796" s="104"/>
      <c r="T796" s="104"/>
      <c r="U796" s="104"/>
    </row>
    <row r="797" spans="13:21" x14ac:dyDescent="0.2">
      <c r="M797" s="103"/>
      <c r="N797" s="103"/>
      <c r="O797" s="103"/>
      <c r="P797" s="101"/>
      <c r="R797" s="104"/>
      <c r="S797" s="104"/>
      <c r="T797" s="104"/>
      <c r="U797" s="104"/>
    </row>
    <row r="798" spans="13:21" x14ac:dyDescent="0.2">
      <c r="M798" s="103"/>
      <c r="N798" s="103"/>
      <c r="O798" s="103"/>
      <c r="P798" s="101"/>
      <c r="R798" s="104"/>
      <c r="S798" s="104"/>
      <c r="T798" s="104"/>
      <c r="U798" s="104"/>
    </row>
    <row r="799" spans="13:21" x14ac:dyDescent="0.2">
      <c r="M799" s="103"/>
      <c r="N799" s="103"/>
      <c r="O799" s="103"/>
      <c r="P799" s="101"/>
      <c r="R799" s="104"/>
      <c r="S799" s="104"/>
      <c r="T799" s="104"/>
      <c r="U799" s="104"/>
    </row>
    <row r="800" spans="13:21" x14ac:dyDescent="0.2">
      <c r="M800" s="103"/>
      <c r="N800" s="103"/>
      <c r="O800" s="103"/>
      <c r="P800" s="101"/>
      <c r="R800" s="104"/>
      <c r="S800" s="104"/>
      <c r="T800" s="104"/>
      <c r="U800" s="104"/>
    </row>
    <row r="801" spans="13:21" x14ac:dyDescent="0.2">
      <c r="M801" s="103"/>
      <c r="N801" s="103"/>
      <c r="O801" s="103"/>
      <c r="P801" s="101"/>
      <c r="R801" s="104"/>
      <c r="S801" s="104"/>
      <c r="T801" s="104"/>
      <c r="U801" s="104"/>
    </row>
    <row r="802" spans="13:21" x14ac:dyDescent="0.2">
      <c r="M802" s="103"/>
      <c r="N802" s="103"/>
      <c r="O802" s="103"/>
      <c r="P802" s="101"/>
      <c r="R802" s="104"/>
      <c r="S802" s="104"/>
      <c r="T802" s="104"/>
      <c r="U802" s="104"/>
    </row>
    <row r="803" spans="13:21" x14ac:dyDescent="0.2">
      <c r="M803" s="103"/>
      <c r="N803" s="103"/>
      <c r="O803" s="103"/>
      <c r="P803" s="101"/>
      <c r="R803" s="104"/>
      <c r="S803" s="104"/>
      <c r="T803" s="104"/>
      <c r="U803" s="104"/>
    </row>
    <row r="804" spans="13:21" x14ac:dyDescent="0.2">
      <c r="M804" s="103"/>
      <c r="N804" s="103"/>
      <c r="O804" s="103"/>
      <c r="P804" s="101"/>
      <c r="R804" s="104"/>
      <c r="S804" s="104"/>
      <c r="T804" s="104"/>
      <c r="U804" s="104"/>
    </row>
    <row r="805" spans="13:21" x14ac:dyDescent="0.2">
      <c r="M805" s="103"/>
      <c r="N805" s="103"/>
      <c r="O805" s="103"/>
      <c r="P805" s="101"/>
      <c r="R805" s="104"/>
      <c r="S805" s="104"/>
      <c r="T805" s="104"/>
      <c r="U805" s="104"/>
    </row>
    <row r="806" spans="13:21" x14ac:dyDescent="0.2">
      <c r="M806" s="103"/>
      <c r="N806" s="103"/>
      <c r="O806" s="103"/>
      <c r="P806" s="101"/>
      <c r="R806" s="104"/>
      <c r="S806" s="104"/>
      <c r="T806" s="104"/>
      <c r="U806" s="104"/>
    </row>
    <row r="807" spans="13:21" x14ac:dyDescent="0.2">
      <c r="M807" s="103"/>
      <c r="N807" s="103"/>
      <c r="O807" s="103"/>
      <c r="P807" s="101"/>
      <c r="R807" s="104"/>
      <c r="S807" s="104"/>
      <c r="T807" s="104"/>
      <c r="U807" s="104"/>
    </row>
    <row r="808" spans="13:21" x14ac:dyDescent="0.2">
      <c r="M808" s="103"/>
      <c r="N808" s="103"/>
      <c r="O808" s="103"/>
      <c r="P808" s="101"/>
      <c r="R808" s="104"/>
      <c r="S808" s="104"/>
      <c r="T808" s="104"/>
      <c r="U808" s="104"/>
    </row>
    <row r="809" spans="13:21" x14ac:dyDescent="0.2">
      <c r="M809" s="103"/>
      <c r="N809" s="103"/>
      <c r="O809" s="103"/>
      <c r="P809" s="101"/>
      <c r="R809" s="104"/>
      <c r="S809" s="104"/>
      <c r="T809" s="104"/>
      <c r="U809" s="104"/>
    </row>
    <row r="810" spans="13:21" x14ac:dyDescent="0.2">
      <c r="M810" s="103"/>
      <c r="N810" s="103"/>
      <c r="O810" s="103"/>
      <c r="P810" s="101"/>
      <c r="R810" s="104"/>
      <c r="S810" s="104"/>
      <c r="T810" s="104"/>
      <c r="U810" s="104"/>
    </row>
    <row r="811" spans="13:21" x14ac:dyDescent="0.2">
      <c r="M811" s="103"/>
      <c r="N811" s="103"/>
      <c r="O811" s="103"/>
      <c r="P811" s="101"/>
      <c r="R811" s="104"/>
      <c r="S811" s="104"/>
      <c r="T811" s="104"/>
      <c r="U811" s="104"/>
    </row>
    <row r="812" spans="13:21" x14ac:dyDescent="0.2">
      <c r="M812" s="103"/>
      <c r="N812" s="103"/>
      <c r="O812" s="103"/>
      <c r="P812" s="101"/>
      <c r="R812" s="104"/>
      <c r="S812" s="104"/>
      <c r="T812" s="104"/>
      <c r="U812" s="104"/>
    </row>
    <row r="813" spans="13:21" x14ac:dyDescent="0.2">
      <c r="M813" s="103"/>
      <c r="N813" s="103"/>
      <c r="O813" s="103"/>
      <c r="P813" s="101"/>
      <c r="R813" s="104"/>
      <c r="S813" s="104"/>
      <c r="T813" s="104"/>
      <c r="U813" s="104"/>
    </row>
    <row r="814" spans="13:21" x14ac:dyDescent="0.2">
      <c r="M814" s="103"/>
      <c r="N814" s="103"/>
      <c r="O814" s="103"/>
      <c r="P814" s="101"/>
      <c r="R814" s="104"/>
      <c r="S814" s="104"/>
      <c r="T814" s="104"/>
      <c r="U814" s="104"/>
    </row>
    <row r="815" spans="13:21" x14ac:dyDescent="0.2">
      <c r="M815" s="103"/>
      <c r="N815" s="103"/>
      <c r="O815" s="103"/>
      <c r="P815" s="101"/>
      <c r="R815" s="104"/>
      <c r="S815" s="104"/>
      <c r="T815" s="104"/>
      <c r="U815" s="104"/>
    </row>
    <row r="816" spans="13:21" x14ac:dyDescent="0.2">
      <c r="M816" s="103"/>
      <c r="N816" s="103"/>
      <c r="O816" s="103"/>
      <c r="P816" s="101"/>
      <c r="R816" s="104"/>
      <c r="S816" s="104"/>
      <c r="T816" s="104"/>
      <c r="U816" s="104"/>
    </row>
    <row r="817" spans="13:21" x14ac:dyDescent="0.2">
      <c r="M817" s="103"/>
      <c r="N817" s="103"/>
      <c r="O817" s="103"/>
      <c r="P817" s="101"/>
      <c r="R817" s="104"/>
      <c r="S817" s="104"/>
      <c r="T817" s="104"/>
      <c r="U817" s="104"/>
    </row>
    <row r="818" spans="13:21" x14ac:dyDescent="0.2">
      <c r="M818" s="103"/>
      <c r="N818" s="103"/>
      <c r="O818" s="103"/>
      <c r="P818" s="101"/>
      <c r="R818" s="104"/>
      <c r="S818" s="104"/>
      <c r="T818" s="104"/>
      <c r="U818" s="104"/>
    </row>
    <row r="819" spans="13:21" x14ac:dyDescent="0.2">
      <c r="M819" s="103"/>
      <c r="N819" s="103"/>
      <c r="O819" s="103"/>
      <c r="P819" s="101"/>
      <c r="R819" s="104"/>
      <c r="S819" s="104"/>
      <c r="T819" s="104"/>
      <c r="U819" s="104"/>
    </row>
    <row r="820" spans="13:21" x14ac:dyDescent="0.2">
      <c r="M820" s="103"/>
      <c r="N820" s="103"/>
      <c r="O820" s="103"/>
      <c r="P820" s="101"/>
      <c r="R820" s="104"/>
      <c r="S820" s="104"/>
      <c r="T820" s="104"/>
      <c r="U820" s="104"/>
    </row>
    <row r="821" spans="13:21" x14ac:dyDescent="0.2">
      <c r="M821" s="103"/>
      <c r="N821" s="103"/>
      <c r="O821" s="103"/>
      <c r="P821" s="101"/>
      <c r="R821" s="104"/>
      <c r="S821" s="104"/>
      <c r="T821" s="104"/>
      <c r="U821" s="104"/>
    </row>
    <row r="822" spans="13:21" x14ac:dyDescent="0.2">
      <c r="M822" s="103"/>
      <c r="N822" s="103"/>
      <c r="O822" s="103"/>
      <c r="P822" s="101"/>
      <c r="R822" s="104"/>
      <c r="S822" s="104"/>
      <c r="T822" s="104"/>
      <c r="U822" s="104"/>
    </row>
    <row r="823" spans="13:21" x14ac:dyDescent="0.2">
      <c r="M823" s="103"/>
      <c r="N823" s="103"/>
      <c r="O823" s="103"/>
      <c r="P823" s="101"/>
      <c r="R823" s="104"/>
      <c r="S823" s="104"/>
      <c r="T823" s="104"/>
      <c r="U823" s="104"/>
    </row>
    <row r="824" spans="13:21" x14ac:dyDescent="0.2">
      <c r="M824" s="103"/>
      <c r="N824" s="103"/>
      <c r="O824" s="103"/>
      <c r="P824" s="101"/>
      <c r="R824" s="104"/>
      <c r="S824" s="104"/>
      <c r="T824" s="104"/>
      <c r="U824" s="104"/>
    </row>
    <row r="825" spans="13:21" x14ac:dyDescent="0.2">
      <c r="M825" s="103"/>
      <c r="N825" s="103"/>
      <c r="O825" s="103"/>
      <c r="P825" s="101"/>
      <c r="R825" s="104"/>
      <c r="S825" s="104"/>
      <c r="T825" s="104"/>
      <c r="U825" s="104"/>
    </row>
    <row r="826" spans="13:21" x14ac:dyDescent="0.2">
      <c r="M826" s="103"/>
      <c r="N826" s="103"/>
      <c r="O826" s="103"/>
      <c r="P826" s="101"/>
      <c r="R826" s="104"/>
      <c r="S826" s="104"/>
      <c r="T826" s="104"/>
      <c r="U826" s="104"/>
    </row>
    <row r="827" spans="13:21" x14ac:dyDescent="0.2">
      <c r="M827" s="103"/>
      <c r="N827" s="103"/>
      <c r="O827" s="103"/>
      <c r="P827" s="101"/>
      <c r="R827" s="104"/>
      <c r="S827" s="104"/>
      <c r="T827" s="104"/>
      <c r="U827" s="104"/>
    </row>
    <row r="828" spans="13:21" x14ac:dyDescent="0.2">
      <c r="M828" s="103"/>
      <c r="N828" s="103"/>
      <c r="O828" s="103"/>
      <c r="P828" s="101"/>
      <c r="R828" s="104"/>
      <c r="S828" s="104"/>
      <c r="T828" s="104"/>
      <c r="U828" s="104"/>
    </row>
    <row r="829" spans="13:21" x14ac:dyDescent="0.2">
      <c r="M829" s="103"/>
      <c r="N829" s="103"/>
      <c r="O829" s="103"/>
      <c r="P829" s="101"/>
      <c r="R829" s="104"/>
      <c r="S829" s="104"/>
      <c r="T829" s="104"/>
      <c r="U829" s="104"/>
    </row>
    <row r="830" spans="13:21" x14ac:dyDescent="0.2">
      <c r="M830" s="103"/>
      <c r="N830" s="103"/>
      <c r="O830" s="103"/>
      <c r="P830" s="101"/>
      <c r="R830" s="104"/>
      <c r="S830" s="104"/>
      <c r="T830" s="104"/>
      <c r="U830" s="104"/>
    </row>
    <row r="831" spans="13:21" x14ac:dyDescent="0.2">
      <c r="M831" s="103"/>
      <c r="N831" s="103"/>
      <c r="O831" s="103"/>
      <c r="P831" s="101"/>
      <c r="R831" s="104"/>
      <c r="S831" s="104"/>
      <c r="T831" s="104"/>
      <c r="U831" s="104"/>
    </row>
    <row r="832" spans="13:21" x14ac:dyDescent="0.2">
      <c r="M832" s="103"/>
      <c r="N832" s="103"/>
      <c r="O832" s="103"/>
      <c r="P832" s="101"/>
      <c r="R832" s="104"/>
      <c r="S832" s="104"/>
      <c r="T832" s="104"/>
      <c r="U832" s="104"/>
    </row>
    <row r="833" spans="13:21" x14ac:dyDescent="0.2">
      <c r="M833" s="103"/>
      <c r="N833" s="103"/>
      <c r="O833" s="103"/>
      <c r="P833" s="101"/>
      <c r="R833" s="104"/>
      <c r="S833" s="104"/>
      <c r="T833" s="104"/>
      <c r="U833" s="104"/>
    </row>
    <row r="834" spans="13:21" x14ac:dyDescent="0.2">
      <c r="M834" s="103"/>
      <c r="N834" s="103"/>
      <c r="O834" s="103"/>
      <c r="P834" s="101"/>
      <c r="R834" s="104"/>
      <c r="S834" s="104"/>
      <c r="T834" s="104"/>
      <c r="U834" s="104"/>
    </row>
    <row r="835" spans="13:21" x14ac:dyDescent="0.2">
      <c r="M835" s="103"/>
      <c r="N835" s="103"/>
      <c r="O835" s="103"/>
      <c r="P835" s="101"/>
      <c r="R835" s="104"/>
      <c r="S835" s="104"/>
      <c r="T835" s="104"/>
      <c r="U835" s="104"/>
    </row>
    <row r="836" spans="13:21" x14ac:dyDescent="0.2">
      <c r="M836" s="103"/>
      <c r="N836" s="103"/>
      <c r="O836" s="103"/>
      <c r="P836" s="101"/>
      <c r="R836" s="104"/>
      <c r="S836" s="104"/>
      <c r="T836" s="104"/>
      <c r="U836" s="104"/>
    </row>
    <row r="837" spans="13:21" x14ac:dyDescent="0.2">
      <c r="M837" s="103"/>
      <c r="N837" s="103"/>
      <c r="O837" s="103"/>
      <c r="P837" s="101"/>
      <c r="R837" s="104"/>
      <c r="S837" s="104"/>
      <c r="T837" s="104"/>
      <c r="U837" s="104"/>
    </row>
    <row r="838" spans="13:21" x14ac:dyDescent="0.2">
      <c r="M838" s="103"/>
      <c r="N838" s="103"/>
      <c r="O838" s="103"/>
      <c r="P838" s="101"/>
      <c r="R838" s="104"/>
      <c r="S838" s="104"/>
      <c r="T838" s="104"/>
      <c r="U838" s="104"/>
    </row>
    <row r="839" spans="13:21" x14ac:dyDescent="0.2">
      <c r="M839" s="103"/>
      <c r="N839" s="103"/>
      <c r="O839" s="103"/>
      <c r="P839" s="101"/>
      <c r="R839" s="104"/>
      <c r="S839" s="104"/>
      <c r="T839" s="104"/>
      <c r="U839" s="104"/>
    </row>
    <row r="840" spans="13:21" x14ac:dyDescent="0.2">
      <c r="M840" s="103"/>
      <c r="N840" s="103"/>
      <c r="O840" s="103"/>
      <c r="P840" s="101"/>
      <c r="R840" s="104"/>
      <c r="S840" s="104"/>
      <c r="T840" s="104"/>
      <c r="U840" s="104"/>
    </row>
    <row r="841" spans="13:21" x14ac:dyDescent="0.2">
      <c r="M841" s="103"/>
      <c r="N841" s="103"/>
      <c r="O841" s="103"/>
      <c r="P841" s="101"/>
      <c r="R841" s="104"/>
      <c r="S841" s="104"/>
      <c r="T841" s="104"/>
      <c r="U841" s="104"/>
    </row>
    <row r="842" spans="13:21" x14ac:dyDescent="0.2">
      <c r="M842" s="103"/>
      <c r="N842" s="103"/>
      <c r="O842" s="103"/>
      <c r="P842" s="101"/>
      <c r="R842" s="104"/>
      <c r="S842" s="104"/>
      <c r="T842" s="104"/>
      <c r="U842" s="104"/>
    </row>
    <row r="843" spans="13:21" x14ac:dyDescent="0.2">
      <c r="M843" s="103"/>
      <c r="N843" s="103"/>
      <c r="O843" s="103"/>
      <c r="P843" s="101"/>
      <c r="R843" s="104"/>
      <c r="S843" s="104"/>
      <c r="T843" s="104"/>
      <c r="U843" s="104"/>
    </row>
    <row r="844" spans="13:21" x14ac:dyDescent="0.2">
      <c r="M844" s="103"/>
      <c r="N844" s="103"/>
      <c r="O844" s="103"/>
      <c r="P844" s="101"/>
      <c r="R844" s="104"/>
      <c r="S844" s="104"/>
      <c r="T844" s="104"/>
      <c r="U844" s="104"/>
    </row>
    <row r="845" spans="13:21" x14ac:dyDescent="0.2">
      <c r="M845" s="103"/>
      <c r="N845" s="103"/>
      <c r="O845" s="103"/>
      <c r="P845" s="101"/>
      <c r="R845" s="104"/>
      <c r="S845" s="104"/>
      <c r="T845" s="104"/>
      <c r="U845" s="104"/>
    </row>
    <row r="846" spans="13:21" x14ac:dyDescent="0.2">
      <c r="M846" s="103"/>
      <c r="N846" s="103"/>
      <c r="O846" s="103"/>
      <c r="P846" s="101"/>
      <c r="R846" s="104"/>
      <c r="S846" s="104"/>
      <c r="T846" s="104"/>
      <c r="U846" s="104"/>
    </row>
    <row r="847" spans="13:21" x14ac:dyDescent="0.2">
      <c r="M847" s="103"/>
      <c r="N847" s="103"/>
      <c r="O847" s="103"/>
      <c r="P847" s="101"/>
      <c r="R847" s="104"/>
      <c r="S847" s="104"/>
      <c r="T847" s="104"/>
      <c r="U847" s="104"/>
    </row>
    <row r="848" spans="13:21" x14ac:dyDescent="0.2">
      <c r="M848" s="103"/>
      <c r="N848" s="103"/>
      <c r="O848" s="103"/>
      <c r="P848" s="101"/>
      <c r="R848" s="104"/>
      <c r="S848" s="104"/>
      <c r="T848" s="104"/>
      <c r="U848" s="104"/>
    </row>
  </sheetData>
  <mergeCells count="20">
    <mergeCell ref="A176:F176"/>
    <mergeCell ref="A260:F260"/>
    <mergeCell ref="A382:F382"/>
    <mergeCell ref="A451:F451"/>
    <mergeCell ref="L4:O4"/>
    <mergeCell ref="P4:P5"/>
    <mergeCell ref="Q4:Q5"/>
    <mergeCell ref="A65:F65"/>
    <mergeCell ref="A80:F80"/>
    <mergeCell ref="A108:F108"/>
    <mergeCell ref="D2:F2"/>
    <mergeCell ref="G3:N3"/>
    <mergeCell ref="A4:A5"/>
    <mergeCell ref="B4:B5"/>
    <mergeCell ref="C4:C5"/>
    <mergeCell ref="D4:D5"/>
    <mergeCell ref="E4:E5"/>
    <mergeCell ref="F4:F5"/>
    <mergeCell ref="G4:G5"/>
    <mergeCell ref="H4:K4"/>
  </mergeCells>
  <printOptions horizontalCentered="1"/>
  <pageMargins left="0.39370078740157483" right="0.19685039370078741" top="0.19685039370078741" bottom="0.39370078740157483" header="0" footer="0"/>
  <pageSetup paperSize="9" scale="54" fitToHeight="15" orientation="landscape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JUDET</vt:lpstr>
      <vt:lpstr>Sheet1</vt:lpstr>
      <vt:lpstr>Sheet2</vt:lpstr>
      <vt:lpstr>JUDET!Print_Area</vt:lpstr>
      <vt:lpstr>JUDET!Print_Titles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 Catalin Dobrota</dc:creator>
  <cp:lastModifiedBy>Judit Candra</cp:lastModifiedBy>
  <cp:lastPrinted>2025-02-03T08:43:07Z</cp:lastPrinted>
  <dcterms:created xsi:type="dcterms:W3CDTF">2023-03-01T12:03:54Z</dcterms:created>
  <dcterms:modified xsi:type="dcterms:W3CDTF">2025-02-04T12:32:10Z</dcterms:modified>
</cp:coreProperties>
</file>