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arla\POSTARI SITE\"/>
    </mc:Choice>
  </mc:AlternateContent>
  <xr:revisionPtr revIDLastSave="0" documentId="13_ncr:1_{AABFA6AD-3035-46AC-9743-4C424AACD5B2}" xr6:coauthVersionLast="47" xr6:coauthVersionMax="47" xr10:uidLastSave="{00000000-0000-0000-0000-000000000000}"/>
  <bookViews>
    <workbookView xWindow="-120" yWindow="-120" windowWidth="29040" windowHeight="15720" activeTab="4" xr2:uid="{00000000-000D-0000-FFFF-FFFF00000000}"/>
  </bookViews>
  <sheets>
    <sheet name="ian 2026" sheetId="6" r:id="rId1"/>
    <sheet name="febr 2026" sheetId="7" r:id="rId2"/>
    <sheet name="martie 2026" sheetId="8" r:id="rId3"/>
    <sheet name="aprilie 2026" sheetId="9" r:id="rId4"/>
    <sheet name="mai 2026" sheetId="10" r:id="rId5"/>
  </sheets>
  <definedNames>
    <definedName name="_xlnm._FilterDatabase" localSheetId="1" hidden="1">'febr 2026'!$K$4:$K$841</definedName>
    <definedName name="_xlnm._FilterDatabase" localSheetId="0" hidden="1">'ian 2026'!$K$4:$K$841</definedName>
    <definedName name="_xlnm._FilterDatabase" localSheetId="2" hidden="1">'martie 2026'!$K$4:$K$841</definedName>
    <definedName name="_xlnm.Print_Area" localSheetId="1">'febr 2026'!$A$1:$Q$461</definedName>
    <definedName name="_xlnm.Print_Area" localSheetId="0">'ian 2026'!$A$1:$Q$461</definedName>
    <definedName name="_xlnm.Print_Area" localSheetId="2">'martie 2026'!$A$1:$Q$461</definedName>
    <definedName name="_xlnm.Print_Area">#REF!</definedName>
    <definedName name="_xlnm.Print_Titles" localSheetId="1">'febr 2026'!$6:$7</definedName>
    <definedName name="_xlnm.Print_Titles" localSheetId="0">'ian 2026'!$6:$7</definedName>
    <definedName name="_xlnm.Print_Titles" localSheetId="2">'martie 2026'!$6:$7</definedName>
    <definedName name="_xlnm.Print_Titles">#N/A</definedName>
    <definedName name="test">#REF!</definedName>
    <definedName name="Z_397CD15D_2114_4EF5_824A_761F5DAAF476_.wvu.PrintArea" localSheetId="3" hidden="1">'aprilie 2026'!#REF!</definedName>
    <definedName name="Z_397CD15D_2114_4EF5_824A_761F5DAAF476_.wvu.PrintArea" localSheetId="1" hidden="1">'febr 2026'!$G$10:$O$461</definedName>
    <definedName name="Z_397CD15D_2114_4EF5_824A_761F5DAAF476_.wvu.PrintArea" localSheetId="0" hidden="1">'ian 2026'!$G$10:$O$461</definedName>
    <definedName name="Z_397CD15D_2114_4EF5_824A_761F5DAAF476_.wvu.PrintArea" localSheetId="4" hidden="1">'mai 2026'!#REF!</definedName>
    <definedName name="Z_397CD15D_2114_4EF5_824A_761F5DAAF476_.wvu.PrintArea" localSheetId="2" hidden="1">'martie 2026'!$G$10:$O$461</definedName>
    <definedName name="Z_397CD15D_2114_4EF5_824A_761F5DAAF476_.wvu.Rows" localSheetId="3" hidden="1">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2026'!#REF!,'aprilie 2026'!#REF!</definedName>
    <definedName name="Z_397CD15D_2114_4EF5_824A_761F5DAAF476_.wvu.Rows" localSheetId="1" hidden="1">'febr 2026'!#REF!,'febr 2026'!#REF!,'febr 2026'!#REF!,'febr 2026'!$116:$116,'febr 2026'!$118:$119,'febr 2026'!$122:$124,'febr 2026'!$126:$128,'febr 2026'!$142:$142,'febr 2026'!$148:$149,'febr 2026'!$153:$154,'febr 2026'!#REF!,'febr 2026'!#REF!,'febr 2026'!$189:$190,'febr 2026'!$193:$195,'febr 2026'!$214:$214,'febr 2026'!$220:$221,'febr 2026'!$225:$225,'febr 2026'!#REF!,'febr 2026'!$230:$230,'febr 2026'!$233:$233,'febr 2026'!$245:$245,'febr 2026'!$247:$247,'febr 2026'!$252:$252,'febr 2026'!$258:$258,'febr 2026'!#REF!,'febr 2026'!$274:$275,'febr 2026'!$278:$280,'febr 2026'!$283:$285,'febr 2026'!$287:$287,'febr 2026'!$304:$304,'febr 2026'!$310:$311,'febr 2026'!$321:$321,'febr 2026'!$324:$324,'febr 2026'!$362:$363,'febr 2026'!$378:$378,'febr 2026'!#REF!,'febr 2026'!$393:$393,'febr 2026'!$396:$396,'febr 2026'!$452:$452</definedName>
    <definedName name="Z_397CD15D_2114_4EF5_824A_761F5DAAF476_.wvu.Rows" localSheetId="0" hidden="1">'ian 2026'!#REF!,'ian 2026'!#REF!,'ian 2026'!#REF!,'ian 2026'!$116:$116,'ian 2026'!$118:$119,'ian 2026'!$122:$124,'ian 2026'!$126:$128,'ian 2026'!$142:$142,'ian 2026'!$148:$149,'ian 2026'!$153:$154,'ian 2026'!#REF!,'ian 2026'!#REF!,'ian 2026'!$189:$190,'ian 2026'!$193:$195,'ian 2026'!$214:$214,'ian 2026'!$220:$221,'ian 2026'!$225:$225,'ian 2026'!#REF!,'ian 2026'!$230:$230,'ian 2026'!$233:$233,'ian 2026'!$245:$245,'ian 2026'!$247:$247,'ian 2026'!$252:$252,'ian 2026'!$258:$258,'ian 2026'!#REF!,'ian 2026'!$274:$275,'ian 2026'!$278:$280,'ian 2026'!$283:$285,'ian 2026'!$287:$287,'ian 2026'!$304:$304,'ian 2026'!$310:$311,'ian 2026'!$321:$321,'ian 2026'!$324:$324,'ian 2026'!$362:$363,'ian 2026'!$378:$378,'ian 2026'!#REF!,'ian 2026'!$393:$393,'ian 2026'!$396:$396,'ian 2026'!$452:$452</definedName>
    <definedName name="Z_397CD15D_2114_4EF5_824A_761F5DAAF476_.wvu.Rows" localSheetId="4" hidden="1">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2026'!#REF!,'mai 2026'!#REF!</definedName>
    <definedName name="Z_397CD15D_2114_4EF5_824A_761F5DAAF476_.wvu.Rows" localSheetId="2" hidden="1">'martie 2026'!#REF!,'martie 2026'!#REF!,'martie 2026'!#REF!,'martie 2026'!$116:$116,'martie 2026'!$118:$119,'martie 2026'!$122:$124,'martie 2026'!$126:$128,'martie 2026'!$142:$142,'martie 2026'!$148:$149,'martie 2026'!$153:$154,'martie 2026'!#REF!,'martie 2026'!#REF!,'martie 2026'!$189:$190,'martie 2026'!$193:$195,'martie 2026'!$214:$214,'martie 2026'!$220:$221,'martie 2026'!$225:$225,'martie 2026'!#REF!,'martie 2026'!$230:$230,'martie 2026'!$233:$233,'martie 2026'!$245:$245,'martie 2026'!$247:$247,'martie 2026'!$252:$252,'martie 2026'!$258:$258,'martie 2026'!#REF!,'martie 2026'!$274:$275,'martie 2026'!$278:$280,'martie 2026'!$283:$285,'martie 2026'!$287:$287,'martie 2026'!$304:$304,'martie 2026'!$310:$311,'martie 2026'!$321:$321,'martie 2026'!$324:$324,'martie 2026'!$362:$363,'martie 2026'!$378:$378,'martie 2026'!#REF!,'martie 2026'!$393:$393,'martie 2026'!$396:$396,'martie 2026'!$452:$452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54" i="10" l="1"/>
  <c r="I457" i="10" s="1"/>
  <c r="I450" i="10"/>
  <c r="P448" i="10"/>
  <c r="J448" i="10"/>
  <c r="O447" i="10"/>
  <c r="P447" i="10" s="1"/>
  <c r="I447" i="10"/>
  <c r="J447" i="10" s="1"/>
  <c r="O446" i="10"/>
  <c r="J446" i="10"/>
  <c r="O445" i="10"/>
  <c r="J445" i="10"/>
  <c r="P444" i="10"/>
  <c r="O444" i="10"/>
  <c r="N444" i="10"/>
  <c r="M444" i="10"/>
  <c r="J444" i="10"/>
  <c r="O442" i="10"/>
  <c r="P442" i="10" s="1"/>
  <c r="J442" i="10"/>
  <c r="O440" i="10"/>
  <c r="P440" i="10" s="1"/>
  <c r="J440" i="10"/>
  <c r="O439" i="10"/>
  <c r="P439" i="10" s="1"/>
  <c r="O438" i="10"/>
  <c r="P438" i="10" s="1"/>
  <c r="I438" i="10"/>
  <c r="J438" i="10" s="1"/>
  <c r="O437" i="10"/>
  <c r="P437" i="10" s="1"/>
  <c r="I437" i="10"/>
  <c r="J437" i="10" s="1"/>
  <c r="O436" i="10"/>
  <c r="P436" i="10" s="1"/>
  <c r="I436" i="10"/>
  <c r="J436" i="10" s="1"/>
  <c r="O434" i="10"/>
  <c r="P434" i="10" s="1"/>
  <c r="J434" i="10"/>
  <c r="J433" i="10"/>
  <c r="J432" i="10"/>
  <c r="J431" i="10"/>
  <c r="J430" i="10"/>
  <c r="P429" i="10"/>
  <c r="J429" i="10"/>
  <c r="O428" i="10"/>
  <c r="N428" i="10"/>
  <c r="M428" i="10"/>
  <c r="L428" i="10"/>
  <c r="P428" i="10" s="1"/>
  <c r="I428" i="10"/>
  <c r="H428" i="10"/>
  <c r="J428" i="10" s="1"/>
  <c r="O427" i="10"/>
  <c r="P427" i="10" s="1"/>
  <c r="J427" i="10"/>
  <c r="O426" i="10"/>
  <c r="N426" i="10"/>
  <c r="M426" i="10"/>
  <c r="L426" i="10"/>
  <c r="P426" i="10" s="1"/>
  <c r="H426" i="10"/>
  <c r="J426" i="10" s="1"/>
  <c r="O425" i="10"/>
  <c r="P425" i="10" s="1"/>
  <c r="J425" i="10"/>
  <c r="O424" i="10"/>
  <c r="P424" i="10" s="1"/>
  <c r="J424" i="10"/>
  <c r="O423" i="10"/>
  <c r="P423" i="10" s="1"/>
  <c r="J423" i="10"/>
  <c r="N422" i="10"/>
  <c r="M422" i="10"/>
  <c r="O422" i="10" s="1"/>
  <c r="P422" i="10" s="1"/>
  <c r="J422" i="10"/>
  <c r="O421" i="10"/>
  <c r="P421" i="10" s="1"/>
  <c r="J421" i="10"/>
  <c r="O420" i="10"/>
  <c r="P420" i="10" s="1"/>
  <c r="J420" i="10"/>
  <c r="O419" i="10"/>
  <c r="P419" i="10" s="1"/>
  <c r="J419" i="10"/>
  <c r="N418" i="10"/>
  <c r="M418" i="10"/>
  <c r="O418" i="10" s="1"/>
  <c r="J418" i="10"/>
  <c r="O417" i="10"/>
  <c r="P417" i="10" s="1"/>
  <c r="J417" i="10"/>
  <c r="N416" i="10"/>
  <c r="M416" i="10"/>
  <c r="J416" i="10"/>
  <c r="N415" i="10"/>
  <c r="M415" i="10"/>
  <c r="L415" i="10"/>
  <c r="I415" i="10"/>
  <c r="K415" i="10" s="1"/>
  <c r="H415" i="10"/>
  <c r="J415" i="10" s="1"/>
  <c r="N414" i="10"/>
  <c r="M414" i="10"/>
  <c r="L414" i="10"/>
  <c r="I414" i="10"/>
  <c r="K414" i="10" s="1"/>
  <c r="H414" i="10"/>
  <c r="J414" i="10" s="1"/>
  <c r="N413" i="10"/>
  <c r="M413" i="10"/>
  <c r="L413" i="10"/>
  <c r="I413" i="10"/>
  <c r="H413" i="10"/>
  <c r="O412" i="10"/>
  <c r="Q412" i="10" s="1"/>
  <c r="K412" i="10"/>
  <c r="J412" i="10"/>
  <c r="O411" i="10"/>
  <c r="Q411" i="10" s="1"/>
  <c r="K411" i="10"/>
  <c r="J411" i="10"/>
  <c r="O410" i="10"/>
  <c r="Q410" i="10" s="1"/>
  <c r="K410" i="10"/>
  <c r="J410" i="10"/>
  <c r="N409" i="10"/>
  <c r="M409" i="10"/>
  <c r="O409" i="10" s="1"/>
  <c r="K409" i="10"/>
  <c r="J409" i="10"/>
  <c r="O408" i="10"/>
  <c r="Q408" i="10" s="1"/>
  <c r="I408" i="10"/>
  <c r="O407" i="10"/>
  <c r="Q407" i="10" s="1"/>
  <c r="I407" i="10"/>
  <c r="P406" i="10"/>
  <c r="O406" i="10"/>
  <c r="Q406" i="10" s="1"/>
  <c r="N406" i="10"/>
  <c r="M406" i="10"/>
  <c r="L406" i="10"/>
  <c r="I406" i="10"/>
  <c r="H406" i="10"/>
  <c r="J406" i="10" s="1"/>
  <c r="O405" i="10"/>
  <c r="Q405" i="10" s="1"/>
  <c r="K405" i="10"/>
  <c r="J405" i="10"/>
  <c r="O404" i="10"/>
  <c r="Q404" i="10" s="1"/>
  <c r="K404" i="10"/>
  <c r="J404" i="10"/>
  <c r="P403" i="10"/>
  <c r="O403" i="10"/>
  <c r="Q403" i="10" s="1"/>
  <c r="N403" i="10"/>
  <c r="M403" i="10"/>
  <c r="L403" i="10"/>
  <c r="H403" i="10"/>
  <c r="O402" i="10"/>
  <c r="Q402" i="10" s="1"/>
  <c r="K402" i="10"/>
  <c r="J402" i="10"/>
  <c r="O401" i="10"/>
  <c r="Q401" i="10" s="1"/>
  <c r="K401" i="10"/>
  <c r="J401" i="10"/>
  <c r="P400" i="10"/>
  <c r="O400" i="10"/>
  <c r="Q400" i="10" s="1"/>
  <c r="N400" i="10"/>
  <c r="M400" i="10"/>
  <c r="K400" i="10"/>
  <c r="J400" i="10"/>
  <c r="N399" i="10"/>
  <c r="M399" i="10"/>
  <c r="L399" i="10"/>
  <c r="O398" i="10"/>
  <c r="K398" i="10"/>
  <c r="J398" i="10"/>
  <c r="O397" i="10"/>
  <c r="N397" i="10"/>
  <c r="M397" i="10"/>
  <c r="K397" i="10"/>
  <c r="J397" i="10"/>
  <c r="O396" i="10"/>
  <c r="K396" i="10"/>
  <c r="J396" i="10"/>
  <c r="O395" i="10"/>
  <c r="K395" i="10"/>
  <c r="J395" i="10"/>
  <c r="O394" i="10"/>
  <c r="N394" i="10"/>
  <c r="M394" i="10"/>
  <c r="K394" i="10"/>
  <c r="J394" i="10"/>
  <c r="O393" i="10"/>
  <c r="N393" i="10"/>
  <c r="M393" i="10"/>
  <c r="K393" i="10"/>
  <c r="J393" i="10"/>
  <c r="O392" i="10"/>
  <c r="K392" i="10"/>
  <c r="J392" i="10"/>
  <c r="O391" i="10"/>
  <c r="N391" i="10"/>
  <c r="M391" i="10"/>
  <c r="K391" i="10"/>
  <c r="J391" i="10"/>
  <c r="O390" i="10"/>
  <c r="N390" i="10"/>
  <c r="M390" i="10"/>
  <c r="K390" i="10"/>
  <c r="J390" i="10"/>
  <c r="O389" i="10"/>
  <c r="K389" i="10"/>
  <c r="J389" i="10"/>
  <c r="O388" i="10"/>
  <c r="K388" i="10"/>
  <c r="J388" i="10"/>
  <c r="O387" i="10"/>
  <c r="N387" i="10"/>
  <c r="N451" i="10" s="1"/>
  <c r="M387" i="10"/>
  <c r="M451" i="10" s="1"/>
  <c r="K387" i="10"/>
  <c r="J387" i="10"/>
  <c r="O386" i="10"/>
  <c r="K386" i="10"/>
  <c r="J386" i="10"/>
  <c r="O385" i="10"/>
  <c r="N385" i="10"/>
  <c r="N450" i="10" s="1"/>
  <c r="M385" i="10"/>
  <c r="M450" i="10" s="1"/>
  <c r="L385" i="10"/>
  <c r="J385" i="10"/>
  <c r="H385" i="10"/>
  <c r="O384" i="10"/>
  <c r="Q384" i="10" s="1"/>
  <c r="N384" i="10"/>
  <c r="M384" i="10"/>
  <c r="L384" i="10"/>
  <c r="P384" i="10" s="1"/>
  <c r="J384" i="10"/>
  <c r="H384" i="10"/>
  <c r="K384" i="10" s="1"/>
  <c r="N383" i="10"/>
  <c r="M383" i="10"/>
  <c r="L383" i="10"/>
  <c r="N382" i="10"/>
  <c r="N452" i="10" s="1"/>
  <c r="M382" i="10"/>
  <c r="M452" i="10" s="1"/>
  <c r="L382" i="10"/>
  <c r="O381" i="10"/>
  <c r="N381" i="10"/>
  <c r="M381" i="10"/>
  <c r="L381" i="10"/>
  <c r="P381" i="10" s="1"/>
  <c r="H381" i="10"/>
  <c r="J381" i="10" s="1"/>
  <c r="N380" i="10"/>
  <c r="M380" i="10"/>
  <c r="L380" i="10"/>
  <c r="O378" i="10"/>
  <c r="Q378" i="10" s="1"/>
  <c r="N378" i="10"/>
  <c r="M378" i="10"/>
  <c r="L378" i="10"/>
  <c r="P378" i="10" s="1"/>
  <c r="H378" i="10"/>
  <c r="O376" i="10"/>
  <c r="Q376" i="10" s="1"/>
  <c r="N376" i="10"/>
  <c r="M376" i="10"/>
  <c r="L376" i="10"/>
  <c r="P376" i="10" s="1"/>
  <c r="H376" i="10"/>
  <c r="O375" i="10"/>
  <c r="Q375" i="10" s="1"/>
  <c r="N375" i="10"/>
  <c r="M375" i="10"/>
  <c r="L375" i="10"/>
  <c r="P375" i="10" s="1"/>
  <c r="H375" i="10"/>
  <c r="O374" i="10"/>
  <c r="Q374" i="10" s="1"/>
  <c r="N374" i="10"/>
  <c r="M374" i="10"/>
  <c r="L374" i="10"/>
  <c r="P374" i="10" s="1"/>
  <c r="H374" i="10"/>
  <c r="K374" i="10" s="1"/>
  <c r="P373" i="10"/>
  <c r="J373" i="10"/>
  <c r="O372" i="10"/>
  <c r="P372" i="10" s="1"/>
  <c r="I372" i="10"/>
  <c r="J372" i="10" s="1"/>
  <c r="J104" i="10" s="1"/>
  <c r="J76" i="10" s="1"/>
  <c r="O371" i="10"/>
  <c r="K371" i="10"/>
  <c r="J371" i="10"/>
  <c r="O370" i="10"/>
  <c r="N370" i="10"/>
  <c r="M370" i="10"/>
  <c r="K370" i="10"/>
  <c r="J370" i="10"/>
  <c r="O369" i="10"/>
  <c r="N369" i="10"/>
  <c r="M369" i="10"/>
  <c r="K369" i="10"/>
  <c r="J369" i="10"/>
  <c r="O368" i="10"/>
  <c r="N368" i="10"/>
  <c r="M368" i="10"/>
  <c r="K368" i="10"/>
  <c r="J368" i="10"/>
  <c r="O367" i="10"/>
  <c r="K367" i="10"/>
  <c r="J367" i="10"/>
  <c r="O366" i="10"/>
  <c r="K366" i="10"/>
  <c r="J366" i="10"/>
  <c r="O365" i="10"/>
  <c r="K365" i="10"/>
  <c r="J365" i="10"/>
  <c r="O364" i="10"/>
  <c r="K364" i="10"/>
  <c r="J364" i="10"/>
  <c r="O363" i="10"/>
  <c r="K363" i="10"/>
  <c r="J363" i="10"/>
  <c r="O362" i="10"/>
  <c r="Q362" i="10" s="1"/>
  <c r="N362" i="10"/>
  <c r="M362" i="10"/>
  <c r="L362" i="10"/>
  <c r="P362" i="10" s="1"/>
  <c r="H362" i="10"/>
  <c r="O361" i="10"/>
  <c r="Q361" i="10" s="1"/>
  <c r="N361" i="10"/>
  <c r="M361" i="10"/>
  <c r="L361" i="10"/>
  <c r="P361" i="10" s="1"/>
  <c r="H361" i="10"/>
  <c r="O360" i="10"/>
  <c r="Q360" i="10" s="1"/>
  <c r="N360" i="10"/>
  <c r="N257" i="10" s="1"/>
  <c r="N379" i="10" s="1"/>
  <c r="N377" i="10" s="1"/>
  <c r="M360" i="10"/>
  <c r="L360" i="10"/>
  <c r="P360" i="10" s="1"/>
  <c r="H360" i="10"/>
  <c r="O359" i="10"/>
  <c r="K359" i="10"/>
  <c r="J359" i="10"/>
  <c r="Q358" i="10"/>
  <c r="O358" i="10"/>
  <c r="P358" i="10" s="1"/>
  <c r="K358" i="10"/>
  <c r="J358" i="10"/>
  <c r="N357" i="10"/>
  <c r="M357" i="10"/>
  <c r="L357" i="10"/>
  <c r="H357" i="10"/>
  <c r="O354" i="10"/>
  <c r="P354" i="10" s="1"/>
  <c r="J354" i="10"/>
  <c r="O353" i="10"/>
  <c r="N353" i="10"/>
  <c r="M353" i="10"/>
  <c r="K353" i="10"/>
  <c r="J353" i="10"/>
  <c r="O352" i="10"/>
  <c r="Q352" i="10" s="1"/>
  <c r="N352" i="10"/>
  <c r="M352" i="10"/>
  <c r="L352" i="10"/>
  <c r="P352" i="10" s="1"/>
  <c r="H352" i="10"/>
  <c r="O351" i="10"/>
  <c r="P351" i="10" s="1"/>
  <c r="J351" i="10"/>
  <c r="O350" i="10"/>
  <c r="P350" i="10" s="1"/>
  <c r="J350" i="10"/>
  <c r="O349" i="10"/>
  <c r="P349" i="10" s="1"/>
  <c r="J349" i="10"/>
  <c r="O348" i="10"/>
  <c r="P348" i="10" s="1"/>
  <c r="J348" i="10"/>
  <c r="O347" i="10"/>
  <c r="P347" i="10" s="1"/>
  <c r="N347" i="10"/>
  <c r="M347" i="10"/>
  <c r="J347" i="10"/>
  <c r="O346" i="10"/>
  <c r="P346" i="10" s="1"/>
  <c r="I346" i="10"/>
  <c r="J346" i="10" s="1"/>
  <c r="O345" i="10"/>
  <c r="I345" i="10"/>
  <c r="O344" i="10"/>
  <c r="P344" i="10" s="1"/>
  <c r="I344" i="10"/>
  <c r="J344" i="10" s="1"/>
  <c r="O343" i="10"/>
  <c r="P343" i="10" s="1"/>
  <c r="J343" i="10"/>
  <c r="O342" i="10"/>
  <c r="P342" i="10" s="1"/>
  <c r="J342" i="10"/>
  <c r="O341" i="10"/>
  <c r="P341" i="10" s="1"/>
  <c r="J341" i="10"/>
  <c r="O340" i="10"/>
  <c r="P340" i="10" s="1"/>
  <c r="J340" i="10"/>
  <c r="O339" i="10"/>
  <c r="P339" i="10" s="1"/>
  <c r="J339" i="10"/>
  <c r="O338" i="10"/>
  <c r="P338" i="10" s="1"/>
  <c r="J338" i="10"/>
  <c r="O337" i="10"/>
  <c r="P337" i="10" s="1"/>
  <c r="J337" i="10"/>
  <c r="O336" i="10"/>
  <c r="I336" i="10"/>
  <c r="O335" i="10"/>
  <c r="P335" i="10" s="1"/>
  <c r="I335" i="10"/>
  <c r="J335" i="10" s="1"/>
  <c r="O334" i="10"/>
  <c r="N334" i="10"/>
  <c r="M334" i="10"/>
  <c r="L334" i="10"/>
  <c r="P334" i="10" s="1"/>
  <c r="I334" i="10"/>
  <c r="J334" i="10" s="1"/>
  <c r="O333" i="10"/>
  <c r="Q333" i="10" s="1"/>
  <c r="N333" i="10"/>
  <c r="M333" i="10"/>
  <c r="L333" i="10"/>
  <c r="P333" i="10" s="1"/>
  <c r="I333" i="10"/>
  <c r="O332" i="10"/>
  <c r="Q332" i="10" s="1"/>
  <c r="N332" i="10"/>
  <c r="M332" i="10"/>
  <c r="L332" i="10"/>
  <c r="P332" i="10" s="1"/>
  <c r="I332" i="10"/>
  <c r="K332" i="10" s="1"/>
  <c r="H332" i="10"/>
  <c r="O331" i="10"/>
  <c r="P331" i="10" s="1"/>
  <c r="J331" i="10"/>
  <c r="O330" i="10"/>
  <c r="P330" i="10" s="1"/>
  <c r="J330" i="10"/>
  <c r="O329" i="10"/>
  <c r="I329" i="10"/>
  <c r="O328" i="10"/>
  <c r="Q328" i="10" s="1"/>
  <c r="N328" i="10"/>
  <c r="M328" i="10"/>
  <c r="L328" i="10"/>
  <c r="P328" i="10" s="1"/>
  <c r="I328" i="10"/>
  <c r="K328" i="10" s="1"/>
  <c r="H328" i="10"/>
  <c r="O327" i="10"/>
  <c r="Q327" i="10" s="1"/>
  <c r="N327" i="10"/>
  <c r="M327" i="10"/>
  <c r="L327" i="10"/>
  <c r="P327" i="10" s="1"/>
  <c r="I327" i="10"/>
  <c r="K327" i="10" s="1"/>
  <c r="H327" i="10"/>
  <c r="O326" i="10"/>
  <c r="P326" i="10" s="1"/>
  <c r="J326" i="10"/>
  <c r="O325" i="10"/>
  <c r="P325" i="10" s="1"/>
  <c r="N325" i="10"/>
  <c r="M325" i="10"/>
  <c r="J325" i="10"/>
  <c r="O324" i="10"/>
  <c r="P324" i="10" s="1"/>
  <c r="N324" i="10"/>
  <c r="M324" i="10"/>
  <c r="J324" i="10"/>
  <c r="O323" i="10"/>
  <c r="I323" i="10"/>
  <c r="O322" i="10"/>
  <c r="P322" i="10" s="1"/>
  <c r="J322" i="10"/>
  <c r="O321" i="10"/>
  <c r="I321" i="10"/>
  <c r="O320" i="10"/>
  <c r="I320" i="10"/>
  <c r="O319" i="10"/>
  <c r="P319" i="10" s="1"/>
  <c r="J319" i="10"/>
  <c r="O318" i="10"/>
  <c r="P318" i="10" s="1"/>
  <c r="J318" i="10"/>
  <c r="O317" i="10"/>
  <c r="Q317" i="10" s="1"/>
  <c r="N317" i="10"/>
  <c r="M317" i="10"/>
  <c r="L317" i="10"/>
  <c r="P317" i="10" s="1"/>
  <c r="I317" i="10"/>
  <c r="K317" i="10" s="1"/>
  <c r="H317" i="10"/>
  <c r="O316" i="10"/>
  <c r="P316" i="10" s="1"/>
  <c r="J316" i="10"/>
  <c r="O315" i="10"/>
  <c r="P315" i="10" s="1"/>
  <c r="J315" i="10"/>
  <c r="O314" i="10"/>
  <c r="P314" i="10" s="1"/>
  <c r="J314" i="10"/>
  <c r="O313" i="10"/>
  <c r="K313" i="10"/>
  <c r="J313" i="10"/>
  <c r="O312" i="10"/>
  <c r="P312" i="10" s="1"/>
  <c r="J312" i="10"/>
  <c r="O311" i="10"/>
  <c r="K311" i="10"/>
  <c r="J311" i="10"/>
  <c r="O310" i="10"/>
  <c r="P310" i="10" s="1"/>
  <c r="J310" i="10"/>
  <c r="O309" i="10"/>
  <c r="I309" i="10"/>
  <c r="O308" i="10"/>
  <c r="Q308" i="10" s="1"/>
  <c r="N308" i="10"/>
  <c r="M308" i="10"/>
  <c r="L308" i="10"/>
  <c r="P308" i="10" s="1"/>
  <c r="I308" i="10"/>
  <c r="K308" i="10" s="1"/>
  <c r="H308" i="10"/>
  <c r="J308" i="10" s="1"/>
  <c r="O307" i="10"/>
  <c r="P307" i="10" s="1"/>
  <c r="J307" i="10"/>
  <c r="O306" i="10"/>
  <c r="P306" i="10" s="1"/>
  <c r="J306" i="10"/>
  <c r="O305" i="10"/>
  <c r="P305" i="10" s="1"/>
  <c r="J305" i="10"/>
  <c r="O304" i="10"/>
  <c r="N304" i="10"/>
  <c r="M304" i="10"/>
  <c r="L304" i="10"/>
  <c r="P304" i="10" s="1"/>
  <c r="H304" i="10"/>
  <c r="J304" i="10" s="1"/>
  <c r="O303" i="10"/>
  <c r="K303" i="10"/>
  <c r="J303" i="10"/>
  <c r="O302" i="10"/>
  <c r="I302" i="10"/>
  <c r="O301" i="10"/>
  <c r="I301" i="10"/>
  <c r="O300" i="10"/>
  <c r="I300" i="10"/>
  <c r="O299" i="10"/>
  <c r="P299" i="10" s="1"/>
  <c r="J299" i="10"/>
  <c r="O298" i="10"/>
  <c r="K298" i="10"/>
  <c r="J298" i="10"/>
  <c r="O297" i="10"/>
  <c r="I297" i="10"/>
  <c r="O296" i="10"/>
  <c r="I296" i="10"/>
  <c r="O295" i="10"/>
  <c r="I295" i="10"/>
  <c r="O294" i="10"/>
  <c r="P294" i="10" s="1"/>
  <c r="J294" i="10"/>
  <c r="O293" i="10"/>
  <c r="I293" i="10"/>
  <c r="O292" i="10"/>
  <c r="Q292" i="10" s="1"/>
  <c r="N292" i="10"/>
  <c r="M292" i="10"/>
  <c r="L292" i="10"/>
  <c r="P292" i="10" s="1"/>
  <c r="I292" i="10"/>
  <c r="K292" i="10" s="1"/>
  <c r="H292" i="10"/>
  <c r="O291" i="10"/>
  <c r="Q291" i="10" s="1"/>
  <c r="N291" i="10"/>
  <c r="M291" i="10"/>
  <c r="L291" i="10"/>
  <c r="P291" i="10" s="1"/>
  <c r="I291" i="10"/>
  <c r="K291" i="10" s="1"/>
  <c r="H291" i="10"/>
  <c r="O290" i="10"/>
  <c r="I290" i="10"/>
  <c r="O289" i="10"/>
  <c r="K289" i="10"/>
  <c r="J289" i="10"/>
  <c r="O288" i="10"/>
  <c r="K288" i="10"/>
  <c r="J288" i="10"/>
  <c r="O287" i="10"/>
  <c r="K287" i="10"/>
  <c r="J287" i="10"/>
  <c r="O286" i="10"/>
  <c r="K286" i="10"/>
  <c r="J286" i="10"/>
  <c r="O285" i="10"/>
  <c r="K285" i="10"/>
  <c r="J285" i="10"/>
  <c r="O284" i="10"/>
  <c r="Q284" i="10" s="1"/>
  <c r="N284" i="10"/>
  <c r="M284" i="10"/>
  <c r="L284" i="10"/>
  <c r="P284" i="10" s="1"/>
  <c r="H284" i="10"/>
  <c r="O283" i="10"/>
  <c r="K283" i="10"/>
  <c r="J283" i="10"/>
  <c r="O282" i="10"/>
  <c r="P282" i="10" s="1"/>
  <c r="J282" i="10"/>
  <c r="O281" i="10"/>
  <c r="P281" i="10" s="1"/>
  <c r="J281" i="10"/>
  <c r="O280" i="10"/>
  <c r="P280" i="10" s="1"/>
  <c r="J280" i="10"/>
  <c r="O279" i="10"/>
  <c r="P279" i="10" s="1"/>
  <c r="J279" i="10"/>
  <c r="O278" i="10"/>
  <c r="P278" i="10" s="1"/>
  <c r="J278" i="10"/>
  <c r="O277" i="10"/>
  <c r="N277" i="10"/>
  <c r="M277" i="10"/>
  <c r="L277" i="10"/>
  <c r="P277" i="10" s="1"/>
  <c r="H277" i="10"/>
  <c r="J277" i="10" s="1"/>
  <c r="O276" i="10"/>
  <c r="K276" i="10"/>
  <c r="J276" i="10"/>
  <c r="O275" i="10"/>
  <c r="I275" i="10"/>
  <c r="O274" i="10"/>
  <c r="P274" i="10" s="1"/>
  <c r="J274" i="10"/>
  <c r="O273" i="10"/>
  <c r="P273" i="10" s="1"/>
  <c r="J273" i="10"/>
  <c r="Q272" i="10"/>
  <c r="O272" i="10"/>
  <c r="P272" i="10" s="1"/>
  <c r="I272" i="10"/>
  <c r="O271" i="10"/>
  <c r="I271" i="10"/>
  <c r="O270" i="10"/>
  <c r="P270" i="10" s="1"/>
  <c r="J270" i="10"/>
  <c r="O269" i="10"/>
  <c r="P269" i="10" s="1"/>
  <c r="J269" i="10"/>
  <c r="O268" i="10"/>
  <c r="P268" i="10" s="1"/>
  <c r="J268" i="10"/>
  <c r="O267" i="10"/>
  <c r="P267" i="10" s="1"/>
  <c r="J267" i="10"/>
  <c r="O266" i="10"/>
  <c r="P266" i="10" s="1"/>
  <c r="J266" i="10"/>
  <c r="O265" i="10"/>
  <c r="K265" i="10"/>
  <c r="J265" i="10"/>
  <c r="O264" i="10"/>
  <c r="I264" i="10"/>
  <c r="O263" i="10"/>
  <c r="K263" i="10"/>
  <c r="J263" i="10"/>
  <c r="O262" i="10"/>
  <c r="K262" i="10"/>
  <c r="J262" i="10"/>
  <c r="O261" i="10"/>
  <c r="I261" i="10"/>
  <c r="O260" i="10"/>
  <c r="Q260" i="10" s="1"/>
  <c r="N260" i="10"/>
  <c r="M260" i="10"/>
  <c r="L260" i="10"/>
  <c r="P260" i="10" s="1"/>
  <c r="I260" i="10"/>
  <c r="K260" i="10" s="1"/>
  <c r="H260" i="10"/>
  <c r="H259" i="10" s="1"/>
  <c r="O259" i="10"/>
  <c r="Q259" i="10" s="1"/>
  <c r="N259" i="10"/>
  <c r="M259" i="10"/>
  <c r="L259" i="10"/>
  <c r="P259" i="10" s="1"/>
  <c r="I259" i="10"/>
  <c r="K259" i="10" s="1"/>
  <c r="N258" i="10"/>
  <c r="M258" i="10"/>
  <c r="L258" i="10"/>
  <c r="M257" i="10"/>
  <c r="M379" i="10" s="1"/>
  <c r="M377" i="10" s="1"/>
  <c r="L257" i="10"/>
  <c r="O255" i="10"/>
  <c r="Q255" i="10" s="1"/>
  <c r="N255" i="10"/>
  <c r="M255" i="10"/>
  <c r="L255" i="10"/>
  <c r="P255" i="10" s="1"/>
  <c r="H255" i="10"/>
  <c r="O254" i="10"/>
  <c r="Q254" i="10" s="1"/>
  <c r="N254" i="10"/>
  <c r="M254" i="10"/>
  <c r="L254" i="10"/>
  <c r="P254" i="10" s="1"/>
  <c r="J254" i="10"/>
  <c r="H254" i="10"/>
  <c r="K254" i="10" s="1"/>
  <c r="P253" i="10"/>
  <c r="J253" i="10"/>
  <c r="O252" i="10"/>
  <c r="P252" i="10" s="1"/>
  <c r="J252" i="10"/>
  <c r="O251" i="10"/>
  <c r="P251" i="10" s="1"/>
  <c r="J251" i="10"/>
  <c r="O250" i="10"/>
  <c r="P250" i="10" s="1"/>
  <c r="J250" i="10"/>
  <c r="O249" i="10"/>
  <c r="P249" i="10" s="1"/>
  <c r="J249" i="10"/>
  <c r="O248" i="10"/>
  <c r="P248" i="10" s="1"/>
  <c r="J248" i="10"/>
  <c r="O247" i="10"/>
  <c r="P247" i="10" s="1"/>
  <c r="J247" i="10"/>
  <c r="O246" i="10"/>
  <c r="N246" i="10"/>
  <c r="M246" i="10"/>
  <c r="J246" i="10"/>
  <c r="N245" i="10"/>
  <c r="M245" i="10"/>
  <c r="J245" i="10"/>
  <c r="N244" i="10"/>
  <c r="M244" i="10"/>
  <c r="J244" i="10"/>
  <c r="O243" i="10"/>
  <c r="I243" i="10"/>
  <c r="O242" i="10"/>
  <c r="P242" i="10" s="1"/>
  <c r="J242" i="10"/>
  <c r="O241" i="10"/>
  <c r="Q241" i="10" s="1"/>
  <c r="N241" i="10"/>
  <c r="M241" i="10"/>
  <c r="L241" i="10"/>
  <c r="P241" i="10" s="1"/>
  <c r="I241" i="10"/>
  <c r="K241" i="10" s="1"/>
  <c r="H241" i="10"/>
  <c r="J241" i="10" s="1"/>
  <c r="P240" i="10"/>
  <c r="J240" i="10"/>
  <c r="O239" i="10"/>
  <c r="Q239" i="10" s="1"/>
  <c r="N239" i="10"/>
  <c r="M239" i="10"/>
  <c r="L239" i="10"/>
  <c r="P239" i="10" s="1"/>
  <c r="I239" i="10"/>
  <c r="K239" i="10" s="1"/>
  <c r="H239" i="10"/>
  <c r="J239" i="10" s="1"/>
  <c r="O238" i="10"/>
  <c r="J238" i="10"/>
  <c r="O237" i="10"/>
  <c r="J237" i="10"/>
  <c r="N236" i="10"/>
  <c r="M236" i="10"/>
  <c r="O236" i="10" s="1"/>
  <c r="J236" i="10"/>
  <c r="N235" i="10"/>
  <c r="M235" i="10"/>
  <c r="O235" i="10" s="1"/>
  <c r="J235" i="10"/>
  <c r="O234" i="10"/>
  <c r="P234" i="10" s="1"/>
  <c r="J234" i="10"/>
  <c r="O233" i="10"/>
  <c r="P233" i="10" s="1"/>
  <c r="N233" i="10"/>
  <c r="M233" i="10"/>
  <c r="J233" i="10"/>
  <c r="O232" i="10"/>
  <c r="P232" i="10" s="1"/>
  <c r="N232" i="10"/>
  <c r="M232" i="10"/>
  <c r="J232" i="10"/>
  <c r="O231" i="10"/>
  <c r="K231" i="10"/>
  <c r="J231" i="10"/>
  <c r="O230" i="10"/>
  <c r="Q230" i="10" s="1"/>
  <c r="N230" i="10"/>
  <c r="M230" i="10"/>
  <c r="L230" i="10"/>
  <c r="P230" i="10" s="1"/>
  <c r="H230" i="10"/>
  <c r="O229" i="10"/>
  <c r="P229" i="10" s="1"/>
  <c r="J229" i="10"/>
  <c r="O228" i="10"/>
  <c r="P228" i="10" s="1"/>
  <c r="J228" i="10"/>
  <c r="O227" i="10"/>
  <c r="P227" i="10" s="1"/>
  <c r="J227" i="10"/>
  <c r="O225" i="10"/>
  <c r="P225" i="10" s="1"/>
  <c r="J225" i="10"/>
  <c r="O224" i="10"/>
  <c r="N224" i="10"/>
  <c r="M224" i="10"/>
  <c r="L224" i="10"/>
  <c r="P224" i="10" s="1"/>
  <c r="H224" i="10"/>
  <c r="J224" i="10" s="1"/>
  <c r="O223" i="10"/>
  <c r="P223" i="10" s="1"/>
  <c r="J223" i="10"/>
  <c r="O222" i="10"/>
  <c r="P222" i="10" s="1"/>
  <c r="J222" i="10"/>
  <c r="O221" i="10"/>
  <c r="P221" i="10" s="1"/>
  <c r="J221" i="10"/>
  <c r="O220" i="10"/>
  <c r="P220" i="10" s="1"/>
  <c r="J220" i="10"/>
  <c r="O219" i="10"/>
  <c r="P219" i="10" s="1"/>
  <c r="J219" i="10"/>
  <c r="O218" i="10"/>
  <c r="P218" i="10" s="1"/>
  <c r="N218" i="10"/>
  <c r="M218" i="10"/>
  <c r="J218" i="10"/>
  <c r="O217" i="10"/>
  <c r="P217" i="10" s="1"/>
  <c r="J217" i="10"/>
  <c r="O216" i="10"/>
  <c r="P216" i="10" s="1"/>
  <c r="J216" i="10"/>
  <c r="O215" i="10"/>
  <c r="P215" i="10" s="1"/>
  <c r="J215" i="10"/>
  <c r="O214" i="10"/>
  <c r="P214" i="10" s="1"/>
  <c r="N214" i="10"/>
  <c r="M214" i="10"/>
  <c r="J214" i="10"/>
  <c r="O213" i="10"/>
  <c r="P213" i="10" s="1"/>
  <c r="J213" i="10"/>
  <c r="O212" i="10"/>
  <c r="K212" i="10"/>
  <c r="J212" i="10"/>
  <c r="O211" i="10"/>
  <c r="K211" i="10"/>
  <c r="J211" i="10"/>
  <c r="O210" i="10"/>
  <c r="J210" i="10"/>
  <c r="I210" i="10"/>
  <c r="K210" i="10" s="1"/>
  <c r="O209" i="10"/>
  <c r="P209" i="10" s="1"/>
  <c r="J209" i="10"/>
  <c r="O208" i="10"/>
  <c r="P208" i="10" s="1"/>
  <c r="J208" i="10"/>
  <c r="P207" i="10"/>
  <c r="O207" i="10"/>
  <c r="J207" i="10"/>
  <c r="O206" i="10"/>
  <c r="P206" i="10" s="1"/>
  <c r="I206" i="10"/>
  <c r="J206" i="10" s="1"/>
  <c r="O205" i="10"/>
  <c r="I205" i="10"/>
  <c r="O204" i="10"/>
  <c r="P204" i="10" s="1"/>
  <c r="J204" i="10"/>
  <c r="O203" i="10"/>
  <c r="P203" i="10" s="1"/>
  <c r="J203" i="10"/>
  <c r="O202" i="10"/>
  <c r="N202" i="10"/>
  <c r="M202" i="10"/>
  <c r="L202" i="10"/>
  <c r="P202" i="10" s="1"/>
  <c r="I202" i="10"/>
  <c r="K202" i="10" s="1"/>
  <c r="H202" i="10"/>
  <c r="N201" i="10"/>
  <c r="M201" i="10"/>
  <c r="L201" i="10"/>
  <c r="I201" i="10"/>
  <c r="K201" i="10" s="1"/>
  <c r="H201" i="10"/>
  <c r="O200" i="10"/>
  <c r="P200" i="10" s="1"/>
  <c r="J200" i="10"/>
  <c r="O199" i="10"/>
  <c r="P199" i="10" s="1"/>
  <c r="J199" i="10"/>
  <c r="O198" i="10"/>
  <c r="P198" i="10" s="1"/>
  <c r="J198" i="10"/>
  <c r="O197" i="10"/>
  <c r="P197" i="10" s="1"/>
  <c r="J197" i="10"/>
  <c r="O196" i="10"/>
  <c r="P196" i="10" s="1"/>
  <c r="J196" i="10"/>
  <c r="O195" i="10"/>
  <c r="P195" i="10" s="1"/>
  <c r="J195" i="10"/>
  <c r="O194" i="10"/>
  <c r="P194" i="10" s="1"/>
  <c r="N194" i="10"/>
  <c r="M194" i="10"/>
  <c r="J194" i="10"/>
  <c r="O193" i="10"/>
  <c r="P193" i="10" s="1"/>
  <c r="J193" i="10"/>
  <c r="O192" i="10"/>
  <c r="P192" i="10" s="1"/>
  <c r="N192" i="10"/>
  <c r="M192" i="10"/>
  <c r="J192" i="10"/>
  <c r="O191" i="10"/>
  <c r="P191" i="10" s="1"/>
  <c r="J191" i="10"/>
  <c r="O190" i="10"/>
  <c r="P190" i="10" s="1"/>
  <c r="J190" i="10"/>
  <c r="O189" i="10"/>
  <c r="P189" i="10" s="1"/>
  <c r="J189" i="10"/>
  <c r="O188" i="10"/>
  <c r="P188" i="10" s="1"/>
  <c r="J188" i="10"/>
  <c r="O187" i="10"/>
  <c r="P187" i="10" s="1"/>
  <c r="J187" i="10"/>
  <c r="O186" i="10"/>
  <c r="P186" i="10" s="1"/>
  <c r="J186" i="10"/>
  <c r="O185" i="10"/>
  <c r="P185" i="10" s="1"/>
  <c r="J185" i="10"/>
  <c r="O184" i="10"/>
  <c r="P184" i="10" s="1"/>
  <c r="J184" i="10"/>
  <c r="O183" i="10"/>
  <c r="P183" i="10" s="1"/>
  <c r="J183" i="10"/>
  <c r="O182" i="10"/>
  <c r="P182" i="10" s="1"/>
  <c r="J182" i="10"/>
  <c r="O181" i="10"/>
  <c r="P181" i="10" s="1"/>
  <c r="J181" i="10"/>
  <c r="O180" i="10"/>
  <c r="P180" i="10" s="1"/>
  <c r="J180" i="10"/>
  <c r="O178" i="10"/>
  <c r="P178" i="10" s="1"/>
  <c r="J178" i="10"/>
  <c r="O177" i="10"/>
  <c r="P177" i="10" s="1"/>
  <c r="J177" i="10"/>
  <c r="O176" i="10"/>
  <c r="P176" i="10" s="1"/>
  <c r="J176" i="10"/>
  <c r="O175" i="10"/>
  <c r="P175" i="10" s="1"/>
  <c r="N175" i="10"/>
  <c r="M175" i="10"/>
  <c r="J175" i="10"/>
  <c r="O174" i="10"/>
  <c r="P174" i="10" s="1"/>
  <c r="N174" i="10"/>
  <c r="M174" i="10"/>
  <c r="J174" i="10"/>
  <c r="N173" i="10"/>
  <c r="M173" i="10"/>
  <c r="L173" i="10"/>
  <c r="H173" i="10"/>
  <c r="K173" i="10" s="1"/>
  <c r="N172" i="10"/>
  <c r="N256" i="10" s="1"/>
  <c r="M172" i="10"/>
  <c r="M256" i="10" s="1"/>
  <c r="L172" i="10"/>
  <c r="H172" i="10"/>
  <c r="P171" i="10"/>
  <c r="J171" i="10"/>
  <c r="N170" i="10"/>
  <c r="M170" i="10"/>
  <c r="L170" i="10"/>
  <c r="J170" i="10"/>
  <c r="H170" i="10"/>
  <c r="K170" i="10" s="1"/>
  <c r="N169" i="10"/>
  <c r="M169" i="10"/>
  <c r="L169" i="10"/>
  <c r="H169" i="10"/>
  <c r="O167" i="10"/>
  <c r="Q167" i="10" s="1"/>
  <c r="N167" i="10"/>
  <c r="M167" i="10"/>
  <c r="L167" i="10"/>
  <c r="P167" i="10" s="1"/>
  <c r="H167" i="10"/>
  <c r="N166" i="10"/>
  <c r="M166" i="10"/>
  <c r="L166" i="10"/>
  <c r="O165" i="10"/>
  <c r="Q165" i="10" s="1"/>
  <c r="N165" i="10"/>
  <c r="M165" i="10"/>
  <c r="L165" i="10"/>
  <c r="P165" i="10" s="1"/>
  <c r="H165" i="10"/>
  <c r="O164" i="10"/>
  <c r="Q164" i="10" s="1"/>
  <c r="N164" i="10"/>
  <c r="M164" i="10"/>
  <c r="L164" i="10"/>
  <c r="P164" i="10" s="1"/>
  <c r="H164" i="10"/>
  <c r="O163" i="10"/>
  <c r="Q163" i="10" s="1"/>
  <c r="N163" i="10"/>
  <c r="M163" i="10"/>
  <c r="L163" i="10"/>
  <c r="P163" i="10" s="1"/>
  <c r="H163" i="10"/>
  <c r="N157" i="10"/>
  <c r="M157" i="10"/>
  <c r="L157" i="10"/>
  <c r="H157" i="10"/>
  <c r="O154" i="10"/>
  <c r="P154" i="10" s="1"/>
  <c r="J154" i="10"/>
  <c r="O153" i="10"/>
  <c r="I153" i="10"/>
  <c r="P152" i="10"/>
  <c r="O152" i="10"/>
  <c r="N152" i="10"/>
  <c r="M152" i="10"/>
  <c r="L152" i="10"/>
  <c r="I152" i="10"/>
  <c r="K152" i="10" s="1"/>
  <c r="H152" i="10"/>
  <c r="O151" i="10"/>
  <c r="P151" i="10" s="1"/>
  <c r="J151" i="10"/>
  <c r="O150" i="10"/>
  <c r="J150" i="10"/>
  <c r="O149" i="10"/>
  <c r="P149" i="10" s="1"/>
  <c r="J149" i="10"/>
  <c r="O148" i="10"/>
  <c r="P148" i="10" s="1"/>
  <c r="J148" i="10"/>
  <c r="O147" i="10"/>
  <c r="N147" i="10"/>
  <c r="M147" i="10"/>
  <c r="L147" i="10"/>
  <c r="P147" i="10" s="1"/>
  <c r="H147" i="10"/>
  <c r="J147" i="10" s="1"/>
  <c r="O146" i="10"/>
  <c r="P146" i="10" s="1"/>
  <c r="J146" i="10"/>
  <c r="O145" i="10"/>
  <c r="P145" i="10" s="1"/>
  <c r="J145" i="10"/>
  <c r="O144" i="10"/>
  <c r="P144" i="10" s="1"/>
  <c r="J144" i="10"/>
  <c r="P143" i="10"/>
  <c r="O143" i="10"/>
  <c r="J143" i="10"/>
  <c r="O142" i="10"/>
  <c r="P142" i="10" s="1"/>
  <c r="N142" i="10"/>
  <c r="M142" i="10"/>
  <c r="J142" i="10"/>
  <c r="O141" i="10"/>
  <c r="P141" i="10" s="1"/>
  <c r="J141" i="10"/>
  <c r="O140" i="10"/>
  <c r="P140" i="10" s="1"/>
  <c r="J140" i="10"/>
  <c r="O139" i="10"/>
  <c r="P139" i="10" s="1"/>
  <c r="J139" i="10"/>
  <c r="O138" i="10"/>
  <c r="P138" i="10" s="1"/>
  <c r="J138" i="10"/>
  <c r="O137" i="10"/>
  <c r="P137" i="10" s="1"/>
  <c r="J137" i="10"/>
  <c r="O136" i="10"/>
  <c r="J136" i="10"/>
  <c r="N135" i="10"/>
  <c r="M135" i="10"/>
  <c r="L135" i="10"/>
  <c r="H135" i="10"/>
  <c r="J135" i="10" s="1"/>
  <c r="N134" i="10"/>
  <c r="N162" i="10" s="1"/>
  <c r="M134" i="10"/>
  <c r="M162" i="10" s="1"/>
  <c r="L134" i="10"/>
  <c r="H134" i="10"/>
  <c r="O133" i="10"/>
  <c r="P133" i="10" s="1"/>
  <c r="J133" i="10"/>
  <c r="P132" i="10"/>
  <c r="O132" i="10"/>
  <c r="J132" i="10"/>
  <c r="O131" i="10"/>
  <c r="P131" i="10" s="1"/>
  <c r="J131" i="10"/>
  <c r="O130" i="10"/>
  <c r="P130" i="10" s="1"/>
  <c r="J130" i="10"/>
  <c r="O129" i="10"/>
  <c r="P129" i="10" s="1"/>
  <c r="J129" i="10"/>
  <c r="O128" i="10"/>
  <c r="P128" i="10" s="1"/>
  <c r="J128" i="10"/>
  <c r="O127" i="10"/>
  <c r="N127" i="10"/>
  <c r="M127" i="10"/>
  <c r="L127" i="10"/>
  <c r="P127" i="10" s="1"/>
  <c r="H127" i="10"/>
  <c r="J127" i="10" s="1"/>
  <c r="O126" i="10"/>
  <c r="P126" i="10" s="1"/>
  <c r="J126" i="10"/>
  <c r="O125" i="10"/>
  <c r="N125" i="10"/>
  <c r="M125" i="10"/>
  <c r="L125" i="10"/>
  <c r="P125" i="10" s="1"/>
  <c r="H125" i="10"/>
  <c r="J125" i="10" s="1"/>
  <c r="O124" i="10"/>
  <c r="P124" i="10" s="1"/>
  <c r="J124" i="10"/>
  <c r="P123" i="10"/>
  <c r="O123" i="10"/>
  <c r="J123" i="10"/>
  <c r="O122" i="10"/>
  <c r="P122" i="10" s="1"/>
  <c r="J122" i="10"/>
  <c r="P121" i="10"/>
  <c r="O121" i="10"/>
  <c r="J121" i="10"/>
  <c r="O120" i="10"/>
  <c r="P120" i="10" s="1"/>
  <c r="J120" i="10"/>
  <c r="O119" i="10"/>
  <c r="P119" i="10" s="1"/>
  <c r="J119" i="10"/>
  <c r="O118" i="10"/>
  <c r="P118" i="10" s="1"/>
  <c r="J118" i="10"/>
  <c r="O117" i="10"/>
  <c r="P117" i="10" s="1"/>
  <c r="J117" i="10"/>
  <c r="O116" i="10"/>
  <c r="P116" i="10" s="1"/>
  <c r="J116" i="10"/>
  <c r="O115" i="10"/>
  <c r="P115" i="10" s="1"/>
  <c r="J115" i="10"/>
  <c r="O114" i="10"/>
  <c r="P114" i="10" s="1"/>
  <c r="J114" i="10"/>
  <c r="O113" i="10"/>
  <c r="P113" i="10" s="1"/>
  <c r="J113" i="10"/>
  <c r="O112" i="10"/>
  <c r="P112" i="10" s="1"/>
  <c r="J112" i="10"/>
  <c r="O111" i="10"/>
  <c r="P111" i="10" s="1"/>
  <c r="J111" i="10"/>
  <c r="O110" i="10"/>
  <c r="P110" i="10" s="1"/>
  <c r="J110" i="10"/>
  <c r="O109" i="10"/>
  <c r="P109" i="10" s="1"/>
  <c r="J109" i="10"/>
  <c r="O108" i="10"/>
  <c r="N108" i="10"/>
  <c r="M108" i="10"/>
  <c r="M107" i="10" s="1"/>
  <c r="L108" i="10"/>
  <c r="P108" i="10" s="1"/>
  <c r="J108" i="10"/>
  <c r="H108" i="10"/>
  <c r="O107" i="10"/>
  <c r="N107" i="10"/>
  <c r="N161" i="10" s="1"/>
  <c r="L107" i="10"/>
  <c r="H107" i="10"/>
  <c r="N106" i="10"/>
  <c r="L106" i="10"/>
  <c r="H106" i="10"/>
  <c r="K106" i="10" s="1"/>
  <c r="N105" i="10"/>
  <c r="L105" i="10"/>
  <c r="H105" i="10"/>
  <c r="O104" i="10"/>
  <c r="N104" i="10"/>
  <c r="M104" i="10"/>
  <c r="L104" i="10"/>
  <c r="P104" i="10" s="1"/>
  <c r="I104" i="10"/>
  <c r="H104" i="10"/>
  <c r="O103" i="10"/>
  <c r="N103" i="10"/>
  <c r="M103" i="10"/>
  <c r="L103" i="10"/>
  <c r="P103" i="10" s="1"/>
  <c r="J103" i="10"/>
  <c r="I103" i="10"/>
  <c r="H103" i="10"/>
  <c r="P102" i="10"/>
  <c r="O101" i="10"/>
  <c r="N101" i="10"/>
  <c r="M101" i="10"/>
  <c r="L101" i="10"/>
  <c r="P101" i="10" s="1"/>
  <c r="J101" i="10"/>
  <c r="I101" i="10"/>
  <c r="H101" i="10"/>
  <c r="N100" i="10"/>
  <c r="M100" i="10"/>
  <c r="L100" i="10"/>
  <c r="I100" i="10"/>
  <c r="H100" i="10"/>
  <c r="N99" i="10"/>
  <c r="M99" i="10"/>
  <c r="L99" i="10"/>
  <c r="I99" i="10"/>
  <c r="H99" i="10"/>
  <c r="O98" i="10"/>
  <c r="N98" i="10"/>
  <c r="M98" i="10"/>
  <c r="L98" i="10"/>
  <c r="P98" i="10" s="1"/>
  <c r="I98" i="10"/>
  <c r="H98" i="10"/>
  <c r="N97" i="10"/>
  <c r="M97" i="10"/>
  <c r="L97" i="10"/>
  <c r="I97" i="10"/>
  <c r="K97" i="10" s="1"/>
  <c r="H97" i="10"/>
  <c r="O96" i="10"/>
  <c r="Q96" i="10" s="1"/>
  <c r="N96" i="10"/>
  <c r="M96" i="10"/>
  <c r="L96" i="10"/>
  <c r="P96" i="10" s="1"/>
  <c r="I96" i="10"/>
  <c r="K96" i="10" s="1"/>
  <c r="H96" i="10"/>
  <c r="N95" i="10"/>
  <c r="M95" i="10"/>
  <c r="L95" i="10"/>
  <c r="I95" i="10"/>
  <c r="K95" i="10" s="1"/>
  <c r="H95" i="10"/>
  <c r="N94" i="10"/>
  <c r="M94" i="10"/>
  <c r="L94" i="10"/>
  <c r="I94" i="10"/>
  <c r="K94" i="10" s="1"/>
  <c r="H94" i="10"/>
  <c r="O93" i="10"/>
  <c r="Q93" i="10" s="1"/>
  <c r="N93" i="10"/>
  <c r="M93" i="10"/>
  <c r="L93" i="10"/>
  <c r="P93" i="10" s="1"/>
  <c r="I93" i="10"/>
  <c r="K93" i="10" s="1"/>
  <c r="H93" i="10"/>
  <c r="N92" i="10"/>
  <c r="M92" i="10"/>
  <c r="L92" i="10"/>
  <c r="I92" i="10"/>
  <c r="K92" i="10" s="1"/>
  <c r="H92" i="10"/>
  <c r="N91" i="10"/>
  <c r="M91" i="10"/>
  <c r="L91" i="10"/>
  <c r="O90" i="10"/>
  <c r="N90" i="10"/>
  <c r="M90" i="10"/>
  <c r="L90" i="10"/>
  <c r="P90" i="10" s="1"/>
  <c r="I90" i="10"/>
  <c r="H90" i="10"/>
  <c r="O89" i="10"/>
  <c r="N89" i="10"/>
  <c r="M89" i="10"/>
  <c r="L89" i="10"/>
  <c r="P89" i="10" s="1"/>
  <c r="J89" i="10"/>
  <c r="I89" i="10"/>
  <c r="H89" i="10"/>
  <c r="O88" i="10"/>
  <c r="N88" i="10"/>
  <c r="M88" i="10"/>
  <c r="L88" i="10"/>
  <c r="P88" i="10" s="1"/>
  <c r="J88" i="10"/>
  <c r="I88" i="10"/>
  <c r="H88" i="10"/>
  <c r="O87" i="10"/>
  <c r="N87" i="10"/>
  <c r="M87" i="10"/>
  <c r="L87" i="10"/>
  <c r="P87" i="10" s="1"/>
  <c r="J87" i="10"/>
  <c r="I87" i="10"/>
  <c r="H87" i="10"/>
  <c r="O86" i="10"/>
  <c r="Q86" i="10" s="1"/>
  <c r="N86" i="10"/>
  <c r="M86" i="10"/>
  <c r="L86" i="10"/>
  <c r="P86" i="10" s="1"/>
  <c r="I86" i="10"/>
  <c r="K86" i="10" s="1"/>
  <c r="H86" i="10"/>
  <c r="O85" i="10"/>
  <c r="N85" i="10"/>
  <c r="N84" i="10" s="1"/>
  <c r="M85" i="10"/>
  <c r="M84" i="10" s="1"/>
  <c r="L85" i="10"/>
  <c r="J85" i="10"/>
  <c r="I85" i="10"/>
  <c r="I84" i="10" s="1"/>
  <c r="H85" i="10"/>
  <c r="H84" i="10" s="1"/>
  <c r="O84" i="10"/>
  <c r="O83" i="10"/>
  <c r="Q83" i="10" s="1"/>
  <c r="N83" i="10"/>
  <c r="M83" i="10"/>
  <c r="L83" i="10"/>
  <c r="P83" i="10" s="1"/>
  <c r="I83" i="10"/>
  <c r="K83" i="10" s="1"/>
  <c r="H83" i="10"/>
  <c r="O82" i="10"/>
  <c r="Q82" i="10" s="1"/>
  <c r="N82" i="10"/>
  <c r="M82" i="10"/>
  <c r="L82" i="10"/>
  <c r="P82" i="10" s="1"/>
  <c r="I82" i="10"/>
  <c r="K82" i="10" s="1"/>
  <c r="H82" i="10"/>
  <c r="O81" i="10"/>
  <c r="N81" i="10"/>
  <c r="M81" i="10"/>
  <c r="L81" i="10"/>
  <c r="P81" i="10" s="1"/>
  <c r="J81" i="10"/>
  <c r="I81" i="10"/>
  <c r="H81" i="10"/>
  <c r="N80" i="10"/>
  <c r="M80" i="10"/>
  <c r="L80" i="10"/>
  <c r="I80" i="10"/>
  <c r="K80" i="10" s="1"/>
  <c r="H80" i="10"/>
  <c r="O79" i="10"/>
  <c r="Q79" i="10" s="1"/>
  <c r="N79" i="10"/>
  <c r="L79" i="10"/>
  <c r="P79" i="10" s="1"/>
  <c r="I79" i="10"/>
  <c r="N78" i="10"/>
  <c r="L78" i="10"/>
  <c r="N77" i="10"/>
  <c r="L77" i="10"/>
  <c r="O76" i="10"/>
  <c r="Q76" i="10" s="1"/>
  <c r="N76" i="10"/>
  <c r="M76" i="10"/>
  <c r="L76" i="10"/>
  <c r="P76" i="10" s="1"/>
  <c r="I76" i="10"/>
  <c r="H76" i="10"/>
  <c r="N75" i="10"/>
  <c r="M75" i="10"/>
  <c r="L75" i="10"/>
  <c r="J75" i="10"/>
  <c r="I75" i="10"/>
  <c r="H75" i="10"/>
  <c r="N74" i="10"/>
  <c r="M74" i="10"/>
  <c r="L74" i="10"/>
  <c r="J74" i="10"/>
  <c r="I74" i="10"/>
  <c r="H74" i="10"/>
  <c r="O73" i="10"/>
  <c r="N73" i="10"/>
  <c r="M73" i="10"/>
  <c r="L73" i="10"/>
  <c r="P73" i="10" s="1"/>
  <c r="I73" i="10"/>
  <c r="H73" i="10"/>
  <c r="N72" i="10"/>
  <c r="M72" i="10"/>
  <c r="L72" i="10"/>
  <c r="I72" i="10"/>
  <c r="H72" i="10"/>
  <c r="N71" i="10"/>
  <c r="M71" i="10"/>
  <c r="L71" i="10"/>
  <c r="I71" i="10"/>
  <c r="K71" i="10" s="1"/>
  <c r="H71" i="10"/>
  <c r="N70" i="10"/>
  <c r="M70" i="10"/>
  <c r="L70" i="10"/>
  <c r="O69" i="10"/>
  <c r="N69" i="10"/>
  <c r="M69" i="10"/>
  <c r="L69" i="10"/>
  <c r="P69" i="10" s="1"/>
  <c r="J69" i="10"/>
  <c r="I69" i="10"/>
  <c r="H69" i="10"/>
  <c r="O68" i="10"/>
  <c r="Q68" i="10" s="1"/>
  <c r="N68" i="10"/>
  <c r="M68" i="10"/>
  <c r="L68" i="10"/>
  <c r="P68" i="10" s="1"/>
  <c r="I68" i="10"/>
  <c r="K68" i="10" s="1"/>
  <c r="H68" i="10"/>
  <c r="O67" i="10"/>
  <c r="N67" i="10"/>
  <c r="M67" i="10"/>
  <c r="L67" i="10"/>
  <c r="P67" i="10" s="1"/>
  <c r="I67" i="10"/>
  <c r="K67" i="10" s="1"/>
  <c r="H67" i="10"/>
  <c r="O66" i="10"/>
  <c r="N66" i="10"/>
  <c r="M66" i="10"/>
  <c r="L66" i="10"/>
  <c r="P66" i="10" s="1"/>
  <c r="J66" i="10"/>
  <c r="I66" i="10"/>
  <c r="H66" i="10"/>
  <c r="N65" i="10"/>
  <c r="M65" i="10"/>
  <c r="L65" i="10"/>
  <c r="I65" i="10"/>
  <c r="H65" i="10"/>
  <c r="K65" i="10" s="1"/>
  <c r="O64" i="10"/>
  <c r="Q64" i="10" s="1"/>
  <c r="N64" i="10"/>
  <c r="L64" i="10"/>
  <c r="P64" i="10" s="1"/>
  <c r="I64" i="10"/>
  <c r="N63" i="10"/>
  <c r="L63" i="10"/>
  <c r="N62" i="10"/>
  <c r="L62" i="10"/>
  <c r="N60" i="10"/>
  <c r="M60" i="10"/>
  <c r="L60" i="10"/>
  <c r="H60" i="10"/>
  <c r="O58" i="10"/>
  <c r="K58" i="10"/>
  <c r="J58" i="10"/>
  <c r="O57" i="10"/>
  <c r="Q57" i="10" s="1"/>
  <c r="N57" i="10"/>
  <c r="M57" i="10"/>
  <c r="L57" i="10"/>
  <c r="P57" i="10" s="1"/>
  <c r="J57" i="10"/>
  <c r="I57" i="10"/>
  <c r="K57" i="10" s="1"/>
  <c r="H57" i="10"/>
  <c r="O56" i="10"/>
  <c r="K56" i="10"/>
  <c r="J56" i="10"/>
  <c r="Q55" i="10"/>
  <c r="P55" i="10"/>
  <c r="O55" i="10"/>
  <c r="K55" i="10"/>
  <c r="J55" i="10"/>
  <c r="P54" i="10"/>
  <c r="O54" i="10"/>
  <c r="Q54" i="10" s="1"/>
  <c r="K54" i="10"/>
  <c r="J54" i="10"/>
  <c r="O53" i="10"/>
  <c r="Q53" i="10" s="1"/>
  <c r="N53" i="10"/>
  <c r="M53" i="10"/>
  <c r="L53" i="10"/>
  <c r="J53" i="10"/>
  <c r="I53" i="10"/>
  <c r="K53" i="10" s="1"/>
  <c r="H53" i="10"/>
  <c r="H59" i="10" s="1"/>
  <c r="O52" i="10"/>
  <c r="K52" i="10"/>
  <c r="J52" i="10"/>
  <c r="O51" i="10"/>
  <c r="Q51" i="10" s="1"/>
  <c r="N51" i="10"/>
  <c r="M51" i="10"/>
  <c r="L51" i="10"/>
  <c r="P51" i="10" s="1"/>
  <c r="J51" i="10"/>
  <c r="I51" i="10"/>
  <c r="K51" i="10" s="1"/>
  <c r="H51" i="10"/>
  <c r="O50" i="10"/>
  <c r="K50" i="10"/>
  <c r="J50" i="10"/>
  <c r="N47" i="10"/>
  <c r="M47" i="10"/>
  <c r="O47" i="10" s="1"/>
  <c r="Q47" i="10" s="1"/>
  <c r="L47" i="10"/>
  <c r="P47" i="10" s="1"/>
  <c r="I47" i="10"/>
  <c r="K47" i="10" s="1"/>
  <c r="H47" i="10"/>
  <c r="J47" i="10" s="1"/>
  <c r="O46" i="10"/>
  <c r="I46" i="10" s="1"/>
  <c r="I44" i="10" s="1"/>
  <c r="O45" i="10"/>
  <c r="I45" i="10"/>
  <c r="N44" i="10"/>
  <c r="M44" i="10"/>
  <c r="O44" i="10" s="1"/>
  <c r="L44" i="10"/>
  <c r="H44" i="10"/>
  <c r="J44" i="10" s="1"/>
  <c r="N41" i="10"/>
  <c r="M41" i="10"/>
  <c r="O41" i="10" s="1"/>
  <c r="L41" i="10"/>
  <c r="I41" i="10"/>
  <c r="K41" i="10" s="1"/>
  <c r="H41" i="10"/>
  <c r="J41" i="10" s="1"/>
  <c r="J40" i="10" s="1"/>
  <c r="N40" i="10"/>
  <c r="M40" i="10"/>
  <c r="L40" i="10"/>
  <c r="H40" i="10"/>
  <c r="O39" i="10"/>
  <c r="K39" i="10"/>
  <c r="J39" i="10"/>
  <c r="O38" i="10"/>
  <c r="Q38" i="10" s="1"/>
  <c r="N38" i="10"/>
  <c r="M38" i="10"/>
  <c r="L38" i="10"/>
  <c r="P38" i="10" s="1"/>
  <c r="J38" i="10"/>
  <c r="I38" i="10"/>
  <c r="K38" i="10" s="1"/>
  <c r="H38" i="10"/>
  <c r="O37" i="10"/>
  <c r="Q37" i="10" s="1"/>
  <c r="N37" i="10"/>
  <c r="M37" i="10"/>
  <c r="L37" i="10"/>
  <c r="P37" i="10" s="1"/>
  <c r="J37" i="10"/>
  <c r="I37" i="10"/>
  <c r="K37" i="10" s="1"/>
  <c r="H37" i="10"/>
  <c r="O36" i="10"/>
  <c r="Q36" i="10" s="1"/>
  <c r="N36" i="10"/>
  <c r="M36" i="10"/>
  <c r="L36" i="10"/>
  <c r="P36" i="10" s="1"/>
  <c r="J36" i="10"/>
  <c r="I36" i="10"/>
  <c r="K36" i="10" s="1"/>
  <c r="H36" i="10"/>
  <c r="O35" i="10"/>
  <c r="K35" i="10"/>
  <c r="J35" i="10"/>
  <c r="O34" i="10"/>
  <c r="N34" i="10"/>
  <c r="M34" i="10"/>
  <c r="L34" i="10"/>
  <c r="J34" i="10"/>
  <c r="I34" i="10"/>
  <c r="K34" i="10" s="1"/>
  <c r="H34" i="10"/>
  <c r="O33" i="10"/>
  <c r="I33" i="10"/>
  <c r="O32" i="10"/>
  <c r="K32" i="10"/>
  <c r="J32" i="10"/>
  <c r="O31" i="10"/>
  <c r="Q31" i="10" s="1"/>
  <c r="N31" i="10"/>
  <c r="M31" i="10"/>
  <c r="L31" i="10"/>
  <c r="P31" i="10" s="1"/>
  <c r="I31" i="10"/>
  <c r="K31" i="10" s="1"/>
  <c r="H31" i="10"/>
  <c r="O30" i="10"/>
  <c r="Q30" i="10" s="1"/>
  <c r="N30" i="10"/>
  <c r="M30" i="10"/>
  <c r="L30" i="10"/>
  <c r="P30" i="10" s="1"/>
  <c r="I30" i="10"/>
  <c r="K30" i="10" s="1"/>
  <c r="H30" i="10"/>
  <c r="P29" i="10"/>
  <c r="O29" i="10"/>
  <c r="Q29" i="10" s="1"/>
  <c r="K29" i="10"/>
  <c r="J29" i="10"/>
  <c r="O28" i="10"/>
  <c r="K28" i="10"/>
  <c r="J28" i="10"/>
  <c r="O27" i="10"/>
  <c r="Q27" i="10" s="1"/>
  <c r="N27" i="10"/>
  <c r="M27" i="10"/>
  <c r="L27" i="10"/>
  <c r="P27" i="10" s="1"/>
  <c r="I27" i="10"/>
  <c r="K27" i="10" s="1"/>
  <c r="H27" i="10"/>
  <c r="J27" i="10" s="1"/>
  <c r="O26" i="10"/>
  <c r="Q26" i="10" s="1"/>
  <c r="N26" i="10"/>
  <c r="M26" i="10"/>
  <c r="L26" i="10"/>
  <c r="P26" i="10" s="1"/>
  <c r="I26" i="10"/>
  <c r="K26" i="10" s="1"/>
  <c r="H26" i="10"/>
  <c r="J26" i="10" s="1"/>
  <c r="O25" i="10"/>
  <c r="Q25" i="10" s="1"/>
  <c r="N25" i="10"/>
  <c r="M25" i="10"/>
  <c r="L25" i="10"/>
  <c r="P25" i="10" s="1"/>
  <c r="I25" i="10"/>
  <c r="K25" i="10" s="1"/>
  <c r="H25" i="10"/>
  <c r="J25" i="10" s="1"/>
  <c r="O24" i="10"/>
  <c r="K24" i="10"/>
  <c r="J24" i="10"/>
  <c r="O23" i="10"/>
  <c r="K23" i="10"/>
  <c r="J23" i="10"/>
  <c r="O22" i="10"/>
  <c r="K22" i="10"/>
  <c r="J22" i="10"/>
  <c r="O21" i="10"/>
  <c r="I21" i="10"/>
  <c r="N20" i="10"/>
  <c r="N59" i="10" s="1"/>
  <c r="M20" i="10"/>
  <c r="J20" i="10"/>
  <c r="I20" i="10"/>
  <c r="K20" i="10" s="1"/>
  <c r="N19" i="10"/>
  <c r="M19" i="10"/>
  <c r="L19" i="10"/>
  <c r="I19" i="10"/>
  <c r="K19" i="10" s="1"/>
  <c r="H19" i="10"/>
  <c r="J19" i="10" s="1"/>
  <c r="O18" i="10"/>
  <c r="I18" i="10"/>
  <c r="P17" i="10"/>
  <c r="O17" i="10"/>
  <c r="Q17" i="10" s="1"/>
  <c r="I17" i="10"/>
  <c r="O16" i="10"/>
  <c r="I16" i="10"/>
  <c r="O15" i="10"/>
  <c r="O14" i="10"/>
  <c r="Q14" i="10" s="1"/>
  <c r="N14" i="10"/>
  <c r="M14" i="10"/>
  <c r="L14" i="10"/>
  <c r="P14" i="10" s="1"/>
  <c r="H14" i="10"/>
  <c r="N13" i="10"/>
  <c r="M13" i="10"/>
  <c r="L13" i="10"/>
  <c r="H13" i="10"/>
  <c r="O12" i="10"/>
  <c r="K12" i="10"/>
  <c r="J12" i="10"/>
  <c r="O11" i="10"/>
  <c r="K11" i="10"/>
  <c r="J11" i="10"/>
  <c r="N10" i="10"/>
  <c r="M10" i="10"/>
  <c r="L10" i="10"/>
  <c r="H10" i="10"/>
  <c r="N9" i="10"/>
  <c r="N455" i="10" s="1"/>
  <c r="M9" i="10"/>
  <c r="L9" i="10"/>
  <c r="L455" i="10" s="1"/>
  <c r="H9" i="10"/>
  <c r="I454" i="9"/>
  <c r="I457" i="9" s="1"/>
  <c r="I450" i="9"/>
  <c r="P448" i="9"/>
  <c r="J448" i="9"/>
  <c r="O447" i="9"/>
  <c r="P447" i="9" s="1"/>
  <c r="I447" i="9"/>
  <c r="J447" i="9" s="1"/>
  <c r="O446" i="9"/>
  <c r="J446" i="9"/>
  <c r="O445" i="9"/>
  <c r="J445" i="9"/>
  <c r="P444" i="9"/>
  <c r="O444" i="9"/>
  <c r="N444" i="9"/>
  <c r="M444" i="9"/>
  <c r="J444" i="9"/>
  <c r="O442" i="9"/>
  <c r="P442" i="9" s="1"/>
  <c r="J442" i="9"/>
  <c r="O440" i="9"/>
  <c r="P440" i="9" s="1"/>
  <c r="J440" i="9"/>
  <c r="O439" i="9"/>
  <c r="P439" i="9" s="1"/>
  <c r="O438" i="9"/>
  <c r="P438" i="9" s="1"/>
  <c r="I438" i="9"/>
  <c r="J438" i="9" s="1"/>
  <c r="O437" i="9"/>
  <c r="P437" i="9" s="1"/>
  <c r="I437" i="9"/>
  <c r="J437" i="9" s="1"/>
  <c r="O436" i="9"/>
  <c r="P436" i="9" s="1"/>
  <c r="I436" i="9"/>
  <c r="J436" i="9" s="1"/>
  <c r="O434" i="9"/>
  <c r="P434" i="9" s="1"/>
  <c r="J434" i="9"/>
  <c r="J433" i="9"/>
  <c r="J432" i="9"/>
  <c r="J431" i="9"/>
  <c r="J430" i="9"/>
  <c r="P429" i="9"/>
  <c r="J429" i="9"/>
  <c r="O428" i="9"/>
  <c r="N428" i="9"/>
  <c r="M428" i="9"/>
  <c r="L428" i="9"/>
  <c r="P428" i="9" s="1"/>
  <c r="I428" i="9"/>
  <c r="H428" i="9"/>
  <c r="J428" i="9" s="1"/>
  <c r="O427" i="9"/>
  <c r="P427" i="9" s="1"/>
  <c r="J427" i="9"/>
  <c r="O426" i="9"/>
  <c r="N426" i="9"/>
  <c r="M426" i="9"/>
  <c r="L426" i="9"/>
  <c r="P426" i="9" s="1"/>
  <c r="H426" i="9"/>
  <c r="J426" i="9" s="1"/>
  <c r="O425" i="9"/>
  <c r="P425" i="9" s="1"/>
  <c r="J425" i="9"/>
  <c r="O424" i="9"/>
  <c r="P424" i="9" s="1"/>
  <c r="J424" i="9"/>
  <c r="O423" i="9"/>
  <c r="P423" i="9" s="1"/>
  <c r="J423" i="9"/>
  <c r="N422" i="9"/>
  <c r="M422" i="9"/>
  <c r="O422" i="9" s="1"/>
  <c r="P422" i="9" s="1"/>
  <c r="J422" i="9"/>
  <c r="O421" i="9"/>
  <c r="P421" i="9" s="1"/>
  <c r="J421" i="9"/>
  <c r="O420" i="9"/>
  <c r="P420" i="9" s="1"/>
  <c r="J420" i="9"/>
  <c r="O419" i="9"/>
  <c r="P419" i="9" s="1"/>
  <c r="J419" i="9"/>
  <c r="N418" i="9"/>
  <c r="M418" i="9"/>
  <c r="J418" i="9"/>
  <c r="O417" i="9"/>
  <c r="P417" i="9" s="1"/>
  <c r="J417" i="9"/>
  <c r="N416" i="9"/>
  <c r="J416" i="9"/>
  <c r="N415" i="9"/>
  <c r="L415" i="9"/>
  <c r="I415" i="9"/>
  <c r="K415" i="9" s="1"/>
  <c r="H415" i="9"/>
  <c r="J415" i="9" s="1"/>
  <c r="N414" i="9"/>
  <c r="L414" i="9"/>
  <c r="I414" i="9"/>
  <c r="K414" i="9" s="1"/>
  <c r="H414" i="9"/>
  <c r="N413" i="9"/>
  <c r="L413" i="9"/>
  <c r="I413" i="9"/>
  <c r="O412" i="9"/>
  <c r="Q412" i="9" s="1"/>
  <c r="K412" i="9"/>
  <c r="J412" i="9"/>
  <c r="O411" i="9"/>
  <c r="Q411" i="9" s="1"/>
  <c r="K411" i="9"/>
  <c r="J411" i="9"/>
  <c r="O410" i="9"/>
  <c r="Q410" i="9" s="1"/>
  <c r="K410" i="9"/>
  <c r="J410" i="9"/>
  <c r="N409" i="9"/>
  <c r="M409" i="9"/>
  <c r="O409" i="9" s="1"/>
  <c r="K409" i="9"/>
  <c r="J409" i="9"/>
  <c r="O408" i="9"/>
  <c r="Q408" i="9" s="1"/>
  <c r="I408" i="9"/>
  <c r="O407" i="9"/>
  <c r="Q407" i="9" s="1"/>
  <c r="I407" i="9"/>
  <c r="P406" i="9"/>
  <c r="O406" i="9"/>
  <c r="Q406" i="9" s="1"/>
  <c r="N406" i="9"/>
  <c r="M406" i="9"/>
  <c r="L406" i="9"/>
  <c r="I406" i="9"/>
  <c r="K406" i="9" s="1"/>
  <c r="H406" i="9"/>
  <c r="J406" i="9" s="1"/>
  <c r="O405" i="9"/>
  <c r="Q405" i="9" s="1"/>
  <c r="K405" i="9"/>
  <c r="J405" i="9"/>
  <c r="O404" i="9"/>
  <c r="Q404" i="9" s="1"/>
  <c r="K404" i="9"/>
  <c r="J404" i="9"/>
  <c r="P403" i="9"/>
  <c r="O403" i="9"/>
  <c r="Q403" i="9" s="1"/>
  <c r="N403" i="9"/>
  <c r="M403" i="9"/>
  <c r="L403" i="9"/>
  <c r="H403" i="9"/>
  <c r="O402" i="9"/>
  <c r="Q402" i="9" s="1"/>
  <c r="K402" i="9"/>
  <c r="J402" i="9"/>
  <c r="O401" i="9"/>
  <c r="Q401" i="9" s="1"/>
  <c r="K401" i="9"/>
  <c r="J401" i="9"/>
  <c r="P400" i="9"/>
  <c r="O400" i="9"/>
  <c r="Q400" i="9" s="1"/>
  <c r="N400" i="9"/>
  <c r="M400" i="9"/>
  <c r="K400" i="9"/>
  <c r="J400" i="9"/>
  <c r="N399" i="9"/>
  <c r="M399" i="9"/>
  <c r="L399" i="9"/>
  <c r="I399" i="9"/>
  <c r="H399" i="9"/>
  <c r="O398" i="9"/>
  <c r="K398" i="9"/>
  <c r="J398" i="9"/>
  <c r="O397" i="9"/>
  <c r="N397" i="9"/>
  <c r="M397" i="9"/>
  <c r="K397" i="9"/>
  <c r="J397" i="9"/>
  <c r="O396" i="9"/>
  <c r="K396" i="9"/>
  <c r="J396" i="9"/>
  <c r="O395" i="9"/>
  <c r="K395" i="9"/>
  <c r="J395" i="9"/>
  <c r="O394" i="9"/>
  <c r="N394" i="9"/>
  <c r="M394" i="9"/>
  <c r="K394" i="9"/>
  <c r="J394" i="9"/>
  <c r="O393" i="9"/>
  <c r="N393" i="9"/>
  <c r="N90" i="9" s="1"/>
  <c r="N69" i="9" s="1"/>
  <c r="M393" i="9"/>
  <c r="M90" i="9" s="1"/>
  <c r="M69" i="9" s="1"/>
  <c r="K393" i="9"/>
  <c r="J393" i="9"/>
  <c r="Q392" i="9"/>
  <c r="O392" i="9"/>
  <c r="K392" i="9"/>
  <c r="J392" i="9"/>
  <c r="J87" i="9" s="1"/>
  <c r="O391" i="9"/>
  <c r="N391" i="9"/>
  <c r="M391" i="9"/>
  <c r="K391" i="9"/>
  <c r="J391" i="9"/>
  <c r="O390" i="9"/>
  <c r="N390" i="9"/>
  <c r="M390" i="9"/>
  <c r="K390" i="9"/>
  <c r="J390" i="9"/>
  <c r="O389" i="9"/>
  <c r="K389" i="9"/>
  <c r="J389" i="9"/>
  <c r="O388" i="9"/>
  <c r="K388" i="9"/>
  <c r="J388" i="9"/>
  <c r="O387" i="9"/>
  <c r="N387" i="9"/>
  <c r="N451" i="9" s="1"/>
  <c r="M387" i="9"/>
  <c r="K387" i="9"/>
  <c r="J387" i="9"/>
  <c r="O386" i="9"/>
  <c r="K386" i="9"/>
  <c r="J386" i="9"/>
  <c r="O385" i="9"/>
  <c r="N385" i="9"/>
  <c r="N450" i="9" s="1"/>
  <c r="M385" i="9"/>
  <c r="M450" i="9" s="1"/>
  <c r="L385" i="9"/>
  <c r="J385" i="9"/>
  <c r="H385" i="9"/>
  <c r="O384" i="9"/>
  <c r="Q384" i="9" s="1"/>
  <c r="N384" i="9"/>
  <c r="M384" i="9"/>
  <c r="L384" i="9"/>
  <c r="P384" i="9" s="1"/>
  <c r="J384" i="9"/>
  <c r="H384" i="9"/>
  <c r="K384" i="9" s="1"/>
  <c r="N383" i="9"/>
  <c r="L383" i="9"/>
  <c r="N382" i="9"/>
  <c r="L382" i="9"/>
  <c r="O381" i="9"/>
  <c r="N381" i="9"/>
  <c r="M381" i="9"/>
  <c r="L381" i="9"/>
  <c r="P381" i="9" s="1"/>
  <c r="J381" i="9"/>
  <c r="H381" i="9"/>
  <c r="N378" i="9"/>
  <c r="M378" i="9"/>
  <c r="L378" i="9"/>
  <c r="H378" i="9"/>
  <c r="L376" i="9"/>
  <c r="H376" i="9"/>
  <c r="L375" i="9"/>
  <c r="H375" i="9"/>
  <c r="N374" i="9"/>
  <c r="M374" i="9"/>
  <c r="L374" i="9"/>
  <c r="H374" i="9"/>
  <c r="K374" i="9" s="1"/>
  <c r="P373" i="9"/>
  <c r="J373" i="9"/>
  <c r="O372" i="9"/>
  <c r="P372" i="9" s="1"/>
  <c r="I372" i="9"/>
  <c r="J372" i="9" s="1"/>
  <c r="J104" i="9" s="1"/>
  <c r="J76" i="9" s="1"/>
  <c r="O371" i="9"/>
  <c r="K371" i="9"/>
  <c r="J371" i="9"/>
  <c r="O370" i="9"/>
  <c r="N370" i="9"/>
  <c r="M370" i="9"/>
  <c r="K370" i="9"/>
  <c r="J370" i="9"/>
  <c r="O369" i="9"/>
  <c r="N369" i="9"/>
  <c r="M369" i="9"/>
  <c r="K369" i="9"/>
  <c r="J369" i="9"/>
  <c r="O368" i="9"/>
  <c r="N368" i="9"/>
  <c r="M368" i="9"/>
  <c r="K368" i="9"/>
  <c r="J368" i="9"/>
  <c r="O367" i="9"/>
  <c r="K367" i="9"/>
  <c r="J367" i="9"/>
  <c r="O366" i="9"/>
  <c r="K366" i="9"/>
  <c r="J366" i="9"/>
  <c r="O365" i="9"/>
  <c r="K365" i="9"/>
  <c r="J365" i="9"/>
  <c r="O364" i="9"/>
  <c r="K364" i="9"/>
  <c r="J364" i="9"/>
  <c r="O363" i="9"/>
  <c r="K363" i="9"/>
  <c r="J363" i="9"/>
  <c r="O362" i="9"/>
  <c r="Q362" i="9" s="1"/>
  <c r="N362" i="9"/>
  <c r="M362" i="9"/>
  <c r="L362" i="9"/>
  <c r="P362" i="9" s="1"/>
  <c r="H362" i="9"/>
  <c r="O361" i="9"/>
  <c r="Q361" i="9" s="1"/>
  <c r="N361" i="9"/>
  <c r="M361" i="9"/>
  <c r="L361" i="9"/>
  <c r="H361" i="9"/>
  <c r="O360" i="9"/>
  <c r="Q360" i="9" s="1"/>
  <c r="N360" i="9"/>
  <c r="M360" i="9"/>
  <c r="L360" i="9"/>
  <c r="H360" i="9"/>
  <c r="O359" i="9"/>
  <c r="K359" i="9"/>
  <c r="J359" i="9"/>
  <c r="O358" i="9"/>
  <c r="K358" i="9"/>
  <c r="J358" i="9"/>
  <c r="O357" i="9"/>
  <c r="N357" i="9"/>
  <c r="N168" i="9" s="1"/>
  <c r="M357" i="9"/>
  <c r="M168" i="9" s="1"/>
  <c r="L357" i="9"/>
  <c r="H357" i="9"/>
  <c r="O354" i="9"/>
  <c r="P354" i="9" s="1"/>
  <c r="J354" i="9"/>
  <c r="O353" i="9"/>
  <c r="N353" i="9"/>
  <c r="M353" i="9"/>
  <c r="K353" i="9"/>
  <c r="J353" i="9"/>
  <c r="O352" i="9"/>
  <c r="Q352" i="9" s="1"/>
  <c r="N352" i="9"/>
  <c r="M352" i="9"/>
  <c r="L352" i="9"/>
  <c r="P352" i="9" s="1"/>
  <c r="H352" i="9"/>
  <c r="O351" i="9"/>
  <c r="P351" i="9" s="1"/>
  <c r="J351" i="9"/>
  <c r="O350" i="9"/>
  <c r="P350" i="9" s="1"/>
  <c r="J350" i="9"/>
  <c r="O349" i="9"/>
  <c r="P349" i="9" s="1"/>
  <c r="J349" i="9"/>
  <c r="O348" i="9"/>
  <c r="P348" i="9" s="1"/>
  <c r="J348" i="9"/>
  <c r="O347" i="9"/>
  <c r="N347" i="9"/>
  <c r="M347" i="9"/>
  <c r="J347" i="9"/>
  <c r="O346" i="9"/>
  <c r="P346" i="9" s="1"/>
  <c r="I346" i="9"/>
  <c r="J346" i="9" s="1"/>
  <c r="O345" i="9"/>
  <c r="I345" i="9"/>
  <c r="O344" i="9"/>
  <c r="P344" i="9" s="1"/>
  <c r="I344" i="9"/>
  <c r="J344" i="9" s="1"/>
  <c r="O343" i="9"/>
  <c r="P343" i="9" s="1"/>
  <c r="J343" i="9"/>
  <c r="O342" i="9"/>
  <c r="P342" i="9" s="1"/>
  <c r="J342" i="9"/>
  <c r="O341" i="9"/>
  <c r="P341" i="9" s="1"/>
  <c r="J341" i="9"/>
  <c r="O340" i="9"/>
  <c r="P340" i="9" s="1"/>
  <c r="J340" i="9"/>
  <c r="O339" i="9"/>
  <c r="P339" i="9" s="1"/>
  <c r="J339" i="9"/>
  <c r="O338" i="9"/>
  <c r="P338" i="9" s="1"/>
  <c r="J338" i="9"/>
  <c r="O337" i="9"/>
  <c r="P337" i="9" s="1"/>
  <c r="J337" i="9"/>
  <c r="O336" i="9"/>
  <c r="I336" i="9"/>
  <c r="O335" i="9"/>
  <c r="P335" i="9" s="1"/>
  <c r="I335" i="9"/>
  <c r="J335" i="9" s="1"/>
  <c r="O334" i="9"/>
  <c r="N334" i="9"/>
  <c r="M334" i="9"/>
  <c r="L334" i="9"/>
  <c r="P334" i="9" s="1"/>
  <c r="I334" i="9"/>
  <c r="J334" i="9" s="1"/>
  <c r="N333" i="9"/>
  <c r="M333" i="9"/>
  <c r="L333" i="9"/>
  <c r="I333" i="9"/>
  <c r="N332" i="9"/>
  <c r="M332" i="9"/>
  <c r="L332" i="9"/>
  <c r="I332" i="9"/>
  <c r="K332" i="9" s="1"/>
  <c r="H332" i="9"/>
  <c r="O331" i="9"/>
  <c r="P331" i="9" s="1"/>
  <c r="J331" i="9"/>
  <c r="O330" i="9"/>
  <c r="P330" i="9" s="1"/>
  <c r="J330" i="9"/>
  <c r="O329" i="9"/>
  <c r="I329" i="9"/>
  <c r="O328" i="9"/>
  <c r="Q328" i="9" s="1"/>
  <c r="N328" i="9"/>
  <c r="M328" i="9"/>
  <c r="L328" i="9"/>
  <c r="P328" i="9" s="1"/>
  <c r="I328" i="9"/>
  <c r="K328" i="9" s="1"/>
  <c r="H328" i="9"/>
  <c r="O327" i="9"/>
  <c r="Q327" i="9" s="1"/>
  <c r="N327" i="9"/>
  <c r="M327" i="9"/>
  <c r="L327" i="9"/>
  <c r="P327" i="9" s="1"/>
  <c r="I327" i="9"/>
  <c r="K327" i="9" s="1"/>
  <c r="H327" i="9"/>
  <c r="O326" i="9"/>
  <c r="P326" i="9" s="1"/>
  <c r="J326" i="9"/>
  <c r="O325" i="9"/>
  <c r="P325" i="9" s="1"/>
  <c r="N325" i="9"/>
  <c r="M325" i="9"/>
  <c r="J325" i="9"/>
  <c r="O324" i="9"/>
  <c r="N324" i="9"/>
  <c r="N163" i="9" s="1"/>
  <c r="M324" i="9"/>
  <c r="M163" i="9" s="1"/>
  <c r="J324" i="9"/>
  <c r="O323" i="9"/>
  <c r="I323" i="9"/>
  <c r="O322" i="9"/>
  <c r="P322" i="9" s="1"/>
  <c r="J322" i="9"/>
  <c r="O321" i="9"/>
  <c r="I321" i="9"/>
  <c r="O320" i="9"/>
  <c r="I320" i="9"/>
  <c r="O319" i="9"/>
  <c r="P319" i="9" s="1"/>
  <c r="J319" i="9"/>
  <c r="O318" i="9"/>
  <c r="P318" i="9" s="1"/>
  <c r="J318" i="9"/>
  <c r="O317" i="9"/>
  <c r="Q317" i="9" s="1"/>
  <c r="N317" i="9"/>
  <c r="M317" i="9"/>
  <c r="L317" i="9"/>
  <c r="P317" i="9" s="1"/>
  <c r="I317" i="9"/>
  <c r="K317" i="9" s="1"/>
  <c r="H317" i="9"/>
  <c r="O316" i="9"/>
  <c r="P316" i="9" s="1"/>
  <c r="J316" i="9"/>
  <c r="O315" i="9"/>
  <c r="P315" i="9" s="1"/>
  <c r="J315" i="9"/>
  <c r="O314" i="9"/>
  <c r="P314" i="9" s="1"/>
  <c r="J314" i="9"/>
  <c r="O313" i="9"/>
  <c r="K313" i="9"/>
  <c r="J313" i="9"/>
  <c r="O312" i="9"/>
  <c r="P312" i="9" s="1"/>
  <c r="J312" i="9"/>
  <c r="O311" i="9"/>
  <c r="K311" i="9"/>
  <c r="J311" i="9"/>
  <c r="O310" i="9"/>
  <c r="P310" i="9" s="1"/>
  <c r="J310" i="9"/>
  <c r="O309" i="9"/>
  <c r="I309" i="9"/>
  <c r="O308" i="9"/>
  <c r="Q308" i="9" s="1"/>
  <c r="N308" i="9"/>
  <c r="M308" i="9"/>
  <c r="L308" i="9"/>
  <c r="P308" i="9" s="1"/>
  <c r="I308" i="9"/>
  <c r="K308" i="9" s="1"/>
  <c r="H308" i="9"/>
  <c r="J308" i="9" s="1"/>
  <c r="O307" i="9"/>
  <c r="P307" i="9" s="1"/>
  <c r="J307" i="9"/>
  <c r="O306" i="9"/>
  <c r="P306" i="9" s="1"/>
  <c r="J306" i="9"/>
  <c r="O305" i="9"/>
  <c r="P305" i="9" s="1"/>
  <c r="J305" i="9"/>
  <c r="O304" i="9"/>
  <c r="P304" i="9" s="1"/>
  <c r="N304" i="9"/>
  <c r="M304" i="9"/>
  <c r="L304" i="9"/>
  <c r="H304" i="9"/>
  <c r="J304" i="9" s="1"/>
  <c r="O303" i="9"/>
  <c r="K303" i="9"/>
  <c r="J303" i="9"/>
  <c r="O302" i="9"/>
  <c r="I302" i="9"/>
  <c r="O301" i="9"/>
  <c r="I301" i="9"/>
  <c r="O300" i="9"/>
  <c r="K300" i="9"/>
  <c r="I300" i="9"/>
  <c r="J300" i="9" s="1"/>
  <c r="O299" i="9"/>
  <c r="P299" i="9" s="1"/>
  <c r="J299" i="9"/>
  <c r="O298" i="9"/>
  <c r="K298" i="9"/>
  <c r="J298" i="9"/>
  <c r="O297" i="9"/>
  <c r="I297" i="9"/>
  <c r="O296" i="9"/>
  <c r="I296" i="9"/>
  <c r="O295" i="9"/>
  <c r="I295" i="9"/>
  <c r="O294" i="9"/>
  <c r="P294" i="9" s="1"/>
  <c r="J294" i="9"/>
  <c r="O293" i="9"/>
  <c r="K293" i="9"/>
  <c r="J293" i="9"/>
  <c r="O292" i="9"/>
  <c r="N292" i="9"/>
  <c r="N291" i="9" s="1"/>
  <c r="N258" i="9" s="1"/>
  <c r="N257" i="9" s="1"/>
  <c r="M292" i="9"/>
  <c r="M291" i="9" s="1"/>
  <c r="M258" i="9" s="1"/>
  <c r="M257" i="9" s="1"/>
  <c r="L292" i="9"/>
  <c r="I292" i="9"/>
  <c r="K292" i="9" s="1"/>
  <c r="H292" i="9"/>
  <c r="H291" i="9" s="1"/>
  <c r="H258" i="9" s="1"/>
  <c r="I291" i="9"/>
  <c r="K291" i="9" s="1"/>
  <c r="O290" i="9"/>
  <c r="I290" i="9"/>
  <c r="O289" i="9"/>
  <c r="K289" i="9"/>
  <c r="J289" i="9"/>
  <c r="O288" i="9"/>
  <c r="K288" i="9"/>
  <c r="J288" i="9"/>
  <c r="O287" i="9"/>
  <c r="K287" i="9"/>
  <c r="J287" i="9"/>
  <c r="P286" i="9"/>
  <c r="O286" i="9"/>
  <c r="Q286" i="9" s="1"/>
  <c r="K286" i="9"/>
  <c r="J286" i="9"/>
  <c r="O285" i="9"/>
  <c r="K285" i="9"/>
  <c r="J285" i="9"/>
  <c r="O284" i="9"/>
  <c r="Q284" i="9" s="1"/>
  <c r="N284" i="9"/>
  <c r="M284" i="9"/>
  <c r="L284" i="9"/>
  <c r="P284" i="9" s="1"/>
  <c r="H284" i="9"/>
  <c r="O283" i="9"/>
  <c r="K283" i="9"/>
  <c r="J283" i="9"/>
  <c r="P282" i="9"/>
  <c r="O282" i="9"/>
  <c r="J282" i="9"/>
  <c r="O281" i="9"/>
  <c r="P281" i="9" s="1"/>
  <c r="J281" i="9"/>
  <c r="O280" i="9"/>
  <c r="P280" i="9" s="1"/>
  <c r="J280" i="9"/>
  <c r="O279" i="9"/>
  <c r="P279" i="9" s="1"/>
  <c r="J279" i="9"/>
  <c r="O278" i="9"/>
  <c r="P278" i="9" s="1"/>
  <c r="J278" i="9"/>
  <c r="O277" i="9"/>
  <c r="N277" i="9"/>
  <c r="M277" i="9"/>
  <c r="L277" i="9"/>
  <c r="P277" i="9" s="1"/>
  <c r="H277" i="9"/>
  <c r="J277" i="9" s="1"/>
  <c r="O276" i="9"/>
  <c r="K276" i="9"/>
  <c r="J276" i="9"/>
  <c r="O275" i="9"/>
  <c r="I275" i="9"/>
  <c r="P274" i="9"/>
  <c r="O274" i="9"/>
  <c r="J274" i="9"/>
  <c r="P273" i="9"/>
  <c r="O273" i="9"/>
  <c r="J273" i="9"/>
  <c r="O272" i="9"/>
  <c r="I272" i="9"/>
  <c r="O271" i="9"/>
  <c r="I271" i="9"/>
  <c r="O270" i="9"/>
  <c r="P270" i="9" s="1"/>
  <c r="J270" i="9"/>
  <c r="O269" i="9"/>
  <c r="P269" i="9" s="1"/>
  <c r="J269" i="9"/>
  <c r="O268" i="9"/>
  <c r="P268" i="9" s="1"/>
  <c r="J268" i="9"/>
  <c r="O267" i="9"/>
  <c r="P267" i="9" s="1"/>
  <c r="J267" i="9"/>
  <c r="O266" i="9"/>
  <c r="P266" i="9" s="1"/>
  <c r="J266" i="9"/>
  <c r="O265" i="9"/>
  <c r="K265" i="9"/>
  <c r="J265" i="9"/>
  <c r="Q264" i="9"/>
  <c r="P264" i="9"/>
  <c r="O264" i="9"/>
  <c r="I264" i="9"/>
  <c r="O263" i="9"/>
  <c r="K263" i="9"/>
  <c r="J263" i="9"/>
  <c r="O262" i="9"/>
  <c r="K262" i="9"/>
  <c r="J262" i="9"/>
  <c r="O261" i="9"/>
  <c r="I261" i="9"/>
  <c r="N260" i="9"/>
  <c r="M260" i="9"/>
  <c r="L260" i="9"/>
  <c r="I260" i="9"/>
  <c r="K260" i="9" s="1"/>
  <c r="H260" i="9"/>
  <c r="N259" i="9"/>
  <c r="M259" i="9"/>
  <c r="L259" i="9"/>
  <c r="I259" i="9"/>
  <c r="H259" i="9"/>
  <c r="H161" i="9" s="1"/>
  <c r="L255" i="9"/>
  <c r="H255" i="9"/>
  <c r="L254" i="9"/>
  <c r="J254" i="9"/>
  <c r="H254" i="9"/>
  <c r="K254" i="9" s="1"/>
  <c r="P253" i="9"/>
  <c r="J253" i="9"/>
  <c r="O252" i="9"/>
  <c r="P252" i="9" s="1"/>
  <c r="J252" i="9"/>
  <c r="O251" i="9"/>
  <c r="P251" i="9" s="1"/>
  <c r="J251" i="9"/>
  <c r="O250" i="9"/>
  <c r="P250" i="9" s="1"/>
  <c r="J250" i="9"/>
  <c r="O249" i="9"/>
  <c r="P249" i="9" s="1"/>
  <c r="J249" i="9"/>
  <c r="O248" i="9"/>
  <c r="P248" i="9" s="1"/>
  <c r="J248" i="9"/>
  <c r="O247" i="9"/>
  <c r="P247" i="9" s="1"/>
  <c r="J247" i="9"/>
  <c r="O246" i="9"/>
  <c r="P246" i="9" s="1"/>
  <c r="N246" i="9"/>
  <c r="M246" i="9"/>
  <c r="J246" i="9"/>
  <c r="O245" i="9"/>
  <c r="P245" i="9" s="1"/>
  <c r="N245" i="9"/>
  <c r="M245" i="9"/>
  <c r="J245" i="9"/>
  <c r="P244" i="9"/>
  <c r="O244" i="9"/>
  <c r="N244" i="9"/>
  <c r="M244" i="9"/>
  <c r="J244" i="9"/>
  <c r="O243" i="9"/>
  <c r="I243" i="9"/>
  <c r="O242" i="9"/>
  <c r="J242" i="9"/>
  <c r="O241" i="9"/>
  <c r="Q241" i="9" s="1"/>
  <c r="N241" i="9"/>
  <c r="M241" i="9"/>
  <c r="L241" i="9"/>
  <c r="P241" i="9" s="1"/>
  <c r="H241" i="9"/>
  <c r="P240" i="9"/>
  <c r="J240" i="9"/>
  <c r="O239" i="9"/>
  <c r="N239" i="9"/>
  <c r="M239" i="9"/>
  <c r="L239" i="9"/>
  <c r="H239" i="9"/>
  <c r="O238" i="9"/>
  <c r="J238" i="9"/>
  <c r="O237" i="9"/>
  <c r="J237" i="9"/>
  <c r="N236" i="9"/>
  <c r="M236" i="9"/>
  <c r="O236" i="9" s="1"/>
  <c r="J236" i="9"/>
  <c r="N235" i="9"/>
  <c r="M235" i="9"/>
  <c r="J235" i="9"/>
  <c r="O234" i="9"/>
  <c r="P234" i="9" s="1"/>
  <c r="J234" i="9"/>
  <c r="O233" i="9"/>
  <c r="N233" i="9"/>
  <c r="N232" i="9" s="1"/>
  <c r="M233" i="9"/>
  <c r="M232" i="9" s="1"/>
  <c r="J233" i="9"/>
  <c r="J232" i="9"/>
  <c r="O231" i="9"/>
  <c r="K231" i="9"/>
  <c r="J231" i="9"/>
  <c r="O230" i="9"/>
  <c r="N230" i="9"/>
  <c r="M230" i="9"/>
  <c r="L230" i="9"/>
  <c r="H230" i="9"/>
  <c r="O229" i="9"/>
  <c r="J229" i="9"/>
  <c r="O228" i="9"/>
  <c r="P228" i="9" s="1"/>
  <c r="J228" i="9"/>
  <c r="O227" i="9"/>
  <c r="P227" i="9" s="1"/>
  <c r="J227" i="9"/>
  <c r="O225" i="9"/>
  <c r="P225" i="9" s="1"/>
  <c r="J225" i="9"/>
  <c r="N224" i="9"/>
  <c r="M224" i="9"/>
  <c r="L224" i="9"/>
  <c r="H224" i="9"/>
  <c r="J224" i="9" s="1"/>
  <c r="O223" i="9"/>
  <c r="P223" i="9" s="1"/>
  <c r="J223" i="9"/>
  <c r="O222" i="9"/>
  <c r="P222" i="9" s="1"/>
  <c r="J222" i="9"/>
  <c r="O221" i="9"/>
  <c r="P221" i="9" s="1"/>
  <c r="J221" i="9"/>
  <c r="O220" i="9"/>
  <c r="P220" i="9" s="1"/>
  <c r="J220" i="9"/>
  <c r="O219" i="9"/>
  <c r="P219" i="9" s="1"/>
  <c r="J219" i="9"/>
  <c r="O218" i="9"/>
  <c r="P218" i="9" s="1"/>
  <c r="N218" i="9"/>
  <c r="M218" i="9"/>
  <c r="J218" i="9"/>
  <c r="O217" i="9"/>
  <c r="P217" i="9" s="1"/>
  <c r="J217" i="9"/>
  <c r="O216" i="9"/>
  <c r="P216" i="9" s="1"/>
  <c r="J216" i="9"/>
  <c r="O215" i="9"/>
  <c r="P215" i="9" s="1"/>
  <c r="J215" i="9"/>
  <c r="O214" i="9"/>
  <c r="P214" i="9" s="1"/>
  <c r="N214" i="9"/>
  <c r="M214" i="9"/>
  <c r="J214" i="9"/>
  <c r="O213" i="9"/>
  <c r="P213" i="9" s="1"/>
  <c r="J213" i="9"/>
  <c r="O212" i="9"/>
  <c r="K212" i="9"/>
  <c r="J212" i="9"/>
  <c r="O211" i="9"/>
  <c r="K211" i="9"/>
  <c r="J211" i="9"/>
  <c r="O210" i="9"/>
  <c r="I210" i="9"/>
  <c r="O209" i="9"/>
  <c r="P209" i="9" s="1"/>
  <c r="J209" i="9"/>
  <c r="O208" i="9"/>
  <c r="P208" i="9" s="1"/>
  <c r="J208" i="9"/>
  <c r="O207" i="9"/>
  <c r="P207" i="9" s="1"/>
  <c r="J207" i="9"/>
  <c r="O206" i="9"/>
  <c r="P206" i="9" s="1"/>
  <c r="I206" i="9"/>
  <c r="J206" i="9" s="1"/>
  <c r="O205" i="9"/>
  <c r="I205" i="9"/>
  <c r="O204" i="9"/>
  <c r="P204" i="9" s="1"/>
  <c r="J204" i="9"/>
  <c r="O203" i="9"/>
  <c r="P203" i="9" s="1"/>
  <c r="J203" i="9"/>
  <c r="O202" i="9"/>
  <c r="Q202" i="9" s="1"/>
  <c r="N202" i="9"/>
  <c r="M202" i="9"/>
  <c r="L202" i="9"/>
  <c r="P202" i="9" s="1"/>
  <c r="I202" i="9"/>
  <c r="K202" i="9" s="1"/>
  <c r="H202" i="9"/>
  <c r="N201" i="9"/>
  <c r="M201" i="9"/>
  <c r="L201" i="9"/>
  <c r="I201" i="9"/>
  <c r="H201" i="9"/>
  <c r="O200" i="9"/>
  <c r="P200" i="9" s="1"/>
  <c r="J200" i="9"/>
  <c r="O199" i="9"/>
  <c r="P199" i="9" s="1"/>
  <c r="J199" i="9"/>
  <c r="O198" i="9"/>
  <c r="P198" i="9" s="1"/>
  <c r="J198" i="9"/>
  <c r="O197" i="9"/>
  <c r="P197" i="9" s="1"/>
  <c r="J197" i="9"/>
  <c r="O196" i="9"/>
  <c r="P196" i="9" s="1"/>
  <c r="J196" i="9"/>
  <c r="O195" i="9"/>
  <c r="P195" i="9" s="1"/>
  <c r="J195" i="9"/>
  <c r="O194" i="9"/>
  <c r="P194" i="9" s="1"/>
  <c r="N194" i="9"/>
  <c r="M194" i="9"/>
  <c r="J194" i="9"/>
  <c r="O193" i="9"/>
  <c r="P193" i="9" s="1"/>
  <c r="J193" i="9"/>
  <c r="O192" i="9"/>
  <c r="P192" i="9" s="1"/>
  <c r="N192" i="9"/>
  <c r="M192" i="9"/>
  <c r="J192" i="9"/>
  <c r="O191" i="9"/>
  <c r="P191" i="9" s="1"/>
  <c r="J191" i="9"/>
  <c r="O190" i="9"/>
  <c r="P190" i="9" s="1"/>
  <c r="J190" i="9"/>
  <c r="O189" i="9"/>
  <c r="P189" i="9" s="1"/>
  <c r="J189" i="9"/>
  <c r="O188" i="9"/>
  <c r="P188" i="9" s="1"/>
  <c r="J188" i="9"/>
  <c r="P187" i="9"/>
  <c r="O187" i="9"/>
  <c r="J187" i="9"/>
  <c r="O186" i="9"/>
  <c r="P186" i="9" s="1"/>
  <c r="J186" i="9"/>
  <c r="O185" i="9"/>
  <c r="P185" i="9" s="1"/>
  <c r="J185" i="9"/>
  <c r="O184" i="9"/>
  <c r="P184" i="9" s="1"/>
  <c r="J184" i="9"/>
  <c r="O183" i="9"/>
  <c r="P183" i="9" s="1"/>
  <c r="J183" i="9"/>
  <c r="P182" i="9"/>
  <c r="O182" i="9"/>
  <c r="J182" i="9"/>
  <c r="O181" i="9"/>
  <c r="P181" i="9" s="1"/>
  <c r="J181" i="9"/>
  <c r="O180" i="9"/>
  <c r="P180" i="9" s="1"/>
  <c r="J180" i="9"/>
  <c r="O178" i="9"/>
  <c r="P178" i="9" s="1"/>
  <c r="J178" i="9"/>
  <c r="O177" i="9"/>
  <c r="P177" i="9" s="1"/>
  <c r="J177" i="9"/>
  <c r="O176" i="9"/>
  <c r="J176" i="9"/>
  <c r="N175" i="9"/>
  <c r="M175" i="9"/>
  <c r="M174" i="9" s="1"/>
  <c r="J175" i="9"/>
  <c r="J174" i="9" s="1"/>
  <c r="N174" i="9"/>
  <c r="P171" i="9"/>
  <c r="J171" i="9"/>
  <c r="L165" i="9"/>
  <c r="H165" i="9"/>
  <c r="L163" i="9"/>
  <c r="H163" i="9"/>
  <c r="N157" i="9"/>
  <c r="M157" i="9"/>
  <c r="L157" i="9"/>
  <c r="H157" i="9"/>
  <c r="O154" i="9"/>
  <c r="P154" i="9" s="1"/>
  <c r="J154" i="9"/>
  <c r="O153" i="9"/>
  <c r="I153" i="9"/>
  <c r="O152" i="9"/>
  <c r="N152" i="9"/>
  <c r="M152" i="9"/>
  <c r="L152" i="9"/>
  <c r="I152" i="9"/>
  <c r="H152" i="9"/>
  <c r="O151" i="9"/>
  <c r="P151" i="9" s="1"/>
  <c r="J151" i="9"/>
  <c r="O150" i="9"/>
  <c r="J150" i="9"/>
  <c r="O149" i="9"/>
  <c r="P149" i="9" s="1"/>
  <c r="J149" i="9"/>
  <c r="O148" i="9"/>
  <c r="P148" i="9" s="1"/>
  <c r="J148" i="9"/>
  <c r="O147" i="9"/>
  <c r="P147" i="9" s="1"/>
  <c r="N147" i="9"/>
  <c r="M147" i="9"/>
  <c r="L147" i="9"/>
  <c r="H147" i="9"/>
  <c r="J147" i="9" s="1"/>
  <c r="O146" i="9"/>
  <c r="P146" i="9" s="1"/>
  <c r="J146" i="9"/>
  <c r="O145" i="9"/>
  <c r="P145" i="9" s="1"/>
  <c r="J145" i="9"/>
  <c r="O144" i="9"/>
  <c r="P144" i="9" s="1"/>
  <c r="J144" i="9"/>
  <c r="O143" i="9"/>
  <c r="P143" i="9" s="1"/>
  <c r="J143" i="9"/>
  <c r="O142" i="9"/>
  <c r="P142" i="9" s="1"/>
  <c r="N142" i="9"/>
  <c r="M142" i="9"/>
  <c r="J142" i="9"/>
  <c r="O141" i="9"/>
  <c r="P141" i="9" s="1"/>
  <c r="J141" i="9"/>
  <c r="O140" i="9"/>
  <c r="P140" i="9" s="1"/>
  <c r="J140" i="9"/>
  <c r="O139" i="9"/>
  <c r="P139" i="9" s="1"/>
  <c r="J139" i="9"/>
  <c r="O138" i="9"/>
  <c r="P138" i="9" s="1"/>
  <c r="J138" i="9"/>
  <c r="O137" i="9"/>
  <c r="P137" i="9" s="1"/>
  <c r="J137" i="9"/>
  <c r="O136" i="9"/>
  <c r="P136" i="9" s="1"/>
  <c r="J136" i="9"/>
  <c r="O135" i="9"/>
  <c r="O134" i="9" s="1"/>
  <c r="N135" i="9"/>
  <c r="N134" i="9" s="1"/>
  <c r="M135" i="9"/>
  <c r="L135" i="9"/>
  <c r="P135" i="9" s="1"/>
  <c r="H135" i="9"/>
  <c r="J135" i="9" s="1"/>
  <c r="M134" i="9"/>
  <c r="L134" i="9"/>
  <c r="H134" i="9"/>
  <c r="O133" i="9"/>
  <c r="P133" i="9" s="1"/>
  <c r="J133" i="9"/>
  <c r="O132" i="9"/>
  <c r="P132" i="9" s="1"/>
  <c r="J132" i="9"/>
  <c r="O131" i="9"/>
  <c r="P131" i="9" s="1"/>
  <c r="J131" i="9"/>
  <c r="O130" i="9"/>
  <c r="P130" i="9" s="1"/>
  <c r="J130" i="9"/>
  <c r="P129" i="9"/>
  <c r="O129" i="9"/>
  <c r="J129" i="9"/>
  <c r="P128" i="9"/>
  <c r="O128" i="9"/>
  <c r="J128" i="9"/>
  <c r="O127" i="9"/>
  <c r="N127" i="9"/>
  <c r="M127" i="9"/>
  <c r="L127" i="9"/>
  <c r="P127" i="9" s="1"/>
  <c r="H127" i="9"/>
  <c r="J127" i="9" s="1"/>
  <c r="O126" i="9"/>
  <c r="P126" i="9" s="1"/>
  <c r="J126" i="9"/>
  <c r="O125" i="9"/>
  <c r="N125" i="9"/>
  <c r="M125" i="9"/>
  <c r="L125" i="9"/>
  <c r="P125" i="9" s="1"/>
  <c r="H125" i="9"/>
  <c r="J125" i="9" s="1"/>
  <c r="O124" i="9"/>
  <c r="P124" i="9" s="1"/>
  <c r="J124" i="9"/>
  <c r="O123" i="9"/>
  <c r="P123" i="9" s="1"/>
  <c r="J123" i="9"/>
  <c r="O122" i="9"/>
  <c r="P122" i="9" s="1"/>
  <c r="J122" i="9"/>
  <c r="O121" i="9"/>
  <c r="P121" i="9" s="1"/>
  <c r="J121" i="9"/>
  <c r="O120" i="9"/>
  <c r="P120" i="9" s="1"/>
  <c r="J120" i="9"/>
  <c r="O119" i="9"/>
  <c r="P119" i="9" s="1"/>
  <c r="J119" i="9"/>
  <c r="O118" i="9"/>
  <c r="P118" i="9" s="1"/>
  <c r="J118" i="9"/>
  <c r="O117" i="9"/>
  <c r="P117" i="9" s="1"/>
  <c r="J117" i="9"/>
  <c r="O116" i="9"/>
  <c r="P116" i="9" s="1"/>
  <c r="J116" i="9"/>
  <c r="P115" i="9"/>
  <c r="O115" i="9"/>
  <c r="J115" i="9"/>
  <c r="O114" i="9"/>
  <c r="P114" i="9" s="1"/>
  <c r="J114" i="9"/>
  <c r="O113" i="9"/>
  <c r="P113" i="9" s="1"/>
  <c r="J113" i="9"/>
  <c r="O112" i="9"/>
  <c r="P112" i="9" s="1"/>
  <c r="J112" i="9"/>
  <c r="O111" i="9"/>
  <c r="P111" i="9" s="1"/>
  <c r="J111" i="9"/>
  <c r="O110" i="9"/>
  <c r="P110" i="9" s="1"/>
  <c r="J110" i="9"/>
  <c r="O109" i="9"/>
  <c r="P109" i="9" s="1"/>
  <c r="J109" i="9"/>
  <c r="O108" i="9"/>
  <c r="N108" i="9"/>
  <c r="N107" i="9" s="1"/>
  <c r="M108" i="9"/>
  <c r="L108" i="9"/>
  <c r="P108" i="9" s="1"/>
  <c r="J108" i="9"/>
  <c r="H108" i="9"/>
  <c r="O107" i="9"/>
  <c r="M107" i="9"/>
  <c r="M79" i="9" s="1"/>
  <c r="L107" i="9"/>
  <c r="H107" i="9"/>
  <c r="H79" i="9" s="1"/>
  <c r="M106" i="9"/>
  <c r="L106" i="9"/>
  <c r="H106" i="9"/>
  <c r="K106" i="9" s="1"/>
  <c r="M105" i="9"/>
  <c r="L105" i="9"/>
  <c r="H105" i="9"/>
  <c r="O104" i="9"/>
  <c r="O76" i="9" s="1"/>
  <c r="N104" i="9"/>
  <c r="N76" i="9" s="1"/>
  <c r="M104" i="9"/>
  <c r="M76" i="9" s="1"/>
  <c r="L104" i="9"/>
  <c r="I104" i="9"/>
  <c r="I76" i="9" s="1"/>
  <c r="H104" i="9"/>
  <c r="H76" i="9" s="1"/>
  <c r="O103" i="9"/>
  <c r="N103" i="9"/>
  <c r="M103" i="9"/>
  <c r="L103" i="9"/>
  <c r="P103" i="9" s="1"/>
  <c r="J103" i="9"/>
  <c r="I103" i="9"/>
  <c r="H103" i="9"/>
  <c r="P102" i="9"/>
  <c r="O101" i="9"/>
  <c r="N101" i="9"/>
  <c r="M101" i="9"/>
  <c r="L101" i="9"/>
  <c r="P101" i="9" s="1"/>
  <c r="J101" i="9"/>
  <c r="I101" i="9"/>
  <c r="H101" i="9"/>
  <c r="O100" i="9"/>
  <c r="O75" i="9" s="1"/>
  <c r="N100" i="9"/>
  <c r="N75" i="9" s="1"/>
  <c r="N74" i="9" s="1"/>
  <c r="M100" i="9"/>
  <c r="M75" i="9" s="1"/>
  <c r="M74" i="9" s="1"/>
  <c r="L100" i="9"/>
  <c r="I100" i="9"/>
  <c r="I75" i="9" s="1"/>
  <c r="I74" i="9" s="1"/>
  <c r="I99" i="9"/>
  <c r="O98" i="9"/>
  <c r="O73" i="9" s="1"/>
  <c r="N98" i="9"/>
  <c r="N73" i="9" s="1"/>
  <c r="M98" i="9"/>
  <c r="M73" i="9" s="1"/>
  <c r="L98" i="9"/>
  <c r="I98" i="9"/>
  <c r="I73" i="9" s="1"/>
  <c r="H98" i="9"/>
  <c r="H73" i="9" s="1"/>
  <c r="N96" i="9"/>
  <c r="M96" i="9"/>
  <c r="L96" i="9"/>
  <c r="H96" i="9"/>
  <c r="L95" i="9"/>
  <c r="I95" i="9"/>
  <c r="K95" i="9" s="1"/>
  <c r="H95" i="9"/>
  <c r="L94" i="9"/>
  <c r="H94" i="9"/>
  <c r="N93" i="9"/>
  <c r="M93" i="9"/>
  <c r="L93" i="9"/>
  <c r="I93" i="9"/>
  <c r="K93" i="9" s="1"/>
  <c r="H93" i="9"/>
  <c r="L90" i="9"/>
  <c r="I90" i="9"/>
  <c r="H90" i="9"/>
  <c r="O89" i="9"/>
  <c r="N89" i="9"/>
  <c r="M89" i="9"/>
  <c r="L89" i="9"/>
  <c r="P89" i="9" s="1"/>
  <c r="J89" i="9"/>
  <c r="I89" i="9"/>
  <c r="H89" i="9"/>
  <c r="O88" i="9"/>
  <c r="N88" i="9"/>
  <c r="M88" i="9"/>
  <c r="L88" i="9"/>
  <c r="P88" i="9" s="1"/>
  <c r="J88" i="9"/>
  <c r="I88" i="9"/>
  <c r="H88" i="9"/>
  <c r="N87" i="9"/>
  <c r="M87" i="9"/>
  <c r="L87" i="9"/>
  <c r="I87" i="9"/>
  <c r="H87" i="9"/>
  <c r="O86" i="9"/>
  <c r="Q86" i="9" s="1"/>
  <c r="N86" i="9"/>
  <c r="M86" i="9"/>
  <c r="L86" i="9"/>
  <c r="P86" i="9" s="1"/>
  <c r="I86" i="9"/>
  <c r="K86" i="9" s="1"/>
  <c r="H86" i="9"/>
  <c r="L85" i="9"/>
  <c r="I85" i="9"/>
  <c r="H85" i="9"/>
  <c r="L84" i="9"/>
  <c r="I84" i="9"/>
  <c r="K84" i="9" s="1"/>
  <c r="H84" i="9"/>
  <c r="L83" i="9"/>
  <c r="I83" i="9"/>
  <c r="K83" i="9" s="1"/>
  <c r="H83" i="9"/>
  <c r="I82" i="9"/>
  <c r="O81" i="9"/>
  <c r="N81" i="9"/>
  <c r="M81" i="9"/>
  <c r="L81" i="9"/>
  <c r="P81" i="9" s="1"/>
  <c r="J81" i="9"/>
  <c r="I81" i="9"/>
  <c r="H81" i="9"/>
  <c r="J69" i="9"/>
  <c r="I69" i="9"/>
  <c r="H69" i="9"/>
  <c r="L68" i="9"/>
  <c r="I68" i="9"/>
  <c r="K68" i="9" s="1"/>
  <c r="H68" i="9"/>
  <c r="I67" i="9"/>
  <c r="O66" i="9"/>
  <c r="N66" i="9"/>
  <c r="M66" i="9"/>
  <c r="L66" i="9"/>
  <c r="P66" i="9" s="1"/>
  <c r="J66" i="9"/>
  <c r="I66" i="9"/>
  <c r="H66" i="9"/>
  <c r="N60" i="9"/>
  <c r="M60" i="9"/>
  <c r="L60" i="9"/>
  <c r="H60" i="9"/>
  <c r="O58" i="9"/>
  <c r="K58" i="9"/>
  <c r="J58" i="9"/>
  <c r="O57" i="9"/>
  <c r="Q57" i="9" s="1"/>
  <c r="N57" i="9"/>
  <c r="M57" i="9"/>
  <c r="L57" i="9"/>
  <c r="P57" i="9" s="1"/>
  <c r="J57" i="9"/>
  <c r="I57" i="9"/>
  <c r="K57" i="9" s="1"/>
  <c r="H57" i="9"/>
  <c r="O56" i="9"/>
  <c r="K56" i="9"/>
  <c r="J56" i="9"/>
  <c r="O55" i="9"/>
  <c r="K55" i="9"/>
  <c r="J55" i="9"/>
  <c r="O54" i="9"/>
  <c r="K54" i="9"/>
  <c r="J54" i="9"/>
  <c r="O53" i="9"/>
  <c r="Q53" i="9" s="1"/>
  <c r="N53" i="9"/>
  <c r="M53" i="9"/>
  <c r="L53" i="9"/>
  <c r="J53" i="9"/>
  <c r="I53" i="9"/>
  <c r="K53" i="9" s="1"/>
  <c r="H53" i="9"/>
  <c r="H59" i="9" s="1"/>
  <c r="O52" i="9"/>
  <c r="K52" i="9"/>
  <c r="J52" i="9"/>
  <c r="O51" i="9"/>
  <c r="Q51" i="9" s="1"/>
  <c r="N51" i="9"/>
  <c r="M51" i="9"/>
  <c r="L51" i="9"/>
  <c r="P51" i="9" s="1"/>
  <c r="J51" i="9"/>
  <c r="I51" i="9"/>
  <c r="K51" i="9" s="1"/>
  <c r="H51" i="9"/>
  <c r="O50" i="9"/>
  <c r="K50" i="9"/>
  <c r="J50" i="9"/>
  <c r="N47" i="9"/>
  <c r="M47" i="9"/>
  <c r="O47" i="9" s="1"/>
  <c r="Q47" i="9" s="1"/>
  <c r="L47" i="9"/>
  <c r="P47" i="9" s="1"/>
  <c r="I47" i="9"/>
  <c r="K47" i="9" s="1"/>
  <c r="H47" i="9"/>
  <c r="J47" i="9" s="1"/>
  <c r="O46" i="9"/>
  <c r="I46" i="9" s="1"/>
  <c r="I44" i="9" s="1"/>
  <c r="O45" i="9"/>
  <c r="I45" i="9"/>
  <c r="N44" i="9"/>
  <c r="M44" i="9"/>
  <c r="O44" i="9" s="1"/>
  <c r="Q44" i="9" s="1"/>
  <c r="L44" i="9"/>
  <c r="P44" i="9" s="1"/>
  <c r="H44" i="9"/>
  <c r="J44" i="9" s="1"/>
  <c r="N41" i="9"/>
  <c r="M41" i="9"/>
  <c r="O41" i="9" s="1"/>
  <c r="L41" i="9"/>
  <c r="P41" i="9" s="1"/>
  <c r="I41" i="9"/>
  <c r="K41" i="9" s="1"/>
  <c r="H41" i="9"/>
  <c r="J41" i="9" s="1"/>
  <c r="J40" i="9" s="1"/>
  <c r="N40" i="9"/>
  <c r="M40" i="9"/>
  <c r="L40" i="9"/>
  <c r="H40" i="9"/>
  <c r="O39" i="9"/>
  <c r="K39" i="9"/>
  <c r="J39" i="9"/>
  <c r="O38" i="9"/>
  <c r="Q38" i="9" s="1"/>
  <c r="N38" i="9"/>
  <c r="M38" i="9"/>
  <c r="L38" i="9"/>
  <c r="P38" i="9" s="1"/>
  <c r="J38" i="9"/>
  <c r="I38" i="9"/>
  <c r="K38" i="9" s="1"/>
  <c r="H38" i="9"/>
  <c r="O37" i="9"/>
  <c r="Q37" i="9" s="1"/>
  <c r="N37" i="9"/>
  <c r="M37" i="9"/>
  <c r="L37" i="9"/>
  <c r="P37" i="9" s="1"/>
  <c r="J37" i="9"/>
  <c r="I37" i="9"/>
  <c r="K37" i="9" s="1"/>
  <c r="H37" i="9"/>
  <c r="O36" i="9"/>
  <c r="Q36" i="9" s="1"/>
  <c r="N36" i="9"/>
  <c r="M36" i="9"/>
  <c r="L36" i="9"/>
  <c r="P36" i="9" s="1"/>
  <c r="J36" i="9"/>
  <c r="I36" i="9"/>
  <c r="K36" i="9" s="1"/>
  <c r="H36" i="9"/>
  <c r="O35" i="9"/>
  <c r="K35" i="9"/>
  <c r="J35" i="9"/>
  <c r="O34" i="9"/>
  <c r="Q34" i="9" s="1"/>
  <c r="N34" i="9"/>
  <c r="M34" i="9"/>
  <c r="L34" i="9"/>
  <c r="P34" i="9" s="1"/>
  <c r="J34" i="9"/>
  <c r="I34" i="9"/>
  <c r="K34" i="9" s="1"/>
  <c r="H34" i="9"/>
  <c r="O33" i="9"/>
  <c r="I33" i="9"/>
  <c r="O32" i="9"/>
  <c r="K32" i="9"/>
  <c r="J32" i="9"/>
  <c r="O31" i="9"/>
  <c r="Q31" i="9" s="1"/>
  <c r="N31" i="9"/>
  <c r="M31" i="9"/>
  <c r="L31" i="9"/>
  <c r="P31" i="9" s="1"/>
  <c r="I31" i="9"/>
  <c r="K31" i="9" s="1"/>
  <c r="H31" i="9"/>
  <c r="O30" i="9"/>
  <c r="Q30" i="9" s="1"/>
  <c r="N30" i="9"/>
  <c r="M30" i="9"/>
  <c r="L30" i="9"/>
  <c r="P30" i="9" s="1"/>
  <c r="I30" i="9"/>
  <c r="K30" i="9" s="1"/>
  <c r="H30" i="9"/>
  <c r="O29" i="9"/>
  <c r="K29" i="9"/>
  <c r="J29" i="9"/>
  <c r="O28" i="9"/>
  <c r="K28" i="9"/>
  <c r="J28" i="9"/>
  <c r="O27" i="9"/>
  <c r="Q27" i="9" s="1"/>
  <c r="N27" i="9"/>
  <c r="M27" i="9"/>
  <c r="L27" i="9"/>
  <c r="P27" i="9" s="1"/>
  <c r="I27" i="9"/>
  <c r="K27" i="9" s="1"/>
  <c r="H27" i="9"/>
  <c r="J27" i="9" s="1"/>
  <c r="O26" i="9"/>
  <c r="Q26" i="9" s="1"/>
  <c r="N26" i="9"/>
  <c r="M26" i="9"/>
  <c r="L26" i="9"/>
  <c r="P26" i="9" s="1"/>
  <c r="I26" i="9"/>
  <c r="K26" i="9" s="1"/>
  <c r="H26" i="9"/>
  <c r="J26" i="9" s="1"/>
  <c r="O25" i="9"/>
  <c r="Q25" i="9" s="1"/>
  <c r="N25" i="9"/>
  <c r="N10" i="9" s="1"/>
  <c r="N9" i="9" s="1"/>
  <c r="M25" i="9"/>
  <c r="M10" i="9" s="1"/>
  <c r="M9" i="9" s="1"/>
  <c r="L25" i="9"/>
  <c r="I25" i="9"/>
  <c r="H25" i="9"/>
  <c r="O24" i="9"/>
  <c r="K24" i="9"/>
  <c r="J24" i="9"/>
  <c r="O23" i="9"/>
  <c r="K23" i="9"/>
  <c r="J23" i="9"/>
  <c r="O22" i="9"/>
  <c r="K22" i="9"/>
  <c r="J22" i="9"/>
  <c r="O21" i="9"/>
  <c r="I21" i="9"/>
  <c r="N20" i="9"/>
  <c r="N59" i="9" s="1"/>
  <c r="M20" i="9"/>
  <c r="I20" i="9"/>
  <c r="N19" i="9"/>
  <c r="M19" i="9"/>
  <c r="L19" i="9"/>
  <c r="I19" i="9"/>
  <c r="K19" i="9" s="1"/>
  <c r="H19" i="9"/>
  <c r="J19" i="9" s="1"/>
  <c r="O18" i="9"/>
  <c r="I18" i="9"/>
  <c r="O17" i="9"/>
  <c r="I17" i="9"/>
  <c r="O16" i="9"/>
  <c r="I16" i="9"/>
  <c r="O15" i="9"/>
  <c r="I15" i="9"/>
  <c r="O14" i="9"/>
  <c r="Q14" i="9" s="1"/>
  <c r="N14" i="9"/>
  <c r="M14" i="9"/>
  <c r="L14" i="9"/>
  <c r="P14" i="9" s="1"/>
  <c r="I14" i="9"/>
  <c r="K14" i="9" s="1"/>
  <c r="H14" i="9"/>
  <c r="N13" i="9"/>
  <c r="M13" i="9"/>
  <c r="L13" i="9"/>
  <c r="I13" i="9"/>
  <c r="K13" i="9" s="1"/>
  <c r="H13" i="9"/>
  <c r="O12" i="9"/>
  <c r="K12" i="9"/>
  <c r="J12" i="9"/>
  <c r="O11" i="9"/>
  <c r="K11" i="9"/>
  <c r="J11" i="9"/>
  <c r="I248" i="8"/>
  <c r="P418" i="10" l="1"/>
  <c r="O416" i="10"/>
  <c r="L451" i="10"/>
  <c r="I451" i="10"/>
  <c r="K413" i="10"/>
  <c r="H451" i="10"/>
  <c r="J413" i="10"/>
  <c r="Q409" i="10"/>
  <c r="O399" i="10"/>
  <c r="J408" i="10"/>
  <c r="K408" i="10"/>
  <c r="K407" i="10"/>
  <c r="J407" i="10"/>
  <c r="I399" i="10"/>
  <c r="K406" i="10"/>
  <c r="H399" i="10"/>
  <c r="J403" i="10"/>
  <c r="K403" i="10"/>
  <c r="Q398" i="10"/>
  <c r="P398" i="10"/>
  <c r="P397" i="10"/>
  <c r="Q397" i="10"/>
  <c r="Q396" i="10"/>
  <c r="P396" i="10"/>
  <c r="P395" i="10"/>
  <c r="Q395" i="10"/>
  <c r="Q394" i="10"/>
  <c r="P394" i="10"/>
  <c r="P393" i="10"/>
  <c r="Q393" i="10"/>
  <c r="P392" i="10"/>
  <c r="Q392" i="10"/>
  <c r="P391" i="10"/>
  <c r="Q391" i="10"/>
  <c r="P390" i="10"/>
  <c r="Q390" i="10"/>
  <c r="P389" i="10"/>
  <c r="Q389" i="10"/>
  <c r="P388" i="10"/>
  <c r="Q388" i="10"/>
  <c r="Q387" i="10"/>
  <c r="P387" i="10"/>
  <c r="P386" i="10"/>
  <c r="Q386" i="10"/>
  <c r="Q385" i="10"/>
  <c r="O450" i="10"/>
  <c r="P385" i="10"/>
  <c r="L450" i="10"/>
  <c r="K385" i="10"/>
  <c r="H450" i="10"/>
  <c r="L452" i="10"/>
  <c r="J378" i="10"/>
  <c r="K378" i="10"/>
  <c r="J376" i="10"/>
  <c r="K376" i="10"/>
  <c r="J375" i="10"/>
  <c r="K375" i="10"/>
  <c r="Q371" i="10"/>
  <c r="P371" i="10"/>
  <c r="Q370" i="10"/>
  <c r="P370" i="10"/>
  <c r="P369" i="10"/>
  <c r="Q369" i="10"/>
  <c r="P368" i="10"/>
  <c r="Q368" i="10"/>
  <c r="Q367" i="10"/>
  <c r="P367" i="10"/>
  <c r="P366" i="10"/>
  <c r="Q366" i="10"/>
  <c r="P365" i="10"/>
  <c r="Q365" i="10"/>
  <c r="Q364" i="10"/>
  <c r="P364" i="10"/>
  <c r="P363" i="10"/>
  <c r="Q363" i="10"/>
  <c r="J362" i="10"/>
  <c r="K362" i="10"/>
  <c r="K361" i="10"/>
  <c r="J361" i="10"/>
  <c r="J100" i="10" s="1"/>
  <c r="J99" i="10" s="1"/>
  <c r="J360" i="10"/>
  <c r="K360" i="10"/>
  <c r="P359" i="10"/>
  <c r="O357" i="10"/>
  <c r="Q359" i="10"/>
  <c r="K357" i="10"/>
  <c r="J357" i="10"/>
  <c r="P353" i="10"/>
  <c r="Q353" i="10"/>
  <c r="K352" i="10"/>
  <c r="J352" i="10"/>
  <c r="J95" i="10" s="1"/>
  <c r="K333" i="10"/>
  <c r="J333" i="10"/>
  <c r="P329" i="10"/>
  <c r="Q329" i="10"/>
  <c r="K329" i="10"/>
  <c r="J329" i="10"/>
  <c r="P323" i="10"/>
  <c r="Q323" i="10"/>
  <c r="J323" i="10"/>
  <c r="K323" i="10"/>
  <c r="P321" i="10"/>
  <c r="Q321" i="10"/>
  <c r="J321" i="10"/>
  <c r="K321" i="10"/>
  <c r="P320" i="10"/>
  <c r="Q320" i="10"/>
  <c r="J320" i="10"/>
  <c r="J317" i="10" s="1"/>
  <c r="K320" i="10"/>
  <c r="P313" i="10"/>
  <c r="Q313" i="10"/>
  <c r="Q311" i="10"/>
  <c r="P311" i="10"/>
  <c r="Q309" i="10"/>
  <c r="P309" i="10"/>
  <c r="K309" i="10"/>
  <c r="J309" i="10"/>
  <c r="Q303" i="10"/>
  <c r="P303" i="10"/>
  <c r="Q302" i="10"/>
  <c r="P302" i="10"/>
  <c r="J302" i="10"/>
  <c r="K302" i="10"/>
  <c r="P301" i="10"/>
  <c r="Q301" i="10"/>
  <c r="J301" i="10"/>
  <c r="K301" i="10"/>
  <c r="P300" i="10"/>
  <c r="Q300" i="10"/>
  <c r="K300" i="10"/>
  <c r="J300" i="10"/>
  <c r="P298" i="10"/>
  <c r="Q298" i="10"/>
  <c r="P297" i="10"/>
  <c r="Q297" i="10"/>
  <c r="K297" i="10"/>
  <c r="J297" i="10"/>
  <c r="Q296" i="10"/>
  <c r="P296" i="10"/>
  <c r="J296" i="10"/>
  <c r="K296" i="10"/>
  <c r="P295" i="10"/>
  <c r="Q295" i="10"/>
  <c r="J295" i="10"/>
  <c r="K295" i="10"/>
  <c r="P293" i="10"/>
  <c r="Q293" i="10"/>
  <c r="J293" i="10"/>
  <c r="J292" i="10" s="1"/>
  <c r="J291" i="10" s="1"/>
  <c r="K293" i="10"/>
  <c r="Q290" i="10"/>
  <c r="P290" i="10"/>
  <c r="J290" i="10"/>
  <c r="K290" i="10"/>
  <c r="P289" i="10"/>
  <c r="Q289" i="10"/>
  <c r="Q288" i="10"/>
  <c r="P288" i="10"/>
  <c r="Q287" i="10"/>
  <c r="P287" i="10"/>
  <c r="P286" i="10"/>
  <c r="Q286" i="10"/>
  <c r="P285" i="10"/>
  <c r="Q285" i="10"/>
  <c r="J284" i="10"/>
  <c r="K284" i="10"/>
  <c r="P283" i="10"/>
  <c r="Q283" i="10"/>
  <c r="Q276" i="10"/>
  <c r="P276" i="10"/>
  <c r="Q275" i="10"/>
  <c r="P275" i="10"/>
  <c r="K275" i="10"/>
  <c r="J275" i="10"/>
  <c r="J272" i="10"/>
  <c r="K272" i="10"/>
  <c r="P271" i="10"/>
  <c r="Q271" i="10"/>
  <c r="J271" i="10"/>
  <c r="K271" i="10"/>
  <c r="P265" i="10"/>
  <c r="Q265" i="10"/>
  <c r="Q264" i="10"/>
  <c r="P264" i="10"/>
  <c r="J264" i="10"/>
  <c r="K264" i="10"/>
  <c r="Q263" i="10"/>
  <c r="P263" i="10"/>
  <c r="Q262" i="10"/>
  <c r="P262" i="10"/>
  <c r="Q261" i="10"/>
  <c r="P261" i="10"/>
  <c r="K261" i="10"/>
  <c r="J261" i="10"/>
  <c r="J260" i="10" s="1"/>
  <c r="J259" i="10" s="1"/>
  <c r="H161" i="10"/>
  <c r="H79" i="10"/>
  <c r="H258" i="10"/>
  <c r="L379" i="10"/>
  <c r="K255" i="10"/>
  <c r="J255" i="10"/>
  <c r="P246" i="10"/>
  <c r="O245" i="10"/>
  <c r="P243" i="10"/>
  <c r="Q243" i="10"/>
  <c r="J243" i="10"/>
  <c r="J96" i="10" s="1"/>
  <c r="K243" i="10"/>
  <c r="Q238" i="10"/>
  <c r="P238" i="10"/>
  <c r="Q237" i="10"/>
  <c r="P237" i="10"/>
  <c r="P236" i="10"/>
  <c r="Q236" i="10"/>
  <c r="P235" i="10"/>
  <c r="Q235" i="10"/>
  <c r="O166" i="10"/>
  <c r="O91" i="10"/>
  <c r="P231" i="10"/>
  <c r="Q231" i="10"/>
  <c r="K230" i="10"/>
  <c r="J230" i="10"/>
  <c r="J82" i="10" s="1"/>
  <c r="J67" i="10" s="1"/>
  <c r="Q212" i="10"/>
  <c r="P212" i="10"/>
  <c r="P211" i="10"/>
  <c r="Q211" i="10"/>
  <c r="Q210" i="10"/>
  <c r="P210" i="10"/>
  <c r="Q205" i="10"/>
  <c r="P205" i="10"/>
  <c r="J205" i="10"/>
  <c r="J202" i="10" s="1"/>
  <c r="J201" i="10" s="1"/>
  <c r="J173" i="10" s="1"/>
  <c r="J172" i="10" s="1"/>
  <c r="K205" i="10"/>
  <c r="Q202" i="10"/>
  <c r="O201" i="10"/>
  <c r="L256" i="10"/>
  <c r="H256" i="10"/>
  <c r="K172" i="10"/>
  <c r="K169" i="10"/>
  <c r="J169" i="10"/>
  <c r="J167" i="10"/>
  <c r="K167" i="10"/>
  <c r="J165" i="10"/>
  <c r="K165" i="10"/>
  <c r="K164" i="10"/>
  <c r="J164" i="10"/>
  <c r="K163" i="10"/>
  <c r="J163" i="10"/>
  <c r="K157" i="10"/>
  <c r="J157" i="10"/>
  <c r="Q153" i="10"/>
  <c r="P153" i="10"/>
  <c r="K153" i="10"/>
  <c r="J153" i="10"/>
  <c r="J152" i="10" s="1"/>
  <c r="J97" i="10" s="1"/>
  <c r="J72" i="10" s="1"/>
  <c r="Q152" i="10"/>
  <c r="O155" i="10"/>
  <c r="N155" i="10"/>
  <c r="N168" i="10"/>
  <c r="N160" i="10" s="1"/>
  <c r="N159" i="10" s="1"/>
  <c r="M168" i="10"/>
  <c r="M155" i="10"/>
  <c r="L168" i="10"/>
  <c r="L155" i="10"/>
  <c r="P155" i="10" s="1"/>
  <c r="H155" i="10"/>
  <c r="H168" i="10"/>
  <c r="P150" i="10"/>
  <c r="O157" i="10"/>
  <c r="P136" i="10"/>
  <c r="O135" i="10"/>
  <c r="L162" i="10"/>
  <c r="J134" i="10"/>
  <c r="J80" i="10" s="1"/>
  <c r="J65" i="10" s="1"/>
  <c r="H162" i="10"/>
  <c r="M79" i="10"/>
  <c r="M161" i="10"/>
  <c r="M160" i="10" s="1"/>
  <c r="M159" i="10" s="1"/>
  <c r="M106" i="10"/>
  <c r="M105" i="10" s="1"/>
  <c r="Q107" i="10"/>
  <c r="O161" i="10"/>
  <c r="P107" i="10"/>
  <c r="L161" i="10"/>
  <c r="N454" i="10"/>
  <c r="N453" i="10" s="1"/>
  <c r="N456" i="10" s="1"/>
  <c r="N158" i="10"/>
  <c r="N156" i="10" s="1"/>
  <c r="N457" i="10"/>
  <c r="L454" i="10"/>
  <c r="L158" i="10"/>
  <c r="L457" i="10"/>
  <c r="H158" i="10"/>
  <c r="H454" i="10"/>
  <c r="H457" i="10" s="1"/>
  <c r="K105" i="10"/>
  <c r="P85" i="10"/>
  <c r="L84" i="10"/>
  <c r="L453" i="10"/>
  <c r="L456" i="10"/>
  <c r="P58" i="10"/>
  <c r="Q58" i="10"/>
  <c r="P56" i="10"/>
  <c r="Q56" i="10"/>
  <c r="L59" i="10"/>
  <c r="P53" i="10"/>
  <c r="Q52" i="10"/>
  <c r="P52" i="10"/>
  <c r="P50" i="10"/>
  <c r="Q50" i="10"/>
  <c r="K44" i="10"/>
  <c r="I40" i="10"/>
  <c r="K40" i="10" s="1"/>
  <c r="P44" i="10"/>
  <c r="Q44" i="10"/>
  <c r="Q41" i="10"/>
  <c r="O40" i="10"/>
  <c r="P39" i="10"/>
  <c r="Q39" i="10"/>
  <c r="Q35" i="10"/>
  <c r="P35" i="10"/>
  <c r="P34" i="10"/>
  <c r="Q34" i="10"/>
  <c r="Q33" i="10"/>
  <c r="P33" i="10"/>
  <c r="J33" i="10"/>
  <c r="J31" i="10" s="1"/>
  <c r="J30" i="10" s="1"/>
  <c r="K33" i="10"/>
  <c r="P32" i="10"/>
  <c r="Q32" i="10"/>
  <c r="Q28" i="10"/>
  <c r="P28" i="10"/>
  <c r="P24" i="10"/>
  <c r="Q24" i="10"/>
  <c r="Q23" i="10"/>
  <c r="P23" i="10"/>
  <c r="Q22" i="10"/>
  <c r="P22" i="10"/>
  <c r="Q21" i="10"/>
  <c r="P21" i="10"/>
  <c r="K21" i="10"/>
  <c r="J21" i="10"/>
  <c r="M59" i="10"/>
  <c r="O20" i="10"/>
  <c r="P18" i="10"/>
  <c r="Q18" i="10"/>
  <c r="K18" i="10"/>
  <c r="J18" i="10"/>
  <c r="J17" i="10"/>
  <c r="K17" i="10"/>
  <c r="Q16" i="10"/>
  <c r="O60" i="10"/>
  <c r="P16" i="10"/>
  <c r="J16" i="10"/>
  <c r="J60" i="10" s="1"/>
  <c r="K16" i="10"/>
  <c r="I60" i="10"/>
  <c r="K60" i="10" s="1"/>
  <c r="P15" i="10"/>
  <c r="O59" i="10"/>
  <c r="Q59" i="10" s="1"/>
  <c r="I15" i="10"/>
  <c r="Q15" i="10"/>
  <c r="Q12" i="10"/>
  <c r="P12" i="10"/>
  <c r="P11" i="10"/>
  <c r="Q11" i="10"/>
  <c r="N449" i="10"/>
  <c r="M449" i="10"/>
  <c r="J107" i="10"/>
  <c r="K84" i="10"/>
  <c r="P41" i="10"/>
  <c r="O418" i="9"/>
  <c r="M416" i="9"/>
  <c r="M415" i="9" s="1"/>
  <c r="M414" i="9" s="1"/>
  <c r="M413" i="9" s="1"/>
  <c r="J414" i="9"/>
  <c r="H413" i="9"/>
  <c r="L451" i="9"/>
  <c r="I451" i="9"/>
  <c r="K413" i="9"/>
  <c r="Q409" i="9"/>
  <c r="O399" i="9"/>
  <c r="J408" i="9"/>
  <c r="K408" i="9"/>
  <c r="J407" i="9"/>
  <c r="K407" i="9"/>
  <c r="J403" i="9"/>
  <c r="K403" i="9"/>
  <c r="P399" i="9"/>
  <c r="L166" i="9"/>
  <c r="L91" i="9"/>
  <c r="K399" i="9"/>
  <c r="I91" i="9"/>
  <c r="J399" i="9"/>
  <c r="H166" i="9"/>
  <c r="H91" i="9"/>
  <c r="H70" i="9" s="1"/>
  <c r="Q398" i="9"/>
  <c r="P398" i="9"/>
  <c r="Q397" i="9"/>
  <c r="P397" i="9"/>
  <c r="P396" i="9"/>
  <c r="Q396" i="9"/>
  <c r="Q395" i="9"/>
  <c r="P395" i="9"/>
  <c r="P394" i="9"/>
  <c r="Q394" i="9"/>
  <c r="O90" i="9"/>
  <c r="O69" i="9" s="1"/>
  <c r="P393" i="9"/>
  <c r="Q393" i="9"/>
  <c r="O87" i="9"/>
  <c r="P87" i="9" s="1"/>
  <c r="P392" i="9"/>
  <c r="P391" i="9"/>
  <c r="Q391" i="9"/>
  <c r="P390" i="9"/>
  <c r="Q390" i="9"/>
  <c r="Q389" i="9"/>
  <c r="P389" i="9"/>
  <c r="P388" i="9"/>
  <c r="Q388" i="9"/>
  <c r="Q387" i="9"/>
  <c r="P387" i="9"/>
  <c r="Q386" i="9"/>
  <c r="P386" i="9"/>
  <c r="O450" i="9"/>
  <c r="Q385" i="9"/>
  <c r="L450" i="9"/>
  <c r="L449" i="9" s="1"/>
  <c r="P385" i="9"/>
  <c r="K385" i="9"/>
  <c r="H450" i="9"/>
  <c r="N380" i="9"/>
  <c r="N452" i="9"/>
  <c r="N449" i="9" s="1"/>
  <c r="L380" i="9"/>
  <c r="L452" i="9"/>
  <c r="K378" i="9"/>
  <c r="J378" i="9"/>
  <c r="K376" i="9"/>
  <c r="J376" i="9"/>
  <c r="K375" i="9"/>
  <c r="J375" i="9"/>
  <c r="Q371" i="9"/>
  <c r="P371" i="9"/>
  <c r="Q370" i="9"/>
  <c r="P370" i="9"/>
  <c r="Q369" i="9"/>
  <c r="P369" i="9"/>
  <c r="Q368" i="9"/>
  <c r="P368" i="9"/>
  <c r="Q367" i="9"/>
  <c r="P367" i="9"/>
  <c r="Q366" i="9"/>
  <c r="P366" i="9"/>
  <c r="Q365" i="9"/>
  <c r="P365" i="9"/>
  <c r="Q364" i="9"/>
  <c r="P364" i="9"/>
  <c r="Q363" i="9"/>
  <c r="P363" i="9"/>
  <c r="K362" i="9"/>
  <c r="J362" i="9"/>
  <c r="P361" i="9"/>
  <c r="L170" i="9"/>
  <c r="J361" i="9"/>
  <c r="J100" i="9" s="1"/>
  <c r="J99" i="9" s="1"/>
  <c r="H100" i="9"/>
  <c r="H75" i="9" s="1"/>
  <c r="H74" i="9" s="1"/>
  <c r="H170" i="9"/>
  <c r="K361" i="9"/>
  <c r="P360" i="9"/>
  <c r="L99" i="9"/>
  <c r="H99" i="9"/>
  <c r="J360" i="9"/>
  <c r="K360" i="9"/>
  <c r="P359" i="9"/>
  <c r="Q359" i="9"/>
  <c r="P358" i="9"/>
  <c r="Q358" i="9"/>
  <c r="O168" i="9"/>
  <c r="Q357" i="9"/>
  <c r="L168" i="9"/>
  <c r="P168" i="9" s="1"/>
  <c r="P357" i="9"/>
  <c r="K357" i="9"/>
  <c r="H168" i="9"/>
  <c r="J357" i="9"/>
  <c r="P353" i="9"/>
  <c r="Q353" i="9"/>
  <c r="O376" i="9"/>
  <c r="N376" i="9"/>
  <c r="N375" i="9" s="1"/>
  <c r="N379" i="9" s="1"/>
  <c r="N377" i="9" s="1"/>
  <c r="N95" i="9"/>
  <c r="N94" i="9" s="1"/>
  <c r="M95" i="9"/>
  <c r="M94" i="9" s="1"/>
  <c r="M376" i="9"/>
  <c r="M375" i="9" s="1"/>
  <c r="M379" i="9" s="1"/>
  <c r="M377" i="9" s="1"/>
  <c r="J352" i="9"/>
  <c r="J95" i="9" s="1"/>
  <c r="K352" i="9"/>
  <c r="O333" i="9"/>
  <c r="P347" i="9"/>
  <c r="J333" i="9"/>
  <c r="K333" i="9"/>
  <c r="Q329" i="9"/>
  <c r="P329" i="9"/>
  <c r="K329" i="9"/>
  <c r="J329" i="9"/>
  <c r="O163" i="9"/>
  <c r="P324" i="9"/>
  <c r="Q323" i="9"/>
  <c r="P323" i="9"/>
  <c r="K323" i="9"/>
  <c r="J323" i="9"/>
  <c r="P321" i="9"/>
  <c r="O378" i="9"/>
  <c r="Q321" i="9"/>
  <c r="K321" i="9"/>
  <c r="J321" i="9"/>
  <c r="Q320" i="9"/>
  <c r="P320" i="9"/>
  <c r="J320" i="9"/>
  <c r="J317" i="9" s="1"/>
  <c r="K320" i="9"/>
  <c r="Q313" i="9"/>
  <c r="P313" i="9"/>
  <c r="Q311" i="9"/>
  <c r="P311" i="9"/>
  <c r="Q309" i="9"/>
  <c r="P309" i="9"/>
  <c r="K309" i="9"/>
  <c r="J309" i="9"/>
  <c r="P303" i="9"/>
  <c r="Q303" i="9"/>
  <c r="Q302" i="9"/>
  <c r="P302" i="9"/>
  <c r="J302" i="9"/>
  <c r="K302" i="9"/>
  <c r="P301" i="9"/>
  <c r="Q301" i="9"/>
  <c r="J301" i="9"/>
  <c r="K301" i="9"/>
  <c r="Q300" i="9"/>
  <c r="P300" i="9"/>
  <c r="Q298" i="9"/>
  <c r="P298" i="9"/>
  <c r="P297" i="9"/>
  <c r="Q297" i="9"/>
  <c r="K297" i="9"/>
  <c r="J297" i="9"/>
  <c r="Q296" i="9"/>
  <c r="P296" i="9"/>
  <c r="K296" i="9"/>
  <c r="J296" i="9"/>
  <c r="P295" i="9"/>
  <c r="Q295" i="9"/>
  <c r="K295" i="9"/>
  <c r="J295" i="9"/>
  <c r="J292" i="9" s="1"/>
  <c r="J291" i="9" s="1"/>
  <c r="P293" i="9"/>
  <c r="Q293" i="9"/>
  <c r="Q292" i="9"/>
  <c r="O291" i="9"/>
  <c r="Q291" i="9" s="1"/>
  <c r="P292" i="9"/>
  <c r="L291" i="9"/>
  <c r="H257" i="9"/>
  <c r="K258" i="9"/>
  <c r="Q290" i="9"/>
  <c r="P290" i="9"/>
  <c r="K290" i="9"/>
  <c r="J290" i="9"/>
  <c r="P289" i="9"/>
  <c r="Q289" i="9"/>
  <c r="Q288" i="9"/>
  <c r="P288" i="9"/>
  <c r="Q287" i="9"/>
  <c r="P287" i="9"/>
  <c r="P285" i="9"/>
  <c r="Q285" i="9"/>
  <c r="K284" i="9"/>
  <c r="J284" i="9"/>
  <c r="P283" i="9"/>
  <c r="Q283" i="9"/>
  <c r="Q276" i="9"/>
  <c r="P276" i="9"/>
  <c r="Q275" i="9"/>
  <c r="P275" i="9"/>
  <c r="K275" i="9"/>
  <c r="J275" i="9"/>
  <c r="Q272" i="9"/>
  <c r="P272" i="9"/>
  <c r="K272" i="9"/>
  <c r="J272" i="9"/>
  <c r="P271" i="9"/>
  <c r="Q271" i="9"/>
  <c r="K271" i="9"/>
  <c r="J271" i="9"/>
  <c r="Q265" i="9"/>
  <c r="P265" i="9"/>
  <c r="O260" i="9"/>
  <c r="J264" i="9"/>
  <c r="K264" i="9"/>
  <c r="Q263" i="9"/>
  <c r="P263" i="9"/>
  <c r="Q262" i="9"/>
  <c r="P262" i="9"/>
  <c r="P261" i="9"/>
  <c r="Q261" i="9"/>
  <c r="K261" i="9"/>
  <c r="J261" i="9"/>
  <c r="J260" i="9" s="1"/>
  <c r="J259" i="9" s="1"/>
  <c r="L161" i="9"/>
  <c r="K259" i="9"/>
  <c r="I79" i="9"/>
  <c r="J161" i="9"/>
  <c r="K161" i="9"/>
  <c r="J255" i="9"/>
  <c r="K255" i="9"/>
  <c r="O170" i="9"/>
  <c r="O99" i="9"/>
  <c r="N170" i="9"/>
  <c r="N169" i="9" s="1"/>
  <c r="N99" i="9"/>
  <c r="M99" i="9"/>
  <c r="M170" i="9"/>
  <c r="M169" i="9" s="1"/>
  <c r="O96" i="9"/>
  <c r="Q243" i="9"/>
  <c r="P243" i="9"/>
  <c r="I96" i="9"/>
  <c r="I241" i="9"/>
  <c r="K243" i="9"/>
  <c r="J243" i="9"/>
  <c r="J96" i="9" s="1"/>
  <c r="P242" i="9"/>
  <c r="Q239" i="9"/>
  <c r="N167" i="9"/>
  <c r="N92" i="9"/>
  <c r="N71" i="9" s="1"/>
  <c r="M92" i="9"/>
  <c r="M71" i="9" s="1"/>
  <c r="M167" i="9"/>
  <c r="L92" i="9"/>
  <c r="L167" i="9"/>
  <c r="P239" i="9"/>
  <c r="H167" i="9"/>
  <c r="H92" i="9"/>
  <c r="H71" i="9" s="1"/>
  <c r="Q238" i="9"/>
  <c r="P238" i="9"/>
  <c r="P237" i="9"/>
  <c r="Q237" i="9"/>
  <c r="P236" i="9"/>
  <c r="Q236" i="9"/>
  <c r="N166" i="9"/>
  <c r="N91" i="9"/>
  <c r="N70" i="9" s="1"/>
  <c r="M91" i="9"/>
  <c r="M70" i="9" s="1"/>
  <c r="O235" i="9"/>
  <c r="M166" i="9"/>
  <c r="O232" i="9"/>
  <c r="P233" i="9"/>
  <c r="N255" i="9"/>
  <c r="N254" i="9" s="1"/>
  <c r="N83" i="9"/>
  <c r="N68" i="9" s="1"/>
  <c r="N85" i="9"/>
  <c r="N84" i="9" s="1"/>
  <c r="N165" i="9"/>
  <c r="M255" i="9"/>
  <c r="M254" i="9" s="1"/>
  <c r="M83" i="9"/>
  <c r="M68" i="9" s="1"/>
  <c r="M85" i="9"/>
  <c r="M84" i="9" s="1"/>
  <c r="M165" i="9"/>
  <c r="J85" i="9"/>
  <c r="Q231" i="9"/>
  <c r="P231" i="9"/>
  <c r="Q230" i="9"/>
  <c r="O82" i="9"/>
  <c r="O164" i="9"/>
  <c r="N82" i="9"/>
  <c r="N67" i="9" s="1"/>
  <c r="N164" i="9"/>
  <c r="M82" i="9"/>
  <c r="M67" i="9" s="1"/>
  <c r="M164" i="9"/>
  <c r="L82" i="9"/>
  <c r="P230" i="9"/>
  <c r="L164" i="9"/>
  <c r="P164" i="9" s="1"/>
  <c r="H82" i="9"/>
  <c r="K230" i="9"/>
  <c r="H164" i="9"/>
  <c r="J230" i="9"/>
  <c r="J82" i="9" s="1"/>
  <c r="J67" i="9" s="1"/>
  <c r="P229" i="9"/>
  <c r="O224" i="9"/>
  <c r="Q212" i="9"/>
  <c r="P212" i="9"/>
  <c r="P211" i="9"/>
  <c r="Q211" i="9"/>
  <c r="P210" i="9"/>
  <c r="Q210" i="9"/>
  <c r="K210" i="9"/>
  <c r="J210" i="9"/>
  <c r="P205" i="9"/>
  <c r="Q205" i="9"/>
  <c r="J205" i="9"/>
  <c r="J202" i="9" s="1"/>
  <c r="J201" i="9" s="1"/>
  <c r="K205" i="9"/>
  <c r="L173" i="9"/>
  <c r="L162" i="9"/>
  <c r="K201" i="9"/>
  <c r="I80" i="9"/>
  <c r="H162" i="9"/>
  <c r="H160" i="9" s="1"/>
  <c r="H173" i="9"/>
  <c r="P176" i="9"/>
  <c r="O175" i="9"/>
  <c r="M161" i="9"/>
  <c r="M173" i="9"/>
  <c r="M172" i="9" s="1"/>
  <c r="M256" i="9" s="1"/>
  <c r="N161" i="9"/>
  <c r="N173" i="9"/>
  <c r="N172" i="9" s="1"/>
  <c r="N256" i="9" s="1"/>
  <c r="K165" i="9"/>
  <c r="J165" i="9"/>
  <c r="K163" i="9"/>
  <c r="J163" i="9"/>
  <c r="J157" i="9"/>
  <c r="K157" i="9"/>
  <c r="Q153" i="9"/>
  <c r="P153" i="9"/>
  <c r="J153" i="9"/>
  <c r="J152" i="9" s="1"/>
  <c r="J97" i="9" s="1"/>
  <c r="J72" i="9" s="1"/>
  <c r="K153" i="9"/>
  <c r="O97" i="9"/>
  <c r="O155" i="9"/>
  <c r="Q152" i="9"/>
  <c r="N155" i="9"/>
  <c r="N97" i="9"/>
  <c r="N72" i="9" s="1"/>
  <c r="M155" i="9"/>
  <c r="M97" i="9"/>
  <c r="M72" i="9" s="1"/>
  <c r="L155" i="9"/>
  <c r="P155" i="9" s="1"/>
  <c r="P152" i="9"/>
  <c r="L97" i="9"/>
  <c r="K152" i="9"/>
  <c r="I97" i="9"/>
  <c r="H155" i="9"/>
  <c r="H97" i="9"/>
  <c r="H72" i="9" s="1"/>
  <c r="O157" i="9"/>
  <c r="P150" i="9"/>
  <c r="O106" i="9"/>
  <c r="P134" i="9"/>
  <c r="L80" i="9"/>
  <c r="J134" i="9"/>
  <c r="J80" i="9" s="1"/>
  <c r="J65" i="9" s="1"/>
  <c r="H80" i="9"/>
  <c r="H65" i="9" s="1"/>
  <c r="N106" i="9"/>
  <c r="N105" i="9" s="1"/>
  <c r="N79" i="9"/>
  <c r="Q107" i="9"/>
  <c r="M64" i="9"/>
  <c r="L79" i="9"/>
  <c r="P107" i="9"/>
  <c r="H78" i="9"/>
  <c r="H77" i="9" s="1"/>
  <c r="H64" i="9"/>
  <c r="M158" i="9"/>
  <c r="M156" i="9" s="1"/>
  <c r="M454" i="9"/>
  <c r="M457" i="9" s="1"/>
  <c r="L454" i="9"/>
  <c r="L457" i="9" s="1"/>
  <c r="L158" i="9"/>
  <c r="K105" i="9"/>
  <c r="H454" i="9"/>
  <c r="H457" i="9" s="1"/>
  <c r="H158" i="9"/>
  <c r="L76" i="9"/>
  <c r="P104" i="9"/>
  <c r="O74" i="9"/>
  <c r="L75" i="9"/>
  <c r="Q75" i="9" s="1"/>
  <c r="P100" i="9"/>
  <c r="P98" i="9"/>
  <c r="L73" i="9"/>
  <c r="P73" i="9" s="1"/>
  <c r="P90" i="9"/>
  <c r="L69" i="9"/>
  <c r="P69" i="9" s="1"/>
  <c r="Q58" i="9"/>
  <c r="P58" i="9"/>
  <c r="Q56" i="9"/>
  <c r="P56" i="9"/>
  <c r="Q55" i="9"/>
  <c r="P55" i="9"/>
  <c r="Q54" i="9"/>
  <c r="P54" i="9"/>
  <c r="P53" i="9"/>
  <c r="L59" i="9"/>
  <c r="Q52" i="9"/>
  <c r="P52" i="9"/>
  <c r="Q50" i="9"/>
  <c r="P50" i="9"/>
  <c r="K44" i="9"/>
  <c r="I40" i="9"/>
  <c r="K40" i="9" s="1"/>
  <c r="Q41" i="9"/>
  <c r="O40" i="9"/>
  <c r="Q39" i="9"/>
  <c r="P39" i="9"/>
  <c r="P35" i="9"/>
  <c r="Q35" i="9"/>
  <c r="P33" i="9"/>
  <c r="Q33" i="9"/>
  <c r="K33" i="9"/>
  <c r="J33" i="9"/>
  <c r="J31" i="9" s="1"/>
  <c r="J30" i="9" s="1"/>
  <c r="Q32" i="9"/>
  <c r="P32" i="9"/>
  <c r="P29" i="9"/>
  <c r="Q29" i="9"/>
  <c r="Q28" i="9"/>
  <c r="P28" i="9"/>
  <c r="P25" i="9"/>
  <c r="L10" i="9"/>
  <c r="K25" i="9"/>
  <c r="I10" i="9"/>
  <c r="J25" i="9"/>
  <c r="H10" i="9"/>
  <c r="H9" i="9" s="1"/>
  <c r="H455" i="9" s="1"/>
  <c r="Q24" i="9"/>
  <c r="P24" i="9"/>
  <c r="P23" i="9"/>
  <c r="Q23" i="9"/>
  <c r="Q22" i="9"/>
  <c r="P22" i="9"/>
  <c r="P21" i="9"/>
  <c r="Q21" i="9"/>
  <c r="K21" i="9"/>
  <c r="J21" i="9"/>
  <c r="O20" i="9"/>
  <c r="M59" i="9"/>
  <c r="K20" i="9"/>
  <c r="J20" i="9"/>
  <c r="Q18" i="9"/>
  <c r="P18" i="9"/>
  <c r="K18" i="9"/>
  <c r="J18" i="9"/>
  <c r="Q17" i="9"/>
  <c r="P17" i="9"/>
  <c r="K17" i="9"/>
  <c r="J17" i="9"/>
  <c r="Q16" i="9"/>
  <c r="P16" i="9"/>
  <c r="O60" i="9"/>
  <c r="J16" i="9"/>
  <c r="J60" i="9" s="1"/>
  <c r="I60" i="9"/>
  <c r="K60" i="9" s="1"/>
  <c r="K16" i="9"/>
  <c r="O59" i="9"/>
  <c r="Q59" i="9" s="1"/>
  <c r="P15" i="9"/>
  <c r="Q15" i="9"/>
  <c r="I59" i="9"/>
  <c r="K59" i="9" s="1"/>
  <c r="J15" i="9"/>
  <c r="K15" i="9"/>
  <c r="Q12" i="9"/>
  <c r="P12" i="9"/>
  <c r="Q11" i="9"/>
  <c r="P11" i="9"/>
  <c r="N162" i="9"/>
  <c r="M162" i="9"/>
  <c r="N80" i="9"/>
  <c r="N65" i="9" s="1"/>
  <c r="M80" i="9"/>
  <c r="J107" i="9"/>
  <c r="P452" i="8"/>
  <c r="J452" i="8"/>
  <c r="O451" i="8"/>
  <c r="P451" i="8" s="1"/>
  <c r="O450" i="8"/>
  <c r="J450" i="8"/>
  <c r="O449" i="8"/>
  <c r="J449" i="8"/>
  <c r="P448" i="8"/>
  <c r="O448" i="8"/>
  <c r="N448" i="8"/>
  <c r="M448" i="8"/>
  <c r="L448" i="8"/>
  <c r="I448" i="8"/>
  <c r="H448" i="8"/>
  <c r="O446" i="8"/>
  <c r="J446" i="8"/>
  <c r="P445" i="8"/>
  <c r="O445" i="8"/>
  <c r="J445" i="8"/>
  <c r="O443" i="8"/>
  <c r="I443" i="8" s="1"/>
  <c r="J443" i="8" s="1"/>
  <c r="O442" i="8"/>
  <c r="P442" i="8" s="1"/>
  <c r="O441" i="8"/>
  <c r="P441" i="8" s="1"/>
  <c r="I441" i="8"/>
  <c r="J441" i="8" s="1"/>
  <c r="O440" i="8"/>
  <c r="P440" i="8" s="1"/>
  <c r="J440" i="8"/>
  <c r="O439" i="8"/>
  <c r="P439" i="8" s="1"/>
  <c r="J439" i="8"/>
  <c r="O438" i="8"/>
  <c r="O436" i="8" s="1"/>
  <c r="J438" i="8"/>
  <c r="P437" i="8"/>
  <c r="O437" i="8"/>
  <c r="J437" i="8"/>
  <c r="N436" i="8"/>
  <c r="M436" i="8"/>
  <c r="L436" i="8"/>
  <c r="P436" i="8" s="1"/>
  <c r="I436" i="8"/>
  <c r="H436" i="8"/>
  <c r="J436" i="8" s="1"/>
  <c r="O434" i="8"/>
  <c r="P434" i="8" s="1"/>
  <c r="J434" i="8"/>
  <c r="O433" i="8"/>
  <c r="P433" i="8" s="1"/>
  <c r="N433" i="8"/>
  <c r="M433" i="8"/>
  <c r="L433" i="8"/>
  <c r="I433" i="8"/>
  <c r="J433" i="8" s="1"/>
  <c r="H433" i="8"/>
  <c r="P432" i="8"/>
  <c r="O432" i="8"/>
  <c r="I432" i="8" s="1"/>
  <c r="J432" i="8" s="1"/>
  <c r="O431" i="8"/>
  <c r="N431" i="8"/>
  <c r="M431" i="8"/>
  <c r="L431" i="8"/>
  <c r="H431" i="8"/>
  <c r="P430" i="8"/>
  <c r="O430" i="8"/>
  <c r="J430" i="8"/>
  <c r="O429" i="8"/>
  <c r="P429" i="8" s="1"/>
  <c r="J429" i="8"/>
  <c r="P428" i="8"/>
  <c r="O428" i="8"/>
  <c r="J428" i="8"/>
  <c r="O427" i="8"/>
  <c r="N427" i="8"/>
  <c r="M427" i="8"/>
  <c r="L427" i="8"/>
  <c r="P427" i="8" s="1"/>
  <c r="I427" i="8"/>
  <c r="H427" i="8"/>
  <c r="P426" i="8"/>
  <c r="O426" i="8"/>
  <c r="J426" i="8"/>
  <c r="O425" i="8"/>
  <c r="P425" i="8" s="1"/>
  <c r="J425" i="8"/>
  <c r="O424" i="8"/>
  <c r="P424" i="8" s="1"/>
  <c r="J424" i="8"/>
  <c r="N423" i="8"/>
  <c r="M423" i="8"/>
  <c r="O423" i="8" s="1"/>
  <c r="J423" i="8"/>
  <c r="P422" i="8"/>
  <c r="O422" i="8"/>
  <c r="J422" i="8"/>
  <c r="N421" i="8"/>
  <c r="N420" i="8" s="1"/>
  <c r="N419" i="8" s="1"/>
  <c r="N418" i="8" s="1"/>
  <c r="M421" i="8"/>
  <c r="M420" i="8" s="1"/>
  <c r="M100" i="8" s="1"/>
  <c r="M99" i="8" s="1"/>
  <c r="L421" i="8"/>
  <c r="I421" i="8"/>
  <c r="H421" i="8"/>
  <c r="J421" i="8" s="1"/>
  <c r="O417" i="8"/>
  <c r="Q417" i="8" s="1"/>
  <c r="K417" i="8"/>
  <c r="J417" i="8"/>
  <c r="O416" i="8"/>
  <c r="Q416" i="8" s="1"/>
  <c r="K416" i="8"/>
  <c r="J416" i="8"/>
  <c r="O415" i="8"/>
  <c r="Q415" i="8" s="1"/>
  <c r="K415" i="8"/>
  <c r="J415" i="8"/>
  <c r="Q414" i="8"/>
  <c r="N414" i="8"/>
  <c r="O414" i="8" s="1"/>
  <c r="M414" i="8"/>
  <c r="L414" i="8"/>
  <c r="K414" i="8"/>
  <c r="J414" i="8"/>
  <c r="I414" i="8"/>
  <c r="H414" i="8"/>
  <c r="O413" i="8"/>
  <c r="Q413" i="8" s="1"/>
  <c r="O412" i="8"/>
  <c r="I412" i="8" s="1"/>
  <c r="K412" i="8" s="1"/>
  <c r="N411" i="8"/>
  <c r="N404" i="8" s="1"/>
  <c r="M411" i="8"/>
  <c r="L411" i="8"/>
  <c r="H411" i="8"/>
  <c r="H404" i="8" s="1"/>
  <c r="O410" i="8"/>
  <c r="Q410" i="8" s="1"/>
  <c r="K410" i="8"/>
  <c r="J410" i="8"/>
  <c r="O409" i="8"/>
  <c r="O408" i="8" s="1"/>
  <c r="Q408" i="8" s="1"/>
  <c r="K409" i="8"/>
  <c r="J409" i="8"/>
  <c r="P408" i="8"/>
  <c r="N408" i="8"/>
  <c r="M408" i="8"/>
  <c r="L408" i="8"/>
  <c r="K408" i="8"/>
  <c r="J408" i="8"/>
  <c r="I408" i="8"/>
  <c r="H408" i="8"/>
  <c r="O407" i="8"/>
  <c r="Q407" i="8" s="1"/>
  <c r="K407" i="8"/>
  <c r="J407" i="8"/>
  <c r="O406" i="8"/>
  <c r="Q406" i="8" s="1"/>
  <c r="K406" i="8"/>
  <c r="J406" i="8"/>
  <c r="P405" i="8"/>
  <c r="N405" i="8"/>
  <c r="M405" i="8"/>
  <c r="L405" i="8"/>
  <c r="I405" i="8"/>
  <c r="H405" i="8"/>
  <c r="M404" i="8"/>
  <c r="L404" i="8"/>
  <c r="Q403" i="8"/>
  <c r="P403" i="8"/>
  <c r="O403" i="8"/>
  <c r="O402" i="8" s="1"/>
  <c r="Q402" i="8" s="1"/>
  <c r="K403" i="8"/>
  <c r="J403" i="8"/>
  <c r="N402" i="8"/>
  <c r="M402" i="8"/>
  <c r="L402" i="8"/>
  <c r="P402" i="8" s="1"/>
  <c r="I402" i="8"/>
  <c r="H402" i="8"/>
  <c r="J402" i="8" s="1"/>
  <c r="O401" i="8"/>
  <c r="Q401" i="8" s="1"/>
  <c r="K401" i="8"/>
  <c r="J401" i="8"/>
  <c r="Q400" i="8"/>
  <c r="P400" i="8"/>
  <c r="O400" i="8"/>
  <c r="K400" i="8"/>
  <c r="J400" i="8"/>
  <c r="N399" i="8"/>
  <c r="N398" i="8" s="1"/>
  <c r="N95" i="8" s="1"/>
  <c r="N74" i="8" s="1"/>
  <c r="M399" i="8"/>
  <c r="L399" i="8"/>
  <c r="I399" i="8"/>
  <c r="H399" i="8"/>
  <c r="M398" i="8"/>
  <c r="L398" i="8"/>
  <c r="Q397" i="8"/>
  <c r="O397" i="8"/>
  <c r="P397" i="8" s="1"/>
  <c r="K397" i="8"/>
  <c r="J397" i="8"/>
  <c r="O396" i="8"/>
  <c r="N396" i="8"/>
  <c r="N395" i="8" s="1"/>
  <c r="M396" i="8"/>
  <c r="M395" i="8" s="1"/>
  <c r="L396" i="8"/>
  <c r="P396" i="8" s="1"/>
  <c r="K396" i="8"/>
  <c r="J396" i="8"/>
  <c r="I396" i="8"/>
  <c r="H396" i="8"/>
  <c r="H395" i="8" s="1"/>
  <c r="O395" i="8"/>
  <c r="L395" i="8"/>
  <c r="P395" i="8" s="1"/>
  <c r="I395" i="8"/>
  <c r="K395" i="8" s="1"/>
  <c r="O394" i="8"/>
  <c r="K394" i="8"/>
  <c r="J394" i="8"/>
  <c r="Q393" i="8"/>
  <c r="P393" i="8"/>
  <c r="O393" i="8"/>
  <c r="K393" i="8"/>
  <c r="J393" i="8"/>
  <c r="N392" i="8"/>
  <c r="N87" i="8" s="1"/>
  <c r="N72" i="8" s="1"/>
  <c r="M392" i="8"/>
  <c r="L392" i="8"/>
  <c r="I392" i="8"/>
  <c r="K392" i="8" s="1"/>
  <c r="H392" i="8"/>
  <c r="J392" i="8" s="1"/>
  <c r="O391" i="8"/>
  <c r="J391" i="8"/>
  <c r="J390" i="8" s="1"/>
  <c r="I391" i="8"/>
  <c r="Q390" i="8"/>
  <c r="O390" i="8"/>
  <c r="N390" i="8"/>
  <c r="M390" i="8"/>
  <c r="L390" i="8"/>
  <c r="H390" i="8"/>
  <c r="J389" i="8"/>
  <c r="H389" i="8"/>
  <c r="O386" i="8"/>
  <c r="N386" i="8"/>
  <c r="M386" i="8"/>
  <c r="L386" i="8"/>
  <c r="P386" i="8" s="1"/>
  <c r="H386" i="8"/>
  <c r="P383" i="8"/>
  <c r="N383" i="8"/>
  <c r="M383" i="8"/>
  <c r="L383" i="8"/>
  <c r="H383" i="8"/>
  <c r="H381" i="8"/>
  <c r="H380" i="8"/>
  <c r="P378" i="8"/>
  <c r="J378" i="8"/>
  <c r="O377" i="8"/>
  <c r="P377" i="8" s="1"/>
  <c r="Q376" i="8"/>
  <c r="P376" i="8"/>
  <c r="O376" i="8"/>
  <c r="O375" i="8" s="1"/>
  <c r="O374" i="8" s="1"/>
  <c r="O373" i="8" s="1"/>
  <c r="O106" i="8" s="1"/>
  <c r="K376" i="8"/>
  <c r="J376" i="8"/>
  <c r="Q375" i="8"/>
  <c r="N375" i="8"/>
  <c r="N374" i="8" s="1"/>
  <c r="N373" i="8" s="1"/>
  <c r="M375" i="8"/>
  <c r="L375" i="8"/>
  <c r="P375" i="8" s="1"/>
  <c r="J375" i="8"/>
  <c r="I375" i="8"/>
  <c r="H375" i="8"/>
  <c r="H374" i="8" s="1"/>
  <c r="Q374" i="8"/>
  <c r="M374" i="8"/>
  <c r="M373" i="8" s="1"/>
  <c r="L374" i="8"/>
  <c r="L373" i="8" s="1"/>
  <c r="H373" i="8"/>
  <c r="O372" i="8"/>
  <c r="K372" i="8"/>
  <c r="J372" i="8"/>
  <c r="P371" i="8"/>
  <c r="O371" i="8"/>
  <c r="Q371" i="8" s="1"/>
  <c r="K371" i="8"/>
  <c r="J371" i="8"/>
  <c r="Q370" i="8"/>
  <c r="O370" i="8"/>
  <c r="P370" i="8" s="1"/>
  <c r="K370" i="8"/>
  <c r="J370" i="8"/>
  <c r="O369" i="8"/>
  <c r="K369" i="8"/>
  <c r="J369" i="8"/>
  <c r="O368" i="8"/>
  <c r="Q368" i="8" s="1"/>
  <c r="K368" i="8"/>
  <c r="J368" i="8"/>
  <c r="O367" i="8"/>
  <c r="O366" i="8" s="1"/>
  <c r="N367" i="8"/>
  <c r="M367" i="8"/>
  <c r="L367" i="8"/>
  <c r="L366" i="8" s="1"/>
  <c r="P366" i="8" s="1"/>
  <c r="I367" i="8"/>
  <c r="K367" i="8" s="1"/>
  <c r="H367" i="8"/>
  <c r="N366" i="8"/>
  <c r="N365" i="8" s="1"/>
  <c r="M366" i="8"/>
  <c r="M365" i="8" s="1"/>
  <c r="K366" i="8"/>
  <c r="J366" i="8"/>
  <c r="I366" i="8"/>
  <c r="H366" i="8"/>
  <c r="H365" i="8" s="1"/>
  <c r="L365" i="8"/>
  <c r="I365" i="8"/>
  <c r="K365" i="8" s="1"/>
  <c r="O364" i="8"/>
  <c r="K364" i="8"/>
  <c r="J364" i="8"/>
  <c r="Q363" i="8"/>
  <c r="P363" i="8"/>
  <c r="O363" i="8"/>
  <c r="K363" i="8"/>
  <c r="J363" i="8"/>
  <c r="N362" i="8"/>
  <c r="N173" i="8" s="1"/>
  <c r="M362" i="8"/>
  <c r="L362" i="8"/>
  <c r="I362" i="8"/>
  <c r="K362" i="8" s="1"/>
  <c r="H362" i="8"/>
  <c r="J362" i="8" s="1"/>
  <c r="O359" i="8"/>
  <c r="O358" i="8" s="1"/>
  <c r="K359" i="8"/>
  <c r="J359" i="8"/>
  <c r="Q358" i="8"/>
  <c r="P358" i="8"/>
  <c r="N358" i="8"/>
  <c r="M358" i="8"/>
  <c r="L358" i="8"/>
  <c r="I358" i="8"/>
  <c r="K358" i="8" s="1"/>
  <c r="H358" i="8"/>
  <c r="H357" i="8"/>
  <c r="O356" i="8"/>
  <c r="P356" i="8" s="1"/>
  <c r="J356" i="8"/>
  <c r="O355" i="8"/>
  <c r="P355" i="8" s="1"/>
  <c r="J355" i="8"/>
  <c r="P354" i="8"/>
  <c r="O354" i="8"/>
  <c r="J354" i="8"/>
  <c r="O353" i="8"/>
  <c r="J353" i="8"/>
  <c r="N352" i="8"/>
  <c r="M352" i="8"/>
  <c r="L352" i="8"/>
  <c r="I352" i="8"/>
  <c r="H352" i="8"/>
  <c r="J352" i="8" s="1"/>
  <c r="O351" i="8"/>
  <c r="P351" i="8" s="1"/>
  <c r="I351" i="8"/>
  <c r="J351" i="8" s="1"/>
  <c r="O350" i="8"/>
  <c r="I350" i="8" s="1"/>
  <c r="O349" i="8"/>
  <c r="I349" i="8" s="1"/>
  <c r="J349" i="8" s="1"/>
  <c r="P348" i="8"/>
  <c r="O348" i="8"/>
  <c r="J348" i="8"/>
  <c r="P347" i="8"/>
  <c r="O347" i="8"/>
  <c r="J347" i="8"/>
  <c r="O346" i="8"/>
  <c r="P346" i="8" s="1"/>
  <c r="J346" i="8"/>
  <c r="O345" i="8"/>
  <c r="P345" i="8" s="1"/>
  <c r="J345" i="8"/>
  <c r="O344" i="8"/>
  <c r="P344" i="8" s="1"/>
  <c r="J344" i="8"/>
  <c r="P343" i="8"/>
  <c r="O343" i="8"/>
  <c r="J343" i="8"/>
  <c r="P342" i="8"/>
  <c r="O342" i="8"/>
  <c r="J342" i="8"/>
  <c r="O341" i="8"/>
  <c r="I341" i="8"/>
  <c r="O340" i="8"/>
  <c r="I340" i="8" s="1"/>
  <c r="J340" i="8" s="1"/>
  <c r="N339" i="8"/>
  <c r="N338" i="8" s="1"/>
  <c r="N98" i="8" s="1"/>
  <c r="M339" i="8"/>
  <c r="M338" i="8" s="1"/>
  <c r="M98" i="8" s="1"/>
  <c r="L339" i="8"/>
  <c r="H339" i="8"/>
  <c r="L338" i="8"/>
  <c r="P336" i="8"/>
  <c r="O336" i="8"/>
  <c r="J336" i="8"/>
  <c r="P335" i="8"/>
  <c r="O335" i="8"/>
  <c r="J335" i="8"/>
  <c r="J93" i="8" s="1"/>
  <c r="O334" i="8"/>
  <c r="O333" i="8" s="1"/>
  <c r="N333" i="8"/>
  <c r="M333" i="8"/>
  <c r="L333" i="8"/>
  <c r="H333" i="8"/>
  <c r="H332" i="8" s="1"/>
  <c r="H88" i="8" s="1"/>
  <c r="H73" i="8" s="1"/>
  <c r="O331" i="8"/>
  <c r="P331" i="8" s="1"/>
  <c r="J331" i="8"/>
  <c r="P330" i="8"/>
  <c r="O330" i="8"/>
  <c r="O329" i="8" s="1"/>
  <c r="O168" i="8" s="1"/>
  <c r="Q168" i="8" s="1"/>
  <c r="N330" i="8"/>
  <c r="M330" i="8"/>
  <c r="M329" i="8" s="1"/>
  <c r="M86" i="8" s="1"/>
  <c r="M71" i="8" s="1"/>
  <c r="L330" i="8"/>
  <c r="L329" i="8" s="1"/>
  <c r="L86" i="8" s="1"/>
  <c r="I330" i="8"/>
  <c r="I329" i="8" s="1"/>
  <c r="I168" i="8" s="1"/>
  <c r="H330" i="8"/>
  <c r="P329" i="8"/>
  <c r="N329" i="8"/>
  <c r="N168" i="8" s="1"/>
  <c r="O328" i="8"/>
  <c r="P328" i="8" s="1"/>
  <c r="P327" i="8"/>
  <c r="O327" i="8"/>
  <c r="J327" i="8"/>
  <c r="Q326" i="8"/>
  <c r="O326" i="8"/>
  <c r="O383" i="8" s="1"/>
  <c r="I326" i="8"/>
  <c r="J326" i="8" s="1"/>
  <c r="O325" i="8"/>
  <c r="O324" i="8"/>
  <c r="P324" i="8" s="1"/>
  <c r="K324" i="8"/>
  <c r="J324" i="8"/>
  <c r="P323" i="8"/>
  <c r="O323" i="8"/>
  <c r="O322" i="8" s="1"/>
  <c r="P322" i="8" s="1"/>
  <c r="J323" i="8"/>
  <c r="N322" i="8"/>
  <c r="M322" i="8"/>
  <c r="L322" i="8"/>
  <c r="H322" i="8"/>
  <c r="P321" i="8"/>
  <c r="O321" i="8"/>
  <c r="J321" i="8"/>
  <c r="O320" i="8"/>
  <c r="P320" i="8" s="1"/>
  <c r="J320" i="8"/>
  <c r="O319" i="8"/>
  <c r="P319" i="8" s="1"/>
  <c r="J319" i="8"/>
  <c r="O318" i="8"/>
  <c r="P318" i="8" s="1"/>
  <c r="K318" i="8"/>
  <c r="J318" i="8"/>
  <c r="P317" i="8"/>
  <c r="O317" i="8"/>
  <c r="J317" i="8"/>
  <c r="O316" i="8"/>
  <c r="K316" i="8"/>
  <c r="J316" i="8"/>
  <c r="O315" i="8"/>
  <c r="P315" i="8" s="1"/>
  <c r="J315" i="8"/>
  <c r="O314" i="8"/>
  <c r="Q314" i="8" s="1"/>
  <c r="I314" i="8"/>
  <c r="N313" i="8"/>
  <c r="M313" i="8"/>
  <c r="L313" i="8"/>
  <c r="H313" i="8"/>
  <c r="P312" i="8"/>
  <c r="O312" i="8"/>
  <c r="J312" i="8"/>
  <c r="O311" i="8"/>
  <c r="J311" i="8"/>
  <c r="P310" i="8"/>
  <c r="O310" i="8"/>
  <c r="J310" i="8"/>
  <c r="N309" i="8"/>
  <c r="M309" i="8"/>
  <c r="L309" i="8"/>
  <c r="I309" i="8"/>
  <c r="J309" i="8" s="1"/>
  <c r="H309" i="8"/>
  <c r="P308" i="8"/>
  <c r="O308" i="8"/>
  <c r="Q308" i="8" s="1"/>
  <c r="K308" i="8"/>
  <c r="J308" i="8"/>
  <c r="O307" i="8"/>
  <c r="P307" i="8" s="1"/>
  <c r="I307" i="8"/>
  <c r="K307" i="8" s="1"/>
  <c r="O306" i="8"/>
  <c r="Q306" i="8" s="1"/>
  <c r="I306" i="8"/>
  <c r="P305" i="8"/>
  <c r="O305" i="8"/>
  <c r="Q305" i="8" s="1"/>
  <c r="P304" i="8"/>
  <c r="O304" i="8"/>
  <c r="J304" i="8"/>
  <c r="Q303" i="8"/>
  <c r="O303" i="8"/>
  <c r="P303" i="8" s="1"/>
  <c r="K303" i="8"/>
  <c r="J303" i="8"/>
  <c r="O302" i="8"/>
  <c r="Q302" i="8" s="1"/>
  <c r="I302" i="8"/>
  <c r="K302" i="8" s="1"/>
  <c r="Q301" i="8"/>
  <c r="P301" i="8"/>
  <c r="O301" i="8"/>
  <c r="I301" i="8"/>
  <c r="O300" i="8"/>
  <c r="P300" i="8" s="1"/>
  <c r="I300" i="8"/>
  <c r="O299" i="8"/>
  <c r="P299" i="8" s="1"/>
  <c r="J299" i="8"/>
  <c r="Q298" i="8"/>
  <c r="O298" i="8"/>
  <c r="J298" i="8"/>
  <c r="I298" i="8"/>
  <c r="K298" i="8" s="1"/>
  <c r="N297" i="8"/>
  <c r="M297" i="8"/>
  <c r="L297" i="8"/>
  <c r="H297" i="8"/>
  <c r="O295" i="8"/>
  <c r="P295" i="8" s="1"/>
  <c r="I295" i="8"/>
  <c r="O294" i="8"/>
  <c r="Q294" i="8" s="1"/>
  <c r="K294" i="8"/>
  <c r="J294" i="8"/>
  <c r="Q293" i="8"/>
  <c r="P293" i="8"/>
  <c r="O293" i="8"/>
  <c r="K293" i="8"/>
  <c r="J293" i="8"/>
  <c r="O292" i="8"/>
  <c r="K292" i="8"/>
  <c r="J292" i="8"/>
  <c r="O291" i="8"/>
  <c r="K291" i="8"/>
  <c r="J291" i="8"/>
  <c r="O290" i="8"/>
  <c r="Q290" i="8" s="1"/>
  <c r="K290" i="8"/>
  <c r="J290" i="8"/>
  <c r="N289" i="8"/>
  <c r="M289" i="8"/>
  <c r="L289" i="8"/>
  <c r="H289" i="8"/>
  <c r="O288" i="8"/>
  <c r="K288" i="8"/>
  <c r="J288" i="8"/>
  <c r="O287" i="8"/>
  <c r="P287" i="8" s="1"/>
  <c r="J287" i="8"/>
  <c r="I287" i="8"/>
  <c r="K287" i="8" s="1"/>
  <c r="O286" i="8"/>
  <c r="P286" i="8" s="1"/>
  <c r="J286" i="8"/>
  <c r="P285" i="8"/>
  <c r="O285" i="8"/>
  <c r="J285" i="8"/>
  <c r="P284" i="8"/>
  <c r="O284" i="8"/>
  <c r="J284" i="8"/>
  <c r="P283" i="8"/>
  <c r="O283" i="8"/>
  <c r="J283" i="8"/>
  <c r="O282" i="8"/>
  <c r="N282" i="8"/>
  <c r="M282" i="8"/>
  <c r="L282" i="8"/>
  <c r="I282" i="8"/>
  <c r="K282" i="8" s="1"/>
  <c r="H282" i="8"/>
  <c r="J282" i="8" s="1"/>
  <c r="Q281" i="8"/>
  <c r="O281" i="8"/>
  <c r="P281" i="8" s="1"/>
  <c r="K281" i="8"/>
  <c r="J281" i="8"/>
  <c r="Q280" i="8"/>
  <c r="O280" i="8"/>
  <c r="I280" i="8" s="1"/>
  <c r="J280" i="8" s="1"/>
  <c r="K280" i="8"/>
  <c r="P279" i="8"/>
  <c r="O279" i="8"/>
  <c r="J279" i="8"/>
  <c r="O278" i="8"/>
  <c r="P278" i="8" s="1"/>
  <c r="J278" i="8"/>
  <c r="P277" i="8"/>
  <c r="O277" i="8"/>
  <c r="Q277" i="8" s="1"/>
  <c r="K277" i="8"/>
  <c r="J277" i="8"/>
  <c r="P276" i="8"/>
  <c r="O276" i="8"/>
  <c r="Q276" i="8" s="1"/>
  <c r="P275" i="8"/>
  <c r="O275" i="8"/>
  <c r="J275" i="8"/>
  <c r="O274" i="8"/>
  <c r="P274" i="8" s="1"/>
  <c r="J274" i="8"/>
  <c r="O273" i="8"/>
  <c r="P273" i="8" s="1"/>
  <c r="J273" i="8"/>
  <c r="P272" i="8"/>
  <c r="O272" i="8"/>
  <c r="J272" i="8"/>
  <c r="O271" i="8"/>
  <c r="P271" i="8" s="1"/>
  <c r="J271" i="8"/>
  <c r="O270" i="8"/>
  <c r="P270" i="8" s="1"/>
  <c r="J270" i="8"/>
  <c r="O269" i="8"/>
  <c r="P269" i="8" s="1"/>
  <c r="I269" i="8"/>
  <c r="P268" i="8"/>
  <c r="O268" i="8"/>
  <c r="J268" i="8"/>
  <c r="Q267" i="8"/>
  <c r="O267" i="8"/>
  <c r="P267" i="8" s="1"/>
  <c r="K267" i="8"/>
  <c r="J267" i="8"/>
  <c r="P266" i="8"/>
  <c r="O266" i="8"/>
  <c r="Q266" i="8" s="1"/>
  <c r="N265" i="8"/>
  <c r="M265" i="8"/>
  <c r="L265" i="8"/>
  <c r="L264" i="8" s="1"/>
  <c r="H265" i="8"/>
  <c r="H260" i="8"/>
  <c r="H259" i="8"/>
  <c r="P258" i="8"/>
  <c r="J258" i="8"/>
  <c r="O257" i="8"/>
  <c r="J257" i="8"/>
  <c r="O256" i="8"/>
  <c r="P256" i="8" s="1"/>
  <c r="J256" i="8"/>
  <c r="P255" i="8"/>
  <c r="O255" i="8"/>
  <c r="J255" i="8"/>
  <c r="P254" i="8"/>
  <c r="O254" i="8"/>
  <c r="J254" i="8"/>
  <c r="P253" i="8"/>
  <c r="O253" i="8"/>
  <c r="J253" i="8"/>
  <c r="P252" i="8"/>
  <c r="O252" i="8"/>
  <c r="J252" i="8"/>
  <c r="O251" i="8"/>
  <c r="O250" i="8" s="1"/>
  <c r="O249" i="8" s="1"/>
  <c r="N251" i="8"/>
  <c r="N250" i="8" s="1"/>
  <c r="M251" i="8"/>
  <c r="L251" i="8"/>
  <c r="I251" i="8"/>
  <c r="H251" i="8"/>
  <c r="J251" i="8" s="1"/>
  <c r="M250" i="8"/>
  <c r="L250" i="8"/>
  <c r="L105" i="8" s="1"/>
  <c r="I250" i="8"/>
  <c r="H250" i="8"/>
  <c r="J250" i="8" s="1"/>
  <c r="I249" i="8"/>
  <c r="I104" i="8" s="1"/>
  <c r="H249" i="8"/>
  <c r="O248" i="8"/>
  <c r="K248" i="8"/>
  <c r="J248" i="8"/>
  <c r="J101" i="8" s="1"/>
  <c r="O247" i="8"/>
  <c r="J247" i="8"/>
  <c r="N246" i="8"/>
  <c r="N244" i="8" s="1"/>
  <c r="M246" i="8"/>
  <c r="L246" i="8"/>
  <c r="I246" i="8"/>
  <c r="H246" i="8"/>
  <c r="H244" i="8" s="1"/>
  <c r="P245" i="8"/>
  <c r="J245" i="8"/>
  <c r="M244" i="8"/>
  <c r="I244" i="8"/>
  <c r="O243" i="8"/>
  <c r="J243" i="8"/>
  <c r="O242" i="8"/>
  <c r="Q242" i="8" s="1"/>
  <c r="J242" i="8"/>
  <c r="N241" i="8"/>
  <c r="N240" i="8" s="1"/>
  <c r="M241" i="8"/>
  <c r="M240" i="8" s="1"/>
  <c r="L241" i="8"/>
  <c r="I241" i="8"/>
  <c r="I240" i="8" s="1"/>
  <c r="H241" i="8"/>
  <c r="J241" i="8" s="1"/>
  <c r="H240" i="8"/>
  <c r="H96" i="8" s="1"/>
  <c r="H75" i="8" s="1"/>
  <c r="P239" i="8"/>
  <c r="O239" i="8"/>
  <c r="J239" i="8"/>
  <c r="O238" i="8"/>
  <c r="N238" i="8"/>
  <c r="N237" i="8" s="1"/>
  <c r="N260" i="8" s="1"/>
  <c r="N259" i="8" s="1"/>
  <c r="M238" i="8"/>
  <c r="M237" i="8" s="1"/>
  <c r="L238" i="8"/>
  <c r="I238" i="8"/>
  <c r="J238" i="8" s="1"/>
  <c r="H238" i="8"/>
  <c r="H237" i="8" s="1"/>
  <c r="O237" i="8"/>
  <c r="O236" i="8"/>
  <c r="K236" i="8"/>
  <c r="J236" i="8"/>
  <c r="N235" i="8"/>
  <c r="M235" i="8"/>
  <c r="M87" i="8" s="1"/>
  <c r="M72" i="8" s="1"/>
  <c r="L235" i="8"/>
  <c r="K235" i="8"/>
  <c r="J235" i="8"/>
  <c r="J87" i="8" s="1"/>
  <c r="J72" i="8" s="1"/>
  <c r="I235" i="8"/>
  <c r="H235" i="8"/>
  <c r="P234" i="8"/>
  <c r="O234" i="8"/>
  <c r="J234" i="8"/>
  <c r="P233" i="8"/>
  <c r="O233" i="8"/>
  <c r="J233" i="8"/>
  <c r="O232" i="8"/>
  <c r="P232" i="8" s="1"/>
  <c r="J232" i="8"/>
  <c r="O230" i="8"/>
  <c r="P230" i="8" s="1"/>
  <c r="J230" i="8"/>
  <c r="N229" i="8"/>
  <c r="M229" i="8"/>
  <c r="L229" i="8"/>
  <c r="J229" i="8"/>
  <c r="I229" i="8"/>
  <c r="H229" i="8"/>
  <c r="P228" i="8"/>
  <c r="O228" i="8"/>
  <c r="J228" i="8"/>
  <c r="P227" i="8"/>
  <c r="O227" i="8"/>
  <c r="J227" i="8"/>
  <c r="O226" i="8"/>
  <c r="P226" i="8" s="1"/>
  <c r="J226" i="8"/>
  <c r="O225" i="8"/>
  <c r="P225" i="8" s="1"/>
  <c r="J225" i="8"/>
  <c r="P224" i="8"/>
  <c r="O224" i="8"/>
  <c r="J224" i="8"/>
  <c r="O223" i="8"/>
  <c r="P223" i="8" s="1"/>
  <c r="N223" i="8"/>
  <c r="N206" i="8" s="1"/>
  <c r="M223" i="8"/>
  <c r="L223" i="8"/>
  <c r="J223" i="8"/>
  <c r="I223" i="8"/>
  <c r="H223" i="8"/>
  <c r="P222" i="8"/>
  <c r="O222" i="8"/>
  <c r="J222" i="8"/>
  <c r="O221" i="8"/>
  <c r="P221" i="8" s="1"/>
  <c r="J221" i="8"/>
  <c r="O220" i="8"/>
  <c r="P220" i="8" s="1"/>
  <c r="J220" i="8"/>
  <c r="N219" i="8"/>
  <c r="M219" i="8"/>
  <c r="L219" i="8"/>
  <c r="J219" i="8"/>
  <c r="I219" i="8"/>
  <c r="H219" i="8"/>
  <c r="P218" i="8"/>
  <c r="O218" i="8"/>
  <c r="J218" i="8"/>
  <c r="O217" i="8"/>
  <c r="I217" i="8"/>
  <c r="Q216" i="8"/>
  <c r="O216" i="8"/>
  <c r="P216" i="8" s="1"/>
  <c r="K216" i="8"/>
  <c r="J216" i="8"/>
  <c r="O215" i="8"/>
  <c r="O214" i="8"/>
  <c r="P214" i="8" s="1"/>
  <c r="J214" i="8"/>
  <c r="P213" i="8"/>
  <c r="O213" i="8"/>
  <c r="J213" i="8"/>
  <c r="P212" i="8"/>
  <c r="O212" i="8"/>
  <c r="J212" i="8"/>
  <c r="O211" i="8"/>
  <c r="I211" i="8" s="1"/>
  <c r="J211" i="8" s="1"/>
  <c r="O210" i="8"/>
  <c r="Q210" i="8" s="1"/>
  <c r="I210" i="8"/>
  <c r="K210" i="8" s="1"/>
  <c r="O209" i="8"/>
  <c r="P209" i="8" s="1"/>
  <c r="J209" i="8"/>
  <c r="P208" i="8"/>
  <c r="O208" i="8"/>
  <c r="J208" i="8"/>
  <c r="N207" i="8"/>
  <c r="M207" i="8"/>
  <c r="L207" i="8"/>
  <c r="H207" i="8"/>
  <c r="H206" i="8" s="1"/>
  <c r="L206" i="8"/>
  <c r="P205" i="8"/>
  <c r="O205" i="8"/>
  <c r="J205" i="8"/>
  <c r="O204" i="8"/>
  <c r="P204" i="8" s="1"/>
  <c r="J204" i="8"/>
  <c r="O203" i="8"/>
  <c r="P203" i="8" s="1"/>
  <c r="J203" i="8"/>
  <c r="O202" i="8"/>
  <c r="P202" i="8" s="1"/>
  <c r="J202" i="8"/>
  <c r="P201" i="8"/>
  <c r="O201" i="8"/>
  <c r="J201" i="8"/>
  <c r="O200" i="8"/>
  <c r="O199" i="8" s="1"/>
  <c r="P199" i="8" s="1"/>
  <c r="J200" i="8"/>
  <c r="N199" i="8"/>
  <c r="M199" i="8"/>
  <c r="M179" i="8" s="1"/>
  <c r="L199" i="8"/>
  <c r="I199" i="8"/>
  <c r="H199" i="8"/>
  <c r="J199" i="8" s="1"/>
  <c r="O198" i="8"/>
  <c r="P198" i="8" s="1"/>
  <c r="J198" i="8"/>
  <c r="P197" i="8"/>
  <c r="O197" i="8"/>
  <c r="N197" i="8"/>
  <c r="M197" i="8"/>
  <c r="L197" i="8"/>
  <c r="L179" i="8" s="1"/>
  <c r="I197" i="8"/>
  <c r="H197" i="8"/>
  <c r="J197" i="8" s="1"/>
  <c r="P196" i="8"/>
  <c r="O196" i="8"/>
  <c r="J196" i="8"/>
  <c r="O195" i="8"/>
  <c r="P195" i="8" s="1"/>
  <c r="J195" i="8"/>
  <c r="O194" i="8"/>
  <c r="P194" i="8" s="1"/>
  <c r="J194" i="8"/>
  <c r="P193" i="8"/>
  <c r="O193" i="8"/>
  <c r="J193" i="8"/>
  <c r="O192" i="8"/>
  <c r="P192" i="8" s="1"/>
  <c r="J192" i="8"/>
  <c r="P191" i="8"/>
  <c r="O191" i="8"/>
  <c r="J191" i="8"/>
  <c r="O190" i="8"/>
  <c r="P190" i="8" s="1"/>
  <c r="J190" i="8"/>
  <c r="P189" i="8"/>
  <c r="O189" i="8"/>
  <c r="J189" i="8"/>
  <c r="O188" i="8"/>
  <c r="P188" i="8" s="1"/>
  <c r="J188" i="8"/>
  <c r="O187" i="8"/>
  <c r="P187" i="8" s="1"/>
  <c r="J187" i="8"/>
  <c r="J180" i="8" s="1"/>
  <c r="J179" i="8" s="1"/>
  <c r="O186" i="8"/>
  <c r="P186" i="8" s="1"/>
  <c r="J186" i="8"/>
  <c r="P185" i="8"/>
  <c r="O185" i="8"/>
  <c r="J185" i="8"/>
  <c r="P184" i="8"/>
  <c r="O184" i="8"/>
  <c r="J184" i="8"/>
  <c r="O183" i="8"/>
  <c r="P183" i="8" s="1"/>
  <c r="J183" i="8"/>
  <c r="O182" i="8"/>
  <c r="P182" i="8" s="1"/>
  <c r="J182" i="8"/>
  <c r="O181" i="8"/>
  <c r="J181" i="8"/>
  <c r="N180" i="8"/>
  <c r="N179" i="8" s="1"/>
  <c r="M180" i="8"/>
  <c r="L180" i="8"/>
  <c r="I180" i="8"/>
  <c r="I179" i="8" s="1"/>
  <c r="H180" i="8"/>
  <c r="P176" i="8"/>
  <c r="J176" i="8"/>
  <c r="I175" i="8"/>
  <c r="L173" i="8"/>
  <c r="N169" i="8"/>
  <c r="M169" i="8"/>
  <c r="L169" i="8"/>
  <c r="K169" i="8"/>
  <c r="J169" i="8"/>
  <c r="I169" i="8"/>
  <c r="H169" i="8"/>
  <c r="M168" i="8"/>
  <c r="L168" i="8"/>
  <c r="O162" i="8"/>
  <c r="Q162" i="8" s="1"/>
  <c r="N162" i="8"/>
  <c r="M162" i="8"/>
  <c r="L162" i="8"/>
  <c r="I162" i="8"/>
  <c r="H162" i="8"/>
  <c r="M160" i="8"/>
  <c r="L160" i="8"/>
  <c r="P159" i="8"/>
  <c r="O159" i="8"/>
  <c r="J159" i="8"/>
  <c r="O158" i="8"/>
  <c r="O157" i="8" s="1"/>
  <c r="O160" i="8" s="1"/>
  <c r="Q160" i="8" s="1"/>
  <c r="I158" i="8"/>
  <c r="K158" i="8" s="1"/>
  <c r="N157" i="8"/>
  <c r="N160" i="8" s="1"/>
  <c r="M157" i="8"/>
  <c r="M173" i="8" s="1"/>
  <c r="L157" i="8"/>
  <c r="Q157" i="8" s="1"/>
  <c r="H157" i="8"/>
  <c r="H173" i="8" s="1"/>
  <c r="P156" i="8"/>
  <c r="O156" i="8"/>
  <c r="J156" i="8"/>
  <c r="P155" i="8"/>
  <c r="O155" i="8"/>
  <c r="J155" i="8"/>
  <c r="O154" i="8"/>
  <c r="P154" i="8" s="1"/>
  <c r="J154" i="8"/>
  <c r="O153" i="8"/>
  <c r="J153" i="8"/>
  <c r="N152" i="8"/>
  <c r="M152" i="8"/>
  <c r="L152" i="8"/>
  <c r="I152" i="8"/>
  <c r="H152" i="8"/>
  <c r="J152" i="8" s="1"/>
  <c r="P151" i="8"/>
  <c r="O151" i="8"/>
  <c r="J151" i="8"/>
  <c r="O150" i="8"/>
  <c r="P150" i="8" s="1"/>
  <c r="J150" i="8"/>
  <c r="O149" i="8"/>
  <c r="P149" i="8" s="1"/>
  <c r="J149" i="8"/>
  <c r="P148" i="8"/>
  <c r="O148" i="8"/>
  <c r="J148" i="8"/>
  <c r="N147" i="8"/>
  <c r="M147" i="8"/>
  <c r="L147" i="8"/>
  <c r="I147" i="8"/>
  <c r="H147" i="8"/>
  <c r="J147" i="8" s="1"/>
  <c r="O146" i="8"/>
  <c r="P146" i="8" s="1"/>
  <c r="J146" i="8"/>
  <c r="P145" i="8"/>
  <c r="O145" i="8"/>
  <c r="J145" i="8"/>
  <c r="O144" i="8"/>
  <c r="P144" i="8" s="1"/>
  <c r="J144" i="8"/>
  <c r="O143" i="8"/>
  <c r="P143" i="8" s="1"/>
  <c r="J143" i="8"/>
  <c r="O142" i="8"/>
  <c r="P142" i="8" s="1"/>
  <c r="J142" i="8"/>
  <c r="P141" i="8"/>
  <c r="O141" i="8"/>
  <c r="J141" i="8"/>
  <c r="N140" i="8"/>
  <c r="M140" i="8"/>
  <c r="M139" i="8" s="1"/>
  <c r="L140" i="8"/>
  <c r="I140" i="8"/>
  <c r="I139" i="8" s="1"/>
  <c r="H140" i="8"/>
  <c r="J140" i="8" s="1"/>
  <c r="N139" i="8"/>
  <c r="O138" i="8"/>
  <c r="P138" i="8" s="1"/>
  <c r="J138" i="8"/>
  <c r="O137" i="8"/>
  <c r="P137" i="8" s="1"/>
  <c r="J137" i="8"/>
  <c r="P136" i="8"/>
  <c r="O136" i="8"/>
  <c r="J136" i="8"/>
  <c r="O135" i="8"/>
  <c r="P135" i="8" s="1"/>
  <c r="J135" i="8"/>
  <c r="P134" i="8"/>
  <c r="O134" i="8"/>
  <c r="J134" i="8"/>
  <c r="O133" i="8"/>
  <c r="P133" i="8" s="1"/>
  <c r="J133" i="8"/>
  <c r="N132" i="8"/>
  <c r="M132" i="8"/>
  <c r="L132" i="8"/>
  <c r="I132" i="8"/>
  <c r="H132" i="8"/>
  <c r="J132" i="8" s="1"/>
  <c r="P131" i="8"/>
  <c r="O131" i="8"/>
  <c r="J131" i="8"/>
  <c r="O130" i="8"/>
  <c r="N130" i="8"/>
  <c r="M130" i="8"/>
  <c r="L130" i="8"/>
  <c r="P130" i="8" s="1"/>
  <c r="I130" i="8"/>
  <c r="I112" i="8" s="1"/>
  <c r="H130" i="8"/>
  <c r="P129" i="8"/>
  <c r="O129" i="8"/>
  <c r="J129" i="8"/>
  <c r="O128" i="8"/>
  <c r="P128" i="8" s="1"/>
  <c r="J128" i="8"/>
  <c r="O127" i="8"/>
  <c r="P127" i="8" s="1"/>
  <c r="J127" i="8"/>
  <c r="P126" i="8"/>
  <c r="O126" i="8"/>
  <c r="J126" i="8"/>
  <c r="P125" i="8"/>
  <c r="O125" i="8"/>
  <c r="J125" i="8"/>
  <c r="O124" i="8"/>
  <c r="P124" i="8" s="1"/>
  <c r="J124" i="8"/>
  <c r="P123" i="8"/>
  <c r="O123" i="8"/>
  <c r="J123" i="8"/>
  <c r="O122" i="8"/>
  <c r="P122" i="8" s="1"/>
  <c r="J122" i="8"/>
  <c r="O121" i="8"/>
  <c r="P121" i="8" s="1"/>
  <c r="J121" i="8"/>
  <c r="P120" i="8"/>
  <c r="O120" i="8"/>
  <c r="J120" i="8"/>
  <c r="O119" i="8"/>
  <c r="P119" i="8" s="1"/>
  <c r="J119" i="8"/>
  <c r="P118" i="8"/>
  <c r="O118" i="8"/>
  <c r="J118" i="8"/>
  <c r="O117" i="8"/>
  <c r="P117" i="8" s="1"/>
  <c r="J117" i="8"/>
  <c r="O116" i="8"/>
  <c r="P116" i="8" s="1"/>
  <c r="J116" i="8"/>
  <c r="O115" i="8"/>
  <c r="J115" i="8"/>
  <c r="P114" i="8"/>
  <c r="O114" i="8"/>
  <c r="J114" i="8"/>
  <c r="N113" i="8"/>
  <c r="M113" i="8"/>
  <c r="M112" i="8" s="1"/>
  <c r="L113" i="8"/>
  <c r="I113" i="8"/>
  <c r="H113" i="8"/>
  <c r="N112" i="8"/>
  <c r="H112" i="8"/>
  <c r="N109" i="8"/>
  <c r="N81" i="8" s="1"/>
  <c r="M109" i="8"/>
  <c r="M81" i="8" s="1"/>
  <c r="L109" i="8"/>
  <c r="H109" i="8"/>
  <c r="H81" i="8" s="1"/>
  <c r="O108" i="8"/>
  <c r="N108" i="8"/>
  <c r="N106" i="8" s="1"/>
  <c r="M108" i="8"/>
  <c r="L108" i="8"/>
  <c r="L106" i="8" s="1"/>
  <c r="P106" i="8" s="1"/>
  <c r="J108" i="8"/>
  <c r="J106" i="8" s="1"/>
  <c r="I108" i="8"/>
  <c r="K108" i="8" s="1"/>
  <c r="H108" i="8"/>
  <c r="P107" i="8"/>
  <c r="K107" i="8"/>
  <c r="Q106" i="8"/>
  <c r="M106" i="8"/>
  <c r="I106" i="8"/>
  <c r="K106" i="8" s="1"/>
  <c r="H106" i="8"/>
  <c r="I105" i="8"/>
  <c r="I80" i="8" s="1"/>
  <c r="H105" i="8"/>
  <c r="K105" i="8" s="1"/>
  <c r="Q103" i="8"/>
  <c r="O103" i="8"/>
  <c r="N103" i="8"/>
  <c r="N78" i="8" s="1"/>
  <c r="M103" i="8"/>
  <c r="M78" i="8" s="1"/>
  <c r="L103" i="8"/>
  <c r="P103" i="8" s="1"/>
  <c r="H103" i="8"/>
  <c r="H78" i="8" s="1"/>
  <c r="M102" i="8"/>
  <c r="M77" i="8" s="1"/>
  <c r="L102" i="8"/>
  <c r="N101" i="8"/>
  <c r="M101" i="8"/>
  <c r="L101" i="8"/>
  <c r="I101" i="8"/>
  <c r="H101" i="8"/>
  <c r="K101" i="8" s="1"/>
  <c r="M95" i="8"/>
  <c r="Q94" i="8"/>
  <c r="O94" i="8"/>
  <c r="N94" i="8"/>
  <c r="M94" i="8"/>
  <c r="L94" i="8"/>
  <c r="P94" i="8" s="1"/>
  <c r="J94" i="8"/>
  <c r="I94" i="8"/>
  <c r="K94" i="8" s="1"/>
  <c r="H94" i="8"/>
  <c r="O93" i="8"/>
  <c r="Q93" i="8" s="1"/>
  <c r="N93" i="8"/>
  <c r="M93" i="8"/>
  <c r="L93" i="8"/>
  <c r="P93" i="8" s="1"/>
  <c r="K93" i="8"/>
  <c r="I93" i="8"/>
  <c r="H93" i="8"/>
  <c r="Q92" i="8"/>
  <c r="O92" i="8"/>
  <c r="N92" i="8"/>
  <c r="M92" i="8"/>
  <c r="L92" i="8"/>
  <c r="P92" i="8" s="1"/>
  <c r="J92" i="8"/>
  <c r="I92" i="8"/>
  <c r="K92" i="8" s="1"/>
  <c r="H92" i="8"/>
  <c r="O91" i="8"/>
  <c r="Q91" i="8" s="1"/>
  <c r="N91" i="8"/>
  <c r="M91" i="8"/>
  <c r="L91" i="8"/>
  <c r="P91" i="8" s="1"/>
  <c r="H91" i="8"/>
  <c r="N90" i="8"/>
  <c r="H90" i="8"/>
  <c r="L87" i="8"/>
  <c r="I87" i="8"/>
  <c r="K87" i="8" s="1"/>
  <c r="H87" i="8"/>
  <c r="O86" i="8"/>
  <c r="N86" i="8"/>
  <c r="J86" i="8"/>
  <c r="I86" i="8"/>
  <c r="L81" i="8"/>
  <c r="L80" i="8"/>
  <c r="L79" i="8" s="1"/>
  <c r="H80" i="8"/>
  <c r="H79" i="8" s="1"/>
  <c r="Q78" i="8"/>
  <c r="O78" i="8"/>
  <c r="L78" i="8"/>
  <c r="P78" i="8" s="1"/>
  <c r="M74" i="8"/>
  <c r="J74" i="8"/>
  <c r="L72" i="8"/>
  <c r="H72" i="8"/>
  <c r="O71" i="8"/>
  <c r="N71" i="8"/>
  <c r="J71" i="8"/>
  <c r="P65" i="8"/>
  <c r="O65" i="8"/>
  <c r="Q65" i="8" s="1"/>
  <c r="K65" i="8"/>
  <c r="J65" i="8"/>
  <c r="O64" i="8"/>
  <c r="O63" i="8" s="1"/>
  <c r="J64" i="8"/>
  <c r="N63" i="8"/>
  <c r="M63" i="8"/>
  <c r="L63" i="8"/>
  <c r="I63" i="8"/>
  <c r="H63" i="8"/>
  <c r="J63" i="8" s="1"/>
  <c r="N62" i="8"/>
  <c r="M62" i="8"/>
  <c r="L62" i="8"/>
  <c r="I62" i="8"/>
  <c r="K62" i="8" s="1"/>
  <c r="H62" i="8"/>
  <c r="J62" i="8" s="1"/>
  <c r="N61" i="8"/>
  <c r="M61" i="8"/>
  <c r="L61" i="8"/>
  <c r="H61" i="8"/>
  <c r="P59" i="8"/>
  <c r="O59" i="8"/>
  <c r="K59" i="8"/>
  <c r="J59" i="8"/>
  <c r="N58" i="8"/>
  <c r="M58" i="8"/>
  <c r="L58" i="8"/>
  <c r="I58" i="8"/>
  <c r="K58" i="8" s="1"/>
  <c r="H58" i="8"/>
  <c r="J58" i="8" s="1"/>
  <c r="P57" i="8"/>
  <c r="O57" i="8"/>
  <c r="Q57" i="8" s="1"/>
  <c r="K57" i="8"/>
  <c r="J57" i="8"/>
  <c r="O56" i="8"/>
  <c r="P56" i="8" s="1"/>
  <c r="K56" i="8"/>
  <c r="J56" i="8"/>
  <c r="Q55" i="8"/>
  <c r="P55" i="8"/>
  <c r="O55" i="8"/>
  <c r="K55" i="8"/>
  <c r="J55" i="8"/>
  <c r="N54" i="8"/>
  <c r="M54" i="8"/>
  <c r="L54" i="8"/>
  <c r="K54" i="8"/>
  <c r="I54" i="8"/>
  <c r="H54" i="8"/>
  <c r="J54" i="8" s="1"/>
  <c r="P53" i="8"/>
  <c r="O53" i="8"/>
  <c r="K53" i="8"/>
  <c r="J53" i="8"/>
  <c r="N52" i="8"/>
  <c r="M52" i="8"/>
  <c r="L52" i="8"/>
  <c r="I52" i="8"/>
  <c r="K52" i="8" s="1"/>
  <c r="H52" i="8"/>
  <c r="J52" i="8" s="1"/>
  <c r="O51" i="8"/>
  <c r="Q51" i="8" s="1"/>
  <c r="K51" i="8"/>
  <c r="J51" i="8"/>
  <c r="O50" i="8"/>
  <c r="K50" i="8"/>
  <c r="J50" i="8"/>
  <c r="Q49" i="8"/>
  <c r="P49" i="8"/>
  <c r="O49" i="8"/>
  <c r="K49" i="8"/>
  <c r="J49" i="8"/>
  <c r="N48" i="8"/>
  <c r="M48" i="8"/>
  <c r="L48" i="8"/>
  <c r="K48" i="8"/>
  <c r="J48" i="8"/>
  <c r="I48" i="8"/>
  <c r="H48" i="8"/>
  <c r="P47" i="8"/>
  <c r="O47" i="8"/>
  <c r="Q47" i="8" s="1"/>
  <c r="K47" i="8"/>
  <c r="J47" i="8"/>
  <c r="Q46" i="8"/>
  <c r="P46" i="8"/>
  <c r="O46" i="8"/>
  <c r="K46" i="8"/>
  <c r="J46" i="8"/>
  <c r="Q45" i="8"/>
  <c r="O45" i="8"/>
  <c r="P45" i="8" s="1"/>
  <c r="K45" i="8"/>
  <c r="J45" i="8"/>
  <c r="P44" i="8"/>
  <c r="O44" i="8"/>
  <c r="Q44" i="8" s="1"/>
  <c r="N44" i="8"/>
  <c r="M44" i="8"/>
  <c r="L44" i="8"/>
  <c r="K44" i="8"/>
  <c r="J44" i="8"/>
  <c r="I44" i="8"/>
  <c r="H44" i="8"/>
  <c r="Q43" i="8"/>
  <c r="P43" i="8"/>
  <c r="O43" i="8"/>
  <c r="K43" i="8"/>
  <c r="J43" i="8"/>
  <c r="Q42" i="8"/>
  <c r="O42" i="8"/>
  <c r="N42" i="8"/>
  <c r="M42" i="8"/>
  <c r="L42" i="8"/>
  <c r="L41" i="8" s="1"/>
  <c r="J42" i="8"/>
  <c r="I42" i="8"/>
  <c r="H42" i="8"/>
  <c r="K42" i="8" s="1"/>
  <c r="O40" i="8"/>
  <c r="J40" i="8"/>
  <c r="O39" i="8"/>
  <c r="Q39" i="8" s="1"/>
  <c r="K39" i="8"/>
  <c r="J39" i="8"/>
  <c r="Q38" i="8"/>
  <c r="O38" i="8"/>
  <c r="O37" i="8" s="1"/>
  <c r="N38" i="8"/>
  <c r="M38" i="8"/>
  <c r="M37" i="8" s="1"/>
  <c r="L38" i="8"/>
  <c r="L37" i="8" s="1"/>
  <c r="I38" i="8"/>
  <c r="K38" i="8" s="1"/>
  <c r="H38" i="8"/>
  <c r="J38" i="8" s="1"/>
  <c r="N37" i="8"/>
  <c r="N36" i="8" s="1"/>
  <c r="I37" i="8"/>
  <c r="I36" i="8" s="1"/>
  <c r="H37" i="8"/>
  <c r="J37" i="8" s="1"/>
  <c r="M36" i="8"/>
  <c r="L36" i="8"/>
  <c r="H36" i="8"/>
  <c r="J36" i="8" s="1"/>
  <c r="O35" i="8"/>
  <c r="K35" i="8"/>
  <c r="J35" i="8"/>
  <c r="N34" i="8"/>
  <c r="M34" i="8"/>
  <c r="L34" i="8"/>
  <c r="I34" i="8"/>
  <c r="H34" i="8"/>
  <c r="K34" i="8" s="1"/>
  <c r="O33" i="8"/>
  <c r="P33" i="8" s="1"/>
  <c r="O32" i="8"/>
  <c r="K32" i="8"/>
  <c r="J32" i="8"/>
  <c r="N31" i="8"/>
  <c r="N30" i="8" s="1"/>
  <c r="M31" i="8"/>
  <c r="M30" i="8" s="1"/>
  <c r="L31" i="8"/>
  <c r="H31" i="8"/>
  <c r="P29" i="8"/>
  <c r="O29" i="8"/>
  <c r="Q29" i="8" s="1"/>
  <c r="K29" i="8"/>
  <c r="J29" i="8"/>
  <c r="Q28" i="8"/>
  <c r="P28" i="8"/>
  <c r="O28" i="8"/>
  <c r="O27" i="8" s="1"/>
  <c r="K28" i="8"/>
  <c r="J28" i="8"/>
  <c r="N27" i="8"/>
  <c r="M27" i="8"/>
  <c r="L27" i="8"/>
  <c r="P27" i="8" s="1"/>
  <c r="K27" i="8"/>
  <c r="J27" i="8"/>
  <c r="I27" i="8"/>
  <c r="H27" i="8"/>
  <c r="N26" i="8"/>
  <c r="M26" i="8"/>
  <c r="L26" i="8"/>
  <c r="K26" i="8"/>
  <c r="I26" i="8"/>
  <c r="H26" i="8"/>
  <c r="P24" i="8"/>
  <c r="O24" i="8"/>
  <c r="Q24" i="8" s="1"/>
  <c r="K24" i="8"/>
  <c r="J24" i="8"/>
  <c r="Q23" i="8"/>
  <c r="P23" i="8"/>
  <c r="O23" i="8"/>
  <c r="K23" i="8"/>
  <c r="J23" i="8"/>
  <c r="Q22" i="8"/>
  <c r="P22" i="8"/>
  <c r="K22" i="8"/>
  <c r="J22" i="8"/>
  <c r="I22" i="8"/>
  <c r="P21" i="8"/>
  <c r="O21" i="8"/>
  <c r="O20" i="8" s="1"/>
  <c r="N20" i="8"/>
  <c r="M20" i="8"/>
  <c r="L20" i="8"/>
  <c r="L19" i="8" s="1"/>
  <c r="H20" i="8"/>
  <c r="H19" i="8"/>
  <c r="O18" i="8"/>
  <c r="I18" i="8" s="1"/>
  <c r="J18" i="8" s="1"/>
  <c r="O17" i="8"/>
  <c r="P17" i="8" s="1"/>
  <c r="O16" i="8"/>
  <c r="P16" i="8" s="1"/>
  <c r="O15" i="8"/>
  <c r="I15" i="8"/>
  <c r="K15" i="8" s="1"/>
  <c r="N14" i="8"/>
  <c r="M14" i="8"/>
  <c r="L14" i="8"/>
  <c r="H14" i="8"/>
  <c r="H13" i="8"/>
  <c r="Q12" i="8"/>
  <c r="P12" i="8"/>
  <c r="O12" i="8"/>
  <c r="K12" i="8"/>
  <c r="J12" i="8"/>
  <c r="N11" i="8"/>
  <c r="O11" i="8" s="1"/>
  <c r="Q11" i="8" s="1"/>
  <c r="M11" i="8"/>
  <c r="L11" i="8"/>
  <c r="P11" i="8" s="1"/>
  <c r="K11" i="8"/>
  <c r="J11" i="8"/>
  <c r="I11" i="8"/>
  <c r="H11" i="8"/>
  <c r="M454" i="7"/>
  <c r="H454" i="7"/>
  <c r="P452" i="7"/>
  <c r="J452" i="7"/>
  <c r="O451" i="7"/>
  <c r="P451" i="7" s="1"/>
  <c r="I451" i="7"/>
  <c r="O450" i="7"/>
  <c r="O448" i="7" s="1"/>
  <c r="O386" i="7" s="1"/>
  <c r="J450" i="7"/>
  <c r="O449" i="7"/>
  <c r="J449" i="7"/>
  <c r="P448" i="7"/>
  <c r="N448" i="7"/>
  <c r="M448" i="7"/>
  <c r="M386" i="7" s="1"/>
  <c r="L448" i="7"/>
  <c r="K448" i="7"/>
  <c r="I448" i="7"/>
  <c r="J448" i="7" s="1"/>
  <c r="H448" i="7"/>
  <c r="O446" i="7"/>
  <c r="Q446" i="7" s="1"/>
  <c r="J446" i="7"/>
  <c r="O445" i="7"/>
  <c r="P445" i="7" s="1"/>
  <c r="J445" i="7"/>
  <c r="O443" i="7"/>
  <c r="P443" i="7" s="1"/>
  <c r="I443" i="7"/>
  <c r="J443" i="7" s="1"/>
  <c r="O442" i="7"/>
  <c r="P442" i="7" s="1"/>
  <c r="O441" i="7"/>
  <c r="P441" i="7" s="1"/>
  <c r="O440" i="7"/>
  <c r="P440" i="7" s="1"/>
  <c r="J440" i="7"/>
  <c r="P439" i="7"/>
  <c r="O439" i="7"/>
  <c r="J439" i="7"/>
  <c r="O438" i="7"/>
  <c r="P438" i="7" s="1"/>
  <c r="J438" i="7"/>
  <c r="P437" i="7"/>
  <c r="O437" i="7"/>
  <c r="J437" i="7"/>
  <c r="O436" i="7"/>
  <c r="P436" i="7" s="1"/>
  <c r="N436" i="7"/>
  <c r="M436" i="7"/>
  <c r="L436" i="7"/>
  <c r="J436" i="7"/>
  <c r="I436" i="7"/>
  <c r="H436" i="7"/>
  <c r="O434" i="7"/>
  <c r="P434" i="7" s="1"/>
  <c r="J434" i="7"/>
  <c r="N433" i="7"/>
  <c r="M433" i="7"/>
  <c r="L433" i="7"/>
  <c r="J433" i="7"/>
  <c r="I433" i="7"/>
  <c r="H433" i="7"/>
  <c r="P432" i="7"/>
  <c r="O432" i="7"/>
  <c r="I432" i="7" s="1"/>
  <c r="I431" i="7" s="1"/>
  <c r="J432" i="7"/>
  <c r="N431" i="7"/>
  <c r="M431" i="7"/>
  <c r="L431" i="7"/>
  <c r="L420" i="7" s="1"/>
  <c r="H431" i="7"/>
  <c r="H420" i="7" s="1"/>
  <c r="P430" i="7"/>
  <c r="O430" i="7"/>
  <c r="J430" i="7"/>
  <c r="O429" i="7"/>
  <c r="P429" i="7" s="1"/>
  <c r="J429" i="7"/>
  <c r="P428" i="7"/>
  <c r="O428" i="7"/>
  <c r="J428" i="7"/>
  <c r="O427" i="7"/>
  <c r="P427" i="7" s="1"/>
  <c r="N427" i="7"/>
  <c r="M427" i="7"/>
  <c r="M423" i="7" s="1"/>
  <c r="L427" i="7"/>
  <c r="J427" i="7"/>
  <c r="I427" i="7"/>
  <c r="H427" i="7"/>
  <c r="O426" i="7"/>
  <c r="P426" i="7" s="1"/>
  <c r="J426" i="7"/>
  <c r="P425" i="7"/>
  <c r="O425" i="7"/>
  <c r="J425" i="7"/>
  <c r="O424" i="7"/>
  <c r="P424" i="7" s="1"/>
  <c r="J424" i="7"/>
  <c r="N423" i="7"/>
  <c r="N421" i="7" s="1"/>
  <c r="N420" i="7" s="1"/>
  <c r="N419" i="7" s="1"/>
  <c r="N418" i="7" s="1"/>
  <c r="J423" i="7"/>
  <c r="O422" i="7"/>
  <c r="J422" i="7"/>
  <c r="L421" i="7"/>
  <c r="I421" i="7"/>
  <c r="J421" i="7" s="1"/>
  <c r="H421" i="7"/>
  <c r="Q417" i="7"/>
  <c r="O417" i="7"/>
  <c r="K417" i="7"/>
  <c r="J417" i="7"/>
  <c r="Q416" i="7"/>
  <c r="O416" i="7"/>
  <c r="K416" i="7"/>
  <c r="J416" i="7"/>
  <c r="Q415" i="7"/>
  <c r="O415" i="7"/>
  <c r="K415" i="7"/>
  <c r="J415" i="7"/>
  <c r="N414" i="7"/>
  <c r="O414" i="7" s="1"/>
  <c r="M414" i="7"/>
  <c r="L414" i="7"/>
  <c r="J414" i="7"/>
  <c r="I414" i="7"/>
  <c r="H414" i="7"/>
  <c r="K414" i="7" s="1"/>
  <c r="O413" i="7"/>
  <c r="Q413" i="7" s="1"/>
  <c r="O412" i="7"/>
  <c r="O411" i="7" s="1"/>
  <c r="I412" i="7"/>
  <c r="N411" i="7"/>
  <c r="N404" i="7" s="1"/>
  <c r="M411" i="7"/>
  <c r="L411" i="7"/>
  <c r="Q411" i="7" s="1"/>
  <c r="H411" i="7"/>
  <c r="O410" i="7"/>
  <c r="Q410" i="7" s="1"/>
  <c r="K410" i="7"/>
  <c r="J410" i="7"/>
  <c r="O409" i="7"/>
  <c r="Q409" i="7" s="1"/>
  <c r="K409" i="7"/>
  <c r="J409" i="7"/>
  <c r="P408" i="7"/>
  <c r="O408" i="7"/>
  <c r="Q408" i="7" s="1"/>
  <c r="N408" i="7"/>
  <c r="M408" i="7"/>
  <c r="L408" i="7"/>
  <c r="J408" i="7"/>
  <c r="I408" i="7"/>
  <c r="H408" i="7"/>
  <c r="K408" i="7" s="1"/>
  <c r="O407" i="7"/>
  <c r="Q407" i="7" s="1"/>
  <c r="K407" i="7"/>
  <c r="J407" i="7"/>
  <c r="O406" i="7"/>
  <c r="Q406" i="7" s="1"/>
  <c r="K406" i="7"/>
  <c r="J406" i="7"/>
  <c r="P405" i="7"/>
  <c r="N405" i="7"/>
  <c r="M405" i="7"/>
  <c r="L405" i="7"/>
  <c r="I405" i="7"/>
  <c r="H405" i="7"/>
  <c r="Q403" i="7"/>
  <c r="P403" i="7"/>
  <c r="O403" i="7"/>
  <c r="K403" i="7"/>
  <c r="J403" i="7"/>
  <c r="Q402" i="7"/>
  <c r="O402" i="7"/>
  <c r="P402" i="7" s="1"/>
  <c r="N402" i="7"/>
  <c r="M402" i="7"/>
  <c r="L402" i="7"/>
  <c r="I402" i="7"/>
  <c r="K402" i="7" s="1"/>
  <c r="H402" i="7"/>
  <c r="J402" i="7" s="1"/>
  <c r="Q401" i="7"/>
  <c r="O401" i="7"/>
  <c r="P401" i="7" s="1"/>
  <c r="K401" i="7"/>
  <c r="J401" i="7"/>
  <c r="Q400" i="7"/>
  <c r="P400" i="7"/>
  <c r="O400" i="7"/>
  <c r="K400" i="7"/>
  <c r="J400" i="7"/>
  <c r="O399" i="7"/>
  <c r="N399" i="7"/>
  <c r="N398" i="7" s="1"/>
  <c r="M399" i="7"/>
  <c r="M398" i="7" s="1"/>
  <c r="L399" i="7"/>
  <c r="I399" i="7"/>
  <c r="K399" i="7" s="1"/>
  <c r="H399" i="7"/>
  <c r="J399" i="7" s="1"/>
  <c r="L398" i="7"/>
  <c r="H398" i="7"/>
  <c r="O397" i="7"/>
  <c r="K397" i="7"/>
  <c r="J397" i="7"/>
  <c r="N396" i="7"/>
  <c r="N395" i="7" s="1"/>
  <c r="N454" i="7" s="1"/>
  <c r="M396" i="7"/>
  <c r="L396" i="7"/>
  <c r="I396" i="7"/>
  <c r="K396" i="7" s="1"/>
  <c r="H396" i="7"/>
  <c r="J396" i="7" s="1"/>
  <c r="M395" i="7"/>
  <c r="L395" i="7"/>
  <c r="I395" i="7"/>
  <c r="H395" i="7"/>
  <c r="J395" i="7" s="1"/>
  <c r="P394" i="7"/>
  <c r="O394" i="7"/>
  <c r="Q394" i="7" s="1"/>
  <c r="K394" i="7"/>
  <c r="J394" i="7"/>
  <c r="Q393" i="7"/>
  <c r="O393" i="7"/>
  <c r="P393" i="7" s="1"/>
  <c r="K393" i="7"/>
  <c r="J393" i="7"/>
  <c r="N392" i="7"/>
  <c r="M392" i="7"/>
  <c r="L392" i="7"/>
  <c r="J392" i="7"/>
  <c r="I392" i="7"/>
  <c r="H392" i="7"/>
  <c r="P391" i="7"/>
  <c r="O391" i="7"/>
  <c r="Q391" i="7" s="1"/>
  <c r="K391" i="7"/>
  <c r="I391" i="7"/>
  <c r="J391" i="7" s="1"/>
  <c r="J390" i="7" s="1"/>
  <c r="J389" i="7" s="1"/>
  <c r="O390" i="7"/>
  <c r="N390" i="7"/>
  <c r="M390" i="7"/>
  <c r="M389" i="7" s="1"/>
  <c r="L390" i="7"/>
  <c r="I390" i="7"/>
  <c r="H390" i="7"/>
  <c r="H389" i="7" s="1"/>
  <c r="P389" i="7"/>
  <c r="O389" i="7"/>
  <c r="Q389" i="7" s="1"/>
  <c r="N389" i="7"/>
  <c r="L389" i="7"/>
  <c r="N386" i="7"/>
  <c r="L386" i="7"/>
  <c r="J386" i="7"/>
  <c r="I386" i="7"/>
  <c r="H386" i="7"/>
  <c r="Q383" i="7"/>
  <c r="N383" i="7"/>
  <c r="M383" i="7"/>
  <c r="L383" i="7"/>
  <c r="H383" i="7"/>
  <c r="N381" i="7"/>
  <c r="N380" i="7" s="1"/>
  <c r="M381" i="7"/>
  <c r="M380" i="7" s="1"/>
  <c r="L381" i="7"/>
  <c r="L380" i="7" s="1"/>
  <c r="P378" i="7"/>
  <c r="J378" i="7"/>
  <c r="O377" i="7"/>
  <c r="P377" i="7" s="1"/>
  <c r="Q376" i="7"/>
  <c r="P376" i="7"/>
  <c r="O376" i="7"/>
  <c r="K376" i="7"/>
  <c r="J376" i="7"/>
  <c r="O375" i="7"/>
  <c r="N375" i="7"/>
  <c r="N374" i="7" s="1"/>
  <c r="N373" i="7" s="1"/>
  <c r="M375" i="7"/>
  <c r="M374" i="7" s="1"/>
  <c r="L375" i="7"/>
  <c r="I375" i="7"/>
  <c r="K375" i="7" s="1"/>
  <c r="H375" i="7"/>
  <c r="J375" i="7" s="1"/>
  <c r="L374" i="7"/>
  <c r="L373" i="7" s="1"/>
  <c r="K374" i="7"/>
  <c r="I374" i="7"/>
  <c r="H374" i="7"/>
  <c r="M373" i="7"/>
  <c r="I373" i="7"/>
  <c r="Q372" i="7"/>
  <c r="P372" i="7"/>
  <c r="O372" i="7"/>
  <c r="K372" i="7"/>
  <c r="J372" i="7"/>
  <c r="Q371" i="7"/>
  <c r="P371" i="7"/>
  <c r="O371" i="7"/>
  <c r="K371" i="7"/>
  <c r="J371" i="7"/>
  <c r="Q370" i="7"/>
  <c r="O370" i="7"/>
  <c r="P370" i="7" s="1"/>
  <c r="K370" i="7"/>
  <c r="J370" i="7"/>
  <c r="P369" i="7"/>
  <c r="O369" i="7"/>
  <c r="Q369" i="7" s="1"/>
  <c r="K369" i="7"/>
  <c r="J369" i="7"/>
  <c r="Q368" i="7"/>
  <c r="P368" i="7"/>
  <c r="O368" i="7"/>
  <c r="O367" i="7" s="1"/>
  <c r="K368" i="7"/>
  <c r="J368" i="7"/>
  <c r="N367" i="7"/>
  <c r="N366" i="7" s="1"/>
  <c r="N365" i="7" s="1"/>
  <c r="M367" i="7"/>
  <c r="M366" i="7" s="1"/>
  <c r="M365" i="7" s="1"/>
  <c r="M104" i="7" s="1"/>
  <c r="L367" i="7"/>
  <c r="J367" i="7"/>
  <c r="I367" i="7"/>
  <c r="H367" i="7"/>
  <c r="H366" i="7" s="1"/>
  <c r="H365" i="7"/>
  <c r="P364" i="7"/>
  <c r="O364" i="7"/>
  <c r="Q364" i="7" s="1"/>
  <c r="K364" i="7"/>
  <c r="J364" i="7"/>
  <c r="Q363" i="7"/>
  <c r="P363" i="7"/>
  <c r="O363" i="7"/>
  <c r="O362" i="7" s="1"/>
  <c r="O102" i="7" s="1"/>
  <c r="K363" i="7"/>
  <c r="J363" i="7"/>
  <c r="P362" i="7"/>
  <c r="N362" i="7"/>
  <c r="M362" i="7"/>
  <c r="L362" i="7"/>
  <c r="L173" i="7" s="1"/>
  <c r="I362" i="7"/>
  <c r="K362" i="7" s="1"/>
  <c r="H362" i="7"/>
  <c r="J362" i="7" s="1"/>
  <c r="P359" i="7"/>
  <c r="O359" i="7"/>
  <c r="Q359" i="7" s="1"/>
  <c r="K359" i="7"/>
  <c r="J359" i="7"/>
  <c r="Q358" i="7"/>
  <c r="O358" i="7"/>
  <c r="O381" i="7" s="1"/>
  <c r="O380" i="7" s="1"/>
  <c r="Q380" i="7" s="1"/>
  <c r="N358" i="7"/>
  <c r="M358" i="7"/>
  <c r="L358" i="7"/>
  <c r="L357" i="7" s="1"/>
  <c r="I358" i="7"/>
  <c r="H358" i="7"/>
  <c r="Q357" i="7"/>
  <c r="O357" i="7"/>
  <c r="N357" i="7"/>
  <c r="M357" i="7"/>
  <c r="P356" i="7"/>
  <c r="O356" i="7"/>
  <c r="J356" i="7"/>
  <c r="O355" i="7"/>
  <c r="P355" i="7" s="1"/>
  <c r="J355" i="7"/>
  <c r="P354" i="7"/>
  <c r="O354" i="7"/>
  <c r="J354" i="7"/>
  <c r="P353" i="7"/>
  <c r="O353" i="7"/>
  <c r="O352" i="7" s="1"/>
  <c r="J353" i="7"/>
  <c r="N352" i="7"/>
  <c r="M352" i="7"/>
  <c r="L352" i="7"/>
  <c r="I352" i="7"/>
  <c r="H352" i="7"/>
  <c r="O351" i="7"/>
  <c r="P351" i="7" s="1"/>
  <c r="I351" i="7"/>
  <c r="J351" i="7" s="1"/>
  <c r="O350" i="7"/>
  <c r="I350" i="7" s="1"/>
  <c r="O349" i="7"/>
  <c r="P349" i="7" s="1"/>
  <c r="P348" i="7"/>
  <c r="O348" i="7"/>
  <c r="J348" i="7"/>
  <c r="P347" i="7"/>
  <c r="O347" i="7"/>
  <c r="J347" i="7"/>
  <c r="P346" i="7"/>
  <c r="O346" i="7"/>
  <c r="J346" i="7"/>
  <c r="O345" i="7"/>
  <c r="P345" i="7" s="1"/>
  <c r="J345" i="7"/>
  <c r="O344" i="7"/>
  <c r="P344" i="7" s="1"/>
  <c r="J344" i="7"/>
  <c r="O343" i="7"/>
  <c r="P343" i="7" s="1"/>
  <c r="J343" i="7"/>
  <c r="P342" i="7"/>
  <c r="O342" i="7"/>
  <c r="J342" i="7"/>
  <c r="O341" i="7"/>
  <c r="I341" i="7" s="1"/>
  <c r="O340" i="7"/>
  <c r="P340" i="7" s="1"/>
  <c r="O339" i="7"/>
  <c r="N339" i="7"/>
  <c r="N338" i="7" s="1"/>
  <c r="N98" i="7" s="1"/>
  <c r="M339" i="7"/>
  <c r="L339" i="7"/>
  <c r="H339" i="7"/>
  <c r="H338" i="7" s="1"/>
  <c r="H98" i="7" s="1"/>
  <c r="M338" i="7"/>
  <c r="O336" i="7"/>
  <c r="P336" i="7" s="1"/>
  <c r="J336" i="7"/>
  <c r="O335" i="7"/>
  <c r="J335" i="7"/>
  <c r="J93" i="7" s="1"/>
  <c r="O334" i="7"/>
  <c r="P334" i="7" s="1"/>
  <c r="N333" i="7"/>
  <c r="N332" i="7" s="1"/>
  <c r="N170" i="7" s="1"/>
  <c r="M333" i="7"/>
  <c r="M332" i="7" s="1"/>
  <c r="L333" i="7"/>
  <c r="H333" i="7"/>
  <c r="L332" i="7"/>
  <c r="O331" i="7"/>
  <c r="J331" i="7"/>
  <c r="N330" i="7"/>
  <c r="M330" i="7"/>
  <c r="M329" i="7" s="1"/>
  <c r="M86" i="7" s="1"/>
  <c r="M71" i="7" s="1"/>
  <c r="L330" i="7"/>
  <c r="I330" i="7"/>
  <c r="J330" i="7" s="1"/>
  <c r="H330" i="7"/>
  <c r="H329" i="7" s="1"/>
  <c r="H168" i="7" s="1"/>
  <c r="N329" i="7"/>
  <c r="N86" i="7" s="1"/>
  <c r="N71" i="7" s="1"/>
  <c r="L329" i="7"/>
  <c r="O328" i="7"/>
  <c r="O327" i="7"/>
  <c r="P327" i="7" s="1"/>
  <c r="J327" i="7"/>
  <c r="O326" i="7"/>
  <c r="O383" i="7" s="1"/>
  <c r="O325" i="7"/>
  <c r="P325" i="7" s="1"/>
  <c r="O324" i="7"/>
  <c r="P324" i="7" s="1"/>
  <c r="K324" i="7"/>
  <c r="J324" i="7"/>
  <c r="P323" i="7"/>
  <c r="O323" i="7"/>
  <c r="J323" i="7"/>
  <c r="N322" i="7"/>
  <c r="M322" i="7"/>
  <c r="L322" i="7"/>
  <c r="H322" i="7"/>
  <c r="P321" i="7"/>
  <c r="O321" i="7"/>
  <c r="J321" i="7"/>
  <c r="O320" i="7"/>
  <c r="P320" i="7" s="1"/>
  <c r="J320" i="7"/>
  <c r="P319" i="7"/>
  <c r="O319" i="7"/>
  <c r="J319" i="7"/>
  <c r="P318" i="7"/>
  <c r="O318" i="7"/>
  <c r="Q318" i="7" s="1"/>
  <c r="K318" i="7"/>
  <c r="J318" i="7"/>
  <c r="P317" i="7"/>
  <c r="O317" i="7"/>
  <c r="J317" i="7"/>
  <c r="P316" i="7"/>
  <c r="O316" i="7"/>
  <c r="Q316" i="7" s="1"/>
  <c r="K316" i="7"/>
  <c r="J316" i="7"/>
  <c r="P315" i="7"/>
  <c r="O315" i="7"/>
  <c r="J315" i="7"/>
  <c r="P314" i="7"/>
  <c r="O314" i="7"/>
  <c r="Q314" i="7" s="1"/>
  <c r="N313" i="7"/>
  <c r="M313" i="7"/>
  <c r="L313" i="7"/>
  <c r="H313" i="7"/>
  <c r="O312" i="7"/>
  <c r="J312" i="7"/>
  <c r="P311" i="7"/>
  <c r="O311" i="7"/>
  <c r="J311" i="7"/>
  <c r="P310" i="7"/>
  <c r="O310" i="7"/>
  <c r="J310" i="7"/>
  <c r="N309" i="7"/>
  <c r="M309" i="7"/>
  <c r="L309" i="7"/>
  <c r="J309" i="7"/>
  <c r="I309" i="7"/>
  <c r="H309" i="7"/>
  <c r="O308" i="7"/>
  <c r="Q308" i="7" s="1"/>
  <c r="K308" i="7"/>
  <c r="J308" i="7"/>
  <c r="O307" i="7"/>
  <c r="Q307" i="7" s="1"/>
  <c r="O306" i="7"/>
  <c r="Q306" i="7" s="1"/>
  <c r="I306" i="7"/>
  <c r="J306" i="7" s="1"/>
  <c r="O305" i="7"/>
  <c r="P305" i="7" s="1"/>
  <c r="I305" i="7"/>
  <c r="K305" i="7" s="1"/>
  <c r="O304" i="7"/>
  <c r="P304" i="7" s="1"/>
  <c r="J304" i="7"/>
  <c r="O303" i="7"/>
  <c r="P303" i="7" s="1"/>
  <c r="K303" i="7"/>
  <c r="J303" i="7"/>
  <c r="O302" i="7"/>
  <c r="Q302" i="7" s="1"/>
  <c r="O301" i="7"/>
  <c r="Q301" i="7" s="1"/>
  <c r="O300" i="7"/>
  <c r="Q300" i="7" s="1"/>
  <c r="I300" i="7"/>
  <c r="J300" i="7" s="1"/>
  <c r="P299" i="7"/>
  <c r="O299" i="7"/>
  <c r="J299" i="7"/>
  <c r="O298" i="7"/>
  <c r="I298" i="7" s="1"/>
  <c r="N297" i="7"/>
  <c r="M297" i="7"/>
  <c r="L297" i="7"/>
  <c r="H297" i="7"/>
  <c r="O295" i="7"/>
  <c r="Q295" i="7" s="1"/>
  <c r="O294" i="7"/>
  <c r="P294" i="7" s="1"/>
  <c r="K294" i="7"/>
  <c r="J294" i="7"/>
  <c r="Q293" i="7"/>
  <c r="O293" i="7"/>
  <c r="P293" i="7" s="1"/>
  <c r="K293" i="7"/>
  <c r="J293" i="7"/>
  <c r="O292" i="7"/>
  <c r="P292" i="7" s="1"/>
  <c r="K292" i="7"/>
  <c r="J292" i="7"/>
  <c r="O291" i="7"/>
  <c r="K291" i="7"/>
  <c r="J291" i="7"/>
  <c r="Q290" i="7"/>
  <c r="O290" i="7"/>
  <c r="K290" i="7"/>
  <c r="J290" i="7"/>
  <c r="N289" i="7"/>
  <c r="M289" i="7"/>
  <c r="L289" i="7"/>
  <c r="H289" i="7"/>
  <c r="P288" i="7"/>
  <c r="O288" i="7"/>
  <c r="Q288" i="7" s="1"/>
  <c r="K288" i="7"/>
  <c r="J288" i="7"/>
  <c r="P287" i="7"/>
  <c r="O287" i="7"/>
  <c r="I287" i="7"/>
  <c r="P286" i="7"/>
  <c r="O286" i="7"/>
  <c r="J286" i="7"/>
  <c r="P285" i="7"/>
  <c r="O285" i="7"/>
  <c r="J285" i="7"/>
  <c r="O284" i="7"/>
  <c r="P284" i="7" s="1"/>
  <c r="J284" i="7"/>
  <c r="P283" i="7"/>
  <c r="O283" i="7"/>
  <c r="J283" i="7"/>
  <c r="O282" i="7"/>
  <c r="P282" i="7" s="1"/>
  <c r="N282" i="7"/>
  <c r="N264" i="7" s="1"/>
  <c r="M282" i="7"/>
  <c r="L282" i="7"/>
  <c r="H282" i="7"/>
  <c r="O281" i="7"/>
  <c r="Q281" i="7" s="1"/>
  <c r="K281" i="7"/>
  <c r="J281" i="7"/>
  <c r="O280" i="7"/>
  <c r="Q280" i="7" s="1"/>
  <c r="I280" i="7"/>
  <c r="J280" i="7" s="1"/>
  <c r="O279" i="7"/>
  <c r="P279" i="7" s="1"/>
  <c r="J279" i="7"/>
  <c r="P278" i="7"/>
  <c r="O278" i="7"/>
  <c r="J278" i="7"/>
  <c r="P277" i="7"/>
  <c r="O277" i="7"/>
  <c r="Q277" i="7" s="1"/>
  <c r="K277" i="7"/>
  <c r="J277" i="7"/>
  <c r="O276" i="7"/>
  <c r="I276" i="7"/>
  <c r="K276" i="7" s="1"/>
  <c r="P275" i="7"/>
  <c r="O275" i="7"/>
  <c r="J275" i="7"/>
  <c r="P274" i="7"/>
  <c r="O274" i="7"/>
  <c r="J274" i="7"/>
  <c r="P273" i="7"/>
  <c r="O273" i="7"/>
  <c r="J273" i="7"/>
  <c r="O272" i="7"/>
  <c r="P272" i="7" s="1"/>
  <c r="J272" i="7"/>
  <c r="O271" i="7"/>
  <c r="P271" i="7" s="1"/>
  <c r="J271" i="7"/>
  <c r="O270" i="7"/>
  <c r="P270" i="7" s="1"/>
  <c r="J270" i="7"/>
  <c r="O269" i="7"/>
  <c r="P269" i="7" s="1"/>
  <c r="O268" i="7"/>
  <c r="J268" i="7"/>
  <c r="P267" i="7"/>
  <c r="O267" i="7"/>
  <c r="Q267" i="7" s="1"/>
  <c r="K267" i="7"/>
  <c r="J267" i="7"/>
  <c r="O266" i="7"/>
  <c r="Q266" i="7" s="1"/>
  <c r="N265" i="7"/>
  <c r="M265" i="7"/>
  <c r="L265" i="7"/>
  <c r="H265" i="7"/>
  <c r="O260" i="7"/>
  <c r="O259" i="7" s="1"/>
  <c r="P258" i="7"/>
  <c r="J258" i="7"/>
  <c r="P257" i="7"/>
  <c r="O257" i="7"/>
  <c r="J257" i="7"/>
  <c r="O256" i="7"/>
  <c r="P256" i="7" s="1"/>
  <c r="J256" i="7"/>
  <c r="P255" i="7"/>
  <c r="O255" i="7"/>
  <c r="J255" i="7"/>
  <c r="P254" i="7"/>
  <c r="O254" i="7"/>
  <c r="J254" i="7"/>
  <c r="O253" i="7"/>
  <c r="P253" i="7" s="1"/>
  <c r="J253" i="7"/>
  <c r="P252" i="7"/>
  <c r="O252" i="7"/>
  <c r="O251" i="7" s="1"/>
  <c r="J252" i="7"/>
  <c r="N251" i="7"/>
  <c r="M251" i="7"/>
  <c r="L251" i="7"/>
  <c r="I251" i="7"/>
  <c r="H251" i="7"/>
  <c r="J251" i="7" s="1"/>
  <c r="N250" i="7"/>
  <c r="M250" i="7"/>
  <c r="M249" i="7" s="1"/>
  <c r="L250" i="7"/>
  <c r="I250" i="7"/>
  <c r="H250" i="7"/>
  <c r="O248" i="7"/>
  <c r="Q248" i="7" s="1"/>
  <c r="K248" i="7"/>
  <c r="J248" i="7"/>
  <c r="J101" i="7" s="1"/>
  <c r="O247" i="7"/>
  <c r="P247" i="7" s="1"/>
  <c r="J247" i="7"/>
  <c r="Q246" i="7"/>
  <c r="O246" i="7"/>
  <c r="O244" i="7" s="1"/>
  <c r="N246" i="7"/>
  <c r="N244" i="7" s="1"/>
  <c r="M246" i="7"/>
  <c r="L246" i="7"/>
  <c r="I246" i="7"/>
  <c r="K246" i="7" s="1"/>
  <c r="H246" i="7"/>
  <c r="H244" i="7" s="1"/>
  <c r="P245" i="7"/>
  <c r="J245" i="7"/>
  <c r="M244" i="7"/>
  <c r="I244" i="7"/>
  <c r="Q243" i="7"/>
  <c r="O243" i="7"/>
  <c r="P243" i="7" s="1"/>
  <c r="J243" i="7"/>
  <c r="O242" i="7"/>
  <c r="P242" i="7" s="1"/>
  <c r="J242" i="7"/>
  <c r="N241" i="7"/>
  <c r="M241" i="7"/>
  <c r="O241" i="7" s="1"/>
  <c r="Q241" i="7" s="1"/>
  <c r="L241" i="7"/>
  <c r="I241" i="7"/>
  <c r="H241" i="7"/>
  <c r="N240" i="7"/>
  <c r="M240" i="7"/>
  <c r="L240" i="7"/>
  <c r="I240" i="7"/>
  <c r="P239" i="7"/>
  <c r="O239" i="7"/>
  <c r="J239" i="7"/>
  <c r="O238" i="7"/>
  <c r="N238" i="7"/>
  <c r="N237" i="7" s="1"/>
  <c r="N260" i="7" s="1"/>
  <c r="N259" i="7" s="1"/>
  <c r="M238" i="7"/>
  <c r="L238" i="7"/>
  <c r="P238" i="7" s="1"/>
  <c r="J238" i="7"/>
  <c r="I238" i="7"/>
  <c r="H238" i="7"/>
  <c r="H237" i="7" s="1"/>
  <c r="J237" i="7" s="1"/>
  <c r="O237" i="7"/>
  <c r="M237" i="7"/>
  <c r="M88" i="7" s="1"/>
  <c r="M73" i="7" s="1"/>
  <c r="L237" i="7"/>
  <c r="I237" i="7"/>
  <c r="P236" i="7"/>
  <c r="O236" i="7"/>
  <c r="Q236" i="7" s="1"/>
  <c r="K236" i="7"/>
  <c r="J236" i="7"/>
  <c r="O235" i="7"/>
  <c r="Q235" i="7" s="1"/>
  <c r="N235" i="7"/>
  <c r="M235" i="7"/>
  <c r="M169" i="7" s="1"/>
  <c r="L235" i="7"/>
  <c r="K235" i="7"/>
  <c r="I235" i="7"/>
  <c r="J235" i="7" s="1"/>
  <c r="J87" i="7" s="1"/>
  <c r="H235" i="7"/>
  <c r="O234" i="7"/>
  <c r="P234" i="7" s="1"/>
  <c r="J234" i="7"/>
  <c r="O233" i="7"/>
  <c r="O229" i="7" s="1"/>
  <c r="J233" i="7"/>
  <c r="P232" i="7"/>
  <c r="O232" i="7"/>
  <c r="J232" i="7"/>
  <c r="P230" i="7"/>
  <c r="O230" i="7"/>
  <c r="J230" i="7"/>
  <c r="N229" i="7"/>
  <c r="M229" i="7"/>
  <c r="L229" i="7"/>
  <c r="I229" i="7"/>
  <c r="J229" i="7" s="1"/>
  <c r="H229" i="7"/>
  <c r="P228" i="7"/>
  <c r="O228" i="7"/>
  <c r="J228" i="7"/>
  <c r="O227" i="7"/>
  <c r="P227" i="7" s="1"/>
  <c r="J227" i="7"/>
  <c r="P226" i="7"/>
  <c r="O226" i="7"/>
  <c r="J226" i="7"/>
  <c r="O225" i="7"/>
  <c r="P225" i="7" s="1"/>
  <c r="J225" i="7"/>
  <c r="O224" i="7"/>
  <c r="P224" i="7" s="1"/>
  <c r="J224" i="7"/>
  <c r="O223" i="7"/>
  <c r="P223" i="7" s="1"/>
  <c r="N223" i="7"/>
  <c r="M223" i="7"/>
  <c r="L223" i="7"/>
  <c r="I223" i="7"/>
  <c r="J223" i="7" s="1"/>
  <c r="H223" i="7"/>
  <c r="P222" i="7"/>
  <c r="O222" i="7"/>
  <c r="O219" i="7" s="1"/>
  <c r="J222" i="7"/>
  <c r="P221" i="7"/>
  <c r="O221" i="7"/>
  <c r="J221" i="7"/>
  <c r="O220" i="7"/>
  <c r="P220" i="7" s="1"/>
  <c r="J220" i="7"/>
  <c r="N219" i="7"/>
  <c r="M219" i="7"/>
  <c r="L219" i="7"/>
  <c r="I219" i="7"/>
  <c r="J219" i="7" s="1"/>
  <c r="H219" i="7"/>
  <c r="O218" i="7"/>
  <c r="P218" i="7" s="1"/>
  <c r="J218" i="7"/>
  <c r="Q217" i="7"/>
  <c r="P217" i="7"/>
  <c r="O217" i="7"/>
  <c r="K217" i="7"/>
  <c r="I217" i="7"/>
  <c r="J217" i="7" s="1"/>
  <c r="P216" i="7"/>
  <c r="O216" i="7"/>
  <c r="Q216" i="7" s="1"/>
  <c r="K216" i="7"/>
  <c r="J216" i="7"/>
  <c r="O215" i="7"/>
  <c r="Q215" i="7" s="1"/>
  <c r="O214" i="7"/>
  <c r="P214" i="7" s="1"/>
  <c r="J214" i="7"/>
  <c r="O213" i="7"/>
  <c r="P213" i="7" s="1"/>
  <c r="J213" i="7"/>
  <c r="P212" i="7"/>
  <c r="O212" i="7"/>
  <c r="J212" i="7"/>
  <c r="O211" i="7"/>
  <c r="P211" i="7" s="1"/>
  <c r="O210" i="7"/>
  <c r="Q210" i="7" s="1"/>
  <c r="I210" i="7"/>
  <c r="J210" i="7" s="1"/>
  <c r="O209" i="7"/>
  <c r="P209" i="7" s="1"/>
  <c r="J209" i="7"/>
  <c r="O208" i="7"/>
  <c r="J208" i="7"/>
  <c r="N207" i="7"/>
  <c r="M207" i="7"/>
  <c r="L207" i="7"/>
  <c r="H207" i="7"/>
  <c r="L206" i="7"/>
  <c r="H206" i="7"/>
  <c r="O205" i="7"/>
  <c r="J205" i="7"/>
  <c r="P204" i="7"/>
  <c r="O204" i="7"/>
  <c r="J204" i="7"/>
  <c r="O203" i="7"/>
  <c r="P203" i="7" s="1"/>
  <c r="J203" i="7"/>
  <c r="P202" i="7"/>
  <c r="O202" i="7"/>
  <c r="J202" i="7"/>
  <c r="P201" i="7"/>
  <c r="O201" i="7"/>
  <c r="J201" i="7"/>
  <c r="P200" i="7"/>
  <c r="O200" i="7"/>
  <c r="J200" i="7"/>
  <c r="N199" i="7"/>
  <c r="M199" i="7"/>
  <c r="L199" i="7"/>
  <c r="J199" i="7"/>
  <c r="I199" i="7"/>
  <c r="H199" i="7"/>
  <c r="O198" i="7"/>
  <c r="P198" i="7" s="1"/>
  <c r="J198" i="7"/>
  <c r="N197" i="7"/>
  <c r="M197" i="7"/>
  <c r="L197" i="7"/>
  <c r="I197" i="7"/>
  <c r="H197" i="7"/>
  <c r="O196" i="7"/>
  <c r="P196" i="7" s="1"/>
  <c r="J196" i="7"/>
  <c r="O195" i="7"/>
  <c r="P195" i="7" s="1"/>
  <c r="J195" i="7"/>
  <c r="P194" i="7"/>
  <c r="O194" i="7"/>
  <c r="J194" i="7"/>
  <c r="O193" i="7"/>
  <c r="P193" i="7" s="1"/>
  <c r="J193" i="7"/>
  <c r="P192" i="7"/>
  <c r="O192" i="7"/>
  <c r="J192" i="7"/>
  <c r="O191" i="7"/>
  <c r="P191" i="7" s="1"/>
  <c r="J191" i="7"/>
  <c r="O190" i="7"/>
  <c r="P190" i="7" s="1"/>
  <c r="J190" i="7"/>
  <c r="O189" i="7"/>
  <c r="P189" i="7" s="1"/>
  <c r="J189" i="7"/>
  <c r="P188" i="7"/>
  <c r="O188" i="7"/>
  <c r="J188" i="7"/>
  <c r="O187" i="7"/>
  <c r="P187" i="7" s="1"/>
  <c r="J187" i="7"/>
  <c r="O186" i="7"/>
  <c r="P186" i="7" s="1"/>
  <c r="J186" i="7"/>
  <c r="O185" i="7"/>
  <c r="P185" i="7" s="1"/>
  <c r="J185" i="7"/>
  <c r="P184" i="7"/>
  <c r="O184" i="7"/>
  <c r="J184" i="7"/>
  <c r="O183" i="7"/>
  <c r="P183" i="7" s="1"/>
  <c r="J183" i="7"/>
  <c r="P182" i="7"/>
  <c r="O182" i="7"/>
  <c r="J182" i="7"/>
  <c r="O181" i="7"/>
  <c r="J181" i="7"/>
  <c r="N180" i="7"/>
  <c r="M180" i="7"/>
  <c r="L180" i="7"/>
  <c r="I180" i="7"/>
  <c r="H180" i="7"/>
  <c r="H179" i="7" s="1"/>
  <c r="N179" i="7"/>
  <c r="M179" i="7"/>
  <c r="L179" i="7"/>
  <c r="P176" i="7"/>
  <c r="J176" i="7"/>
  <c r="O169" i="7"/>
  <c r="Q169" i="7" s="1"/>
  <c r="N169" i="7"/>
  <c r="L169" i="7"/>
  <c r="P169" i="7" s="1"/>
  <c r="I169" i="7"/>
  <c r="K169" i="7" s="1"/>
  <c r="H169" i="7"/>
  <c r="N168" i="7"/>
  <c r="M168" i="7"/>
  <c r="O162" i="7"/>
  <c r="Q162" i="7" s="1"/>
  <c r="N162" i="7"/>
  <c r="M162" i="7"/>
  <c r="L162" i="7"/>
  <c r="K162" i="7"/>
  <c r="I162" i="7"/>
  <c r="H162" i="7"/>
  <c r="J162" i="7" s="1"/>
  <c r="L160" i="7"/>
  <c r="P160" i="7" s="1"/>
  <c r="O159" i="7"/>
  <c r="P159" i="7" s="1"/>
  <c r="J159" i="7"/>
  <c r="O158" i="7"/>
  <c r="O157" i="7" s="1"/>
  <c r="O160" i="7" s="1"/>
  <c r="Q157" i="7"/>
  <c r="P157" i="7"/>
  <c r="N157" i="7"/>
  <c r="M157" i="7"/>
  <c r="M102" i="7" s="1"/>
  <c r="L157" i="7"/>
  <c r="H157" i="7"/>
  <c r="O156" i="7"/>
  <c r="P156" i="7" s="1"/>
  <c r="J156" i="7"/>
  <c r="O155" i="7"/>
  <c r="P155" i="7" s="1"/>
  <c r="J155" i="7"/>
  <c r="O154" i="7"/>
  <c r="P154" i="7" s="1"/>
  <c r="J154" i="7"/>
  <c r="P153" i="7"/>
  <c r="O153" i="7"/>
  <c r="J153" i="7"/>
  <c r="O152" i="7"/>
  <c r="N152" i="7"/>
  <c r="M152" i="7"/>
  <c r="L152" i="7"/>
  <c r="I152" i="7"/>
  <c r="H152" i="7"/>
  <c r="J152" i="7" s="1"/>
  <c r="O151" i="7"/>
  <c r="P151" i="7" s="1"/>
  <c r="J151" i="7"/>
  <c r="P150" i="7"/>
  <c r="O150" i="7"/>
  <c r="J150" i="7"/>
  <c r="P149" i="7"/>
  <c r="O149" i="7"/>
  <c r="J149" i="7"/>
  <c r="P148" i="7"/>
  <c r="O148" i="7"/>
  <c r="J148" i="7"/>
  <c r="O147" i="7"/>
  <c r="N147" i="7"/>
  <c r="M147" i="7"/>
  <c r="M139" i="7" s="1"/>
  <c r="L147" i="7"/>
  <c r="P147" i="7" s="1"/>
  <c r="J147" i="7"/>
  <c r="I147" i="7"/>
  <c r="H147" i="7"/>
  <c r="O146" i="7"/>
  <c r="P146" i="7" s="1"/>
  <c r="J146" i="7"/>
  <c r="P145" i="7"/>
  <c r="O145" i="7"/>
  <c r="J145" i="7"/>
  <c r="O144" i="7"/>
  <c r="P144" i="7" s="1"/>
  <c r="J144" i="7"/>
  <c r="O143" i="7"/>
  <c r="P143" i="7" s="1"/>
  <c r="J143" i="7"/>
  <c r="O142" i="7"/>
  <c r="P142" i="7" s="1"/>
  <c r="J142" i="7"/>
  <c r="P141" i="7"/>
  <c r="O141" i="7"/>
  <c r="J141" i="7"/>
  <c r="O140" i="7"/>
  <c r="N140" i="7"/>
  <c r="M140" i="7"/>
  <c r="L140" i="7"/>
  <c r="I140" i="7"/>
  <c r="I139" i="7" s="1"/>
  <c r="H140" i="7"/>
  <c r="H139" i="7" s="1"/>
  <c r="P138" i="7"/>
  <c r="O138" i="7"/>
  <c r="J138" i="7"/>
  <c r="P137" i="7"/>
  <c r="O137" i="7"/>
  <c r="J137" i="7"/>
  <c r="P136" i="7"/>
  <c r="O136" i="7"/>
  <c r="J136" i="7"/>
  <c r="O135" i="7"/>
  <c r="P135" i="7" s="1"/>
  <c r="J135" i="7"/>
  <c r="O134" i="7"/>
  <c r="P134" i="7" s="1"/>
  <c r="J134" i="7"/>
  <c r="O133" i="7"/>
  <c r="J133" i="7"/>
  <c r="N132" i="7"/>
  <c r="M132" i="7"/>
  <c r="L132" i="7"/>
  <c r="I132" i="7"/>
  <c r="H132" i="7"/>
  <c r="J132" i="7" s="1"/>
  <c r="O131" i="7"/>
  <c r="O130" i="7" s="1"/>
  <c r="J131" i="7"/>
  <c r="N130" i="7"/>
  <c r="M130" i="7"/>
  <c r="L130" i="7"/>
  <c r="P130" i="7" s="1"/>
  <c r="J130" i="7"/>
  <c r="I130" i="7"/>
  <c r="H130" i="7"/>
  <c r="P129" i="7"/>
  <c r="O129" i="7"/>
  <c r="J129" i="7"/>
  <c r="P128" i="7"/>
  <c r="O128" i="7"/>
  <c r="J128" i="7"/>
  <c r="P127" i="7"/>
  <c r="O127" i="7"/>
  <c r="J127" i="7"/>
  <c r="P126" i="7"/>
  <c r="O126" i="7"/>
  <c r="J126" i="7"/>
  <c r="O125" i="7"/>
  <c r="P125" i="7" s="1"/>
  <c r="J125" i="7"/>
  <c r="O124" i="7"/>
  <c r="P124" i="7" s="1"/>
  <c r="J124" i="7"/>
  <c r="O123" i="7"/>
  <c r="P123" i="7" s="1"/>
  <c r="J123" i="7"/>
  <c r="O122" i="7"/>
  <c r="P122" i="7" s="1"/>
  <c r="J122" i="7"/>
  <c r="P121" i="7"/>
  <c r="O121" i="7"/>
  <c r="J121" i="7"/>
  <c r="O120" i="7"/>
  <c r="P120" i="7" s="1"/>
  <c r="J120" i="7"/>
  <c r="O119" i="7"/>
  <c r="P119" i="7" s="1"/>
  <c r="J119" i="7"/>
  <c r="O118" i="7"/>
  <c r="P118" i="7" s="1"/>
  <c r="J118" i="7"/>
  <c r="O117" i="7"/>
  <c r="P117" i="7" s="1"/>
  <c r="J117" i="7"/>
  <c r="P116" i="7"/>
  <c r="O116" i="7"/>
  <c r="J116" i="7"/>
  <c r="P115" i="7"/>
  <c r="O115" i="7"/>
  <c r="J115" i="7"/>
  <c r="P114" i="7"/>
  <c r="O114" i="7"/>
  <c r="J114" i="7"/>
  <c r="O113" i="7"/>
  <c r="N113" i="7"/>
  <c r="M113" i="7"/>
  <c r="L113" i="7"/>
  <c r="I113" i="7"/>
  <c r="H113" i="7"/>
  <c r="H112" i="7" s="1"/>
  <c r="N112" i="7"/>
  <c r="I112" i="7"/>
  <c r="H111" i="7"/>
  <c r="H110" i="7" s="1"/>
  <c r="H458" i="7" s="1"/>
  <c r="N109" i="7"/>
  <c r="N81" i="7" s="1"/>
  <c r="M109" i="7"/>
  <c r="M81" i="7" s="1"/>
  <c r="L109" i="7"/>
  <c r="H109" i="7"/>
  <c r="H81" i="7" s="1"/>
  <c r="O108" i="7"/>
  <c r="P108" i="7" s="1"/>
  <c r="N108" i="7"/>
  <c r="N106" i="7" s="1"/>
  <c r="M108" i="7"/>
  <c r="L108" i="7"/>
  <c r="J108" i="7"/>
  <c r="J106" i="7" s="1"/>
  <c r="I108" i="7"/>
  <c r="H108" i="7"/>
  <c r="P107" i="7"/>
  <c r="K107" i="7"/>
  <c r="M106" i="7"/>
  <c r="L106" i="7"/>
  <c r="H106" i="7"/>
  <c r="H105" i="7"/>
  <c r="H80" i="7" s="1"/>
  <c r="H79" i="7" s="1"/>
  <c r="N103" i="7"/>
  <c r="N78" i="7" s="1"/>
  <c r="M103" i="7"/>
  <c r="M78" i="7" s="1"/>
  <c r="L103" i="7"/>
  <c r="L78" i="7" s="1"/>
  <c r="I103" i="7"/>
  <c r="H103" i="7"/>
  <c r="O101" i="7"/>
  <c r="N101" i="7"/>
  <c r="M101" i="7"/>
  <c r="L101" i="7"/>
  <c r="P101" i="7" s="1"/>
  <c r="K101" i="7"/>
  <c r="I101" i="7"/>
  <c r="H101" i="7"/>
  <c r="N95" i="7"/>
  <c r="M95" i="7"/>
  <c r="L95" i="7"/>
  <c r="Q94" i="7"/>
  <c r="O94" i="7"/>
  <c r="P94" i="7" s="1"/>
  <c r="N94" i="7"/>
  <c r="M94" i="7"/>
  <c r="L94" i="7"/>
  <c r="J94" i="7"/>
  <c r="I94" i="7"/>
  <c r="H94" i="7"/>
  <c r="N93" i="7"/>
  <c r="M93" i="7"/>
  <c r="L93" i="7"/>
  <c r="K93" i="7"/>
  <c r="I93" i="7"/>
  <c r="H93" i="7"/>
  <c r="Q92" i="7"/>
  <c r="O92" i="7"/>
  <c r="P92" i="7" s="1"/>
  <c r="N92" i="7"/>
  <c r="M92" i="7"/>
  <c r="L92" i="7"/>
  <c r="J92" i="7"/>
  <c r="I92" i="7"/>
  <c r="H92" i="7"/>
  <c r="N91" i="7"/>
  <c r="M91" i="7"/>
  <c r="L91" i="7"/>
  <c r="H91" i="7"/>
  <c r="O90" i="7"/>
  <c r="N90" i="7"/>
  <c r="I90" i="7"/>
  <c r="H90" i="7"/>
  <c r="N87" i="7"/>
  <c r="N72" i="7" s="1"/>
  <c r="M87" i="7"/>
  <c r="L87" i="7"/>
  <c r="I87" i="7"/>
  <c r="J86" i="7"/>
  <c r="J71" i="7" s="1"/>
  <c r="H86" i="7"/>
  <c r="L81" i="7"/>
  <c r="I78" i="7"/>
  <c r="M77" i="7"/>
  <c r="N74" i="7"/>
  <c r="M74" i="7"/>
  <c r="L74" i="7"/>
  <c r="J74" i="7"/>
  <c r="M72" i="7"/>
  <c r="L72" i="7"/>
  <c r="J72" i="7"/>
  <c r="I72" i="7"/>
  <c r="H71" i="7"/>
  <c r="Q65" i="7"/>
  <c r="P65" i="7"/>
  <c r="O65" i="7"/>
  <c r="K65" i="7"/>
  <c r="J65" i="7"/>
  <c r="O64" i="7"/>
  <c r="O63" i="7" s="1"/>
  <c r="J64" i="7"/>
  <c r="Q63" i="7"/>
  <c r="P63" i="7"/>
  <c r="N63" i="7"/>
  <c r="M63" i="7"/>
  <c r="L63" i="7"/>
  <c r="L62" i="7" s="1"/>
  <c r="K63" i="7"/>
  <c r="J63" i="7"/>
  <c r="I63" i="7"/>
  <c r="H63" i="7"/>
  <c r="P62" i="7"/>
  <c r="O62" i="7"/>
  <c r="N62" i="7"/>
  <c r="M62" i="7"/>
  <c r="I62" i="7"/>
  <c r="H62" i="7"/>
  <c r="J62" i="7" s="1"/>
  <c r="N61" i="7"/>
  <c r="M61" i="7"/>
  <c r="L61" i="7"/>
  <c r="H61" i="7"/>
  <c r="Q59" i="7"/>
  <c r="P59" i="7"/>
  <c r="O59" i="7"/>
  <c r="K59" i="7"/>
  <c r="J59" i="7"/>
  <c r="O58" i="7"/>
  <c r="N58" i="7"/>
  <c r="M58" i="7"/>
  <c r="L58" i="7"/>
  <c r="I58" i="7"/>
  <c r="K58" i="7" s="1"/>
  <c r="H58" i="7"/>
  <c r="O57" i="7"/>
  <c r="K57" i="7"/>
  <c r="J57" i="7"/>
  <c r="Q56" i="7"/>
  <c r="P56" i="7"/>
  <c r="O56" i="7"/>
  <c r="K56" i="7"/>
  <c r="J56" i="7"/>
  <c r="O55" i="7"/>
  <c r="K55" i="7"/>
  <c r="J55" i="7"/>
  <c r="O54" i="7"/>
  <c r="Q54" i="7" s="1"/>
  <c r="N54" i="7"/>
  <c r="M54" i="7"/>
  <c r="L54" i="7"/>
  <c r="I54" i="7"/>
  <c r="H54" i="7"/>
  <c r="J54" i="7" s="1"/>
  <c r="Q53" i="7"/>
  <c r="P53" i="7"/>
  <c r="O53" i="7"/>
  <c r="K53" i="7"/>
  <c r="J53" i="7"/>
  <c r="O52" i="7"/>
  <c r="N52" i="7"/>
  <c r="M52" i="7"/>
  <c r="L52" i="7"/>
  <c r="I52" i="7"/>
  <c r="K52" i="7" s="1"/>
  <c r="H52" i="7"/>
  <c r="J52" i="7" s="1"/>
  <c r="O51" i="7"/>
  <c r="O48" i="7" s="1"/>
  <c r="K51" i="7"/>
  <c r="J51" i="7"/>
  <c r="Q50" i="7"/>
  <c r="P50" i="7"/>
  <c r="O50" i="7"/>
  <c r="K50" i="7"/>
  <c r="J50" i="7"/>
  <c r="O49" i="7"/>
  <c r="K49" i="7"/>
  <c r="J49" i="7"/>
  <c r="N48" i="7"/>
  <c r="M48" i="7"/>
  <c r="L48" i="7"/>
  <c r="I48" i="7"/>
  <c r="H48" i="7"/>
  <c r="J48" i="7" s="1"/>
  <c r="Q47" i="7"/>
  <c r="P47" i="7"/>
  <c r="O47" i="7"/>
  <c r="K47" i="7"/>
  <c r="J47" i="7"/>
  <c r="O46" i="7"/>
  <c r="K46" i="7"/>
  <c r="J46" i="7"/>
  <c r="O45" i="7"/>
  <c r="Q45" i="7" s="1"/>
  <c r="K45" i="7"/>
  <c r="J45" i="7"/>
  <c r="N44" i="7"/>
  <c r="M44" i="7"/>
  <c r="L44" i="7"/>
  <c r="I44" i="7"/>
  <c r="H44" i="7"/>
  <c r="J44" i="7" s="1"/>
  <c r="O43" i="7"/>
  <c r="K43" i="7"/>
  <c r="J43" i="7"/>
  <c r="N42" i="7"/>
  <c r="M42" i="7"/>
  <c r="M41" i="7" s="1"/>
  <c r="L42" i="7"/>
  <c r="J42" i="7"/>
  <c r="I42" i="7"/>
  <c r="H42" i="7"/>
  <c r="O40" i="7"/>
  <c r="J40" i="7"/>
  <c r="O39" i="7"/>
  <c r="O38" i="7" s="1"/>
  <c r="K39" i="7"/>
  <c r="J39" i="7"/>
  <c r="N38" i="7"/>
  <c r="N37" i="7" s="1"/>
  <c r="M38" i="7"/>
  <c r="L38" i="7"/>
  <c r="J38" i="7"/>
  <c r="I38" i="7"/>
  <c r="I37" i="7" s="1"/>
  <c r="I36" i="7" s="1"/>
  <c r="H38" i="7"/>
  <c r="H37" i="7" s="1"/>
  <c r="H36" i="7" s="1"/>
  <c r="M37" i="7"/>
  <c r="M36" i="7" s="1"/>
  <c r="L37" i="7"/>
  <c r="K37" i="7"/>
  <c r="J37" i="7"/>
  <c r="N36" i="7"/>
  <c r="J36" i="7"/>
  <c r="Q35" i="7"/>
  <c r="P35" i="7"/>
  <c r="O35" i="7"/>
  <c r="K35" i="7"/>
  <c r="J35" i="7"/>
  <c r="P34" i="7"/>
  <c r="O34" i="7"/>
  <c r="N34" i="7"/>
  <c r="M34" i="7"/>
  <c r="L34" i="7"/>
  <c r="Q34" i="7" s="1"/>
  <c r="I34" i="7"/>
  <c r="K34" i="7" s="1"/>
  <c r="H34" i="7"/>
  <c r="J34" i="7" s="1"/>
  <c r="O33" i="7"/>
  <c r="I33" i="7" s="1"/>
  <c r="O32" i="7"/>
  <c r="Q32" i="7" s="1"/>
  <c r="K32" i="7"/>
  <c r="J32" i="7"/>
  <c r="N31" i="7"/>
  <c r="N30" i="7" s="1"/>
  <c r="M31" i="7"/>
  <c r="L31" i="7"/>
  <c r="L30" i="7" s="1"/>
  <c r="H31" i="7"/>
  <c r="M30" i="7"/>
  <c r="H30" i="7"/>
  <c r="Q29" i="7"/>
  <c r="P29" i="7"/>
  <c r="O29" i="7"/>
  <c r="K29" i="7"/>
  <c r="J29" i="7"/>
  <c r="Q28" i="7"/>
  <c r="P28" i="7"/>
  <c r="O28" i="7"/>
  <c r="O27" i="7" s="1"/>
  <c r="K28" i="7"/>
  <c r="J28" i="7"/>
  <c r="P27" i="7"/>
  <c r="N27" i="7"/>
  <c r="N26" i="7" s="1"/>
  <c r="M27" i="7"/>
  <c r="M26" i="7" s="1"/>
  <c r="L27" i="7"/>
  <c r="I27" i="7"/>
  <c r="I26" i="7" s="1"/>
  <c r="H27" i="7"/>
  <c r="L26" i="7"/>
  <c r="L25" i="7" s="1"/>
  <c r="Q24" i="7"/>
  <c r="P24" i="7"/>
  <c r="O24" i="7"/>
  <c r="K24" i="7"/>
  <c r="J24" i="7"/>
  <c r="Q23" i="7"/>
  <c r="O23" i="7"/>
  <c r="P23" i="7" s="1"/>
  <c r="K23" i="7"/>
  <c r="J23" i="7"/>
  <c r="Q22" i="7"/>
  <c r="P22" i="7"/>
  <c r="I22" i="7"/>
  <c r="O21" i="7"/>
  <c r="O20" i="7" s="1"/>
  <c r="O19" i="7" s="1"/>
  <c r="I21" i="7"/>
  <c r="N20" i="7"/>
  <c r="N19" i="7" s="1"/>
  <c r="M20" i="7"/>
  <c r="M19" i="7" s="1"/>
  <c r="L20" i="7"/>
  <c r="H20" i="7"/>
  <c r="H19" i="7"/>
  <c r="O18" i="7"/>
  <c r="P18" i="7" s="1"/>
  <c r="O17" i="7"/>
  <c r="Q17" i="7" s="1"/>
  <c r="O16" i="7"/>
  <c r="O15" i="7"/>
  <c r="Q15" i="7" s="1"/>
  <c r="I15" i="7"/>
  <c r="N14" i="7"/>
  <c r="N13" i="7" s="1"/>
  <c r="M14" i="7"/>
  <c r="L14" i="7"/>
  <c r="H14" i="7"/>
  <c r="O12" i="7"/>
  <c r="K12" i="7"/>
  <c r="J12" i="7"/>
  <c r="N11" i="7"/>
  <c r="M11" i="7"/>
  <c r="O11" i="7" s="1"/>
  <c r="Q11" i="7" s="1"/>
  <c r="L11" i="7"/>
  <c r="I11" i="7"/>
  <c r="H11" i="7"/>
  <c r="J11" i="7" s="1"/>
  <c r="I443" i="6"/>
  <c r="I442" i="6"/>
  <c r="I441" i="6"/>
  <c r="I351" i="6"/>
  <c r="I350" i="6"/>
  <c r="I341" i="6"/>
  <c r="I349" i="6"/>
  <c r="O349" i="6"/>
  <c r="O340" i="6"/>
  <c r="I33" i="6"/>
  <c r="I21" i="6"/>
  <c r="I15" i="6"/>
  <c r="I16" i="6"/>
  <c r="I17" i="6"/>
  <c r="I18" i="6"/>
  <c r="P416" i="10" l="1"/>
  <c r="O415" i="10"/>
  <c r="I452" i="10"/>
  <c r="I449" i="10"/>
  <c r="J451" i="10"/>
  <c r="P399" i="10"/>
  <c r="Q399" i="10"/>
  <c r="K399" i="10"/>
  <c r="I91" i="10"/>
  <c r="J399" i="10"/>
  <c r="H91" i="10"/>
  <c r="H70" i="10" s="1"/>
  <c r="H166" i="10"/>
  <c r="H383" i="10"/>
  <c r="J450" i="10"/>
  <c r="P450" i="10"/>
  <c r="P357" i="10"/>
  <c r="Q357" i="10"/>
  <c r="O97" i="10"/>
  <c r="O168" i="10"/>
  <c r="O258" i="10"/>
  <c r="J93" i="10"/>
  <c r="J332" i="10"/>
  <c r="J92" i="10" s="1"/>
  <c r="J71" i="10" s="1"/>
  <c r="J86" i="10"/>
  <c r="J84" i="10" s="1"/>
  <c r="J328" i="10"/>
  <c r="K161" i="10"/>
  <c r="H160" i="10"/>
  <c r="J161" i="10"/>
  <c r="K79" i="10"/>
  <c r="H64" i="10"/>
  <c r="H78" i="10"/>
  <c r="H77" i="10" s="1"/>
  <c r="K258" i="10"/>
  <c r="H257" i="10"/>
  <c r="L377" i="10"/>
  <c r="P245" i="10"/>
  <c r="O100" i="10"/>
  <c r="O244" i="10"/>
  <c r="P166" i="10"/>
  <c r="Q166" i="10"/>
  <c r="P91" i="10"/>
  <c r="O70" i="10"/>
  <c r="Q91" i="10"/>
  <c r="P201" i="10"/>
  <c r="Q201" i="10"/>
  <c r="O173" i="10"/>
  <c r="K256" i="10"/>
  <c r="J256" i="10"/>
  <c r="K155" i="10"/>
  <c r="J155" i="10"/>
  <c r="K168" i="10"/>
  <c r="J168" i="10"/>
  <c r="P157" i="10"/>
  <c r="Q157" i="10"/>
  <c r="P135" i="10"/>
  <c r="O134" i="10"/>
  <c r="O162" i="10" s="1"/>
  <c r="O160" i="10" s="1"/>
  <c r="K162" i="10"/>
  <c r="J162" i="10"/>
  <c r="M64" i="10"/>
  <c r="M63" i="10" s="1"/>
  <c r="M62" i="10" s="1"/>
  <c r="M78" i="10"/>
  <c r="M77" i="10" s="1"/>
  <c r="M158" i="10"/>
  <c r="M156" i="10" s="1"/>
  <c r="M454" i="10"/>
  <c r="M457" i="10"/>
  <c r="Q161" i="10"/>
  <c r="P161" i="10"/>
  <c r="L160" i="10"/>
  <c r="L156" i="10"/>
  <c r="J158" i="10"/>
  <c r="K158" i="10"/>
  <c r="H156" i="10"/>
  <c r="J457" i="10"/>
  <c r="J454" i="10"/>
  <c r="Q84" i="10"/>
  <c r="P84" i="10"/>
  <c r="P40" i="10"/>
  <c r="Q40" i="10"/>
  <c r="O19" i="10"/>
  <c r="Q20" i="10"/>
  <c r="P20" i="10"/>
  <c r="P60" i="10"/>
  <c r="Q60" i="10"/>
  <c r="I14" i="10"/>
  <c r="K15" i="10"/>
  <c r="J15" i="10"/>
  <c r="I59" i="10"/>
  <c r="K59" i="10" s="1"/>
  <c r="J106" i="10"/>
  <c r="J105" i="10" s="1"/>
  <c r="J79" i="10"/>
  <c r="P59" i="10"/>
  <c r="L449" i="10"/>
  <c r="J94" i="10"/>
  <c r="Q155" i="10"/>
  <c r="P418" i="9"/>
  <c r="O416" i="9"/>
  <c r="M451" i="9"/>
  <c r="M383" i="9"/>
  <c r="M382" i="9" s="1"/>
  <c r="H383" i="9"/>
  <c r="J413" i="9"/>
  <c r="H451" i="9"/>
  <c r="I452" i="9"/>
  <c r="I449" i="9"/>
  <c r="Q399" i="9"/>
  <c r="L70" i="9"/>
  <c r="K91" i="9"/>
  <c r="I70" i="9"/>
  <c r="K70" i="9" s="1"/>
  <c r="J383" i="9"/>
  <c r="J382" i="9" s="1"/>
  <c r="J91" i="9"/>
  <c r="J70" i="9" s="1"/>
  <c r="J166" i="9"/>
  <c r="K166" i="9"/>
  <c r="J450" i="9"/>
  <c r="P450" i="9"/>
  <c r="P170" i="9"/>
  <c r="L169" i="9"/>
  <c r="J170" i="9"/>
  <c r="J75" i="9" s="1"/>
  <c r="J74" i="9" s="1"/>
  <c r="K170" i="9"/>
  <c r="H169" i="9"/>
  <c r="J168" i="9"/>
  <c r="K168" i="9"/>
  <c r="P376" i="9"/>
  <c r="Q376" i="9"/>
  <c r="O375" i="9"/>
  <c r="P333" i="9"/>
  <c r="Q333" i="9"/>
  <c r="O374" i="9"/>
  <c r="O93" i="9"/>
  <c r="O332" i="9"/>
  <c r="J93" i="9"/>
  <c r="J332" i="9"/>
  <c r="J86" i="9"/>
  <c r="J84" i="9" s="1"/>
  <c r="J328" i="9"/>
  <c r="P163" i="9"/>
  <c r="Q163" i="9"/>
  <c r="P378" i="9"/>
  <c r="Q378" i="9"/>
  <c r="P291" i="9"/>
  <c r="L258" i="9"/>
  <c r="H379" i="9"/>
  <c r="K257" i="9"/>
  <c r="P260" i="9"/>
  <c r="Q260" i="9"/>
  <c r="O259" i="9"/>
  <c r="L160" i="9"/>
  <c r="K79" i="9"/>
  <c r="I64" i="9"/>
  <c r="K160" i="9"/>
  <c r="H159" i="9"/>
  <c r="Q170" i="9"/>
  <c r="O169" i="9"/>
  <c r="Q169" i="9" s="1"/>
  <c r="P96" i="9"/>
  <c r="Q96" i="9"/>
  <c r="K96" i="9"/>
  <c r="I94" i="9"/>
  <c r="K94" i="9" s="1"/>
  <c r="J241" i="9"/>
  <c r="I239" i="9"/>
  <c r="K241" i="9"/>
  <c r="L71" i="9"/>
  <c r="J167" i="9"/>
  <c r="K167" i="9"/>
  <c r="P235" i="9"/>
  <c r="O91" i="9"/>
  <c r="P91" i="9" s="1"/>
  <c r="O166" i="9"/>
  <c r="Q235" i="9"/>
  <c r="P232" i="9"/>
  <c r="O255" i="9"/>
  <c r="O83" i="9"/>
  <c r="O85" i="9"/>
  <c r="O165" i="9"/>
  <c r="Q82" i="9"/>
  <c r="O67" i="9"/>
  <c r="P82" i="9"/>
  <c r="L67" i="9"/>
  <c r="P67" i="9" s="1"/>
  <c r="K82" i="9"/>
  <c r="H67" i="9"/>
  <c r="J164" i="9"/>
  <c r="K164" i="9"/>
  <c r="P224" i="9"/>
  <c r="O201" i="9"/>
  <c r="L172" i="9"/>
  <c r="K80" i="9"/>
  <c r="I65" i="9"/>
  <c r="K65" i="9" s="1"/>
  <c r="J162" i="9"/>
  <c r="J160" i="9" s="1"/>
  <c r="K162" i="9"/>
  <c r="K173" i="9"/>
  <c r="H172" i="9"/>
  <c r="P175" i="9"/>
  <c r="O174" i="9"/>
  <c r="Q97" i="9"/>
  <c r="O72" i="9"/>
  <c r="P97" i="9"/>
  <c r="L72" i="9"/>
  <c r="P72" i="9" s="1"/>
  <c r="K97" i="9"/>
  <c r="I72" i="9"/>
  <c r="J155" i="9"/>
  <c r="K155" i="9"/>
  <c r="P157" i="9"/>
  <c r="Q157" i="9"/>
  <c r="P106" i="9"/>
  <c r="Q106" i="9"/>
  <c r="O105" i="9"/>
  <c r="L65" i="9"/>
  <c r="N454" i="9"/>
  <c r="N457" i="9" s="1"/>
  <c r="N158" i="9"/>
  <c r="N156" i="9" s="1"/>
  <c r="N64" i="9"/>
  <c r="N63" i="9" s="1"/>
  <c r="N62" i="9" s="1"/>
  <c r="N78" i="9"/>
  <c r="N77" i="9" s="1"/>
  <c r="L64" i="9"/>
  <c r="L78" i="9"/>
  <c r="L156" i="9"/>
  <c r="J457" i="9"/>
  <c r="J454" i="9"/>
  <c r="J158" i="9"/>
  <c r="K158" i="9"/>
  <c r="H156" i="9"/>
  <c r="Q76" i="9"/>
  <c r="P76" i="9"/>
  <c r="P75" i="9"/>
  <c r="L74" i="9"/>
  <c r="P40" i="9"/>
  <c r="Q40" i="9"/>
  <c r="L9" i="9"/>
  <c r="K10" i="9"/>
  <c r="I9" i="9"/>
  <c r="P20" i="9"/>
  <c r="Q20" i="9"/>
  <c r="O19" i="9"/>
  <c r="P60" i="9"/>
  <c r="Q60" i="9"/>
  <c r="J59" i="9"/>
  <c r="J14" i="9"/>
  <c r="J13" i="9" s="1"/>
  <c r="J10" i="9" s="1"/>
  <c r="J9" i="9" s="1"/>
  <c r="J106" i="9"/>
  <c r="J105" i="9" s="1"/>
  <c r="J79" i="9"/>
  <c r="J94" i="9"/>
  <c r="M160" i="9"/>
  <c r="M159" i="9" s="1"/>
  <c r="H453" i="9"/>
  <c r="P59" i="9"/>
  <c r="P99" i="9"/>
  <c r="Q155" i="9"/>
  <c r="Q164" i="9"/>
  <c r="N160" i="9"/>
  <c r="N159" i="9" s="1"/>
  <c r="Q168" i="9"/>
  <c r="M65" i="9"/>
  <c r="M63" i="9" s="1"/>
  <c r="M62" i="9" s="1"/>
  <c r="M78" i="9"/>
  <c r="M77" i="9" s="1"/>
  <c r="N25" i="8"/>
  <c r="Q33" i="8"/>
  <c r="M25" i="8"/>
  <c r="Q16" i="8"/>
  <c r="I16" i="8"/>
  <c r="O61" i="8"/>
  <c r="Q61" i="8" s="1"/>
  <c r="J15" i="8"/>
  <c r="I451" i="8"/>
  <c r="J451" i="8" s="1"/>
  <c r="N296" i="8"/>
  <c r="N167" i="8" s="1"/>
  <c r="J307" i="8"/>
  <c r="Q307" i="8"/>
  <c r="Q300" i="8"/>
  <c r="M264" i="8"/>
  <c r="Q295" i="8"/>
  <c r="P280" i="8"/>
  <c r="N264" i="8"/>
  <c r="Q269" i="8"/>
  <c r="I266" i="8"/>
  <c r="J210" i="8"/>
  <c r="N178" i="8"/>
  <c r="N177" i="8" s="1"/>
  <c r="N261" i="8" s="1"/>
  <c r="P210" i="8"/>
  <c r="Q383" i="8"/>
  <c r="K326" i="8"/>
  <c r="P326" i="8"/>
  <c r="N96" i="8"/>
  <c r="N75" i="8" s="1"/>
  <c r="P211" i="8"/>
  <c r="O207" i="8"/>
  <c r="P207" i="8" s="1"/>
  <c r="N89" i="8"/>
  <c r="I305" i="8"/>
  <c r="I297" i="8" s="1"/>
  <c r="Q158" i="8"/>
  <c r="P158" i="8"/>
  <c r="J158" i="8"/>
  <c r="J157" i="8" s="1"/>
  <c r="J102" i="8" s="1"/>
  <c r="J77" i="8" s="1"/>
  <c r="P160" i="8"/>
  <c r="I157" i="8"/>
  <c r="I160" i="8" s="1"/>
  <c r="P302" i="8"/>
  <c r="I339" i="8"/>
  <c r="I338" i="8" s="1"/>
  <c r="I337" i="8" s="1"/>
  <c r="I172" i="8" s="1"/>
  <c r="M419" i="8"/>
  <c r="M418" i="8" s="1"/>
  <c r="M455" i="8" s="1"/>
  <c r="P340" i="8"/>
  <c r="O339" i="8"/>
  <c r="P339" i="8" s="1"/>
  <c r="H89" i="8"/>
  <c r="H296" i="8"/>
  <c r="K246" i="8"/>
  <c r="O240" i="8"/>
  <c r="M96" i="8"/>
  <c r="M75" i="8" s="1"/>
  <c r="M171" i="8"/>
  <c r="P58" i="8"/>
  <c r="L13" i="8"/>
  <c r="P36" i="8"/>
  <c r="O62" i="8"/>
  <c r="Q62" i="8" s="1"/>
  <c r="Q63" i="8"/>
  <c r="P63" i="8"/>
  <c r="M84" i="8"/>
  <c r="M111" i="8"/>
  <c r="M110" i="8" s="1"/>
  <c r="Q20" i="8"/>
  <c r="O19" i="8"/>
  <c r="Q19" i="8" s="1"/>
  <c r="Q37" i="8"/>
  <c r="O36" i="8"/>
  <c r="Q36" i="8" s="1"/>
  <c r="I111" i="8"/>
  <c r="P34" i="8"/>
  <c r="O104" i="8"/>
  <c r="O175" i="8"/>
  <c r="L25" i="8"/>
  <c r="P26" i="8"/>
  <c r="O113" i="8"/>
  <c r="J130" i="8"/>
  <c r="M166" i="8"/>
  <c r="Q236" i="8"/>
  <c r="P236" i="8"/>
  <c r="O235" i="8"/>
  <c r="P247" i="8"/>
  <c r="P251" i="8"/>
  <c r="P86" i="8"/>
  <c r="L71" i="8"/>
  <c r="P71" i="8" s="1"/>
  <c r="Q364" i="8"/>
  <c r="P364" i="8"/>
  <c r="O362" i="8"/>
  <c r="J374" i="8"/>
  <c r="P392" i="8"/>
  <c r="I17" i="8"/>
  <c r="Q17" i="8"/>
  <c r="P38" i="8"/>
  <c r="P61" i="8"/>
  <c r="P115" i="8"/>
  <c r="I237" i="8"/>
  <c r="O241" i="8"/>
  <c r="Q241" i="8" s="1"/>
  <c r="K300" i="8"/>
  <c r="J300" i="8"/>
  <c r="O338" i="8"/>
  <c r="P338" i="8" s="1"/>
  <c r="M357" i="8"/>
  <c r="M337" i="8" s="1"/>
  <c r="M172" i="8" s="1"/>
  <c r="M381" i="8"/>
  <c r="M380" i="8" s="1"/>
  <c r="K375" i="8"/>
  <c r="I374" i="8"/>
  <c r="N381" i="8"/>
  <c r="N380" i="8" s="1"/>
  <c r="N100" i="8"/>
  <c r="N99" i="8" s="1"/>
  <c r="N357" i="8"/>
  <c r="N337" i="8" s="1"/>
  <c r="Q35" i="8"/>
  <c r="P35" i="8"/>
  <c r="O34" i="8"/>
  <c r="Q34" i="8" s="1"/>
  <c r="K18" i="8"/>
  <c r="H104" i="8"/>
  <c r="K104" i="8" s="1"/>
  <c r="H175" i="8"/>
  <c r="Q18" i="8"/>
  <c r="P18" i="8"/>
  <c r="N166" i="8"/>
  <c r="K244" i="8"/>
  <c r="Q318" i="8"/>
  <c r="H30" i="8"/>
  <c r="H25" i="8" s="1"/>
  <c r="P365" i="8"/>
  <c r="K306" i="8"/>
  <c r="J306" i="8"/>
  <c r="I289" i="8"/>
  <c r="K295" i="8"/>
  <c r="J295" i="8"/>
  <c r="I72" i="8"/>
  <c r="K72" i="8" s="1"/>
  <c r="K162" i="8"/>
  <c r="O180" i="8"/>
  <c r="O179" i="8" s="1"/>
  <c r="P179" i="8" s="1"/>
  <c r="L237" i="8"/>
  <c r="P238" i="8"/>
  <c r="J249" i="8"/>
  <c r="O381" i="8"/>
  <c r="O357" i="8"/>
  <c r="O265" i="8"/>
  <c r="L30" i="8"/>
  <c r="H41" i="8"/>
  <c r="P51" i="8"/>
  <c r="O58" i="8"/>
  <c r="Q58" i="8" s="1"/>
  <c r="Q59" i="8"/>
  <c r="N84" i="8"/>
  <c r="N111" i="8"/>
  <c r="N110" i="8" s="1"/>
  <c r="H139" i="8"/>
  <c r="J162" i="8"/>
  <c r="P181" i="8"/>
  <c r="M90" i="8"/>
  <c r="M89" i="8" s="1"/>
  <c r="M260" i="8"/>
  <c r="M259" i="8" s="1"/>
  <c r="N97" i="8"/>
  <c r="N76" i="8" s="1"/>
  <c r="N172" i="8"/>
  <c r="L249" i="8"/>
  <c r="P353" i="8"/>
  <c r="O352" i="8"/>
  <c r="P352" i="8" s="1"/>
  <c r="L95" i="8"/>
  <c r="P423" i="8"/>
  <c r="O421" i="8"/>
  <c r="O420" i="8" s="1"/>
  <c r="O100" i="8" s="1"/>
  <c r="O101" i="8"/>
  <c r="Q101" i="8" s="1"/>
  <c r="Q248" i="8"/>
  <c r="P311" i="8"/>
  <c r="O309" i="8"/>
  <c r="P309" i="8" s="1"/>
  <c r="P248" i="8"/>
  <c r="K301" i="8"/>
  <c r="J301" i="8"/>
  <c r="K157" i="8"/>
  <c r="Q243" i="8"/>
  <c r="P243" i="8"/>
  <c r="I71" i="8"/>
  <c r="P200" i="8"/>
  <c r="N13" i="8"/>
  <c r="Q32" i="8"/>
  <c r="O31" i="8"/>
  <c r="I215" i="8"/>
  <c r="I207" i="8" s="1"/>
  <c r="Q215" i="8"/>
  <c r="P362" i="8"/>
  <c r="Q394" i="8"/>
  <c r="P394" i="8"/>
  <c r="O392" i="8"/>
  <c r="O48" i="8"/>
  <c r="Q50" i="8"/>
  <c r="P294" i="8"/>
  <c r="O289" i="8"/>
  <c r="P32" i="8"/>
  <c r="L77" i="8"/>
  <c r="N171" i="8"/>
  <c r="P215" i="8"/>
  <c r="K36" i="8"/>
  <c r="K63" i="8"/>
  <c r="Q86" i="8"/>
  <c r="M105" i="8"/>
  <c r="M80" i="8" s="1"/>
  <c r="M79" i="8" s="1"/>
  <c r="M249" i="8"/>
  <c r="P297" i="8"/>
  <c r="L296" i="8"/>
  <c r="L167" i="8" s="1"/>
  <c r="M332" i="8"/>
  <c r="M379" i="8"/>
  <c r="N389" i="8"/>
  <c r="N388" i="8" s="1"/>
  <c r="N387" i="8" s="1"/>
  <c r="N454" i="8"/>
  <c r="I174" i="8"/>
  <c r="L332" i="8"/>
  <c r="L379" i="8"/>
  <c r="P333" i="8"/>
  <c r="K399" i="8"/>
  <c r="J399" i="8"/>
  <c r="I398" i="8"/>
  <c r="Q27" i="8"/>
  <c r="O26" i="8"/>
  <c r="P48" i="8"/>
  <c r="I41" i="8"/>
  <c r="K41" i="8" s="1"/>
  <c r="J244" i="8"/>
  <c r="P250" i="8"/>
  <c r="I276" i="8"/>
  <c r="M296" i="8"/>
  <c r="I313" i="8"/>
  <c r="K313" i="8" s="1"/>
  <c r="K314" i="8"/>
  <c r="J314" i="8"/>
  <c r="Q372" i="8"/>
  <c r="P372" i="8"/>
  <c r="O454" i="8"/>
  <c r="O389" i="8"/>
  <c r="P390" i="8"/>
  <c r="Q395" i="8"/>
  <c r="J412" i="8"/>
  <c r="P54" i="8"/>
  <c r="P401" i="8"/>
  <c r="P50" i="8"/>
  <c r="P153" i="8"/>
  <c r="O152" i="8"/>
  <c r="P152" i="8" s="1"/>
  <c r="Q366" i="8"/>
  <c r="O365" i="8"/>
  <c r="Q365" i="8" s="1"/>
  <c r="M19" i="8"/>
  <c r="M13" i="8" s="1"/>
  <c r="M10" i="8" s="1"/>
  <c r="M9" i="8" s="1"/>
  <c r="K80" i="8"/>
  <c r="I79" i="8"/>
  <c r="K79" i="8" s="1"/>
  <c r="P367" i="8"/>
  <c r="Q373" i="8"/>
  <c r="I390" i="8"/>
  <c r="K391" i="8"/>
  <c r="L139" i="8"/>
  <c r="P140" i="8"/>
  <c r="H171" i="8"/>
  <c r="J240" i="8"/>
  <c r="Q292" i="8"/>
  <c r="P292" i="8"/>
  <c r="N19" i="8"/>
  <c r="K217" i="8"/>
  <c r="J217" i="8"/>
  <c r="K269" i="8"/>
  <c r="J269" i="8"/>
  <c r="Q367" i="8"/>
  <c r="I103" i="8"/>
  <c r="K448" i="8"/>
  <c r="J448" i="8"/>
  <c r="I386" i="8"/>
  <c r="O90" i="8"/>
  <c r="O260" i="8"/>
  <c r="L60" i="8"/>
  <c r="P20" i="8"/>
  <c r="O54" i="8"/>
  <c r="Q54" i="8" s="1"/>
  <c r="Q56" i="8"/>
  <c r="O132" i="8"/>
  <c r="P168" i="8"/>
  <c r="Q328" i="8"/>
  <c r="I328" i="8"/>
  <c r="P446" i="8"/>
  <c r="Q446" i="8"/>
  <c r="I61" i="8"/>
  <c r="J61" i="8" s="1"/>
  <c r="O105" i="8"/>
  <c r="J113" i="8"/>
  <c r="J112" i="8" s="1"/>
  <c r="O109" i="8"/>
  <c r="P257" i="8"/>
  <c r="J26" i="8"/>
  <c r="J34" i="8"/>
  <c r="P37" i="8"/>
  <c r="M41" i="8"/>
  <c r="M60" i="8" s="1"/>
  <c r="O52" i="8"/>
  <c r="Q52" i="8" s="1"/>
  <c r="Q53" i="8"/>
  <c r="H102" i="8"/>
  <c r="H77" i="8" s="1"/>
  <c r="O147" i="8"/>
  <c r="P147" i="8" s="1"/>
  <c r="H160" i="8"/>
  <c r="J160" i="8" s="1"/>
  <c r="P217" i="8"/>
  <c r="Q217" i="8"/>
  <c r="P282" i="8"/>
  <c r="P349" i="8"/>
  <c r="J386" i="8"/>
  <c r="N455" i="8"/>
  <c r="Q21" i="8"/>
  <c r="I21" i="8"/>
  <c r="N41" i="8"/>
  <c r="N60" i="8" s="1"/>
  <c r="I102" i="8"/>
  <c r="O140" i="8"/>
  <c r="H179" i="8"/>
  <c r="L240" i="8"/>
  <c r="P241" i="8"/>
  <c r="O246" i="8"/>
  <c r="N249" i="8"/>
  <c r="N105" i="8"/>
  <c r="N80" i="8" s="1"/>
  <c r="N79" i="8" s="1"/>
  <c r="Q288" i="8"/>
  <c r="P288" i="8"/>
  <c r="Q322" i="8"/>
  <c r="H329" i="8"/>
  <c r="J330" i="8"/>
  <c r="P374" i="8"/>
  <c r="O14" i="8"/>
  <c r="P162" i="8"/>
  <c r="O313" i="8"/>
  <c r="N379" i="8"/>
  <c r="H420" i="8"/>
  <c r="L98" i="8"/>
  <c r="O219" i="8"/>
  <c r="O229" i="8"/>
  <c r="P229" i="8" s="1"/>
  <c r="H264" i="8"/>
  <c r="J266" i="8"/>
  <c r="P290" i="8"/>
  <c r="J302" i="8"/>
  <c r="O332" i="8"/>
  <c r="Q332" i="8" s="1"/>
  <c r="Q359" i="8"/>
  <c r="P359" i="8"/>
  <c r="Q391" i="8"/>
  <c r="P391" i="8"/>
  <c r="K405" i="8"/>
  <c r="J405" i="8"/>
  <c r="O411" i="8"/>
  <c r="Q411" i="8" s="1"/>
  <c r="I431" i="8"/>
  <c r="J431" i="8" s="1"/>
  <c r="K266" i="8"/>
  <c r="Q325" i="8"/>
  <c r="P325" i="8"/>
  <c r="I325" i="8"/>
  <c r="K402" i="8"/>
  <c r="P412" i="8"/>
  <c r="P15" i="8"/>
  <c r="K37" i="8"/>
  <c r="P39" i="8"/>
  <c r="N102" i="8"/>
  <c r="N77" i="8" s="1"/>
  <c r="J246" i="8"/>
  <c r="P306" i="8"/>
  <c r="P314" i="8"/>
  <c r="Q333" i="8"/>
  <c r="P368" i="8"/>
  <c r="I383" i="8"/>
  <c r="Q412" i="8"/>
  <c r="L420" i="8"/>
  <c r="P431" i="8"/>
  <c r="Q15" i="8"/>
  <c r="P157" i="8"/>
  <c r="P246" i="8"/>
  <c r="J105" i="8"/>
  <c r="J104" i="8" s="1"/>
  <c r="Q291" i="8"/>
  <c r="P291" i="8"/>
  <c r="O297" i="8"/>
  <c r="Q334" i="8"/>
  <c r="P334" i="8"/>
  <c r="I334" i="8"/>
  <c r="J365" i="8"/>
  <c r="J395" i="8"/>
  <c r="I413" i="8"/>
  <c r="P42" i="8"/>
  <c r="L112" i="8"/>
  <c r="H170" i="8"/>
  <c r="P242" i="8"/>
  <c r="P298" i="8"/>
  <c r="H338" i="8"/>
  <c r="K338" i="8" s="1"/>
  <c r="I357" i="8"/>
  <c r="H398" i="8"/>
  <c r="O405" i="8"/>
  <c r="J427" i="8"/>
  <c r="P108" i="8"/>
  <c r="M206" i="8"/>
  <c r="I377" i="8"/>
  <c r="J381" i="8"/>
  <c r="P399" i="8"/>
  <c r="Q409" i="8"/>
  <c r="P413" i="8"/>
  <c r="Q369" i="8"/>
  <c r="P369" i="8"/>
  <c r="I33" i="8"/>
  <c r="N88" i="8"/>
  <c r="N73" i="8" s="1"/>
  <c r="P113" i="8"/>
  <c r="P132" i="8"/>
  <c r="Q316" i="8"/>
  <c r="P316" i="8"/>
  <c r="I381" i="8"/>
  <c r="H454" i="8"/>
  <c r="P438" i="8"/>
  <c r="N332" i="8"/>
  <c r="N170" i="8" s="1"/>
  <c r="J358" i="8"/>
  <c r="Q396" i="8"/>
  <c r="I173" i="8"/>
  <c r="K173" i="8" s="1"/>
  <c r="J367" i="8"/>
  <c r="L454" i="8"/>
  <c r="L389" i="8"/>
  <c r="P373" i="8"/>
  <c r="L244" i="8"/>
  <c r="L381" i="8"/>
  <c r="L357" i="8"/>
  <c r="M389" i="8"/>
  <c r="M388" i="8" s="1"/>
  <c r="M387" i="8" s="1"/>
  <c r="M454" i="8"/>
  <c r="O399" i="8"/>
  <c r="P443" i="8"/>
  <c r="I442" i="8"/>
  <c r="J442" i="8" s="1"/>
  <c r="N25" i="7"/>
  <c r="M25" i="7"/>
  <c r="O61" i="7"/>
  <c r="P61" i="7" s="1"/>
  <c r="I18" i="7"/>
  <c r="J18" i="7" s="1"/>
  <c r="Q18" i="7"/>
  <c r="I17" i="7"/>
  <c r="J17" i="7" s="1"/>
  <c r="P17" i="7"/>
  <c r="P16" i="7"/>
  <c r="Q16" i="7"/>
  <c r="I16" i="7"/>
  <c r="K16" i="7" s="1"/>
  <c r="O14" i="7"/>
  <c r="P15" i="7"/>
  <c r="M13" i="7"/>
  <c r="I442" i="7"/>
  <c r="J442" i="7" s="1"/>
  <c r="I413" i="7"/>
  <c r="P413" i="7"/>
  <c r="Q412" i="7"/>
  <c r="P412" i="7"/>
  <c r="M404" i="7"/>
  <c r="O338" i="7"/>
  <c r="O98" i="7" s="1"/>
  <c r="I349" i="7"/>
  <c r="J349" i="7" s="1"/>
  <c r="I340" i="7"/>
  <c r="I326" i="7"/>
  <c r="I383" i="7" s="1"/>
  <c r="J383" i="7" s="1"/>
  <c r="P326" i="7"/>
  <c r="Q326" i="7"/>
  <c r="M296" i="7"/>
  <c r="I314" i="7"/>
  <c r="P307" i="7"/>
  <c r="P306" i="7"/>
  <c r="Q305" i="7"/>
  <c r="P302" i="7"/>
  <c r="I302" i="7"/>
  <c r="J302" i="7" s="1"/>
  <c r="I301" i="7"/>
  <c r="J301" i="7" s="1"/>
  <c r="K301" i="7"/>
  <c r="P301" i="7"/>
  <c r="P300" i="7"/>
  <c r="M264" i="7"/>
  <c r="P280" i="7"/>
  <c r="I269" i="7"/>
  <c r="K269" i="7" s="1"/>
  <c r="Q269" i="7"/>
  <c r="N166" i="7"/>
  <c r="I211" i="7"/>
  <c r="J211" i="7" s="1"/>
  <c r="P210" i="7"/>
  <c r="I377" i="7"/>
  <c r="J377" i="7" s="1"/>
  <c r="J109" i="7" s="1"/>
  <c r="J81" i="7" s="1"/>
  <c r="H264" i="7"/>
  <c r="H84" i="7" s="1"/>
  <c r="H69" i="7" s="1"/>
  <c r="O37" i="7"/>
  <c r="P38" i="7"/>
  <c r="Q38" i="7"/>
  <c r="K298" i="7"/>
  <c r="J298" i="7"/>
  <c r="Q48" i="7"/>
  <c r="P48" i="7"/>
  <c r="M166" i="7"/>
  <c r="O77" i="7"/>
  <c r="K33" i="7"/>
  <c r="J33" i="7"/>
  <c r="I31" i="7"/>
  <c r="J90" i="7"/>
  <c r="Q20" i="7"/>
  <c r="Q43" i="7"/>
  <c r="P43" i="7"/>
  <c r="P91" i="7"/>
  <c r="O139" i="7"/>
  <c r="M170" i="7"/>
  <c r="I20" i="7"/>
  <c r="K94" i="7"/>
  <c r="J21" i="7"/>
  <c r="P39" i="7"/>
  <c r="Q55" i="7"/>
  <c r="P55" i="7"/>
  <c r="J113" i="7"/>
  <c r="J112" i="7" s="1"/>
  <c r="M160" i="7"/>
  <c r="H240" i="7"/>
  <c r="H178" i="7" s="1"/>
  <c r="H177" i="7" s="1"/>
  <c r="H261" i="7" s="1"/>
  <c r="J241" i="7"/>
  <c r="O250" i="7"/>
  <c r="P251" i="7"/>
  <c r="Q291" i="7"/>
  <c r="P291" i="7"/>
  <c r="P173" i="7"/>
  <c r="P54" i="7"/>
  <c r="K62" i="7"/>
  <c r="N171" i="7"/>
  <c r="N96" i="7"/>
  <c r="N75" i="7" s="1"/>
  <c r="J340" i="7"/>
  <c r="I339" i="7"/>
  <c r="L366" i="7"/>
  <c r="P367" i="7"/>
  <c r="N139" i="7"/>
  <c r="P205" i="7"/>
  <c r="O199" i="7"/>
  <c r="P199" i="7" s="1"/>
  <c r="H379" i="7"/>
  <c r="H332" i="7"/>
  <c r="H88" i="7" s="1"/>
  <c r="H73" i="7" s="1"/>
  <c r="K48" i="7"/>
  <c r="Q101" i="7"/>
  <c r="K21" i="7"/>
  <c r="O31" i="7"/>
  <c r="P31" i="7" s="1"/>
  <c r="Q33" i="7"/>
  <c r="P33" i="7"/>
  <c r="Q39" i="7"/>
  <c r="K44" i="7"/>
  <c r="Q62" i="7"/>
  <c r="L90" i="7"/>
  <c r="L88" i="7"/>
  <c r="L260" i="7"/>
  <c r="L170" i="7"/>
  <c r="P237" i="7"/>
  <c r="I260" i="7"/>
  <c r="K22" i="7"/>
  <c r="J22" i="7"/>
  <c r="K92" i="7"/>
  <c r="Q260" i="7"/>
  <c r="Q298" i="7"/>
  <c r="P298" i="7"/>
  <c r="O297" i="7"/>
  <c r="P297" i="7" s="1"/>
  <c r="K18" i="7"/>
  <c r="Q52" i="7"/>
  <c r="P52" i="7"/>
  <c r="K103" i="7"/>
  <c r="H78" i="7"/>
  <c r="K78" i="7" s="1"/>
  <c r="L178" i="7"/>
  <c r="M206" i="7"/>
  <c r="H260" i="7"/>
  <c r="H404" i="7"/>
  <c r="J405" i="7"/>
  <c r="K11" i="7"/>
  <c r="P26" i="7"/>
  <c r="L36" i="7"/>
  <c r="P37" i="7"/>
  <c r="O44" i="7"/>
  <c r="Q44" i="7" s="1"/>
  <c r="M60" i="7"/>
  <c r="N88" i="7"/>
  <c r="N73" i="7" s="1"/>
  <c r="N206" i="7"/>
  <c r="N178" i="7" s="1"/>
  <c r="N177" i="7" s="1"/>
  <c r="N261" i="7" s="1"/>
  <c r="P233" i="7"/>
  <c r="I329" i="7"/>
  <c r="O93" i="7"/>
  <c r="Q93" i="7" s="1"/>
  <c r="P335" i="7"/>
  <c r="J451" i="7"/>
  <c r="I109" i="7"/>
  <c r="I81" i="7" s="1"/>
  <c r="K81" i="7" s="1"/>
  <c r="Q51" i="7"/>
  <c r="P51" i="7"/>
  <c r="P44" i="7"/>
  <c r="L41" i="7"/>
  <c r="M260" i="7"/>
  <c r="M259" i="7" s="1"/>
  <c r="M90" i="7"/>
  <c r="M89" i="7" s="1"/>
  <c r="Q334" i="7"/>
  <c r="O333" i="7"/>
  <c r="I334" i="7"/>
  <c r="O91" i="7"/>
  <c r="Q91" i="7" s="1"/>
  <c r="O173" i="7"/>
  <c r="Q173" i="7" s="1"/>
  <c r="Q362" i="7"/>
  <c r="N111" i="7"/>
  <c r="N110" i="7" s="1"/>
  <c r="N84" i="7"/>
  <c r="I249" i="7"/>
  <c r="O265" i="7"/>
  <c r="L86" i="7"/>
  <c r="H357" i="7"/>
  <c r="J358" i="7"/>
  <c r="H100" i="7"/>
  <c r="H99" i="7" s="1"/>
  <c r="H381" i="7"/>
  <c r="P386" i="7"/>
  <c r="Q57" i="7"/>
  <c r="P57" i="7"/>
  <c r="P131" i="7"/>
  <c r="H160" i="7"/>
  <c r="H173" i="7"/>
  <c r="H102" i="7"/>
  <c r="H77" i="7" s="1"/>
  <c r="I179" i="7"/>
  <c r="P268" i="7"/>
  <c r="K300" i="7"/>
  <c r="I381" i="7"/>
  <c r="K358" i="7"/>
  <c r="I357" i="7"/>
  <c r="K357" i="7" s="1"/>
  <c r="N455" i="7"/>
  <c r="Q414" i="7"/>
  <c r="P422" i="7"/>
  <c r="O421" i="7"/>
  <c r="M263" i="7"/>
  <c r="M262" i="7" s="1"/>
  <c r="M384" i="7" s="1"/>
  <c r="M382" i="7" s="1"/>
  <c r="J287" i="7"/>
  <c r="I282" i="7"/>
  <c r="K282" i="7" s="1"/>
  <c r="K287" i="7"/>
  <c r="O366" i="7"/>
  <c r="Q367" i="7"/>
  <c r="K108" i="7"/>
  <c r="I106" i="7"/>
  <c r="K106" i="7" s="1"/>
  <c r="H26" i="7"/>
  <c r="J27" i="7"/>
  <c r="I215" i="7"/>
  <c r="P215" i="7"/>
  <c r="J305" i="7"/>
  <c r="K15" i="7"/>
  <c r="J15" i="7"/>
  <c r="K27" i="7"/>
  <c r="H41" i="7"/>
  <c r="Q49" i="7"/>
  <c r="P49" i="7"/>
  <c r="P11" i="7"/>
  <c r="K36" i="7"/>
  <c r="K42" i="7"/>
  <c r="I41" i="7"/>
  <c r="K41" i="7" s="1"/>
  <c r="P45" i="7"/>
  <c r="N100" i="7"/>
  <c r="N99" i="7" s="1"/>
  <c r="O103" i="7"/>
  <c r="L168" i="7"/>
  <c r="J250" i="7"/>
  <c r="H249" i="7"/>
  <c r="M379" i="7"/>
  <c r="M98" i="7"/>
  <c r="M337" i="7"/>
  <c r="P352" i="7"/>
  <c r="L338" i="7"/>
  <c r="N379" i="7"/>
  <c r="N337" i="7"/>
  <c r="N172" i="7" s="1"/>
  <c r="Q325" i="7"/>
  <c r="I325" i="7"/>
  <c r="Q58" i="7"/>
  <c r="P58" i="7"/>
  <c r="N388" i="7"/>
  <c r="N387" i="7" s="1"/>
  <c r="J58" i="7"/>
  <c r="I61" i="7"/>
  <c r="Q46" i="7"/>
  <c r="P46" i="7"/>
  <c r="J180" i="7"/>
  <c r="J179" i="7" s="1"/>
  <c r="P197" i="7"/>
  <c r="P312" i="7"/>
  <c r="O309" i="7"/>
  <c r="P309" i="7" s="1"/>
  <c r="I398" i="7"/>
  <c r="P12" i="7"/>
  <c r="L112" i="7"/>
  <c r="P113" i="7"/>
  <c r="N105" i="7"/>
  <c r="N80" i="7" s="1"/>
  <c r="N79" i="7" s="1"/>
  <c r="Q12" i="7"/>
  <c r="O42" i="7"/>
  <c r="O89" i="7"/>
  <c r="P93" i="7"/>
  <c r="M112" i="7"/>
  <c r="J140" i="7"/>
  <c r="P152" i="7"/>
  <c r="Q160" i="7"/>
  <c r="H296" i="7"/>
  <c r="H167" i="7" s="1"/>
  <c r="L419" i="7"/>
  <c r="L100" i="7"/>
  <c r="H89" i="7"/>
  <c r="K54" i="7"/>
  <c r="K90" i="7"/>
  <c r="N160" i="7"/>
  <c r="N102" i="7"/>
  <c r="N77" i="7" s="1"/>
  <c r="K210" i="7"/>
  <c r="L249" i="7"/>
  <c r="L105" i="7"/>
  <c r="P250" i="7"/>
  <c r="Q294" i="7"/>
  <c r="H95" i="7"/>
  <c r="H74" i="7" s="1"/>
  <c r="J139" i="7"/>
  <c r="P295" i="7"/>
  <c r="I295" i="7"/>
  <c r="P381" i="7"/>
  <c r="N41" i="7"/>
  <c r="N60" i="7" s="1"/>
  <c r="N89" i="7"/>
  <c r="H163" i="7"/>
  <c r="Q381" i="7"/>
  <c r="H419" i="7"/>
  <c r="H13" i="7"/>
  <c r="L60" i="7"/>
  <c r="P20" i="7"/>
  <c r="L19" i="7"/>
  <c r="O26" i="7"/>
  <c r="Q27" i="7"/>
  <c r="Q61" i="7"/>
  <c r="P133" i="7"/>
  <c r="O132" i="7"/>
  <c r="P132" i="7" s="1"/>
  <c r="L139" i="7"/>
  <c r="J244" i="7"/>
  <c r="P375" i="7"/>
  <c r="O374" i="7"/>
  <c r="Q375" i="7"/>
  <c r="L454" i="7"/>
  <c r="P390" i="7"/>
  <c r="I158" i="7"/>
  <c r="M175" i="7"/>
  <c r="M174" i="7" s="1"/>
  <c r="J282" i="7"/>
  <c r="K395" i="7"/>
  <c r="P21" i="7"/>
  <c r="P32" i="7"/>
  <c r="H461" i="7"/>
  <c r="J276" i="7"/>
  <c r="P331" i="7"/>
  <c r="O330" i="7"/>
  <c r="Q390" i="7"/>
  <c r="P398" i="7"/>
  <c r="Q21" i="7"/>
  <c r="P241" i="7"/>
  <c r="P246" i="7"/>
  <c r="L244" i="7"/>
  <c r="Q276" i="7"/>
  <c r="P276" i="7"/>
  <c r="H373" i="7"/>
  <c r="J373" i="7" s="1"/>
  <c r="J374" i="7"/>
  <c r="P158" i="7"/>
  <c r="Q292" i="7"/>
  <c r="H87" i="7"/>
  <c r="O109" i="7"/>
  <c r="Q158" i="7"/>
  <c r="Q244" i="7"/>
  <c r="L264" i="7"/>
  <c r="L296" i="7"/>
  <c r="K306" i="7"/>
  <c r="H337" i="7"/>
  <c r="P383" i="7"/>
  <c r="K392" i="7"/>
  <c r="O423" i="7"/>
  <c r="P423" i="7" s="1"/>
  <c r="M421" i="7"/>
  <c r="M420" i="7" s="1"/>
  <c r="P399" i="7"/>
  <c r="O398" i="7"/>
  <c r="I411" i="7"/>
  <c r="K411" i="7" s="1"/>
  <c r="J412" i="7"/>
  <c r="K38" i="7"/>
  <c r="L102" i="7"/>
  <c r="P162" i="7"/>
  <c r="P181" i="7"/>
  <c r="O180" i="7"/>
  <c r="N296" i="7"/>
  <c r="P328" i="7"/>
  <c r="I328" i="7"/>
  <c r="M173" i="7"/>
  <c r="Q399" i="7"/>
  <c r="K412" i="7"/>
  <c r="J197" i="7"/>
  <c r="P229" i="7"/>
  <c r="Q242" i="7"/>
  <c r="O322" i="7"/>
  <c r="Q322" i="7" s="1"/>
  <c r="Q328" i="7"/>
  <c r="J352" i="7"/>
  <c r="N173" i="7"/>
  <c r="K367" i="7"/>
  <c r="P339" i="7"/>
  <c r="P380" i="7"/>
  <c r="K405" i="7"/>
  <c r="P140" i="7"/>
  <c r="M105" i="7"/>
  <c r="M80" i="7" s="1"/>
  <c r="M79" i="7" s="1"/>
  <c r="O207" i="7"/>
  <c r="P219" i="7"/>
  <c r="N249" i="7"/>
  <c r="K280" i="7"/>
  <c r="Q303" i="7"/>
  <c r="P308" i="7"/>
  <c r="P357" i="7"/>
  <c r="I454" i="7"/>
  <c r="I389" i="7"/>
  <c r="K390" i="7"/>
  <c r="P397" i="7"/>
  <c r="O396" i="7"/>
  <c r="J169" i="7"/>
  <c r="P208" i="7"/>
  <c r="O240" i="7"/>
  <c r="M96" i="7"/>
  <c r="M75" i="7" s="1"/>
  <c r="M171" i="7"/>
  <c r="K244" i="7"/>
  <c r="P290" i="7"/>
  <c r="O289" i="7"/>
  <c r="Q289" i="7" s="1"/>
  <c r="Q397" i="7"/>
  <c r="L404" i="7"/>
  <c r="O197" i="7"/>
  <c r="I266" i="7"/>
  <c r="O313" i="7"/>
  <c r="O392" i="7"/>
  <c r="O405" i="7"/>
  <c r="O433" i="7"/>
  <c r="P433" i="7" s="1"/>
  <c r="P235" i="7"/>
  <c r="P248" i="7"/>
  <c r="P266" i="7"/>
  <c r="P281" i="7"/>
  <c r="J314" i="7"/>
  <c r="I366" i="7"/>
  <c r="I404" i="7"/>
  <c r="P446" i="7"/>
  <c r="I307" i="7"/>
  <c r="P358" i="7"/>
  <c r="J431" i="7"/>
  <c r="I441" i="7"/>
  <c r="J441" i="7" s="1"/>
  <c r="J246" i="7"/>
  <c r="O431" i="7"/>
  <c r="P431" i="7" s="1"/>
  <c r="I377" i="6"/>
  <c r="I413" i="6"/>
  <c r="I412" i="6"/>
  <c r="I334" i="6"/>
  <c r="I325" i="6"/>
  <c r="I314" i="6"/>
  <c r="I307" i="6"/>
  <c r="I306" i="6"/>
  <c r="I305" i="6"/>
  <c r="I302" i="6"/>
  <c r="I301" i="6"/>
  <c r="I300" i="6"/>
  <c r="I326" i="6"/>
  <c r="P415" i="10" l="1"/>
  <c r="Q415" i="10"/>
  <c r="O95" i="10"/>
  <c r="O414" i="10"/>
  <c r="K91" i="10"/>
  <c r="I78" i="10"/>
  <c r="I70" i="10"/>
  <c r="J91" i="10"/>
  <c r="J70" i="10" s="1"/>
  <c r="J383" i="10"/>
  <c r="J382" i="10" s="1"/>
  <c r="J166" i="10"/>
  <c r="K166" i="10"/>
  <c r="H382" i="10"/>
  <c r="K383" i="10"/>
  <c r="P97" i="10"/>
  <c r="O72" i="10"/>
  <c r="Q97" i="10"/>
  <c r="P168" i="10"/>
  <c r="Q168" i="10"/>
  <c r="P258" i="10"/>
  <c r="Q258" i="10"/>
  <c r="O257" i="10"/>
  <c r="J374" i="10"/>
  <c r="J327" i="10"/>
  <c r="H159" i="10"/>
  <c r="K160" i="10"/>
  <c r="K64" i="10"/>
  <c r="H63" i="10"/>
  <c r="H62" i="10" s="1"/>
  <c r="H456" i="10" s="1"/>
  <c r="H455" i="10"/>
  <c r="H453" i="10"/>
  <c r="K257" i="10"/>
  <c r="H379" i="10"/>
  <c r="P100" i="10"/>
  <c r="O75" i="10"/>
  <c r="P244" i="10"/>
  <c r="O170" i="10"/>
  <c r="O99" i="10"/>
  <c r="P99" i="10" s="1"/>
  <c r="P70" i="10"/>
  <c r="Q70" i="10"/>
  <c r="P162" i="10"/>
  <c r="Q162" i="10"/>
  <c r="P173" i="10"/>
  <c r="Q173" i="10"/>
  <c r="O172" i="10"/>
  <c r="P134" i="10"/>
  <c r="O80" i="10"/>
  <c r="O106" i="10"/>
  <c r="M455" i="10"/>
  <c r="M453" i="10"/>
  <c r="M456" i="10" s="1"/>
  <c r="Q160" i="10"/>
  <c r="P160" i="10"/>
  <c r="L159" i="10"/>
  <c r="K156" i="10"/>
  <c r="J156" i="10"/>
  <c r="P19" i="10"/>
  <c r="O13" i="10"/>
  <c r="Q19" i="10"/>
  <c r="K14" i="10"/>
  <c r="I13" i="10"/>
  <c r="J59" i="10"/>
  <c r="J14" i="10"/>
  <c r="J13" i="10" s="1"/>
  <c r="J10" i="10" s="1"/>
  <c r="J9" i="10" s="1"/>
  <c r="J64" i="10"/>
  <c r="J160" i="10"/>
  <c r="P416" i="9"/>
  <c r="O415" i="9"/>
  <c r="M380" i="9"/>
  <c r="M452" i="9"/>
  <c r="M449" i="9" s="1"/>
  <c r="K383" i="9"/>
  <c r="H382" i="9"/>
  <c r="J451" i="9"/>
  <c r="J169" i="9"/>
  <c r="K169" i="9"/>
  <c r="P375" i="9"/>
  <c r="Q375" i="9"/>
  <c r="P374" i="9"/>
  <c r="Q374" i="9"/>
  <c r="P93" i="9"/>
  <c r="Q93" i="9"/>
  <c r="O167" i="9"/>
  <c r="P332" i="9"/>
  <c r="Q332" i="9"/>
  <c r="J374" i="9"/>
  <c r="J327" i="9"/>
  <c r="L257" i="9"/>
  <c r="J379" i="9"/>
  <c r="K379" i="9"/>
  <c r="H377" i="9"/>
  <c r="P259" i="9"/>
  <c r="Q259" i="9"/>
  <c r="O258" i="9"/>
  <c r="P258" i="9" s="1"/>
  <c r="L159" i="9"/>
  <c r="K64" i="9"/>
  <c r="J159" i="9"/>
  <c r="K159" i="9"/>
  <c r="J239" i="9"/>
  <c r="K239" i="9"/>
  <c r="I92" i="9"/>
  <c r="Q91" i="9"/>
  <c r="O70" i="9"/>
  <c r="P166" i="9"/>
  <c r="Q166" i="9"/>
  <c r="P255" i="9"/>
  <c r="O254" i="9"/>
  <c r="Q255" i="9"/>
  <c r="P83" i="9"/>
  <c r="Q83" i="9"/>
  <c r="O68" i="9"/>
  <c r="P85" i="9"/>
  <c r="O84" i="9"/>
  <c r="P165" i="9"/>
  <c r="Q165" i="9"/>
  <c r="H63" i="9"/>
  <c r="H62" i="9" s="1"/>
  <c r="H456" i="9" s="1"/>
  <c r="K67" i="9"/>
  <c r="O80" i="9"/>
  <c r="P201" i="9"/>
  <c r="Q201" i="9"/>
  <c r="O162" i="9"/>
  <c r="L256" i="9"/>
  <c r="K172" i="9"/>
  <c r="H256" i="9"/>
  <c r="O79" i="9"/>
  <c r="O161" i="9"/>
  <c r="O173" i="9"/>
  <c r="P174" i="9"/>
  <c r="P105" i="9"/>
  <c r="O454" i="9"/>
  <c r="P454" i="9" s="1"/>
  <c r="O457" i="9"/>
  <c r="P457" i="9" s="1"/>
  <c r="O158" i="9"/>
  <c r="Q105" i="9"/>
  <c r="N455" i="9"/>
  <c r="N453" i="9"/>
  <c r="N456" i="9" s="1"/>
  <c r="L63" i="9"/>
  <c r="L77" i="9"/>
  <c r="J156" i="9"/>
  <c r="K156" i="9"/>
  <c r="Q74" i="9"/>
  <c r="P74" i="9"/>
  <c r="P19" i="9"/>
  <c r="Q19" i="9"/>
  <c r="O13" i="9"/>
  <c r="J64" i="9"/>
  <c r="M453" i="9"/>
  <c r="M456" i="9" s="1"/>
  <c r="M455" i="9"/>
  <c r="P169" i="9"/>
  <c r="Q72" i="9"/>
  <c r="P19" i="8"/>
  <c r="K16" i="8"/>
  <c r="J16" i="8"/>
  <c r="N85" i="8"/>
  <c r="N70" i="8" s="1"/>
  <c r="J313" i="8"/>
  <c r="N263" i="8"/>
  <c r="N262" i="8" s="1"/>
  <c r="O206" i="8"/>
  <c r="Q207" i="8"/>
  <c r="O170" i="8"/>
  <c r="K305" i="8"/>
  <c r="J305" i="8"/>
  <c r="J297" i="8" s="1"/>
  <c r="N165" i="8"/>
  <c r="I98" i="8"/>
  <c r="J339" i="8"/>
  <c r="M263" i="8"/>
  <c r="M262" i="8" s="1"/>
  <c r="M384" i="8" s="1"/>
  <c r="M382" i="8" s="1"/>
  <c r="H379" i="8"/>
  <c r="H10" i="8"/>
  <c r="Q206" i="8"/>
  <c r="P206" i="8"/>
  <c r="O99" i="8"/>
  <c r="K33" i="8"/>
  <c r="I31" i="8"/>
  <c r="J33" i="8"/>
  <c r="K21" i="8"/>
  <c r="J21" i="8"/>
  <c r="I20" i="8"/>
  <c r="I60" i="8" s="1"/>
  <c r="M104" i="8"/>
  <c r="M175" i="8"/>
  <c r="M174" i="8" s="1"/>
  <c r="K215" i="8"/>
  <c r="J215" i="8"/>
  <c r="J207" i="8" s="1"/>
  <c r="J206" i="8" s="1"/>
  <c r="M88" i="8"/>
  <c r="M73" i="8" s="1"/>
  <c r="M97" i="8"/>
  <c r="M76" i="8" s="1"/>
  <c r="P421" i="8"/>
  <c r="I77" i="8"/>
  <c r="K77" i="8" s="1"/>
  <c r="K102" i="8"/>
  <c r="Q313" i="8"/>
  <c r="P313" i="8"/>
  <c r="O259" i="8"/>
  <c r="M69" i="8"/>
  <c r="L84" i="8"/>
  <c r="L111" i="8"/>
  <c r="P112" i="8"/>
  <c r="O89" i="8"/>
  <c r="Q362" i="8"/>
  <c r="O102" i="8"/>
  <c r="O173" i="8"/>
  <c r="L85" i="8"/>
  <c r="P389" i="8"/>
  <c r="J413" i="8"/>
  <c r="K413" i="8"/>
  <c r="J111" i="8"/>
  <c r="J110" i="8" s="1"/>
  <c r="P101" i="8"/>
  <c r="Q26" i="8"/>
  <c r="K374" i="8"/>
  <c r="I373" i="8"/>
  <c r="P109" i="8"/>
  <c r="O81" i="8"/>
  <c r="P14" i="8"/>
  <c r="Q14" i="8"/>
  <c r="O13" i="8"/>
  <c r="P13" i="8" s="1"/>
  <c r="Q105" i="8"/>
  <c r="O80" i="8"/>
  <c r="L166" i="8"/>
  <c r="L260" i="8"/>
  <c r="Q260" i="8" s="1"/>
  <c r="L170" i="8"/>
  <c r="P170" i="8" s="1"/>
  <c r="L88" i="8"/>
  <c r="L90" i="8"/>
  <c r="P237" i="8"/>
  <c r="O174" i="8"/>
  <c r="P105" i="8"/>
  <c r="K383" i="8"/>
  <c r="K334" i="8"/>
  <c r="J334" i="8"/>
  <c r="I91" i="8"/>
  <c r="K91" i="8" s="1"/>
  <c r="I333" i="8"/>
  <c r="H85" i="8"/>
  <c r="H70" i="8" s="1"/>
  <c r="J139" i="8"/>
  <c r="H86" i="8"/>
  <c r="J329" i="8"/>
  <c r="H168" i="8"/>
  <c r="O30" i="8"/>
  <c r="Q30" i="8" s="1"/>
  <c r="Q31" i="8"/>
  <c r="P180" i="8"/>
  <c r="N458" i="8"/>
  <c r="N461" i="8" s="1"/>
  <c r="N163" i="8"/>
  <c r="N161" i="8" s="1"/>
  <c r="Q338" i="8"/>
  <c r="O98" i="8"/>
  <c r="Q98" i="8" s="1"/>
  <c r="O337" i="8"/>
  <c r="L10" i="8"/>
  <c r="O379" i="8"/>
  <c r="Q379" i="8" s="1"/>
  <c r="Q389" i="8"/>
  <c r="N83" i="8"/>
  <c r="N82" i="8" s="1"/>
  <c r="N457" i="8" s="1"/>
  <c r="N460" i="8" s="1"/>
  <c r="N69" i="8"/>
  <c r="N68" i="8" s="1"/>
  <c r="N67" i="8" s="1"/>
  <c r="P62" i="8"/>
  <c r="M170" i="8"/>
  <c r="Q104" i="8"/>
  <c r="N10" i="8"/>
  <c r="N9" i="8" s="1"/>
  <c r="I454" i="8"/>
  <c r="K390" i="8"/>
  <c r="I389" i="8"/>
  <c r="N384" i="8"/>
  <c r="N382" i="8" s="1"/>
  <c r="K328" i="8"/>
  <c r="J328" i="8"/>
  <c r="P332" i="8"/>
  <c r="P411" i="8"/>
  <c r="J265" i="8"/>
  <c r="K297" i="8"/>
  <c r="I411" i="8"/>
  <c r="J175" i="8"/>
  <c r="J80" i="8" s="1"/>
  <c r="J79" i="8" s="1"/>
  <c r="H174" i="8"/>
  <c r="J174" i="8" s="1"/>
  <c r="P52" i="8"/>
  <c r="M458" i="8"/>
  <c r="M461" i="8" s="1"/>
  <c r="M163" i="8"/>
  <c r="M161" i="8" s="1"/>
  <c r="I420" i="8"/>
  <c r="O419" i="8"/>
  <c r="Q420" i="8"/>
  <c r="M167" i="8"/>
  <c r="M165" i="8" s="1"/>
  <c r="M164" i="8" s="1"/>
  <c r="M85" i="8"/>
  <c r="M70" i="8" s="1"/>
  <c r="H263" i="8"/>
  <c r="H262" i="8" s="1"/>
  <c r="H384" i="8" s="1"/>
  <c r="N104" i="8"/>
  <c r="N175" i="8"/>
  <c r="N174" i="8" s="1"/>
  <c r="M178" i="8"/>
  <c r="M177" i="8" s="1"/>
  <c r="M261" i="8" s="1"/>
  <c r="J41" i="8"/>
  <c r="H60" i="8"/>
  <c r="K289" i="8"/>
  <c r="J289" i="8"/>
  <c r="I260" i="8"/>
  <c r="I90" i="8"/>
  <c r="H84" i="8"/>
  <c r="L178" i="8"/>
  <c r="I78" i="8"/>
  <c r="K78" i="8" s="1"/>
  <c r="K103" i="8"/>
  <c r="J383" i="8"/>
  <c r="P219" i="8"/>
  <c r="P289" i="8"/>
  <c r="Q289" i="8"/>
  <c r="L74" i="8"/>
  <c r="Q71" i="8"/>
  <c r="K160" i="8"/>
  <c r="H111" i="8"/>
  <c r="H110" i="8" s="1"/>
  <c r="P381" i="8"/>
  <c r="L380" i="8"/>
  <c r="I95" i="8"/>
  <c r="K398" i="8"/>
  <c r="K61" i="8"/>
  <c r="K111" i="8"/>
  <c r="I110" i="8"/>
  <c r="I322" i="8"/>
  <c r="K322" i="8" s="1"/>
  <c r="K325" i="8"/>
  <c r="J325" i="8"/>
  <c r="J322" i="8" s="1"/>
  <c r="K174" i="8"/>
  <c r="P31" i="8"/>
  <c r="H167" i="8"/>
  <c r="I206" i="8"/>
  <c r="K207" i="8"/>
  <c r="O296" i="8"/>
  <c r="Q296" i="8" s="1"/>
  <c r="Q297" i="8"/>
  <c r="Q399" i="8"/>
  <c r="O398" i="8"/>
  <c r="J454" i="8"/>
  <c r="P454" i="8"/>
  <c r="H95" i="8"/>
  <c r="H74" i="8" s="1"/>
  <c r="J398" i="8"/>
  <c r="P240" i="8"/>
  <c r="L96" i="8"/>
  <c r="L171" i="8"/>
  <c r="K175" i="8"/>
  <c r="P30" i="8"/>
  <c r="O112" i="8"/>
  <c r="Q240" i="8"/>
  <c r="Q235" i="8"/>
  <c r="O169" i="8"/>
  <c r="O87" i="8"/>
  <c r="H419" i="8"/>
  <c r="H100" i="8"/>
  <c r="H99" i="8" s="1"/>
  <c r="J276" i="8"/>
  <c r="K276" i="8"/>
  <c r="Q48" i="8"/>
  <c r="O41" i="8"/>
  <c r="J237" i="8"/>
  <c r="J173" i="8"/>
  <c r="Q381" i="8"/>
  <c r="O380" i="8"/>
  <c r="Q380" i="8" s="1"/>
  <c r="J377" i="8"/>
  <c r="J109" i="8" s="1"/>
  <c r="J81" i="8" s="1"/>
  <c r="I109" i="8"/>
  <c r="I81" i="8" s="1"/>
  <c r="K81" i="8" s="1"/>
  <c r="P235" i="8"/>
  <c r="Q405" i="8"/>
  <c r="O404" i="8"/>
  <c r="K357" i="8"/>
  <c r="J357" i="8"/>
  <c r="J338" i="8"/>
  <c r="H337" i="8"/>
  <c r="H98" i="8"/>
  <c r="H178" i="8"/>
  <c r="H177" i="8" s="1"/>
  <c r="H261" i="8" s="1"/>
  <c r="H166" i="8"/>
  <c r="N385" i="8"/>
  <c r="N456" i="8"/>
  <c r="N453" i="8" s="1"/>
  <c r="Q392" i="8"/>
  <c r="L175" i="8"/>
  <c r="P249" i="8"/>
  <c r="L104" i="8"/>
  <c r="P104" i="8" s="1"/>
  <c r="O264" i="8"/>
  <c r="P265" i="8"/>
  <c r="Q265" i="8"/>
  <c r="Q246" i="8"/>
  <c r="O244" i="8"/>
  <c r="P244" i="8" s="1"/>
  <c r="K381" i="8"/>
  <c r="I380" i="8"/>
  <c r="M456" i="8"/>
  <c r="M453" i="8" s="1"/>
  <c r="M385" i="8"/>
  <c r="P357" i="8"/>
  <c r="L337" i="8"/>
  <c r="P420" i="8"/>
  <c r="L419" i="8"/>
  <c r="L100" i="8"/>
  <c r="I265" i="8"/>
  <c r="O139" i="8"/>
  <c r="Q357" i="8"/>
  <c r="K17" i="8"/>
  <c r="J17" i="8"/>
  <c r="I14" i="8"/>
  <c r="O88" i="8"/>
  <c r="M10" i="7"/>
  <c r="M9" i="7" s="1"/>
  <c r="I14" i="7"/>
  <c r="J14" i="7" s="1"/>
  <c r="K17" i="7"/>
  <c r="J16" i="7"/>
  <c r="Q14" i="7"/>
  <c r="P14" i="7"/>
  <c r="O13" i="7"/>
  <c r="P411" i="7"/>
  <c r="J413" i="7"/>
  <c r="K413" i="7"/>
  <c r="O337" i="7"/>
  <c r="I338" i="7"/>
  <c r="I98" i="7" s="1"/>
  <c r="K98" i="7" s="1"/>
  <c r="N97" i="7"/>
  <c r="N76" i="7" s="1"/>
  <c r="N263" i="7"/>
  <c r="N262" i="7" s="1"/>
  <c r="N384" i="7" s="1"/>
  <c r="N382" i="7" s="1"/>
  <c r="J326" i="7"/>
  <c r="K326" i="7"/>
  <c r="M167" i="7"/>
  <c r="P322" i="7"/>
  <c r="K314" i="7"/>
  <c r="I313" i="7"/>
  <c r="K302" i="7"/>
  <c r="I297" i="7"/>
  <c r="K297" i="7" s="1"/>
  <c r="P289" i="7"/>
  <c r="J269" i="7"/>
  <c r="H170" i="7"/>
  <c r="H166" i="7"/>
  <c r="L337" i="7"/>
  <c r="P337" i="7" s="1"/>
  <c r="L379" i="7"/>
  <c r="P338" i="7"/>
  <c r="L98" i="7"/>
  <c r="P41" i="7"/>
  <c r="P240" i="7"/>
  <c r="Q240" i="7"/>
  <c r="H10" i="7"/>
  <c r="P421" i="7"/>
  <c r="O420" i="7"/>
  <c r="H263" i="7"/>
  <c r="H262" i="7" s="1"/>
  <c r="P244" i="7"/>
  <c r="L172" i="7"/>
  <c r="I157" i="7"/>
  <c r="K158" i="7"/>
  <c r="J158" i="7"/>
  <c r="J157" i="7" s="1"/>
  <c r="J102" i="7" s="1"/>
  <c r="J77" i="7" s="1"/>
  <c r="L80" i="7"/>
  <c r="P105" i="7"/>
  <c r="J357" i="7"/>
  <c r="O249" i="7"/>
  <c r="O105" i="7"/>
  <c r="J381" i="7"/>
  <c r="H380" i="7"/>
  <c r="J380" i="7" s="1"/>
  <c r="P36" i="7"/>
  <c r="I365" i="7"/>
  <c r="K366" i="7"/>
  <c r="L167" i="7"/>
  <c r="O179" i="7"/>
  <c r="H418" i="7"/>
  <c r="H97" i="7" s="1"/>
  <c r="H76" i="7" s="1"/>
  <c r="L104" i="7"/>
  <c r="L175" i="7"/>
  <c r="P249" i="7"/>
  <c r="M111" i="7"/>
  <c r="M110" i="7" s="1"/>
  <c r="M84" i="7"/>
  <c r="I105" i="7"/>
  <c r="J215" i="7"/>
  <c r="J207" i="7" s="1"/>
  <c r="J206" i="7" s="1"/>
  <c r="K215" i="7"/>
  <c r="I207" i="7"/>
  <c r="K260" i="7"/>
  <c r="I259" i="7"/>
  <c r="K259" i="7" s="1"/>
  <c r="O41" i="7"/>
  <c r="Q42" i="7"/>
  <c r="P42" i="7"/>
  <c r="H25" i="7"/>
  <c r="J26" i="7"/>
  <c r="K389" i="7"/>
  <c r="O81" i="7"/>
  <c r="P109" i="7"/>
  <c r="Q374" i="7"/>
  <c r="O373" i="7"/>
  <c r="N69" i="7"/>
  <c r="J111" i="7"/>
  <c r="J110" i="7" s="1"/>
  <c r="J31" i="7"/>
  <c r="K31" i="7"/>
  <c r="I30" i="7"/>
  <c r="J20" i="7"/>
  <c r="K20" i="7"/>
  <c r="I19" i="7"/>
  <c r="I60" i="7"/>
  <c r="J404" i="7"/>
  <c r="J96" i="7" s="1"/>
  <c r="J75" i="7" s="1"/>
  <c r="J249" i="7"/>
  <c r="H104" i="7"/>
  <c r="H175" i="7"/>
  <c r="H259" i="7"/>
  <c r="J260" i="7"/>
  <c r="Q103" i="7"/>
  <c r="P103" i="7"/>
  <c r="O78" i="7"/>
  <c r="N85" i="7"/>
  <c r="N70" i="7" s="1"/>
  <c r="L89" i="7"/>
  <c r="P89" i="7" s="1"/>
  <c r="P90" i="7"/>
  <c r="Q90" i="7"/>
  <c r="P366" i="7"/>
  <c r="L365" i="7"/>
  <c r="M85" i="7"/>
  <c r="M70" i="7" s="1"/>
  <c r="K328" i="7"/>
  <c r="J328" i="7"/>
  <c r="Q396" i="7"/>
  <c r="O395" i="7"/>
  <c r="P396" i="7"/>
  <c r="K373" i="7"/>
  <c r="Q338" i="7"/>
  <c r="K383" i="7"/>
  <c r="N458" i="7"/>
  <c r="N461" i="7" s="1"/>
  <c r="N163" i="7"/>
  <c r="N161" i="7" s="1"/>
  <c r="N456" i="7"/>
  <c r="N453" i="7" s="1"/>
  <c r="N385" i="7"/>
  <c r="L73" i="7"/>
  <c r="K266" i="7"/>
  <c r="I265" i="7"/>
  <c r="J266" i="7"/>
  <c r="J265" i="7" s="1"/>
  <c r="Q398" i="7"/>
  <c r="O95" i="7"/>
  <c r="P139" i="7"/>
  <c r="L85" i="7"/>
  <c r="K295" i="7"/>
  <c r="J295" i="7"/>
  <c r="I289" i="7"/>
  <c r="I168" i="7"/>
  <c r="I86" i="7"/>
  <c r="J329" i="7"/>
  <c r="J338" i="7"/>
  <c r="O112" i="7"/>
  <c r="K404" i="7"/>
  <c r="I96" i="7"/>
  <c r="I171" i="7"/>
  <c r="P19" i="7"/>
  <c r="L13" i="7"/>
  <c r="Q19" i="7"/>
  <c r="L77" i="7"/>
  <c r="P77" i="7" s="1"/>
  <c r="P102" i="7"/>
  <c r="Q337" i="7"/>
  <c r="O172" i="7"/>
  <c r="Q172" i="7" s="1"/>
  <c r="O404" i="7"/>
  <c r="Q404" i="7" s="1"/>
  <c r="Q405" i="7"/>
  <c r="K381" i="7"/>
  <c r="I380" i="7"/>
  <c r="P260" i="7"/>
  <c r="L259" i="7"/>
  <c r="Q392" i="7"/>
  <c r="P392" i="7"/>
  <c r="O87" i="7"/>
  <c r="H72" i="7"/>
  <c r="K72" i="7" s="1"/>
  <c r="K87" i="7"/>
  <c r="H172" i="7"/>
  <c r="H165" i="7" s="1"/>
  <c r="J411" i="7"/>
  <c r="N104" i="7"/>
  <c r="N175" i="7"/>
  <c r="N174" i="7" s="1"/>
  <c r="M100" i="7"/>
  <c r="M99" i="7" s="1"/>
  <c r="M419" i="7"/>
  <c r="M418" i="7" s="1"/>
  <c r="Q366" i="7"/>
  <c r="O365" i="7"/>
  <c r="Q365" i="7" s="1"/>
  <c r="K26" i="7"/>
  <c r="J334" i="7"/>
  <c r="I333" i="7"/>
  <c r="K334" i="7"/>
  <c r="I91" i="7"/>
  <c r="O379" i="7"/>
  <c r="Q379" i="7" s="1"/>
  <c r="Q333" i="7"/>
  <c r="P333" i="7"/>
  <c r="O332" i="7"/>
  <c r="O296" i="7"/>
  <c r="Q296" i="7" s="1"/>
  <c r="Q297" i="7"/>
  <c r="H85" i="7"/>
  <c r="O30" i="7"/>
  <c r="Q31" i="7"/>
  <c r="Q102" i="7"/>
  <c r="P264" i="7"/>
  <c r="L263" i="7"/>
  <c r="L166" i="7"/>
  <c r="L71" i="7"/>
  <c r="J240" i="7"/>
  <c r="H96" i="7"/>
  <c r="H75" i="7" s="1"/>
  <c r="H171" i="7"/>
  <c r="K61" i="7"/>
  <c r="J61" i="7"/>
  <c r="O264" i="7"/>
  <c r="P265" i="7"/>
  <c r="Q265" i="7"/>
  <c r="H161" i="7"/>
  <c r="I104" i="7"/>
  <c r="I175" i="7"/>
  <c r="J454" i="7"/>
  <c r="P330" i="7"/>
  <c r="O329" i="7"/>
  <c r="N10" i="7"/>
  <c r="N9" i="7" s="1"/>
  <c r="L177" i="7"/>
  <c r="Q313" i="7"/>
  <c r="P313" i="7"/>
  <c r="L84" i="7"/>
  <c r="L111" i="7"/>
  <c r="P112" i="7"/>
  <c r="J325" i="7"/>
  <c r="J322" i="7" s="1"/>
  <c r="I322" i="7"/>
  <c r="K322" i="7" s="1"/>
  <c r="K325" i="7"/>
  <c r="L171" i="7"/>
  <c r="L96" i="7"/>
  <c r="M172" i="7"/>
  <c r="M165" i="7" s="1"/>
  <c r="M164" i="7" s="1"/>
  <c r="N167" i="7"/>
  <c r="N165" i="7" s="1"/>
  <c r="N164" i="7" s="1"/>
  <c r="P374" i="7"/>
  <c r="I95" i="7"/>
  <c r="K398" i="7"/>
  <c r="M178" i="7"/>
  <c r="M177" i="7" s="1"/>
  <c r="M261" i="7" s="1"/>
  <c r="Q207" i="7"/>
  <c r="P207" i="7"/>
  <c r="O206" i="7"/>
  <c r="P180" i="7"/>
  <c r="L99" i="7"/>
  <c r="J339" i="7"/>
  <c r="J307" i="7"/>
  <c r="J297" i="7" s="1"/>
  <c r="K307" i="7"/>
  <c r="J366" i="7"/>
  <c r="J105" i="7" s="1"/>
  <c r="J104" i="7" s="1"/>
  <c r="Q26" i="7"/>
  <c r="J398" i="7"/>
  <c r="L418" i="7"/>
  <c r="H60" i="7"/>
  <c r="J41" i="7"/>
  <c r="Q37" i="7"/>
  <c r="O36" i="7"/>
  <c r="Q36" i="7" s="1"/>
  <c r="I295" i="6"/>
  <c r="I280" i="6"/>
  <c r="I276" i="6"/>
  <c r="I269" i="6"/>
  <c r="I266" i="6"/>
  <c r="I215" i="6"/>
  <c r="I211" i="6"/>
  <c r="I210" i="6"/>
  <c r="P452" i="6"/>
  <c r="J452" i="6"/>
  <c r="O451" i="6"/>
  <c r="P451" i="6" s="1"/>
  <c r="O450" i="6"/>
  <c r="J450" i="6"/>
  <c r="O449" i="6"/>
  <c r="O448" i="6" s="1"/>
  <c r="J449" i="6"/>
  <c r="P448" i="6"/>
  <c r="N448" i="6"/>
  <c r="M448" i="6"/>
  <c r="M386" i="6" s="1"/>
  <c r="L448" i="6"/>
  <c r="I448" i="6"/>
  <c r="I386" i="6" s="1"/>
  <c r="H448" i="6"/>
  <c r="K448" i="6" s="1"/>
  <c r="Q446" i="6"/>
  <c r="O446" i="6"/>
  <c r="P446" i="6" s="1"/>
  <c r="J446" i="6"/>
  <c r="O445" i="6"/>
  <c r="P445" i="6" s="1"/>
  <c r="J445" i="6"/>
  <c r="O443" i="6"/>
  <c r="P443" i="6" s="1"/>
  <c r="O442" i="6"/>
  <c r="P442" i="6" s="1"/>
  <c r="O441" i="6"/>
  <c r="J441" i="6" s="1"/>
  <c r="O440" i="6"/>
  <c r="P440" i="6" s="1"/>
  <c r="J440" i="6"/>
  <c r="O439" i="6"/>
  <c r="P439" i="6" s="1"/>
  <c r="J439" i="6"/>
  <c r="P438" i="6"/>
  <c r="O438" i="6"/>
  <c r="J438" i="6"/>
  <c r="O437" i="6"/>
  <c r="J437" i="6"/>
  <c r="N436" i="6"/>
  <c r="M436" i="6"/>
  <c r="L436" i="6"/>
  <c r="I436" i="6"/>
  <c r="H436" i="6"/>
  <c r="J436" i="6" s="1"/>
  <c r="O434" i="6"/>
  <c r="P434" i="6" s="1"/>
  <c r="N433" i="6"/>
  <c r="M433" i="6"/>
  <c r="L433" i="6"/>
  <c r="H433" i="6"/>
  <c r="O432" i="6"/>
  <c r="P432" i="6" s="1"/>
  <c r="I432" i="6"/>
  <c r="I431" i="6" s="1"/>
  <c r="O431" i="6"/>
  <c r="N431" i="6"/>
  <c r="M431" i="6"/>
  <c r="L431" i="6"/>
  <c r="H431" i="6"/>
  <c r="O430" i="6"/>
  <c r="P430" i="6" s="1"/>
  <c r="J430" i="6"/>
  <c r="P429" i="6"/>
  <c r="O429" i="6"/>
  <c r="J429" i="6"/>
  <c r="P428" i="6"/>
  <c r="O428" i="6"/>
  <c r="J428" i="6"/>
  <c r="N427" i="6"/>
  <c r="N423" i="6" s="1"/>
  <c r="N421" i="6" s="1"/>
  <c r="M427" i="6"/>
  <c r="M423" i="6" s="1"/>
  <c r="L427" i="6"/>
  <c r="I427" i="6"/>
  <c r="H427" i="6"/>
  <c r="J427" i="6" s="1"/>
  <c r="P426" i="6"/>
  <c r="O426" i="6"/>
  <c r="J426" i="6"/>
  <c r="O425" i="6"/>
  <c r="P425" i="6" s="1"/>
  <c r="J425" i="6"/>
  <c r="P424" i="6"/>
  <c r="O424" i="6"/>
  <c r="J424" i="6"/>
  <c r="J423" i="6"/>
  <c r="O422" i="6"/>
  <c r="P422" i="6" s="1"/>
  <c r="J422" i="6"/>
  <c r="L421" i="6"/>
  <c r="I421" i="6"/>
  <c r="H421" i="6"/>
  <c r="J421" i="6" s="1"/>
  <c r="Q417" i="6"/>
  <c r="O417" i="6"/>
  <c r="K417" i="6"/>
  <c r="J417" i="6"/>
  <c r="O416" i="6"/>
  <c r="Q416" i="6" s="1"/>
  <c r="K416" i="6"/>
  <c r="J416" i="6"/>
  <c r="O415" i="6"/>
  <c r="Q415" i="6" s="1"/>
  <c r="K415" i="6"/>
  <c r="J415" i="6"/>
  <c r="N414" i="6"/>
  <c r="M414" i="6"/>
  <c r="O414" i="6" s="1"/>
  <c r="Q414" i="6" s="1"/>
  <c r="L414" i="6"/>
  <c r="I414" i="6"/>
  <c r="K414" i="6" s="1"/>
  <c r="H414" i="6"/>
  <c r="J414" i="6" s="1"/>
  <c r="O413" i="6"/>
  <c r="P413" i="6" s="1"/>
  <c r="K413" i="6"/>
  <c r="O412" i="6"/>
  <c r="Q412" i="6" s="1"/>
  <c r="N411" i="6"/>
  <c r="M411" i="6"/>
  <c r="M404" i="6" s="1"/>
  <c r="M96" i="6" s="1"/>
  <c r="M75" i="6" s="1"/>
  <c r="L411" i="6"/>
  <c r="H411" i="6"/>
  <c r="O410" i="6"/>
  <c r="Q410" i="6" s="1"/>
  <c r="K410" i="6"/>
  <c r="J410" i="6"/>
  <c r="O409" i="6"/>
  <c r="Q409" i="6" s="1"/>
  <c r="K409" i="6"/>
  <c r="J409" i="6"/>
  <c r="P408" i="6"/>
  <c r="N408" i="6"/>
  <c r="M408" i="6"/>
  <c r="L408" i="6"/>
  <c r="I408" i="6"/>
  <c r="K408" i="6" s="1"/>
  <c r="H408" i="6"/>
  <c r="J408" i="6" s="1"/>
  <c r="Q407" i="6"/>
  <c r="O407" i="6"/>
  <c r="K407" i="6"/>
  <c r="J407" i="6"/>
  <c r="Q406" i="6"/>
  <c r="O406" i="6"/>
  <c r="O405" i="6" s="1"/>
  <c r="K406" i="6"/>
  <c r="J406" i="6"/>
  <c r="P405" i="6"/>
  <c r="N405" i="6"/>
  <c r="M405" i="6"/>
  <c r="L405" i="6"/>
  <c r="I405" i="6"/>
  <c r="H405" i="6"/>
  <c r="K405" i="6" s="1"/>
  <c r="Q403" i="6"/>
  <c r="P403" i="6"/>
  <c r="O403" i="6"/>
  <c r="K403" i="6"/>
  <c r="J403" i="6"/>
  <c r="Q402" i="6"/>
  <c r="P402" i="6"/>
  <c r="O402" i="6"/>
  <c r="N402" i="6"/>
  <c r="M402" i="6"/>
  <c r="L402" i="6"/>
  <c r="J402" i="6"/>
  <c r="I402" i="6"/>
  <c r="H402" i="6"/>
  <c r="K402" i="6" s="1"/>
  <c r="Q401" i="6"/>
  <c r="P401" i="6"/>
  <c r="O401" i="6"/>
  <c r="O399" i="6" s="1"/>
  <c r="Q399" i="6" s="1"/>
  <c r="K401" i="6"/>
  <c r="J401" i="6"/>
  <c r="Q400" i="6"/>
  <c r="P400" i="6"/>
  <c r="O400" i="6"/>
  <c r="K400" i="6"/>
  <c r="J400" i="6"/>
  <c r="N399" i="6"/>
  <c r="M399" i="6"/>
  <c r="M398" i="6" s="1"/>
  <c r="L399" i="6"/>
  <c r="J399" i="6"/>
  <c r="I399" i="6"/>
  <c r="H399" i="6"/>
  <c r="K399" i="6" s="1"/>
  <c r="N398" i="6"/>
  <c r="L398" i="6"/>
  <c r="I398" i="6"/>
  <c r="Q397" i="6"/>
  <c r="P397" i="6"/>
  <c r="O397" i="6"/>
  <c r="K397" i="6"/>
  <c r="J397" i="6"/>
  <c r="O396" i="6"/>
  <c r="N396" i="6"/>
  <c r="M396" i="6"/>
  <c r="M395" i="6" s="1"/>
  <c r="L396" i="6"/>
  <c r="K396" i="6"/>
  <c r="I396" i="6"/>
  <c r="J396" i="6" s="1"/>
  <c r="H396" i="6"/>
  <c r="N395" i="6"/>
  <c r="L395" i="6"/>
  <c r="I395" i="6"/>
  <c r="K395" i="6" s="1"/>
  <c r="H395" i="6"/>
  <c r="J395" i="6" s="1"/>
  <c r="O394" i="6"/>
  <c r="K394" i="6"/>
  <c r="J394" i="6"/>
  <c r="Q393" i="6"/>
  <c r="P393" i="6"/>
  <c r="O393" i="6"/>
  <c r="K393" i="6"/>
  <c r="J393" i="6"/>
  <c r="N392" i="6"/>
  <c r="M392" i="6"/>
  <c r="L392" i="6"/>
  <c r="I392" i="6"/>
  <c r="H392" i="6"/>
  <c r="O391" i="6"/>
  <c r="I391" i="6" s="1"/>
  <c r="N390" i="6"/>
  <c r="M390" i="6"/>
  <c r="M389" i="6" s="1"/>
  <c r="L390" i="6"/>
  <c r="L389" i="6" s="1"/>
  <c r="H390" i="6"/>
  <c r="H454" i="6" s="1"/>
  <c r="N389" i="6"/>
  <c r="N386" i="6"/>
  <c r="L386" i="6"/>
  <c r="H386" i="6"/>
  <c r="J386" i="6" s="1"/>
  <c r="N383" i="6"/>
  <c r="M383" i="6"/>
  <c r="L383" i="6"/>
  <c r="H383" i="6"/>
  <c r="M381" i="6"/>
  <c r="M380" i="6" s="1"/>
  <c r="H381" i="6"/>
  <c r="H380" i="6"/>
  <c r="P378" i="6"/>
  <c r="J378" i="6"/>
  <c r="O377" i="6"/>
  <c r="Q376" i="6"/>
  <c r="P376" i="6"/>
  <c r="O376" i="6"/>
  <c r="K376" i="6"/>
  <c r="J376" i="6"/>
  <c r="Q375" i="6"/>
  <c r="P375" i="6"/>
  <c r="O375" i="6"/>
  <c r="N375" i="6"/>
  <c r="N374" i="6" s="1"/>
  <c r="M375" i="6"/>
  <c r="M374" i="6" s="1"/>
  <c r="M373" i="6" s="1"/>
  <c r="L375" i="6"/>
  <c r="J375" i="6"/>
  <c r="I375" i="6"/>
  <c r="H375" i="6"/>
  <c r="K375" i="6" s="1"/>
  <c r="Q374" i="6"/>
  <c r="P374" i="6"/>
  <c r="O374" i="6"/>
  <c r="O373" i="6" s="1"/>
  <c r="L374" i="6"/>
  <c r="L373" i="6" s="1"/>
  <c r="I374" i="6"/>
  <c r="Q373" i="6"/>
  <c r="N373" i="6"/>
  <c r="Q372" i="6"/>
  <c r="P372" i="6"/>
  <c r="O372" i="6"/>
  <c r="K372" i="6"/>
  <c r="J372" i="6"/>
  <c r="Q371" i="6"/>
  <c r="P371" i="6"/>
  <c r="O371" i="6"/>
  <c r="K371" i="6"/>
  <c r="J371" i="6"/>
  <c r="Q370" i="6"/>
  <c r="P370" i="6"/>
  <c r="O370" i="6"/>
  <c r="K370" i="6"/>
  <c r="J370" i="6"/>
  <c r="O369" i="6"/>
  <c r="K369" i="6"/>
  <c r="J369" i="6"/>
  <c r="Q368" i="6"/>
  <c r="P368" i="6"/>
  <c r="O368" i="6"/>
  <c r="O367" i="6" s="1"/>
  <c r="Q367" i="6" s="1"/>
  <c r="K368" i="6"/>
  <c r="J368" i="6"/>
  <c r="N367" i="6"/>
  <c r="N366" i="6" s="1"/>
  <c r="N105" i="6" s="1"/>
  <c r="N80" i="6" s="1"/>
  <c r="N79" i="6" s="1"/>
  <c r="M367" i="6"/>
  <c r="L367" i="6"/>
  <c r="I367" i="6"/>
  <c r="H367" i="6"/>
  <c r="O366" i="6"/>
  <c r="M366" i="6"/>
  <c r="M365" i="6" s="1"/>
  <c r="L366" i="6"/>
  <c r="O364" i="6"/>
  <c r="K364" i="6"/>
  <c r="J364" i="6"/>
  <c r="Q363" i="6"/>
  <c r="P363" i="6"/>
  <c r="O363" i="6"/>
  <c r="O362" i="6" s="1"/>
  <c r="K363" i="6"/>
  <c r="J363" i="6"/>
  <c r="N362" i="6"/>
  <c r="M362" i="6"/>
  <c r="L362" i="6"/>
  <c r="I362" i="6"/>
  <c r="K362" i="6" s="1"/>
  <c r="H362" i="6"/>
  <c r="J362" i="6" s="1"/>
  <c r="O359" i="6"/>
  <c r="K359" i="6"/>
  <c r="J359" i="6"/>
  <c r="N358" i="6"/>
  <c r="N381" i="6" s="1"/>
  <c r="N380" i="6" s="1"/>
  <c r="M358" i="6"/>
  <c r="L358" i="6"/>
  <c r="L381" i="6" s="1"/>
  <c r="L380" i="6" s="1"/>
  <c r="I358" i="6"/>
  <c r="H358" i="6"/>
  <c r="N357" i="6"/>
  <c r="M357" i="6"/>
  <c r="H357" i="6"/>
  <c r="P356" i="6"/>
  <c r="O356" i="6"/>
  <c r="J356" i="6"/>
  <c r="P355" i="6"/>
  <c r="O355" i="6"/>
  <c r="J355" i="6"/>
  <c r="P354" i="6"/>
  <c r="O354" i="6"/>
  <c r="J354" i="6"/>
  <c r="O353" i="6"/>
  <c r="J353" i="6"/>
  <c r="N352" i="6"/>
  <c r="M352" i="6"/>
  <c r="L352" i="6"/>
  <c r="J352" i="6"/>
  <c r="I352" i="6"/>
  <c r="H352" i="6"/>
  <c r="O351" i="6"/>
  <c r="J351" i="6" s="1"/>
  <c r="O350" i="6"/>
  <c r="O348" i="6"/>
  <c r="P348" i="6" s="1"/>
  <c r="J348" i="6"/>
  <c r="O347" i="6"/>
  <c r="P347" i="6" s="1"/>
  <c r="J347" i="6"/>
  <c r="O346" i="6"/>
  <c r="P346" i="6" s="1"/>
  <c r="J346" i="6"/>
  <c r="O345" i="6"/>
  <c r="P345" i="6" s="1"/>
  <c r="J345" i="6"/>
  <c r="P344" i="6"/>
  <c r="O344" i="6"/>
  <c r="J344" i="6"/>
  <c r="O343" i="6"/>
  <c r="P343" i="6" s="1"/>
  <c r="J343" i="6"/>
  <c r="O342" i="6"/>
  <c r="J342" i="6"/>
  <c r="O341" i="6"/>
  <c r="P340" i="6"/>
  <c r="N339" i="6"/>
  <c r="N338" i="6" s="1"/>
  <c r="M339" i="6"/>
  <c r="M338" i="6" s="1"/>
  <c r="L339" i="6"/>
  <c r="H339" i="6"/>
  <c r="P336" i="6"/>
  <c r="O336" i="6"/>
  <c r="J336" i="6"/>
  <c r="P335" i="6"/>
  <c r="O335" i="6"/>
  <c r="J335" i="6"/>
  <c r="J93" i="6" s="1"/>
  <c r="O334" i="6"/>
  <c r="Q334" i="6" s="1"/>
  <c r="O333" i="6"/>
  <c r="N333" i="6"/>
  <c r="N332" i="6" s="1"/>
  <c r="N170" i="6" s="1"/>
  <c r="M333" i="6"/>
  <c r="M332" i="6" s="1"/>
  <c r="M170" i="6" s="1"/>
  <c r="L333" i="6"/>
  <c r="L332" i="6" s="1"/>
  <c r="H333" i="6"/>
  <c r="H332" i="6" s="1"/>
  <c r="O331" i="6"/>
  <c r="J331" i="6"/>
  <c r="N330" i="6"/>
  <c r="N329" i="6" s="1"/>
  <c r="M330" i="6"/>
  <c r="M329" i="6" s="1"/>
  <c r="L330" i="6"/>
  <c r="J330" i="6"/>
  <c r="I330" i="6"/>
  <c r="H330" i="6"/>
  <c r="L329" i="6"/>
  <c r="I329" i="6"/>
  <c r="H329" i="6"/>
  <c r="J329" i="6" s="1"/>
  <c r="O328" i="6"/>
  <c r="I328" i="6" s="1"/>
  <c r="P327" i="6"/>
  <c r="O327" i="6"/>
  <c r="J327" i="6"/>
  <c r="O326" i="6"/>
  <c r="O383" i="6" s="1"/>
  <c r="J326" i="6"/>
  <c r="O325" i="6"/>
  <c r="Q325" i="6" s="1"/>
  <c r="K325" i="6"/>
  <c r="O324" i="6"/>
  <c r="P324" i="6" s="1"/>
  <c r="K324" i="6"/>
  <c r="J324" i="6"/>
  <c r="P323" i="6"/>
  <c r="O323" i="6"/>
  <c r="J323" i="6"/>
  <c r="N322" i="6"/>
  <c r="M322" i="6"/>
  <c r="L322" i="6"/>
  <c r="H322" i="6"/>
  <c r="O321" i="6"/>
  <c r="P321" i="6" s="1"/>
  <c r="J321" i="6"/>
  <c r="O320" i="6"/>
  <c r="P320" i="6" s="1"/>
  <c r="J320" i="6"/>
  <c r="O319" i="6"/>
  <c r="P319" i="6" s="1"/>
  <c r="J319" i="6"/>
  <c r="Q318" i="6"/>
  <c r="O318" i="6"/>
  <c r="P318" i="6" s="1"/>
  <c r="K318" i="6"/>
  <c r="J318" i="6"/>
  <c r="P317" i="6"/>
  <c r="O317" i="6"/>
  <c r="J317" i="6"/>
  <c r="P316" i="6"/>
  <c r="O316" i="6"/>
  <c r="Q316" i="6" s="1"/>
  <c r="K316" i="6"/>
  <c r="J316" i="6"/>
  <c r="P315" i="6"/>
  <c r="O315" i="6"/>
  <c r="J315" i="6"/>
  <c r="O314" i="6"/>
  <c r="Q314" i="6" s="1"/>
  <c r="N313" i="6"/>
  <c r="M313" i="6"/>
  <c r="L313" i="6"/>
  <c r="H313" i="6"/>
  <c r="P312" i="6"/>
  <c r="O312" i="6"/>
  <c r="J312" i="6"/>
  <c r="O311" i="6"/>
  <c r="P311" i="6" s="1"/>
  <c r="J311" i="6"/>
  <c r="P310" i="6"/>
  <c r="O310" i="6"/>
  <c r="O309" i="6" s="1"/>
  <c r="J310" i="6"/>
  <c r="N309" i="6"/>
  <c r="M309" i="6"/>
  <c r="L309" i="6"/>
  <c r="I309" i="6"/>
  <c r="J309" i="6" s="1"/>
  <c r="H309" i="6"/>
  <c r="Q308" i="6"/>
  <c r="O308" i="6"/>
  <c r="P308" i="6" s="1"/>
  <c r="K308" i="6"/>
  <c r="J308" i="6"/>
  <c r="O307" i="6"/>
  <c r="O306" i="6"/>
  <c r="P306" i="6" s="1"/>
  <c r="O305" i="6"/>
  <c r="P305" i="6" s="1"/>
  <c r="J305" i="6"/>
  <c r="P304" i="6"/>
  <c r="O304" i="6"/>
  <c r="J304" i="6"/>
  <c r="Q303" i="6"/>
  <c r="P303" i="6"/>
  <c r="O303" i="6"/>
  <c r="K303" i="6"/>
  <c r="J303" i="6"/>
  <c r="O302" i="6"/>
  <c r="P302" i="6" s="1"/>
  <c r="O301" i="6"/>
  <c r="O300" i="6"/>
  <c r="P300" i="6" s="1"/>
  <c r="O299" i="6"/>
  <c r="O298" i="6"/>
  <c r="P298" i="6" s="1"/>
  <c r="I298" i="6"/>
  <c r="N297" i="6"/>
  <c r="M297" i="6"/>
  <c r="L297" i="6"/>
  <c r="H297" i="6"/>
  <c r="O295" i="6"/>
  <c r="Q295" i="6" s="1"/>
  <c r="K295" i="6"/>
  <c r="P294" i="6"/>
  <c r="O294" i="6"/>
  <c r="Q294" i="6" s="1"/>
  <c r="K294" i="6"/>
  <c r="J294" i="6"/>
  <c r="Q293" i="6"/>
  <c r="P293" i="6"/>
  <c r="O293" i="6"/>
  <c r="K293" i="6"/>
  <c r="J293" i="6"/>
  <c r="P292" i="6"/>
  <c r="O292" i="6"/>
  <c r="Q292" i="6" s="1"/>
  <c r="K292" i="6"/>
  <c r="J292" i="6"/>
  <c r="Q291" i="6"/>
  <c r="P291" i="6"/>
  <c r="O291" i="6"/>
  <c r="K291" i="6"/>
  <c r="J291" i="6"/>
  <c r="O290" i="6"/>
  <c r="K290" i="6"/>
  <c r="J290" i="6"/>
  <c r="N289" i="6"/>
  <c r="M289" i="6"/>
  <c r="L289" i="6"/>
  <c r="H289" i="6"/>
  <c r="Q288" i="6"/>
  <c r="P288" i="6"/>
  <c r="O288" i="6"/>
  <c r="K288" i="6"/>
  <c r="J288" i="6"/>
  <c r="O287" i="6"/>
  <c r="O286" i="6"/>
  <c r="P286" i="6" s="1"/>
  <c r="J286" i="6"/>
  <c r="P285" i="6"/>
  <c r="O285" i="6"/>
  <c r="J285" i="6"/>
  <c r="P284" i="6"/>
  <c r="O284" i="6"/>
  <c r="J284" i="6"/>
  <c r="O283" i="6"/>
  <c r="P283" i="6" s="1"/>
  <c r="J283" i="6"/>
  <c r="N282" i="6"/>
  <c r="M282" i="6"/>
  <c r="L282" i="6"/>
  <c r="H282" i="6"/>
  <c r="O281" i="6"/>
  <c r="P281" i="6" s="1"/>
  <c r="K281" i="6"/>
  <c r="J281" i="6"/>
  <c r="O280" i="6"/>
  <c r="O279" i="6"/>
  <c r="P279" i="6" s="1"/>
  <c r="J279" i="6"/>
  <c r="O278" i="6"/>
  <c r="P278" i="6" s="1"/>
  <c r="J278" i="6"/>
  <c r="O277" i="6"/>
  <c r="O276" i="6"/>
  <c r="P275" i="6"/>
  <c r="O275" i="6"/>
  <c r="J275" i="6"/>
  <c r="P274" i="6"/>
  <c r="O274" i="6"/>
  <c r="J274" i="6"/>
  <c r="O273" i="6"/>
  <c r="P273" i="6" s="1"/>
  <c r="J273" i="6"/>
  <c r="P272" i="6"/>
  <c r="O272" i="6"/>
  <c r="J272" i="6"/>
  <c r="O271" i="6"/>
  <c r="P271" i="6" s="1"/>
  <c r="J271" i="6"/>
  <c r="O270" i="6"/>
  <c r="P270" i="6" s="1"/>
  <c r="J270" i="6"/>
  <c r="O269" i="6"/>
  <c r="P268" i="6"/>
  <c r="O268" i="6"/>
  <c r="J268" i="6"/>
  <c r="Q267" i="6"/>
  <c r="P267" i="6"/>
  <c r="O267" i="6"/>
  <c r="K267" i="6"/>
  <c r="J267" i="6"/>
  <c r="O266" i="6"/>
  <c r="Q266" i="6" s="1"/>
  <c r="K266" i="6"/>
  <c r="N265" i="6"/>
  <c r="M265" i="6"/>
  <c r="L265" i="6"/>
  <c r="H265" i="6"/>
  <c r="N260" i="6"/>
  <c r="N259" i="6" s="1"/>
  <c r="I260" i="6"/>
  <c r="O259" i="6"/>
  <c r="P258" i="6"/>
  <c r="J258" i="6"/>
  <c r="O257" i="6"/>
  <c r="P257" i="6" s="1"/>
  <c r="J257" i="6"/>
  <c r="P256" i="6"/>
  <c r="O256" i="6"/>
  <c r="J256" i="6"/>
  <c r="P255" i="6"/>
  <c r="O255" i="6"/>
  <c r="J255" i="6"/>
  <c r="O254" i="6"/>
  <c r="P254" i="6" s="1"/>
  <c r="J254" i="6"/>
  <c r="O253" i="6"/>
  <c r="J253" i="6"/>
  <c r="O252" i="6"/>
  <c r="P252" i="6" s="1"/>
  <c r="J252" i="6"/>
  <c r="N251" i="6"/>
  <c r="M251" i="6"/>
  <c r="M250" i="6" s="1"/>
  <c r="L251" i="6"/>
  <c r="J251" i="6"/>
  <c r="I251" i="6"/>
  <c r="H251" i="6"/>
  <c r="N250" i="6"/>
  <c r="L250" i="6"/>
  <c r="I250" i="6"/>
  <c r="H250" i="6"/>
  <c r="J250" i="6" s="1"/>
  <c r="N249" i="6"/>
  <c r="N175" i="6" s="1"/>
  <c r="N174" i="6" s="1"/>
  <c r="L249" i="6"/>
  <c r="I249" i="6"/>
  <c r="H249" i="6"/>
  <c r="Q248" i="6"/>
  <c r="P248" i="6"/>
  <c r="O248" i="6"/>
  <c r="K248" i="6"/>
  <c r="J248" i="6"/>
  <c r="J101" i="6" s="1"/>
  <c r="O247" i="6"/>
  <c r="J247" i="6"/>
  <c r="N246" i="6"/>
  <c r="N244" i="6" s="1"/>
  <c r="M246" i="6"/>
  <c r="L246" i="6"/>
  <c r="L244" i="6" s="1"/>
  <c r="I246" i="6"/>
  <c r="H246" i="6"/>
  <c r="J246" i="6" s="1"/>
  <c r="P245" i="6"/>
  <c r="J245" i="6"/>
  <c r="M244" i="6"/>
  <c r="I244" i="6"/>
  <c r="H244" i="6"/>
  <c r="O243" i="6"/>
  <c r="Q243" i="6" s="1"/>
  <c r="J243" i="6"/>
  <c r="Q242" i="6"/>
  <c r="P242" i="6"/>
  <c r="O242" i="6"/>
  <c r="J242" i="6"/>
  <c r="N241" i="6"/>
  <c r="M241" i="6"/>
  <c r="L241" i="6"/>
  <c r="J241" i="6"/>
  <c r="I241" i="6"/>
  <c r="H241" i="6"/>
  <c r="M240" i="6"/>
  <c r="L240" i="6"/>
  <c r="I240" i="6"/>
  <c r="H240" i="6"/>
  <c r="P239" i="6"/>
  <c r="O239" i="6"/>
  <c r="O238" i="6" s="1"/>
  <c r="J239" i="6"/>
  <c r="P238" i="6"/>
  <c r="N238" i="6"/>
  <c r="M238" i="6"/>
  <c r="L238" i="6"/>
  <c r="I238" i="6"/>
  <c r="I237" i="6" s="1"/>
  <c r="H238" i="6"/>
  <c r="O237" i="6"/>
  <c r="O260" i="6" s="1"/>
  <c r="N237" i="6"/>
  <c r="M237" i="6"/>
  <c r="M260" i="6" s="1"/>
  <c r="M259" i="6" s="1"/>
  <c r="L237" i="6"/>
  <c r="O236" i="6"/>
  <c r="K236" i="6"/>
  <c r="J236" i="6"/>
  <c r="N235" i="6"/>
  <c r="M235" i="6"/>
  <c r="M169" i="6" s="1"/>
  <c r="L235" i="6"/>
  <c r="I235" i="6"/>
  <c r="K235" i="6" s="1"/>
  <c r="H235" i="6"/>
  <c r="O234" i="6"/>
  <c r="P234" i="6" s="1"/>
  <c r="J234" i="6"/>
  <c r="O233" i="6"/>
  <c r="P233" i="6" s="1"/>
  <c r="J233" i="6"/>
  <c r="P232" i="6"/>
  <c r="O232" i="6"/>
  <c r="J232" i="6"/>
  <c r="P230" i="6"/>
  <c r="O230" i="6"/>
  <c r="J230" i="6"/>
  <c r="N229" i="6"/>
  <c r="M229" i="6"/>
  <c r="L229" i="6"/>
  <c r="I229" i="6"/>
  <c r="H229" i="6"/>
  <c r="J229" i="6" s="1"/>
  <c r="O228" i="6"/>
  <c r="P228" i="6" s="1"/>
  <c r="J228" i="6"/>
  <c r="O227" i="6"/>
  <c r="P227" i="6" s="1"/>
  <c r="J227" i="6"/>
  <c r="O226" i="6"/>
  <c r="P226" i="6" s="1"/>
  <c r="J226" i="6"/>
  <c r="P225" i="6"/>
  <c r="O225" i="6"/>
  <c r="J225" i="6"/>
  <c r="O224" i="6"/>
  <c r="P224" i="6" s="1"/>
  <c r="J224" i="6"/>
  <c r="O223" i="6"/>
  <c r="N223" i="6"/>
  <c r="M223" i="6"/>
  <c r="L223" i="6"/>
  <c r="P223" i="6" s="1"/>
  <c r="I223" i="6"/>
  <c r="H223" i="6"/>
  <c r="O222" i="6"/>
  <c r="P222" i="6" s="1"/>
  <c r="J222" i="6"/>
  <c r="O221" i="6"/>
  <c r="P221" i="6" s="1"/>
  <c r="J221" i="6"/>
  <c r="P220" i="6"/>
  <c r="O220" i="6"/>
  <c r="J220" i="6"/>
  <c r="N219" i="6"/>
  <c r="M219" i="6"/>
  <c r="L219" i="6"/>
  <c r="I219" i="6"/>
  <c r="H219" i="6"/>
  <c r="J219" i="6" s="1"/>
  <c r="O218" i="6"/>
  <c r="P218" i="6" s="1"/>
  <c r="J218" i="6"/>
  <c r="O217" i="6"/>
  <c r="Q216" i="6"/>
  <c r="P216" i="6"/>
  <c r="O216" i="6"/>
  <c r="K216" i="6"/>
  <c r="J216" i="6"/>
  <c r="O215" i="6"/>
  <c r="O214" i="6"/>
  <c r="P214" i="6" s="1"/>
  <c r="J214" i="6"/>
  <c r="O213" i="6"/>
  <c r="P213" i="6" s="1"/>
  <c r="J213" i="6"/>
  <c r="O212" i="6"/>
  <c r="P212" i="6" s="1"/>
  <c r="J212" i="6"/>
  <c r="O211" i="6"/>
  <c r="P211" i="6" s="1"/>
  <c r="O210" i="6"/>
  <c r="Q210" i="6" s="1"/>
  <c r="J210" i="6"/>
  <c r="P209" i="6"/>
  <c r="O209" i="6"/>
  <c r="J209" i="6"/>
  <c r="P208" i="6"/>
  <c r="O208" i="6"/>
  <c r="J208" i="6"/>
  <c r="N207" i="6"/>
  <c r="M207" i="6"/>
  <c r="L207" i="6"/>
  <c r="H207" i="6"/>
  <c r="O205" i="6"/>
  <c r="P205" i="6" s="1"/>
  <c r="J205" i="6"/>
  <c r="P204" i="6"/>
  <c r="O204" i="6"/>
  <c r="J204" i="6"/>
  <c r="P203" i="6"/>
  <c r="O203" i="6"/>
  <c r="J203" i="6"/>
  <c r="O202" i="6"/>
  <c r="P202" i="6" s="1"/>
  <c r="J202" i="6"/>
  <c r="O201" i="6"/>
  <c r="P201" i="6" s="1"/>
  <c r="J201" i="6"/>
  <c r="O200" i="6"/>
  <c r="J200" i="6"/>
  <c r="N199" i="6"/>
  <c r="M199" i="6"/>
  <c r="L199" i="6"/>
  <c r="J199" i="6"/>
  <c r="I199" i="6"/>
  <c r="H199" i="6"/>
  <c r="H179" i="6" s="1"/>
  <c r="P198" i="6"/>
  <c r="O198" i="6"/>
  <c r="J198" i="6"/>
  <c r="O197" i="6"/>
  <c r="N197" i="6"/>
  <c r="M197" i="6"/>
  <c r="L197" i="6"/>
  <c r="P197" i="6" s="1"/>
  <c r="J197" i="6"/>
  <c r="I197" i="6"/>
  <c r="H197" i="6"/>
  <c r="P196" i="6"/>
  <c r="O196" i="6"/>
  <c r="J196" i="6"/>
  <c r="O195" i="6"/>
  <c r="P195" i="6" s="1"/>
  <c r="J195" i="6"/>
  <c r="O194" i="6"/>
  <c r="P194" i="6" s="1"/>
  <c r="J194" i="6"/>
  <c r="P193" i="6"/>
  <c r="O193" i="6"/>
  <c r="J193" i="6"/>
  <c r="O192" i="6"/>
  <c r="P192" i="6" s="1"/>
  <c r="J192" i="6"/>
  <c r="O191" i="6"/>
  <c r="P191" i="6" s="1"/>
  <c r="J191" i="6"/>
  <c r="O190" i="6"/>
  <c r="P190" i="6" s="1"/>
  <c r="J190" i="6"/>
  <c r="O189" i="6"/>
  <c r="P189" i="6" s="1"/>
  <c r="J189" i="6"/>
  <c r="O188" i="6"/>
  <c r="P188" i="6" s="1"/>
  <c r="J188" i="6"/>
  <c r="P187" i="6"/>
  <c r="O187" i="6"/>
  <c r="J187" i="6"/>
  <c r="O186" i="6"/>
  <c r="P186" i="6" s="1"/>
  <c r="J186" i="6"/>
  <c r="O185" i="6"/>
  <c r="P185" i="6" s="1"/>
  <c r="J185" i="6"/>
  <c r="O184" i="6"/>
  <c r="P184" i="6" s="1"/>
  <c r="J184" i="6"/>
  <c r="P183" i="6"/>
  <c r="O183" i="6"/>
  <c r="J183" i="6"/>
  <c r="O182" i="6"/>
  <c r="P182" i="6" s="1"/>
  <c r="J182" i="6"/>
  <c r="O181" i="6"/>
  <c r="P181" i="6" s="1"/>
  <c r="J181" i="6"/>
  <c r="J180" i="6" s="1"/>
  <c r="J179" i="6" s="1"/>
  <c r="N180" i="6"/>
  <c r="M180" i="6"/>
  <c r="M179" i="6" s="1"/>
  <c r="L180" i="6"/>
  <c r="I180" i="6"/>
  <c r="H180" i="6"/>
  <c r="N179" i="6"/>
  <c r="I179" i="6"/>
  <c r="P176" i="6"/>
  <c r="J176" i="6"/>
  <c r="N169" i="6"/>
  <c r="L169" i="6"/>
  <c r="M168" i="6"/>
  <c r="L168" i="6"/>
  <c r="I168" i="6"/>
  <c r="K168" i="6" s="1"/>
  <c r="H168" i="6"/>
  <c r="J168" i="6" s="1"/>
  <c r="N162" i="6"/>
  <c r="M162" i="6"/>
  <c r="L162" i="6"/>
  <c r="I162" i="6"/>
  <c r="H162" i="6"/>
  <c r="M160" i="6"/>
  <c r="O159" i="6"/>
  <c r="P159" i="6" s="1"/>
  <c r="J159" i="6"/>
  <c r="O158" i="6"/>
  <c r="P158" i="6" s="1"/>
  <c r="I158" i="6"/>
  <c r="K158" i="6" s="1"/>
  <c r="N157" i="6"/>
  <c r="M157" i="6"/>
  <c r="M173" i="6" s="1"/>
  <c r="L157" i="6"/>
  <c r="L102" i="6" s="1"/>
  <c r="H157" i="6"/>
  <c r="H160" i="6" s="1"/>
  <c r="O156" i="6"/>
  <c r="P156" i="6" s="1"/>
  <c r="J156" i="6"/>
  <c r="O155" i="6"/>
  <c r="O152" i="6" s="1"/>
  <c r="P152" i="6" s="1"/>
  <c r="J155" i="6"/>
  <c r="P154" i="6"/>
  <c r="O154" i="6"/>
  <c r="J154" i="6"/>
  <c r="P153" i="6"/>
  <c r="O153" i="6"/>
  <c r="J153" i="6"/>
  <c r="N152" i="6"/>
  <c r="M152" i="6"/>
  <c r="L152" i="6"/>
  <c r="J152" i="6"/>
  <c r="I152" i="6"/>
  <c r="H152" i="6"/>
  <c r="O151" i="6"/>
  <c r="P151" i="6" s="1"/>
  <c r="J151" i="6"/>
  <c r="O150" i="6"/>
  <c r="P150" i="6" s="1"/>
  <c r="J150" i="6"/>
  <c r="P149" i="6"/>
  <c r="O149" i="6"/>
  <c r="J149" i="6"/>
  <c r="P148" i="6"/>
  <c r="O148" i="6"/>
  <c r="J148" i="6"/>
  <c r="O147" i="6"/>
  <c r="P147" i="6" s="1"/>
  <c r="N147" i="6"/>
  <c r="M147" i="6"/>
  <c r="L147" i="6"/>
  <c r="I147" i="6"/>
  <c r="J147" i="6" s="1"/>
  <c r="H147" i="6"/>
  <c r="O146" i="6"/>
  <c r="P146" i="6" s="1"/>
  <c r="J146" i="6"/>
  <c r="O145" i="6"/>
  <c r="P145" i="6" s="1"/>
  <c r="J145" i="6"/>
  <c r="P144" i="6"/>
  <c r="O144" i="6"/>
  <c r="J144" i="6"/>
  <c r="P143" i="6"/>
  <c r="O143" i="6"/>
  <c r="J143" i="6"/>
  <c r="P142" i="6"/>
  <c r="O142" i="6"/>
  <c r="J142" i="6"/>
  <c r="P141" i="6"/>
  <c r="O141" i="6"/>
  <c r="O140" i="6" s="1"/>
  <c r="J141" i="6"/>
  <c r="N140" i="6"/>
  <c r="M140" i="6"/>
  <c r="L140" i="6"/>
  <c r="L139" i="6" s="1"/>
  <c r="I140" i="6"/>
  <c r="H140" i="6"/>
  <c r="J140" i="6" s="1"/>
  <c r="H139" i="6"/>
  <c r="P138" i="6"/>
  <c r="O138" i="6"/>
  <c r="J138" i="6"/>
  <c r="O137" i="6"/>
  <c r="P137" i="6" s="1"/>
  <c r="J137" i="6"/>
  <c r="O136" i="6"/>
  <c r="P136" i="6" s="1"/>
  <c r="J136" i="6"/>
  <c r="O135" i="6"/>
  <c r="P135" i="6" s="1"/>
  <c r="J135" i="6"/>
  <c r="O134" i="6"/>
  <c r="O132" i="6" s="1"/>
  <c r="J134" i="6"/>
  <c r="P133" i="6"/>
  <c r="O133" i="6"/>
  <c r="J133" i="6"/>
  <c r="N132" i="6"/>
  <c r="M132" i="6"/>
  <c r="L132" i="6"/>
  <c r="I132" i="6"/>
  <c r="H132" i="6"/>
  <c r="J132" i="6" s="1"/>
  <c r="O131" i="6"/>
  <c r="P131" i="6" s="1"/>
  <c r="J131" i="6"/>
  <c r="O130" i="6"/>
  <c r="N130" i="6"/>
  <c r="M130" i="6"/>
  <c r="L130" i="6"/>
  <c r="J130" i="6"/>
  <c r="I130" i="6"/>
  <c r="H130" i="6"/>
  <c r="O129" i="6"/>
  <c r="P129" i="6" s="1"/>
  <c r="J129" i="6"/>
  <c r="P128" i="6"/>
  <c r="O128" i="6"/>
  <c r="J128" i="6"/>
  <c r="O127" i="6"/>
  <c r="P127" i="6" s="1"/>
  <c r="J127" i="6"/>
  <c r="O126" i="6"/>
  <c r="P126" i="6" s="1"/>
  <c r="J126" i="6"/>
  <c r="O125" i="6"/>
  <c r="P125" i="6" s="1"/>
  <c r="J125" i="6"/>
  <c r="P124" i="6"/>
  <c r="O124" i="6"/>
  <c r="J124" i="6"/>
  <c r="P123" i="6"/>
  <c r="O123" i="6"/>
  <c r="J123" i="6"/>
  <c r="O122" i="6"/>
  <c r="P122" i="6" s="1"/>
  <c r="J122" i="6"/>
  <c r="O121" i="6"/>
  <c r="P121" i="6" s="1"/>
  <c r="J121" i="6"/>
  <c r="P120" i="6"/>
  <c r="O120" i="6"/>
  <c r="J120" i="6"/>
  <c r="O119" i="6"/>
  <c r="P119" i="6" s="1"/>
  <c r="J119" i="6"/>
  <c r="O118" i="6"/>
  <c r="P118" i="6" s="1"/>
  <c r="J118" i="6"/>
  <c r="P117" i="6"/>
  <c r="O117" i="6"/>
  <c r="J117" i="6"/>
  <c r="O116" i="6"/>
  <c r="P116" i="6" s="1"/>
  <c r="J116" i="6"/>
  <c r="O115" i="6"/>
  <c r="P115" i="6" s="1"/>
  <c r="J115" i="6"/>
  <c r="O114" i="6"/>
  <c r="P114" i="6" s="1"/>
  <c r="J114" i="6"/>
  <c r="N113" i="6"/>
  <c r="M113" i="6"/>
  <c r="L113" i="6"/>
  <c r="I113" i="6"/>
  <c r="H113" i="6"/>
  <c r="N109" i="6"/>
  <c r="N81" i="6" s="1"/>
  <c r="M109" i="6"/>
  <c r="M81" i="6" s="1"/>
  <c r="L109" i="6"/>
  <c r="H109" i="6"/>
  <c r="O108" i="6"/>
  <c r="N108" i="6"/>
  <c r="M108" i="6"/>
  <c r="M106" i="6" s="1"/>
  <c r="L108" i="6"/>
  <c r="K108" i="6"/>
  <c r="J108" i="6"/>
  <c r="I108" i="6"/>
  <c r="H108" i="6"/>
  <c r="P107" i="6"/>
  <c r="K107" i="6"/>
  <c r="O106" i="6"/>
  <c r="N106" i="6"/>
  <c r="K106" i="6"/>
  <c r="J106" i="6"/>
  <c r="I106" i="6"/>
  <c r="H106" i="6"/>
  <c r="N103" i="6"/>
  <c r="N78" i="6" s="1"/>
  <c r="M103" i="6"/>
  <c r="M78" i="6" s="1"/>
  <c r="L103" i="6"/>
  <c r="K103" i="6"/>
  <c r="I103" i="6"/>
  <c r="H103" i="6"/>
  <c r="M102" i="6"/>
  <c r="M77" i="6" s="1"/>
  <c r="O101" i="6"/>
  <c r="N101" i="6"/>
  <c r="M101" i="6"/>
  <c r="L101" i="6"/>
  <c r="P101" i="6" s="1"/>
  <c r="I101" i="6"/>
  <c r="H101" i="6"/>
  <c r="N95" i="6"/>
  <c r="M95" i="6"/>
  <c r="L95" i="6"/>
  <c r="O94" i="6"/>
  <c r="Q94" i="6" s="1"/>
  <c r="N94" i="6"/>
  <c r="M94" i="6"/>
  <c r="L94" i="6"/>
  <c r="J94" i="6"/>
  <c r="I94" i="6"/>
  <c r="H94" i="6"/>
  <c r="Q93" i="6"/>
  <c r="P93" i="6"/>
  <c r="O93" i="6"/>
  <c r="N93" i="6"/>
  <c r="M93" i="6"/>
  <c r="L93" i="6"/>
  <c r="I93" i="6"/>
  <c r="K93" i="6" s="1"/>
  <c r="H93" i="6"/>
  <c r="Q92" i="6"/>
  <c r="P92" i="6"/>
  <c r="O92" i="6"/>
  <c r="N92" i="6"/>
  <c r="M92" i="6"/>
  <c r="L92" i="6"/>
  <c r="J92" i="6"/>
  <c r="I92" i="6"/>
  <c r="H92" i="6"/>
  <c r="K92" i="6" s="1"/>
  <c r="N91" i="6"/>
  <c r="M91" i="6"/>
  <c r="L91" i="6"/>
  <c r="H91" i="6"/>
  <c r="N90" i="6"/>
  <c r="N89" i="6" s="1"/>
  <c r="M90" i="6"/>
  <c r="L90" i="6"/>
  <c r="N87" i="6"/>
  <c r="N72" i="6" s="1"/>
  <c r="M87" i="6"/>
  <c r="M72" i="6" s="1"/>
  <c r="I87" i="6"/>
  <c r="I72" i="6" s="1"/>
  <c r="M86" i="6"/>
  <c r="M71" i="6" s="1"/>
  <c r="L86" i="6"/>
  <c r="K86" i="6"/>
  <c r="J86" i="6"/>
  <c r="I86" i="6"/>
  <c r="I71" i="6" s="1"/>
  <c r="H86" i="6"/>
  <c r="H71" i="6" s="1"/>
  <c r="K71" i="6" s="1"/>
  <c r="L81" i="6"/>
  <c r="H81" i="6"/>
  <c r="L78" i="6"/>
  <c r="I78" i="6"/>
  <c r="H78" i="6"/>
  <c r="N74" i="6"/>
  <c r="M74" i="6"/>
  <c r="L74" i="6"/>
  <c r="J74" i="6"/>
  <c r="J71" i="6"/>
  <c r="O65" i="6"/>
  <c r="K65" i="6"/>
  <c r="J65" i="6"/>
  <c r="O64" i="6"/>
  <c r="J64" i="6"/>
  <c r="N63" i="6"/>
  <c r="N62" i="6" s="1"/>
  <c r="M63" i="6"/>
  <c r="L63" i="6"/>
  <c r="I63" i="6"/>
  <c r="H63" i="6"/>
  <c r="H62" i="6" s="1"/>
  <c r="M62" i="6"/>
  <c r="L62" i="6"/>
  <c r="N61" i="6"/>
  <c r="M61" i="6"/>
  <c r="L61" i="6"/>
  <c r="H61" i="6"/>
  <c r="Q59" i="6"/>
  <c r="P59" i="6"/>
  <c r="O59" i="6"/>
  <c r="K59" i="6"/>
  <c r="J59" i="6"/>
  <c r="P58" i="6"/>
  <c r="O58" i="6"/>
  <c r="Q58" i="6" s="1"/>
  <c r="N58" i="6"/>
  <c r="M58" i="6"/>
  <c r="L58" i="6"/>
  <c r="I58" i="6"/>
  <c r="K58" i="6" s="1"/>
  <c r="H58" i="6"/>
  <c r="J58" i="6" s="1"/>
  <c r="O57" i="6"/>
  <c r="K57" i="6"/>
  <c r="J57" i="6"/>
  <c r="Q56" i="6"/>
  <c r="P56" i="6"/>
  <c r="O56" i="6"/>
  <c r="K56" i="6"/>
  <c r="J56" i="6"/>
  <c r="O55" i="6"/>
  <c r="K55" i="6"/>
  <c r="J55" i="6"/>
  <c r="N54" i="6"/>
  <c r="M54" i="6"/>
  <c r="L54" i="6"/>
  <c r="K54" i="6"/>
  <c r="I54" i="6"/>
  <c r="J54" i="6" s="1"/>
  <c r="H54" i="6"/>
  <c r="Q53" i="6"/>
  <c r="P53" i="6"/>
  <c r="O53" i="6"/>
  <c r="K53" i="6"/>
  <c r="J53" i="6"/>
  <c r="O52" i="6"/>
  <c r="Q52" i="6" s="1"/>
  <c r="N52" i="6"/>
  <c r="M52" i="6"/>
  <c r="L52" i="6"/>
  <c r="I52" i="6"/>
  <c r="K52" i="6" s="1"/>
  <c r="H52" i="6"/>
  <c r="J52" i="6" s="1"/>
  <c r="P51" i="6"/>
  <c r="O51" i="6"/>
  <c r="Q51" i="6" s="1"/>
  <c r="K51" i="6"/>
  <c r="J51" i="6"/>
  <c r="Q50" i="6"/>
  <c r="P50" i="6"/>
  <c r="O50" i="6"/>
  <c r="K50" i="6"/>
  <c r="J50" i="6"/>
  <c r="O49" i="6"/>
  <c r="O48" i="6" s="1"/>
  <c r="K49" i="6"/>
  <c r="J49" i="6"/>
  <c r="N48" i="6"/>
  <c r="M48" i="6"/>
  <c r="L48" i="6"/>
  <c r="I48" i="6"/>
  <c r="J48" i="6" s="1"/>
  <c r="H48" i="6"/>
  <c r="Q47" i="6"/>
  <c r="P47" i="6"/>
  <c r="O47" i="6"/>
  <c r="K47" i="6"/>
  <c r="J47" i="6"/>
  <c r="O46" i="6"/>
  <c r="Q46" i="6" s="1"/>
  <c r="K46" i="6"/>
  <c r="J46" i="6"/>
  <c r="O45" i="6"/>
  <c r="Q45" i="6" s="1"/>
  <c r="K45" i="6"/>
  <c r="J45" i="6"/>
  <c r="O44" i="6"/>
  <c r="Q44" i="6" s="1"/>
  <c r="N44" i="6"/>
  <c r="N41" i="6" s="1"/>
  <c r="M44" i="6"/>
  <c r="M41" i="6" s="1"/>
  <c r="L44" i="6"/>
  <c r="K44" i="6"/>
  <c r="I44" i="6"/>
  <c r="H44" i="6"/>
  <c r="J44" i="6" s="1"/>
  <c r="O43" i="6"/>
  <c r="O42" i="6" s="1"/>
  <c r="K43" i="6"/>
  <c r="J43" i="6"/>
  <c r="N42" i="6"/>
  <c r="M42" i="6"/>
  <c r="L42" i="6"/>
  <c r="I42" i="6"/>
  <c r="H42" i="6"/>
  <c r="H41" i="6"/>
  <c r="O40" i="6"/>
  <c r="J40" i="6"/>
  <c r="O39" i="6"/>
  <c r="Q39" i="6" s="1"/>
  <c r="K39" i="6"/>
  <c r="J39" i="6"/>
  <c r="Q38" i="6"/>
  <c r="O38" i="6"/>
  <c r="P38" i="6" s="1"/>
  <c r="N38" i="6"/>
  <c r="N37" i="6" s="1"/>
  <c r="N36" i="6" s="1"/>
  <c r="M38" i="6"/>
  <c r="M37" i="6" s="1"/>
  <c r="M36" i="6" s="1"/>
  <c r="L38" i="6"/>
  <c r="I38" i="6"/>
  <c r="H38" i="6"/>
  <c r="Q37" i="6"/>
  <c r="P37" i="6"/>
  <c r="O37" i="6"/>
  <c r="O36" i="6" s="1"/>
  <c r="L37" i="6"/>
  <c r="L36" i="6" s="1"/>
  <c r="P36" i="6" s="1"/>
  <c r="H37" i="6"/>
  <c r="H36" i="6"/>
  <c r="Q35" i="6"/>
  <c r="P35" i="6"/>
  <c r="O35" i="6"/>
  <c r="O34" i="6" s="1"/>
  <c r="K35" i="6"/>
  <c r="J35" i="6"/>
  <c r="N34" i="6"/>
  <c r="M34" i="6"/>
  <c r="L34" i="6"/>
  <c r="P34" i="6" s="1"/>
  <c r="K34" i="6"/>
  <c r="J34" i="6"/>
  <c r="I34" i="6"/>
  <c r="H34" i="6"/>
  <c r="O33" i="6"/>
  <c r="Q33" i="6" s="1"/>
  <c r="I31" i="6"/>
  <c r="Q32" i="6"/>
  <c r="P32" i="6"/>
  <c r="O32" i="6"/>
  <c r="K32" i="6"/>
  <c r="J32" i="6"/>
  <c r="N31" i="6"/>
  <c r="N30" i="6" s="1"/>
  <c r="N25" i="6" s="1"/>
  <c r="M31" i="6"/>
  <c r="L31" i="6"/>
  <c r="H31" i="6"/>
  <c r="M30" i="6"/>
  <c r="H30" i="6"/>
  <c r="O29" i="6"/>
  <c r="K29" i="6"/>
  <c r="J29" i="6"/>
  <c r="O28" i="6"/>
  <c r="Q28" i="6" s="1"/>
  <c r="K28" i="6"/>
  <c r="J28" i="6"/>
  <c r="O27" i="6"/>
  <c r="N27" i="6"/>
  <c r="M27" i="6"/>
  <c r="M26" i="6" s="1"/>
  <c r="M25" i="6" s="1"/>
  <c r="L27" i="6"/>
  <c r="L26" i="6" s="1"/>
  <c r="K27" i="6"/>
  <c r="I27" i="6"/>
  <c r="H27" i="6"/>
  <c r="H26" i="6" s="1"/>
  <c r="H25" i="6" s="1"/>
  <c r="N26" i="6"/>
  <c r="I26" i="6"/>
  <c r="P24" i="6"/>
  <c r="O24" i="6"/>
  <c r="Q24" i="6" s="1"/>
  <c r="K24" i="6"/>
  <c r="J24" i="6"/>
  <c r="Q23" i="6"/>
  <c r="P23" i="6"/>
  <c r="O23" i="6"/>
  <c r="K23" i="6"/>
  <c r="J23" i="6"/>
  <c r="Q22" i="6"/>
  <c r="O21" i="6"/>
  <c r="P21" i="6" s="1"/>
  <c r="N20" i="6"/>
  <c r="M20" i="6"/>
  <c r="L20" i="6"/>
  <c r="H20" i="6"/>
  <c r="M19" i="6"/>
  <c r="O18" i="6"/>
  <c r="Q18" i="6" s="1"/>
  <c r="O17" i="6"/>
  <c r="P17" i="6" s="1"/>
  <c r="O16" i="6"/>
  <c r="P16" i="6" s="1"/>
  <c r="O15" i="6"/>
  <c r="K15" i="6" s="1"/>
  <c r="N14" i="6"/>
  <c r="M14" i="6"/>
  <c r="L14" i="6"/>
  <c r="H14" i="6"/>
  <c r="Q12" i="6"/>
  <c r="O12" i="6"/>
  <c r="P12" i="6" s="1"/>
  <c r="K12" i="6"/>
  <c r="J12" i="6"/>
  <c r="O11" i="6"/>
  <c r="N11" i="6"/>
  <c r="M11" i="6"/>
  <c r="L11" i="6"/>
  <c r="I11" i="6"/>
  <c r="K11" i="6" s="1"/>
  <c r="H11" i="6"/>
  <c r="J11" i="6" s="1"/>
  <c r="P95" i="10" l="1"/>
  <c r="O94" i="10"/>
  <c r="Q95" i="10"/>
  <c r="P414" i="10"/>
  <c r="Q414" i="10"/>
  <c r="O413" i="10"/>
  <c r="K78" i="10"/>
  <c r="I77" i="10"/>
  <c r="K70" i="10"/>
  <c r="I63" i="10"/>
  <c r="H452" i="10"/>
  <c r="K382" i="10"/>
  <c r="H380" i="10"/>
  <c r="Q72" i="10"/>
  <c r="P72" i="10"/>
  <c r="P257" i="10"/>
  <c r="Q257" i="10"/>
  <c r="O379" i="10"/>
  <c r="J258" i="10"/>
  <c r="J257" i="10" s="1"/>
  <c r="J83" i="10"/>
  <c r="J159" i="10"/>
  <c r="K159" i="10"/>
  <c r="K379" i="10"/>
  <c r="J379" i="10"/>
  <c r="H377" i="10"/>
  <c r="P75" i="10"/>
  <c r="O74" i="10"/>
  <c r="Q75" i="10"/>
  <c r="P170" i="10"/>
  <c r="O169" i="10"/>
  <c r="Q170" i="10"/>
  <c r="P172" i="10"/>
  <c r="O256" i="10"/>
  <c r="Q172" i="10"/>
  <c r="P80" i="10"/>
  <c r="Q80" i="10"/>
  <c r="O65" i="10"/>
  <c r="P106" i="10"/>
  <c r="Q106" i="10"/>
  <c r="O105" i="10"/>
  <c r="P13" i="10"/>
  <c r="Q13" i="10"/>
  <c r="O10" i="10"/>
  <c r="K13" i="10"/>
  <c r="I10" i="10"/>
  <c r="O95" i="9"/>
  <c r="P415" i="9"/>
  <c r="Q415" i="9"/>
  <c r="O414" i="9"/>
  <c r="K382" i="9"/>
  <c r="H452" i="9"/>
  <c r="H380" i="9"/>
  <c r="P167" i="9"/>
  <c r="Q167" i="9"/>
  <c r="J83" i="9"/>
  <c r="J258" i="9"/>
  <c r="J257" i="9" s="1"/>
  <c r="L379" i="9"/>
  <c r="J377" i="9"/>
  <c r="K377" i="9"/>
  <c r="Q258" i="9"/>
  <c r="O257" i="9"/>
  <c r="P257" i="9" s="1"/>
  <c r="J173" i="9"/>
  <c r="J172" i="9" s="1"/>
  <c r="J92" i="9"/>
  <c r="J71" i="9" s="1"/>
  <c r="I78" i="9"/>
  <c r="K92" i="9"/>
  <c r="I71" i="9"/>
  <c r="P70" i="9"/>
  <c r="Q70" i="9"/>
  <c r="P254" i="9"/>
  <c r="Q254" i="9"/>
  <c r="P68" i="9"/>
  <c r="Q68" i="9"/>
  <c r="P84" i="9"/>
  <c r="Q84" i="9"/>
  <c r="P80" i="9"/>
  <c r="O65" i="9"/>
  <c r="Q80" i="9"/>
  <c r="P162" i="9"/>
  <c r="Q162" i="9"/>
  <c r="K256" i="9"/>
  <c r="J256" i="9"/>
  <c r="P79" i="9"/>
  <c r="O64" i="9"/>
  <c r="Q79" i="9"/>
  <c r="P161" i="9"/>
  <c r="Q161" i="9"/>
  <c r="O160" i="9"/>
  <c r="P173" i="9"/>
  <c r="Q173" i="9"/>
  <c r="O172" i="9"/>
  <c r="P158" i="9"/>
  <c r="O156" i="9"/>
  <c r="Q158" i="9"/>
  <c r="L62" i="9"/>
  <c r="L455" i="9"/>
  <c r="L453" i="9"/>
  <c r="P13" i="9"/>
  <c r="Q13" i="9"/>
  <c r="O10" i="9"/>
  <c r="P296" i="8"/>
  <c r="O166" i="8"/>
  <c r="Q166" i="8" s="1"/>
  <c r="N164" i="8"/>
  <c r="O85" i="8"/>
  <c r="Q85" i="8" s="1"/>
  <c r="K98" i="8"/>
  <c r="P337" i="8"/>
  <c r="J296" i="8"/>
  <c r="J85" i="8" s="1"/>
  <c r="J70" i="8" s="1"/>
  <c r="J264" i="8"/>
  <c r="J84" i="8" s="1"/>
  <c r="J69" i="8" s="1"/>
  <c r="Q81" i="8"/>
  <c r="P81" i="8"/>
  <c r="L99" i="8"/>
  <c r="P99" i="8" s="1"/>
  <c r="P100" i="8"/>
  <c r="P171" i="8"/>
  <c r="H382" i="8"/>
  <c r="M83" i="8"/>
  <c r="M82" i="8" s="1"/>
  <c r="I30" i="8"/>
  <c r="K31" i="8"/>
  <c r="J31" i="8"/>
  <c r="K265" i="8"/>
  <c r="I264" i="8"/>
  <c r="L418" i="8"/>
  <c r="P419" i="8"/>
  <c r="M68" i="8"/>
  <c r="M67" i="8" s="1"/>
  <c r="L174" i="8"/>
  <c r="P174" i="8" s="1"/>
  <c r="P175" i="8"/>
  <c r="L69" i="8"/>
  <c r="L75" i="8"/>
  <c r="J90" i="8"/>
  <c r="K110" i="8"/>
  <c r="I458" i="8"/>
  <c r="I461" i="8" s="1"/>
  <c r="I163" i="8"/>
  <c r="L9" i="8"/>
  <c r="O25" i="8"/>
  <c r="K373" i="8"/>
  <c r="J373" i="8"/>
  <c r="L263" i="8"/>
  <c r="Q41" i="8"/>
  <c r="P41" i="8"/>
  <c r="O60" i="8"/>
  <c r="P98" i="8"/>
  <c r="P379" i="8"/>
  <c r="Q337" i="8"/>
  <c r="Q174" i="8"/>
  <c r="K420" i="8"/>
  <c r="I419" i="8"/>
  <c r="J419" i="8" s="1"/>
  <c r="I100" i="8"/>
  <c r="K389" i="8"/>
  <c r="L177" i="8"/>
  <c r="P90" i="8"/>
  <c r="L89" i="8"/>
  <c r="P89" i="8" s="1"/>
  <c r="Q100" i="8"/>
  <c r="O84" i="8"/>
  <c r="O111" i="8"/>
  <c r="Q112" i="8"/>
  <c r="L110" i="8"/>
  <c r="K380" i="8"/>
  <c r="J380" i="8"/>
  <c r="H69" i="8"/>
  <c r="O178" i="8"/>
  <c r="P178" i="8" s="1"/>
  <c r="P88" i="8"/>
  <c r="L73" i="8"/>
  <c r="Q99" i="8"/>
  <c r="H172" i="8"/>
  <c r="H165" i="8" s="1"/>
  <c r="H164" i="8" s="1"/>
  <c r="J337" i="8"/>
  <c r="J98" i="8"/>
  <c r="K95" i="8"/>
  <c r="I74" i="8"/>
  <c r="K74" i="8" s="1"/>
  <c r="K337" i="8"/>
  <c r="L70" i="8"/>
  <c r="J14" i="8"/>
  <c r="K14" i="8"/>
  <c r="Q404" i="8"/>
  <c r="P404" i="8"/>
  <c r="Q87" i="8"/>
  <c r="O72" i="8"/>
  <c r="P87" i="8"/>
  <c r="I259" i="8"/>
  <c r="K260" i="8"/>
  <c r="J260" i="8"/>
  <c r="J168" i="8"/>
  <c r="K168" i="8"/>
  <c r="Q80" i="8"/>
  <c r="O79" i="8"/>
  <c r="P80" i="8"/>
  <c r="P139" i="8"/>
  <c r="J178" i="8"/>
  <c r="J177" i="8" s="1"/>
  <c r="O167" i="8"/>
  <c r="Q419" i="8"/>
  <c r="O418" i="8"/>
  <c r="O97" i="8" s="1"/>
  <c r="L259" i="8"/>
  <c r="P259" i="8" s="1"/>
  <c r="P260" i="8"/>
  <c r="L165" i="8"/>
  <c r="K60" i="8"/>
  <c r="Q169" i="8"/>
  <c r="P169" i="8"/>
  <c r="Q173" i="8"/>
  <c r="P173" i="8"/>
  <c r="N459" i="8"/>
  <c r="H458" i="8"/>
  <c r="H163" i="8"/>
  <c r="K411" i="8"/>
  <c r="I404" i="8"/>
  <c r="J411" i="8"/>
  <c r="L172" i="8"/>
  <c r="H71" i="8"/>
  <c r="K71" i="8" s="1"/>
  <c r="K86" i="8"/>
  <c r="O77" i="8"/>
  <c r="Q102" i="8"/>
  <c r="P102" i="8"/>
  <c r="O171" i="8"/>
  <c r="Q171" i="8" s="1"/>
  <c r="J60" i="8"/>
  <c r="Q13" i="8"/>
  <c r="H9" i="8"/>
  <c r="O172" i="8"/>
  <c r="Q172" i="8" s="1"/>
  <c r="Q244" i="8"/>
  <c r="J420" i="8"/>
  <c r="J100" i="8" s="1"/>
  <c r="J99" i="8" s="1"/>
  <c r="P380" i="8"/>
  <c r="Q264" i="8"/>
  <c r="O263" i="8"/>
  <c r="P264" i="8"/>
  <c r="O96" i="8"/>
  <c r="P96" i="8" s="1"/>
  <c r="K206" i="8"/>
  <c r="I178" i="8"/>
  <c r="I296" i="8"/>
  <c r="K296" i="8" s="1"/>
  <c r="Q170" i="8"/>
  <c r="J91" i="8"/>
  <c r="J333" i="8"/>
  <c r="Q175" i="8"/>
  <c r="H418" i="8"/>
  <c r="I89" i="8"/>
  <c r="K89" i="8" s="1"/>
  <c r="K90" i="8"/>
  <c r="Q88" i="8"/>
  <c r="O73" i="8"/>
  <c r="Q398" i="8"/>
  <c r="O95" i="8"/>
  <c r="P398" i="8"/>
  <c r="I332" i="8"/>
  <c r="I379" i="8"/>
  <c r="K379" i="8" s="1"/>
  <c r="K333" i="8"/>
  <c r="Q90" i="8"/>
  <c r="I19" i="8"/>
  <c r="K20" i="8"/>
  <c r="J20" i="8"/>
  <c r="K14" i="7"/>
  <c r="I13" i="7"/>
  <c r="J13" i="7" s="1"/>
  <c r="Q13" i="7"/>
  <c r="I337" i="7"/>
  <c r="K337" i="7" s="1"/>
  <c r="K338" i="7"/>
  <c r="J171" i="7"/>
  <c r="O96" i="7"/>
  <c r="P96" i="7" s="1"/>
  <c r="P404" i="7"/>
  <c r="I296" i="7"/>
  <c r="K296" i="7" s="1"/>
  <c r="J313" i="7"/>
  <c r="J296" i="7" s="1"/>
  <c r="J85" i="7" s="1"/>
  <c r="J70" i="7" s="1"/>
  <c r="K313" i="7"/>
  <c r="H388" i="7"/>
  <c r="H387" i="7" s="1"/>
  <c r="P259" i="7"/>
  <c r="Q259" i="7"/>
  <c r="J60" i="7"/>
  <c r="L455" i="7"/>
  <c r="L388" i="7"/>
  <c r="J337" i="7"/>
  <c r="J98" i="7"/>
  <c r="K175" i="7"/>
  <c r="I174" i="7"/>
  <c r="Q30" i="7"/>
  <c r="P30" i="7"/>
  <c r="H385" i="7"/>
  <c r="O25" i="7"/>
  <c r="K104" i="7"/>
  <c r="N68" i="7"/>
  <c r="N67" i="7" s="1"/>
  <c r="L75" i="7"/>
  <c r="H70" i="7"/>
  <c r="H68" i="7" s="1"/>
  <c r="H67" i="7" s="1"/>
  <c r="H83" i="7"/>
  <c r="H82" i="7" s="1"/>
  <c r="H457" i="7" s="1"/>
  <c r="H460" i="7" s="1"/>
  <c r="K86" i="7"/>
  <c r="I71" i="7"/>
  <c r="K71" i="7" s="1"/>
  <c r="I80" i="7"/>
  <c r="K105" i="7"/>
  <c r="O80" i="7"/>
  <c r="P80" i="7" s="1"/>
  <c r="Q105" i="7"/>
  <c r="O171" i="7"/>
  <c r="Q171" i="7" s="1"/>
  <c r="Q78" i="7"/>
  <c r="P78" i="7"/>
  <c r="N83" i="7"/>
  <c r="N82" i="7" s="1"/>
  <c r="N457" i="7" s="1"/>
  <c r="N460" i="7" s="1"/>
  <c r="J178" i="7"/>
  <c r="J177" i="7" s="1"/>
  <c r="M455" i="7"/>
  <c r="M388" i="7"/>
  <c r="M387" i="7" s="1"/>
  <c r="K168" i="7"/>
  <c r="J168" i="7"/>
  <c r="O106" i="7"/>
  <c r="Q373" i="7"/>
  <c r="P373" i="7"/>
  <c r="M69" i="7"/>
  <c r="O175" i="7"/>
  <c r="P175" i="7" s="1"/>
  <c r="O104" i="7"/>
  <c r="Q104" i="7" s="1"/>
  <c r="J333" i="7"/>
  <c r="J91" i="7"/>
  <c r="J89" i="7" s="1"/>
  <c r="K380" i="7"/>
  <c r="J259" i="7"/>
  <c r="Q206" i="7"/>
  <c r="O167" i="7"/>
  <c r="Q167" i="7" s="1"/>
  <c r="P206" i="7"/>
  <c r="L110" i="7"/>
  <c r="L70" i="7"/>
  <c r="Q395" i="7"/>
  <c r="O454" i="7"/>
  <c r="P395" i="7"/>
  <c r="H455" i="7"/>
  <c r="H456" i="7" s="1"/>
  <c r="K157" i="7"/>
  <c r="I173" i="7"/>
  <c r="I102" i="7"/>
  <c r="I111" i="7"/>
  <c r="I160" i="7"/>
  <c r="P379" i="7"/>
  <c r="H174" i="7"/>
  <c r="J174" i="7" s="1"/>
  <c r="J175" i="7"/>
  <c r="J80" i="7" s="1"/>
  <c r="J79" i="7" s="1"/>
  <c r="L262" i="7"/>
  <c r="P172" i="7"/>
  <c r="O74" i="7"/>
  <c r="Q95" i="7"/>
  <c r="P95" i="7"/>
  <c r="K19" i="7"/>
  <c r="J19" i="7"/>
  <c r="J25" i="7"/>
  <c r="L97" i="7"/>
  <c r="O168" i="7"/>
  <c r="O86" i="7"/>
  <c r="P329" i="7"/>
  <c r="Q332" i="7"/>
  <c r="O88" i="7"/>
  <c r="O170" i="7"/>
  <c r="P332" i="7"/>
  <c r="P98" i="7"/>
  <c r="Q98" i="7"/>
  <c r="K60" i="7"/>
  <c r="O72" i="7"/>
  <c r="Q87" i="7"/>
  <c r="P87" i="7"/>
  <c r="K171" i="7"/>
  <c r="P296" i="7"/>
  <c r="H9" i="7"/>
  <c r="H459" i="7" s="1"/>
  <c r="K207" i="7"/>
  <c r="I206" i="7"/>
  <c r="M458" i="7"/>
  <c r="M461" i="7" s="1"/>
  <c r="M163" i="7"/>
  <c r="M161" i="7" s="1"/>
  <c r="K289" i="7"/>
  <c r="J289" i="7"/>
  <c r="J264" i="7" s="1"/>
  <c r="Q89" i="7"/>
  <c r="L174" i="7"/>
  <c r="L261" i="7"/>
  <c r="K91" i="7"/>
  <c r="I89" i="7"/>
  <c r="K89" i="7" s="1"/>
  <c r="K96" i="7"/>
  <c r="I75" i="7"/>
  <c r="K75" i="7" s="1"/>
  <c r="O85" i="7"/>
  <c r="P85" i="7" s="1"/>
  <c r="H384" i="7"/>
  <c r="M97" i="7"/>
  <c r="M76" i="7" s="1"/>
  <c r="Q81" i="7"/>
  <c r="P81" i="7"/>
  <c r="P104" i="7"/>
  <c r="L69" i="7"/>
  <c r="L83" i="7"/>
  <c r="Q77" i="7"/>
  <c r="K265" i="7"/>
  <c r="I264" i="7"/>
  <c r="P365" i="7"/>
  <c r="K30" i="7"/>
  <c r="I25" i="7"/>
  <c r="K25" i="7" s="1"/>
  <c r="J30" i="7"/>
  <c r="O263" i="7"/>
  <c r="Q264" i="7"/>
  <c r="L79" i="7"/>
  <c r="P13" i="7"/>
  <c r="L10" i="7"/>
  <c r="O178" i="7"/>
  <c r="O166" i="7"/>
  <c r="P179" i="7"/>
  <c r="K95" i="7"/>
  <c r="I74" i="7"/>
  <c r="K74" i="7" s="1"/>
  <c r="P166" i="7"/>
  <c r="L165" i="7"/>
  <c r="I332" i="7"/>
  <c r="I379" i="7"/>
  <c r="K379" i="7" s="1"/>
  <c r="K333" i="7"/>
  <c r="O111" i="7"/>
  <c r="O84" i="7"/>
  <c r="P84" i="7" s="1"/>
  <c r="Q112" i="7"/>
  <c r="Q41" i="7"/>
  <c r="O60" i="7"/>
  <c r="K365" i="7"/>
  <c r="J365" i="7"/>
  <c r="O419" i="7"/>
  <c r="Q420" i="7"/>
  <c r="I420" i="7"/>
  <c r="O100" i="7"/>
  <c r="P420" i="7"/>
  <c r="P48" i="6"/>
  <c r="N420" i="6"/>
  <c r="N419" i="6" s="1"/>
  <c r="N418" i="6" s="1"/>
  <c r="N455" i="6" s="1"/>
  <c r="O411" i="6"/>
  <c r="N88" i="6"/>
  <c r="N73" i="6" s="1"/>
  <c r="L420" i="6"/>
  <c r="L419" i="6" s="1"/>
  <c r="L404" i="6"/>
  <c r="L171" i="6" s="1"/>
  <c r="H420" i="6"/>
  <c r="H100" i="6" s="1"/>
  <c r="H99" i="6" s="1"/>
  <c r="K101" i="6"/>
  <c r="L160" i="6"/>
  <c r="H102" i="6"/>
  <c r="H77" i="6" s="1"/>
  <c r="K48" i="6"/>
  <c r="J17" i="6"/>
  <c r="J432" i="6"/>
  <c r="Q413" i="6"/>
  <c r="M171" i="6"/>
  <c r="M379" i="6"/>
  <c r="P325" i="6"/>
  <c r="Q298" i="6"/>
  <c r="P210" i="6"/>
  <c r="O157" i="6"/>
  <c r="Q157" i="6" s="1"/>
  <c r="J158" i="6"/>
  <c r="J157" i="6" s="1"/>
  <c r="J102" i="6" s="1"/>
  <c r="J77" i="6" s="1"/>
  <c r="Q158" i="6"/>
  <c r="I157" i="6"/>
  <c r="I102" i="6" s="1"/>
  <c r="I77" i="6" s="1"/>
  <c r="K77" i="6" s="1"/>
  <c r="I22" i="6"/>
  <c r="K22" i="6" s="1"/>
  <c r="Q49" i="6"/>
  <c r="K33" i="6"/>
  <c r="J33" i="6"/>
  <c r="O31" i="6"/>
  <c r="P31" i="6" s="1"/>
  <c r="P22" i="6"/>
  <c r="J21" i="6"/>
  <c r="Q21" i="6"/>
  <c r="M13" i="6"/>
  <c r="M10" i="6" s="1"/>
  <c r="M9" i="6" s="1"/>
  <c r="O20" i="6"/>
  <c r="O19" i="6" s="1"/>
  <c r="Q19" i="6" s="1"/>
  <c r="J18" i="6"/>
  <c r="K17" i="6"/>
  <c r="Q17" i="6"/>
  <c r="Q16" i="6"/>
  <c r="P15" i="6"/>
  <c r="I340" i="6"/>
  <c r="I339" i="6" s="1"/>
  <c r="J339" i="6" s="1"/>
  <c r="O109" i="6"/>
  <c r="O81" i="6" s="1"/>
  <c r="P81" i="6" s="1"/>
  <c r="P377" i="6"/>
  <c r="J443" i="6"/>
  <c r="J442" i="6"/>
  <c r="P441" i="6"/>
  <c r="J413" i="6"/>
  <c r="P351" i="6"/>
  <c r="M337" i="6"/>
  <c r="M172" i="6" s="1"/>
  <c r="M98" i="6"/>
  <c r="O91" i="6"/>
  <c r="P91" i="6" s="1"/>
  <c r="J334" i="6"/>
  <c r="J333" i="6" s="1"/>
  <c r="P334" i="6"/>
  <c r="M88" i="6"/>
  <c r="M73" i="6" s="1"/>
  <c r="I91" i="6"/>
  <c r="K91" i="6" s="1"/>
  <c r="Q326" i="6"/>
  <c r="P383" i="6"/>
  <c r="J325" i="6"/>
  <c r="J322" i="6" s="1"/>
  <c r="N296" i="6"/>
  <c r="Q306" i="6"/>
  <c r="Q305" i="6"/>
  <c r="K305" i="6"/>
  <c r="Q302" i="6"/>
  <c r="K301" i="6"/>
  <c r="J301" i="6"/>
  <c r="P301" i="6"/>
  <c r="Q301" i="6"/>
  <c r="Q300" i="6"/>
  <c r="Q281" i="6"/>
  <c r="P295" i="6"/>
  <c r="M264" i="6"/>
  <c r="I289" i="6"/>
  <c r="J289" i="6" s="1"/>
  <c r="N264" i="6"/>
  <c r="N166" i="6" s="1"/>
  <c r="P266" i="6"/>
  <c r="J266" i="6"/>
  <c r="J431" i="6"/>
  <c r="Q411" i="6"/>
  <c r="P333" i="6"/>
  <c r="H296" i="6"/>
  <c r="I30" i="6"/>
  <c r="K30" i="6" s="1"/>
  <c r="J31" i="6"/>
  <c r="P366" i="6"/>
  <c r="L365" i="6"/>
  <c r="K31" i="6"/>
  <c r="Q366" i="6"/>
  <c r="O365" i="6"/>
  <c r="Q365" i="6" s="1"/>
  <c r="P27" i="6"/>
  <c r="O436" i="6"/>
  <c r="P436" i="6" s="1"/>
  <c r="P437" i="6"/>
  <c r="L41" i="6"/>
  <c r="I90" i="6"/>
  <c r="I95" i="6"/>
  <c r="L30" i="6"/>
  <c r="Q27" i="6"/>
  <c r="O26" i="6"/>
  <c r="I259" i="6"/>
  <c r="K18" i="6"/>
  <c r="P52" i="6"/>
  <c r="P44" i="6"/>
  <c r="P28" i="6"/>
  <c r="Q57" i="6"/>
  <c r="P57" i="6"/>
  <c r="K269" i="6"/>
  <c r="J269" i="6"/>
  <c r="P108" i="6"/>
  <c r="L106" i="6"/>
  <c r="P106" i="6" s="1"/>
  <c r="P200" i="6"/>
  <c r="O199" i="6"/>
  <c r="Q215" i="6"/>
  <c r="M105" i="6"/>
  <c r="M80" i="6" s="1"/>
  <c r="M79" i="6" s="1"/>
  <c r="O113" i="6"/>
  <c r="L170" i="6"/>
  <c r="H13" i="6"/>
  <c r="Q36" i="6"/>
  <c r="L88" i="6"/>
  <c r="L77" i="6"/>
  <c r="H389" i="6"/>
  <c r="P215" i="6"/>
  <c r="Q55" i="6"/>
  <c r="O54" i="6"/>
  <c r="Q54" i="6" s="1"/>
  <c r="P55" i="6"/>
  <c r="O246" i="6"/>
  <c r="P247" i="6"/>
  <c r="H60" i="6"/>
  <c r="H19" i="6"/>
  <c r="K42" i="6"/>
  <c r="I41" i="6"/>
  <c r="K41" i="6" s="1"/>
  <c r="L175" i="6"/>
  <c r="J244" i="6"/>
  <c r="P287" i="6"/>
  <c r="I287" i="6"/>
  <c r="O282" i="6"/>
  <c r="P282" i="6" s="1"/>
  <c r="L19" i="6"/>
  <c r="J42" i="6"/>
  <c r="Q106" i="6"/>
  <c r="M249" i="6"/>
  <c r="J298" i="6"/>
  <c r="K298" i="6"/>
  <c r="J377" i="6"/>
  <c r="O423" i="6"/>
  <c r="P423" i="6" s="1"/>
  <c r="M421" i="6"/>
  <c r="M420" i="6" s="1"/>
  <c r="K38" i="6"/>
  <c r="I37" i="6"/>
  <c r="J37" i="6" s="1"/>
  <c r="P46" i="6"/>
  <c r="K63" i="6"/>
  <c r="I62" i="6"/>
  <c r="L89" i="6"/>
  <c r="P349" i="6"/>
  <c r="J349" i="6"/>
  <c r="Q362" i="6"/>
  <c r="O173" i="6"/>
  <c r="N60" i="6"/>
  <c r="N19" i="6"/>
  <c r="N13" i="6" s="1"/>
  <c r="N10" i="6" s="1"/>
  <c r="N9" i="6" s="1"/>
  <c r="J63" i="6"/>
  <c r="H206" i="6"/>
  <c r="O61" i="6"/>
  <c r="P26" i="6"/>
  <c r="L25" i="6"/>
  <c r="N168" i="6"/>
  <c r="N86" i="6"/>
  <c r="N71" i="6" s="1"/>
  <c r="P134" i="6"/>
  <c r="P155" i="6"/>
  <c r="O162" i="6"/>
  <c r="Q31" i="6"/>
  <c r="J139" i="6"/>
  <c r="N160" i="6"/>
  <c r="N102" i="6"/>
  <c r="N77" i="6" s="1"/>
  <c r="J328" i="6"/>
  <c r="I322" i="6"/>
  <c r="K322" i="6" s="1"/>
  <c r="K328" i="6"/>
  <c r="Q11" i="6"/>
  <c r="P11" i="6"/>
  <c r="H112" i="6"/>
  <c r="M139" i="6"/>
  <c r="P199" i="6"/>
  <c r="L179" i="6"/>
  <c r="O139" i="6"/>
  <c r="P140" i="6"/>
  <c r="J15" i="6"/>
  <c r="Q65" i="6"/>
  <c r="P65" i="6"/>
  <c r="L71" i="6"/>
  <c r="M89" i="6"/>
  <c r="M112" i="6"/>
  <c r="N240" i="6"/>
  <c r="O241" i="6"/>
  <c r="L338" i="6"/>
  <c r="L379" i="6" s="1"/>
  <c r="N139" i="6"/>
  <c r="L173" i="6"/>
  <c r="Q260" i="6"/>
  <c r="P269" i="6"/>
  <c r="O265" i="6"/>
  <c r="P265" i="6" s="1"/>
  <c r="Q269" i="6"/>
  <c r="J162" i="6"/>
  <c r="Q217" i="6"/>
  <c r="I217" i="6"/>
  <c r="H264" i="6"/>
  <c r="Q15" i="6"/>
  <c r="O90" i="6"/>
  <c r="K162" i="6"/>
  <c r="O207" i="6"/>
  <c r="P207" i="6" s="1"/>
  <c r="P217" i="6"/>
  <c r="J238" i="6"/>
  <c r="H237" i="6"/>
  <c r="Q333" i="6"/>
  <c r="O332" i="6"/>
  <c r="P332" i="6" s="1"/>
  <c r="N98" i="6"/>
  <c r="N337" i="6"/>
  <c r="N173" i="6"/>
  <c r="P280" i="6"/>
  <c r="M60" i="6"/>
  <c r="J38" i="6"/>
  <c r="J113" i="6"/>
  <c r="J112" i="6" s="1"/>
  <c r="P130" i="6"/>
  <c r="P243" i="6"/>
  <c r="Q280" i="6"/>
  <c r="Q394" i="6"/>
  <c r="P394" i="6"/>
  <c r="Q405" i="6"/>
  <c r="O404" i="6"/>
  <c r="P253" i="6"/>
  <c r="O251" i="6"/>
  <c r="Q48" i="6"/>
  <c r="L206" i="6"/>
  <c r="K244" i="6"/>
  <c r="P342" i="6"/>
  <c r="O339" i="6"/>
  <c r="K94" i="6"/>
  <c r="O180" i="6"/>
  <c r="M206" i="6"/>
  <c r="Q307" i="6"/>
  <c r="P331" i="6"/>
  <c r="O330" i="6"/>
  <c r="P395" i="6"/>
  <c r="L454" i="6"/>
  <c r="Q34" i="6"/>
  <c r="P42" i="6"/>
  <c r="P49" i="6"/>
  <c r="N206" i="6"/>
  <c r="N178" i="6" s="1"/>
  <c r="N177" i="6" s="1"/>
  <c r="N261" i="6" s="1"/>
  <c r="O219" i="6"/>
  <c r="P219" i="6" s="1"/>
  <c r="J240" i="6"/>
  <c r="H171" i="6"/>
  <c r="P307" i="6"/>
  <c r="N365" i="6"/>
  <c r="N104" i="6" s="1"/>
  <c r="L112" i="6"/>
  <c r="P132" i="6"/>
  <c r="O235" i="6"/>
  <c r="Q236" i="6"/>
  <c r="I139" i="6"/>
  <c r="P236" i="6"/>
  <c r="H338" i="6"/>
  <c r="L87" i="6"/>
  <c r="N404" i="6"/>
  <c r="P353" i="6"/>
  <c r="O352" i="6"/>
  <c r="P352" i="6" s="1"/>
  <c r="O386" i="6"/>
  <c r="P386" i="6" s="1"/>
  <c r="O103" i="6"/>
  <c r="K246" i="6"/>
  <c r="O14" i="6"/>
  <c r="P14" i="6" s="1"/>
  <c r="P18" i="6"/>
  <c r="J22" i="6"/>
  <c r="J26" i="6"/>
  <c r="O41" i="6"/>
  <c r="O60" i="6" s="1"/>
  <c r="Q42" i="6"/>
  <c r="P94" i="6"/>
  <c r="Q101" i="6"/>
  <c r="P229" i="6"/>
  <c r="K392" i="6"/>
  <c r="K26" i="6"/>
  <c r="Q29" i="6"/>
  <c r="P29" i="6"/>
  <c r="P43" i="6"/>
  <c r="O63" i="6"/>
  <c r="K78" i="6"/>
  <c r="Q43" i="6"/>
  <c r="I112" i="6"/>
  <c r="Q276" i="6"/>
  <c r="P276" i="6"/>
  <c r="P309" i="6"/>
  <c r="Q396" i="6"/>
  <c r="O395" i="6"/>
  <c r="Q395" i="6" s="1"/>
  <c r="Q328" i="6"/>
  <c r="P328" i="6"/>
  <c r="J223" i="6"/>
  <c r="I383" i="6"/>
  <c r="L264" i="6"/>
  <c r="Q277" i="6"/>
  <c r="K306" i="6"/>
  <c r="J306" i="6"/>
  <c r="I373" i="6"/>
  <c r="P39" i="6"/>
  <c r="O240" i="6"/>
  <c r="P277" i="6"/>
  <c r="K289" i="6"/>
  <c r="L296" i="6"/>
  <c r="O322" i="6"/>
  <c r="Q369" i="6"/>
  <c r="P369" i="6"/>
  <c r="P373" i="6"/>
  <c r="N454" i="6"/>
  <c r="Q364" i="6"/>
  <c r="P364" i="6"/>
  <c r="P45" i="6"/>
  <c r="O229" i="6"/>
  <c r="L260" i="6"/>
  <c r="P237" i="6"/>
  <c r="Q391" i="6"/>
  <c r="P391" i="6"/>
  <c r="O390" i="6"/>
  <c r="P390" i="6" s="1"/>
  <c r="M296" i="6"/>
  <c r="I357" i="6"/>
  <c r="K358" i="6"/>
  <c r="J358" i="6"/>
  <c r="K391" i="6"/>
  <c r="J391" i="6"/>
  <c r="J390" i="6" s="1"/>
  <c r="J389" i="6" s="1"/>
  <c r="I390" i="6"/>
  <c r="J27" i="6"/>
  <c r="J249" i="6"/>
  <c r="K302" i="6"/>
  <c r="J302" i="6"/>
  <c r="N379" i="6"/>
  <c r="J392" i="6"/>
  <c r="P396" i="6"/>
  <c r="P427" i="6"/>
  <c r="J235" i="6"/>
  <c r="H169" i="6"/>
  <c r="J169" i="6" s="1"/>
  <c r="Q290" i="6"/>
  <c r="O289" i="6"/>
  <c r="Q359" i="6"/>
  <c r="P359" i="6"/>
  <c r="O358" i="6"/>
  <c r="J367" i="6"/>
  <c r="I381" i="6"/>
  <c r="P290" i="6"/>
  <c r="J295" i="6"/>
  <c r="O297" i="6"/>
  <c r="J299" i="6"/>
  <c r="K367" i="6"/>
  <c r="I366" i="6"/>
  <c r="P33" i="6"/>
  <c r="I169" i="6"/>
  <c r="K210" i="6"/>
  <c r="P299" i="6"/>
  <c r="K326" i="6"/>
  <c r="P367" i="6"/>
  <c r="O392" i="6"/>
  <c r="P399" i="6"/>
  <c r="O398" i="6"/>
  <c r="H87" i="6"/>
  <c r="H72" i="6" s="1"/>
  <c r="K72" i="6" s="1"/>
  <c r="N112" i="6"/>
  <c r="L105" i="6"/>
  <c r="P314" i="6"/>
  <c r="O313" i="6"/>
  <c r="Q313" i="6" s="1"/>
  <c r="Q383" i="6"/>
  <c r="P362" i="6"/>
  <c r="H173" i="6"/>
  <c r="H374" i="6"/>
  <c r="H398" i="6"/>
  <c r="O408" i="6"/>
  <c r="Q408" i="6" s="1"/>
  <c r="M454" i="6"/>
  <c r="I451" i="6"/>
  <c r="O433" i="6"/>
  <c r="P433" i="6" s="1"/>
  <c r="P326" i="6"/>
  <c r="H366" i="6"/>
  <c r="H404" i="6"/>
  <c r="P412" i="6"/>
  <c r="P411" i="6" s="1"/>
  <c r="O421" i="6"/>
  <c r="J448" i="6"/>
  <c r="P431" i="6"/>
  <c r="L357" i="6"/>
  <c r="O427" i="6"/>
  <c r="J405" i="6"/>
  <c r="P94" i="10" l="1"/>
  <c r="Q94" i="10"/>
  <c r="O383" i="10"/>
  <c r="O451" i="10"/>
  <c r="P413" i="10"/>
  <c r="Q413" i="10"/>
  <c r="O92" i="10"/>
  <c r="K77" i="10"/>
  <c r="I453" i="10"/>
  <c r="J453" i="10" s="1"/>
  <c r="K63" i="10"/>
  <c r="I62" i="10"/>
  <c r="H449" i="10"/>
  <c r="J452" i="10"/>
  <c r="J380" i="10"/>
  <c r="K380" i="10"/>
  <c r="P379" i="10"/>
  <c r="Q379" i="10"/>
  <c r="O377" i="10"/>
  <c r="J78" i="10"/>
  <c r="J77" i="10" s="1"/>
  <c r="J68" i="10"/>
  <c r="J63" i="10" s="1"/>
  <c r="J62" i="10" s="1"/>
  <c r="J377" i="10"/>
  <c r="K377" i="10"/>
  <c r="P74" i="10"/>
  <c r="Q74" i="10"/>
  <c r="O159" i="10"/>
  <c r="P169" i="10"/>
  <c r="Q169" i="10"/>
  <c r="P256" i="10"/>
  <c r="Q256" i="10"/>
  <c r="P65" i="10"/>
  <c r="Q65" i="10"/>
  <c r="P105" i="10"/>
  <c r="O158" i="10"/>
  <c r="O454" i="10"/>
  <c r="P454" i="10" s="1"/>
  <c r="O457" i="10"/>
  <c r="P457" i="10" s="1"/>
  <c r="Q105" i="10"/>
  <c r="P10" i="10"/>
  <c r="P9" i="10" s="1"/>
  <c r="Q10" i="10"/>
  <c r="O9" i="10"/>
  <c r="I9" i="10"/>
  <c r="I455" i="10" s="1"/>
  <c r="J455" i="10" s="1"/>
  <c r="K10" i="10"/>
  <c r="O94" i="9"/>
  <c r="Q95" i="9"/>
  <c r="P95" i="9"/>
  <c r="P414" i="9"/>
  <c r="Q414" i="9"/>
  <c r="O413" i="9"/>
  <c r="H449" i="9"/>
  <c r="J452" i="9"/>
  <c r="J380" i="9"/>
  <c r="K380" i="9"/>
  <c r="J78" i="9"/>
  <c r="J77" i="9" s="1"/>
  <c r="J68" i="9"/>
  <c r="J63" i="9" s="1"/>
  <c r="J62" i="9" s="1"/>
  <c r="L377" i="9"/>
  <c r="O379" i="9"/>
  <c r="P379" i="9" s="1"/>
  <c r="Q257" i="9"/>
  <c r="I77" i="9"/>
  <c r="K78" i="9"/>
  <c r="I63" i="9"/>
  <c r="K71" i="9"/>
  <c r="P65" i="9"/>
  <c r="Q65" i="9"/>
  <c r="P64" i="9"/>
  <c r="Q64" i="9"/>
  <c r="P160" i="9"/>
  <c r="Q160" i="9"/>
  <c r="O159" i="9"/>
  <c r="P172" i="9"/>
  <c r="Q172" i="9"/>
  <c r="O256" i="9"/>
  <c r="P156" i="9"/>
  <c r="Q156" i="9"/>
  <c r="L456" i="9"/>
  <c r="P10" i="9"/>
  <c r="P9" i="9" s="1"/>
  <c r="Q10" i="9"/>
  <c r="O9" i="9"/>
  <c r="P166" i="8"/>
  <c r="P73" i="8"/>
  <c r="P85" i="8"/>
  <c r="O70" i="8"/>
  <c r="Q70" i="8" s="1"/>
  <c r="O76" i="8"/>
  <c r="J172" i="8"/>
  <c r="K172" i="8"/>
  <c r="Q25" i="8"/>
  <c r="P25" i="8"/>
  <c r="L262" i="8"/>
  <c r="P263" i="8"/>
  <c r="O10" i="8"/>
  <c r="K30" i="8"/>
  <c r="I25" i="8"/>
  <c r="J30" i="8"/>
  <c r="H455" i="8"/>
  <c r="H388" i="8"/>
  <c r="H387" i="8" s="1"/>
  <c r="J163" i="8"/>
  <c r="H161" i="8"/>
  <c r="J161" i="8" s="1"/>
  <c r="J458" i="8"/>
  <c r="H461" i="8"/>
  <c r="J332" i="8"/>
  <c r="J379" i="8"/>
  <c r="K19" i="8"/>
  <c r="J19" i="8"/>
  <c r="M457" i="8"/>
  <c r="M460" i="8" s="1"/>
  <c r="M459" i="8"/>
  <c r="Q89" i="8"/>
  <c r="Q79" i="8"/>
  <c r="P79" i="8"/>
  <c r="H97" i="8"/>
  <c r="L164" i="8"/>
  <c r="O69" i="8"/>
  <c r="P69" i="8" s="1"/>
  <c r="O83" i="8"/>
  <c r="Q84" i="8"/>
  <c r="L261" i="8"/>
  <c r="I85" i="8"/>
  <c r="I167" i="8"/>
  <c r="Q178" i="8"/>
  <c r="O177" i="8"/>
  <c r="P177" i="8" s="1"/>
  <c r="P75" i="8"/>
  <c r="I263" i="8"/>
  <c r="K264" i="8"/>
  <c r="I166" i="8"/>
  <c r="I84" i="8"/>
  <c r="K163" i="8"/>
  <c r="I161" i="8"/>
  <c r="I13" i="8"/>
  <c r="Q259" i="8"/>
  <c r="J404" i="8"/>
  <c r="K404" i="8"/>
  <c r="I96" i="8"/>
  <c r="I171" i="8"/>
  <c r="P418" i="8"/>
  <c r="L455" i="8"/>
  <c r="L388" i="8"/>
  <c r="L97" i="8"/>
  <c r="O75" i="8"/>
  <c r="Q75" i="8" s="1"/>
  <c r="Q96" i="8"/>
  <c r="P84" i="8"/>
  <c r="O262" i="8"/>
  <c r="Q263" i="8"/>
  <c r="I99" i="8"/>
  <c r="K99" i="8" s="1"/>
  <c r="K100" i="8"/>
  <c r="K332" i="8"/>
  <c r="I88" i="8"/>
  <c r="I170" i="8"/>
  <c r="I418" i="8"/>
  <c r="K419" i="8"/>
  <c r="Q77" i="8"/>
  <c r="P77" i="8"/>
  <c r="Q167" i="8"/>
  <c r="P167" i="8"/>
  <c r="L458" i="8"/>
  <c r="L461" i="8" s="1"/>
  <c r="L163" i="8"/>
  <c r="Q111" i="8"/>
  <c r="O110" i="8"/>
  <c r="K259" i="8"/>
  <c r="J259" i="8"/>
  <c r="I177" i="8"/>
  <c r="K178" i="8"/>
  <c r="J89" i="8"/>
  <c r="O74" i="8"/>
  <c r="Q95" i="8"/>
  <c r="P95" i="8"/>
  <c r="Q418" i="8"/>
  <c r="O455" i="8"/>
  <c r="O388" i="8"/>
  <c r="Q73" i="8"/>
  <c r="P172" i="8"/>
  <c r="P111" i="8"/>
  <c r="Q60" i="8"/>
  <c r="P60" i="8"/>
  <c r="O165" i="8"/>
  <c r="P165" i="8" s="1"/>
  <c r="Q72" i="8"/>
  <c r="P72" i="8"/>
  <c r="K13" i="7"/>
  <c r="I10" i="7"/>
  <c r="J10" i="7" s="1"/>
  <c r="I172" i="7"/>
  <c r="K172" i="7" s="1"/>
  <c r="Q96" i="7"/>
  <c r="O75" i="7"/>
  <c r="P75" i="7" s="1"/>
  <c r="N459" i="7"/>
  <c r="J84" i="7"/>
  <c r="L82" i="7"/>
  <c r="L76" i="7"/>
  <c r="I77" i="7"/>
  <c r="K77" i="7" s="1"/>
  <c r="K102" i="7"/>
  <c r="K174" i="7"/>
  <c r="P454" i="7"/>
  <c r="M385" i="7"/>
  <c r="M456" i="7"/>
  <c r="M453" i="7" s="1"/>
  <c r="Q25" i="7"/>
  <c r="O10" i="7"/>
  <c r="P10" i="7" s="1"/>
  <c r="P9" i="7" s="1"/>
  <c r="P25" i="7"/>
  <c r="K160" i="7"/>
  <c r="J160" i="7"/>
  <c r="K206" i="7"/>
  <c r="I167" i="7"/>
  <c r="I85" i="7"/>
  <c r="I178" i="7"/>
  <c r="O99" i="7"/>
  <c r="Q100" i="7"/>
  <c r="P100" i="7"/>
  <c r="I419" i="7"/>
  <c r="K420" i="7"/>
  <c r="I100" i="7"/>
  <c r="J420" i="7"/>
  <c r="J100" i="7" s="1"/>
  <c r="J99" i="7" s="1"/>
  <c r="O71" i="7"/>
  <c r="Q86" i="7"/>
  <c r="P86" i="7"/>
  <c r="P167" i="7"/>
  <c r="O262" i="7"/>
  <c r="P262" i="7" s="1"/>
  <c r="Q263" i="7"/>
  <c r="Q75" i="7"/>
  <c r="Q178" i="7"/>
  <c r="O177" i="7"/>
  <c r="P178" i="7"/>
  <c r="H382" i="7"/>
  <c r="K80" i="7"/>
  <c r="I79" i="7"/>
  <c r="K79" i="7" s="1"/>
  <c r="M68" i="7"/>
  <c r="M67" i="7" s="1"/>
  <c r="Q72" i="7"/>
  <c r="P72" i="7"/>
  <c r="K264" i="7"/>
  <c r="I263" i="7"/>
  <c r="I166" i="7"/>
  <c r="I84" i="7"/>
  <c r="L458" i="7"/>
  <c r="L461" i="7" s="1"/>
  <c r="L163" i="7"/>
  <c r="P171" i="7"/>
  <c r="I110" i="7"/>
  <c r="K111" i="7"/>
  <c r="Q80" i="7"/>
  <c r="O79" i="7"/>
  <c r="Q79" i="7" s="1"/>
  <c r="Q168" i="7"/>
  <c r="P168" i="7"/>
  <c r="Q419" i="7"/>
  <c r="O418" i="7"/>
  <c r="P419" i="7"/>
  <c r="H453" i="7"/>
  <c r="Q106" i="7"/>
  <c r="P106" i="7"/>
  <c r="Q84" i="7"/>
  <c r="O69" i="7"/>
  <c r="O110" i="7"/>
  <c r="P110" i="7" s="1"/>
  <c r="Q111" i="7"/>
  <c r="K332" i="7"/>
  <c r="I88" i="7"/>
  <c r="I170" i="7"/>
  <c r="Q170" i="7"/>
  <c r="P170" i="7"/>
  <c r="P263" i="7"/>
  <c r="P111" i="7"/>
  <c r="H164" i="7"/>
  <c r="Q166" i="7"/>
  <c r="O165" i="7"/>
  <c r="P165" i="7" s="1"/>
  <c r="J379" i="7"/>
  <c r="J332" i="7"/>
  <c r="J88" i="7" s="1"/>
  <c r="J73" i="7" s="1"/>
  <c r="K173" i="7"/>
  <c r="J173" i="7"/>
  <c r="L9" i="7"/>
  <c r="L459" i="7" s="1"/>
  <c r="O174" i="7"/>
  <c r="Q174" i="7" s="1"/>
  <c r="Q175" i="7"/>
  <c r="O70" i="7"/>
  <c r="Q70" i="7" s="1"/>
  <c r="Q85" i="7"/>
  <c r="M83" i="7"/>
  <c r="M82" i="7" s="1"/>
  <c r="Q60" i="7"/>
  <c r="P60" i="7"/>
  <c r="L387" i="7"/>
  <c r="Q74" i="7"/>
  <c r="P74" i="7"/>
  <c r="L164" i="7"/>
  <c r="O73" i="7"/>
  <c r="Q88" i="7"/>
  <c r="P88" i="7"/>
  <c r="L384" i="7"/>
  <c r="J451" i="6"/>
  <c r="J109" i="6" s="1"/>
  <c r="J81" i="6" s="1"/>
  <c r="I109" i="6"/>
  <c r="N100" i="6"/>
  <c r="N99" i="6" s="1"/>
  <c r="L100" i="6"/>
  <c r="L99" i="6" s="1"/>
  <c r="Q404" i="6"/>
  <c r="L96" i="6"/>
  <c r="L75" i="6" s="1"/>
  <c r="H85" i="6"/>
  <c r="H70" i="6" s="1"/>
  <c r="H178" i="6"/>
  <c r="H177" i="6" s="1"/>
  <c r="H261" i="6" s="1"/>
  <c r="Q173" i="6"/>
  <c r="O30" i="6"/>
  <c r="Q30" i="6" s="1"/>
  <c r="K21" i="6"/>
  <c r="Q91" i="6"/>
  <c r="M263" i="6"/>
  <c r="M262" i="6" s="1"/>
  <c r="M384" i="6" s="1"/>
  <c r="M382" i="6" s="1"/>
  <c r="M166" i="6"/>
  <c r="Q81" i="6"/>
  <c r="P109" i="6"/>
  <c r="I173" i="6"/>
  <c r="K173" i="6" s="1"/>
  <c r="K102" i="6"/>
  <c r="K157" i="6"/>
  <c r="I160" i="6"/>
  <c r="P157" i="6"/>
  <c r="O160" i="6"/>
  <c r="Q160" i="6" s="1"/>
  <c r="O102" i="6"/>
  <c r="P102" i="6" s="1"/>
  <c r="I338" i="6"/>
  <c r="J338" i="6" s="1"/>
  <c r="J379" i="6" s="1"/>
  <c r="J340" i="6"/>
  <c r="I20" i="6"/>
  <c r="J20" i="6" s="1"/>
  <c r="J41" i="6"/>
  <c r="P20" i="6"/>
  <c r="Q20" i="6"/>
  <c r="I14" i="6"/>
  <c r="K14" i="6" s="1"/>
  <c r="H419" i="6"/>
  <c r="H418" i="6" s="1"/>
  <c r="H388" i="6" s="1"/>
  <c r="H387" i="6" s="1"/>
  <c r="N388" i="6"/>
  <c r="N387" i="6" s="1"/>
  <c r="N456" i="6" s="1"/>
  <c r="N453" i="6" s="1"/>
  <c r="J91" i="6"/>
  <c r="K334" i="6"/>
  <c r="I333" i="6"/>
  <c r="P313" i="6"/>
  <c r="I297" i="6"/>
  <c r="K297" i="6" s="1"/>
  <c r="M167" i="6"/>
  <c r="M165" i="6" s="1"/>
  <c r="M164" i="6" s="1"/>
  <c r="K300" i="6"/>
  <c r="J300" i="6"/>
  <c r="N263" i="6"/>
  <c r="N262" i="6" s="1"/>
  <c r="N384" i="6" s="1"/>
  <c r="N382" i="6" s="1"/>
  <c r="N85" i="6"/>
  <c r="N70" i="6" s="1"/>
  <c r="H167" i="6"/>
  <c r="O381" i="6"/>
  <c r="O357" i="6"/>
  <c r="Q357" i="6" s="1"/>
  <c r="P358" i="6"/>
  <c r="Q358" i="6"/>
  <c r="O62" i="6"/>
  <c r="Q63" i="6"/>
  <c r="P63" i="6"/>
  <c r="K87" i="6"/>
  <c r="L178" i="6"/>
  <c r="L166" i="6"/>
  <c r="Q392" i="6"/>
  <c r="M175" i="6"/>
  <c r="M174" i="6" s="1"/>
  <c r="M104" i="6"/>
  <c r="O244" i="6"/>
  <c r="Q246" i="6"/>
  <c r="P246" i="6"/>
  <c r="L418" i="6"/>
  <c r="M178" i="6"/>
  <c r="M177" i="6" s="1"/>
  <c r="M261" i="6" s="1"/>
  <c r="N97" i="6"/>
  <c r="N76" i="6" s="1"/>
  <c r="N172" i="6"/>
  <c r="H166" i="6"/>
  <c r="J87" i="6"/>
  <c r="J72" i="6" s="1"/>
  <c r="P54" i="6"/>
  <c r="J173" i="6"/>
  <c r="Q390" i="6"/>
  <c r="O454" i="6"/>
  <c r="O389" i="6"/>
  <c r="N167" i="6"/>
  <c r="Q332" i="6"/>
  <c r="O170" i="6"/>
  <c r="Q170" i="6" s="1"/>
  <c r="O88" i="6"/>
  <c r="P88" i="6" s="1"/>
  <c r="Q26" i="6"/>
  <c r="O25" i="6"/>
  <c r="Q25" i="6" s="1"/>
  <c r="L60" i="6"/>
  <c r="P41" i="6"/>
  <c r="K383" i="6"/>
  <c r="J383" i="6"/>
  <c r="J217" i="6"/>
  <c r="K217" i="6"/>
  <c r="K280" i="6"/>
  <c r="J280" i="6"/>
  <c r="O338" i="6"/>
  <c r="P338" i="6" s="1"/>
  <c r="K215" i="6"/>
  <c r="J215" i="6"/>
  <c r="K357" i="6"/>
  <c r="J357" i="6"/>
  <c r="L72" i="6"/>
  <c r="P357" i="6"/>
  <c r="P404" i="6"/>
  <c r="K169" i="6"/>
  <c r="L167" i="6"/>
  <c r="L85" i="6"/>
  <c r="K62" i="6"/>
  <c r="J62" i="6"/>
  <c r="P19" i="6"/>
  <c r="L13" i="6"/>
  <c r="P160" i="6"/>
  <c r="P365" i="6"/>
  <c r="L104" i="6"/>
  <c r="I454" i="6"/>
  <c r="I389" i="6"/>
  <c r="K390" i="6"/>
  <c r="P398" i="6"/>
  <c r="Q398" i="6"/>
  <c r="O95" i="6"/>
  <c r="Q322" i="6"/>
  <c r="P322" i="6"/>
  <c r="P180" i="6"/>
  <c r="O179" i="6"/>
  <c r="O112" i="6"/>
  <c r="P112" i="6" s="1"/>
  <c r="P113" i="6"/>
  <c r="P289" i="6"/>
  <c r="Q289" i="6"/>
  <c r="M85" i="6"/>
  <c r="M70" i="6" s="1"/>
  <c r="J398" i="6"/>
  <c r="H95" i="6"/>
  <c r="H74" i="6" s="1"/>
  <c r="H111" i="6"/>
  <c r="H110" i="6" s="1"/>
  <c r="H84" i="6"/>
  <c r="P162" i="6"/>
  <c r="Q162" i="6"/>
  <c r="H373" i="6"/>
  <c r="J373" i="6" s="1"/>
  <c r="J374" i="6"/>
  <c r="Q240" i="6"/>
  <c r="O96" i="6"/>
  <c r="O171" i="6"/>
  <c r="Q171" i="6" s="1"/>
  <c r="P392" i="6"/>
  <c r="K374" i="6"/>
  <c r="H379" i="6"/>
  <c r="H337" i="6"/>
  <c r="H263" i="6" s="1"/>
  <c r="H262" i="6" s="1"/>
  <c r="H98" i="6"/>
  <c r="Q265" i="6"/>
  <c r="O264" i="6"/>
  <c r="P264" i="6" s="1"/>
  <c r="P30" i="6"/>
  <c r="Q60" i="6"/>
  <c r="I265" i="6"/>
  <c r="J111" i="6"/>
  <c r="J110" i="6" s="1"/>
  <c r="H260" i="6"/>
  <c r="J237" i="6"/>
  <c r="H88" i="6"/>
  <c r="H73" i="6" s="1"/>
  <c r="H90" i="6"/>
  <c r="H89" i="6" s="1"/>
  <c r="H170" i="6"/>
  <c r="K412" i="6"/>
  <c r="J412" i="6"/>
  <c r="I411" i="6"/>
  <c r="O250" i="6"/>
  <c r="P251" i="6"/>
  <c r="P421" i="6"/>
  <c r="O420" i="6"/>
  <c r="K276" i="6"/>
  <c r="J276" i="6"/>
  <c r="K95" i="6"/>
  <c r="I74" i="6"/>
  <c r="K74" i="6" s="1"/>
  <c r="J434" i="6"/>
  <c r="I433" i="6"/>
  <c r="J433" i="6" s="1"/>
  <c r="I313" i="6"/>
  <c r="K314" i="6"/>
  <c r="J314" i="6"/>
  <c r="P173" i="6"/>
  <c r="O77" i="6"/>
  <c r="Q77" i="6" s="1"/>
  <c r="Q102" i="6"/>
  <c r="M419" i="6"/>
  <c r="M418" i="6" s="1"/>
  <c r="M100" i="6"/>
  <c r="M99" i="6" s="1"/>
  <c r="L73" i="6"/>
  <c r="K398" i="6"/>
  <c r="Q41" i="6"/>
  <c r="Q235" i="6"/>
  <c r="P235" i="6"/>
  <c r="O87" i="6"/>
  <c r="P87" i="6" s="1"/>
  <c r="O169" i="6"/>
  <c r="O206" i="6"/>
  <c r="P206" i="6" s="1"/>
  <c r="Q207" i="6"/>
  <c r="P240" i="6"/>
  <c r="L174" i="6"/>
  <c r="H96" i="6"/>
  <c r="H75" i="6" s="1"/>
  <c r="Q297" i="6"/>
  <c r="P297" i="6"/>
  <c r="O296" i="6"/>
  <c r="Q296" i="6" s="1"/>
  <c r="J277" i="6"/>
  <c r="K277" i="6"/>
  <c r="J211" i="6"/>
  <c r="I207" i="6"/>
  <c r="L337" i="6"/>
  <c r="L98" i="6"/>
  <c r="K16" i="6"/>
  <c r="J16" i="6"/>
  <c r="I61" i="6"/>
  <c r="I89" i="6"/>
  <c r="K90" i="6"/>
  <c r="K307" i="6"/>
  <c r="J307" i="6"/>
  <c r="M111" i="6"/>
  <c r="M110" i="6" s="1"/>
  <c r="M84" i="6"/>
  <c r="J287" i="6"/>
  <c r="K287" i="6"/>
  <c r="I282" i="6"/>
  <c r="Q103" i="6"/>
  <c r="P103" i="6"/>
  <c r="O78" i="6"/>
  <c r="P260" i="6"/>
  <c r="L259" i="6"/>
  <c r="K37" i="6"/>
  <c r="I36" i="6"/>
  <c r="K366" i="6"/>
  <c r="I365" i="6"/>
  <c r="I105" i="6"/>
  <c r="I175" i="6"/>
  <c r="P139" i="6"/>
  <c r="H365" i="6"/>
  <c r="J366" i="6"/>
  <c r="J105" i="6" s="1"/>
  <c r="J104" i="6" s="1"/>
  <c r="H105" i="6"/>
  <c r="H80" i="6" s="1"/>
  <c r="H79" i="6" s="1"/>
  <c r="L80" i="6"/>
  <c r="I111" i="6"/>
  <c r="P339" i="6"/>
  <c r="Q61" i="6"/>
  <c r="P61" i="6"/>
  <c r="H175" i="6"/>
  <c r="L111" i="6"/>
  <c r="L84" i="6"/>
  <c r="P330" i="6"/>
  <c r="O329" i="6"/>
  <c r="Q90" i="6"/>
  <c r="O89" i="6"/>
  <c r="Q89" i="6" s="1"/>
  <c r="P90" i="6"/>
  <c r="Q241" i="6"/>
  <c r="P241" i="6"/>
  <c r="H10" i="6"/>
  <c r="N84" i="6"/>
  <c r="N111" i="6"/>
  <c r="N110" i="6" s="1"/>
  <c r="K381" i="6"/>
  <c r="J381" i="6"/>
  <c r="I380" i="6"/>
  <c r="J30" i="6"/>
  <c r="O13" i="6"/>
  <c r="Q14" i="6"/>
  <c r="I25" i="6"/>
  <c r="N96" i="6"/>
  <c r="N75" i="6" s="1"/>
  <c r="N171" i="6"/>
  <c r="J332" i="6"/>
  <c r="I81" i="6"/>
  <c r="K81" i="6" s="1"/>
  <c r="O382" i="10" l="1"/>
  <c r="Q383" i="10"/>
  <c r="P383" i="10"/>
  <c r="P451" i="10"/>
  <c r="O78" i="10"/>
  <c r="P92" i="10"/>
  <c r="O71" i="10"/>
  <c r="Q92" i="10"/>
  <c r="I456" i="10"/>
  <c r="J456" i="10" s="1"/>
  <c r="K62" i="10"/>
  <c r="J449" i="10"/>
  <c r="P377" i="10"/>
  <c r="Q377" i="10"/>
  <c r="P159" i="10"/>
  <c r="Q159" i="10"/>
  <c r="P158" i="10"/>
  <c r="O156" i="10"/>
  <c r="Q158" i="10"/>
  <c r="P94" i="9"/>
  <c r="Q94" i="9"/>
  <c r="O92" i="9"/>
  <c r="O383" i="9"/>
  <c r="O451" i="9"/>
  <c r="P413" i="9"/>
  <c r="Q413" i="9"/>
  <c r="J449" i="9"/>
  <c r="O377" i="9"/>
  <c r="Q379" i="9"/>
  <c r="I455" i="9"/>
  <c r="J455" i="9" s="1"/>
  <c r="K77" i="9"/>
  <c r="I453" i="9"/>
  <c r="J453" i="9" s="1"/>
  <c r="I62" i="9"/>
  <c r="K63" i="9"/>
  <c r="P159" i="9"/>
  <c r="Q159" i="9"/>
  <c r="P256" i="9"/>
  <c r="Q256" i="9"/>
  <c r="P70" i="8"/>
  <c r="K418" i="8"/>
  <c r="I455" i="8"/>
  <c r="J455" i="8" s="1"/>
  <c r="I97" i="8"/>
  <c r="I83" i="8" s="1"/>
  <c r="K171" i="8"/>
  <c r="J171" i="8"/>
  <c r="H456" i="8"/>
  <c r="H385" i="8"/>
  <c r="Q74" i="8"/>
  <c r="P74" i="8"/>
  <c r="P455" i="8"/>
  <c r="H453" i="8"/>
  <c r="J418" i="8"/>
  <c r="J97" i="8" s="1"/>
  <c r="J76" i="8" s="1"/>
  <c r="I261" i="8"/>
  <c r="K177" i="8"/>
  <c r="H76" i="8"/>
  <c r="H68" i="8" s="1"/>
  <c r="H67" i="8" s="1"/>
  <c r="H83" i="8"/>
  <c r="H82" i="8" s="1"/>
  <c r="L384" i="8"/>
  <c r="P262" i="8"/>
  <c r="Q262" i="8"/>
  <c r="O384" i="8"/>
  <c r="K170" i="8"/>
  <c r="J170" i="8"/>
  <c r="J96" i="8"/>
  <c r="J75" i="8" s="1"/>
  <c r="K25" i="8"/>
  <c r="J25" i="8"/>
  <c r="O9" i="8"/>
  <c r="Q10" i="8"/>
  <c r="P10" i="8"/>
  <c r="P9" i="8" s="1"/>
  <c r="O458" i="8"/>
  <c r="O163" i="8"/>
  <c r="Q110" i="8"/>
  <c r="Q165" i="8"/>
  <c r="O164" i="8"/>
  <c r="Q164" i="8" s="1"/>
  <c r="K166" i="8"/>
  <c r="I165" i="8"/>
  <c r="J166" i="8"/>
  <c r="P110" i="8"/>
  <c r="I262" i="8"/>
  <c r="K263" i="8"/>
  <c r="L161" i="8"/>
  <c r="Q177" i="8"/>
  <c r="O261" i="8"/>
  <c r="Q261" i="8" s="1"/>
  <c r="O82" i="8"/>
  <c r="P97" i="8"/>
  <c r="L76" i="8"/>
  <c r="L83" i="8"/>
  <c r="J263" i="8"/>
  <c r="J262" i="8" s="1"/>
  <c r="J88" i="8"/>
  <c r="Q76" i="8"/>
  <c r="I73" i="8"/>
  <c r="K73" i="8" s="1"/>
  <c r="K88" i="8"/>
  <c r="I75" i="8"/>
  <c r="K75" i="8" s="1"/>
  <c r="K96" i="8"/>
  <c r="Q69" i="8"/>
  <c r="O68" i="8"/>
  <c r="K13" i="8"/>
  <c r="I10" i="8"/>
  <c r="J13" i="8"/>
  <c r="K161" i="8"/>
  <c r="I69" i="8"/>
  <c r="K84" i="8"/>
  <c r="K167" i="8"/>
  <c r="J167" i="8"/>
  <c r="J461" i="8"/>
  <c r="Q97" i="8"/>
  <c r="Q388" i="8"/>
  <c r="O387" i="8"/>
  <c r="L387" i="8"/>
  <c r="P388" i="8"/>
  <c r="I70" i="8"/>
  <c r="K70" i="8" s="1"/>
  <c r="K85" i="8"/>
  <c r="I388" i="8"/>
  <c r="K10" i="7"/>
  <c r="I9" i="7"/>
  <c r="J172" i="7"/>
  <c r="M457" i="7"/>
  <c r="M460" i="7" s="1"/>
  <c r="M459" i="7"/>
  <c r="K419" i="7"/>
  <c r="I418" i="7"/>
  <c r="J419" i="7"/>
  <c r="Q69" i="7"/>
  <c r="K166" i="7"/>
  <c r="I165" i="7"/>
  <c r="J166" i="7"/>
  <c r="K110" i="7"/>
  <c r="I458" i="7"/>
  <c r="I163" i="7"/>
  <c r="K178" i="7"/>
  <c r="I177" i="7"/>
  <c r="L457" i="7"/>
  <c r="L460" i="7" s="1"/>
  <c r="I262" i="7"/>
  <c r="K263" i="7"/>
  <c r="L382" i="7"/>
  <c r="P79" i="7"/>
  <c r="Q165" i="7"/>
  <c r="O164" i="7"/>
  <c r="Q164" i="7" s="1"/>
  <c r="L68" i="7"/>
  <c r="O384" i="7"/>
  <c r="Q262" i="7"/>
  <c r="Q71" i="7"/>
  <c r="P71" i="7"/>
  <c r="K170" i="7"/>
  <c r="J170" i="7"/>
  <c r="I99" i="7"/>
  <c r="K99" i="7" s="1"/>
  <c r="K100" i="7"/>
  <c r="Q110" i="7"/>
  <c r="O458" i="7"/>
  <c r="O163" i="7"/>
  <c r="P163" i="7" s="1"/>
  <c r="Q99" i="7"/>
  <c r="P99" i="7"/>
  <c r="O261" i="7"/>
  <c r="Q177" i="7"/>
  <c r="P177" i="7"/>
  <c r="K85" i="7"/>
  <c r="I70" i="7"/>
  <c r="K70" i="7" s="1"/>
  <c r="K84" i="7"/>
  <c r="I69" i="7"/>
  <c r="P69" i="7"/>
  <c r="P70" i="7"/>
  <c r="J69" i="7"/>
  <c r="I73" i="7"/>
  <c r="K73" i="7" s="1"/>
  <c r="K88" i="7"/>
  <c r="L161" i="7"/>
  <c r="K167" i="7"/>
  <c r="J167" i="7"/>
  <c r="P174" i="7"/>
  <c r="Q73" i="7"/>
  <c r="P73" i="7"/>
  <c r="L456" i="7"/>
  <c r="L453" i="7" s="1"/>
  <c r="L385" i="7"/>
  <c r="Q418" i="7"/>
  <c r="O455" i="7"/>
  <c r="O97" i="7"/>
  <c r="O388" i="7"/>
  <c r="P418" i="7"/>
  <c r="O9" i="7"/>
  <c r="Q10" i="7"/>
  <c r="J263" i="7"/>
  <c r="J262" i="7" s="1"/>
  <c r="P96" i="6"/>
  <c r="P25" i="6"/>
  <c r="I98" i="6"/>
  <c r="K98" i="6" s="1"/>
  <c r="K338" i="6"/>
  <c r="I337" i="6"/>
  <c r="I172" i="6" s="1"/>
  <c r="I379" i="6"/>
  <c r="K379" i="6" s="1"/>
  <c r="J297" i="6"/>
  <c r="P77" i="6"/>
  <c r="K160" i="6"/>
  <c r="J160" i="6"/>
  <c r="K20" i="6"/>
  <c r="I60" i="6"/>
  <c r="K60" i="6" s="1"/>
  <c r="I19" i="6"/>
  <c r="K19" i="6" s="1"/>
  <c r="J19" i="6"/>
  <c r="J14" i="6"/>
  <c r="N165" i="6"/>
  <c r="N164" i="6" s="1"/>
  <c r="N385" i="6"/>
  <c r="P171" i="6"/>
  <c r="I332" i="6"/>
  <c r="K333" i="6"/>
  <c r="P170" i="6"/>
  <c r="I296" i="6"/>
  <c r="K296" i="6" s="1"/>
  <c r="K89" i="6"/>
  <c r="J265" i="6"/>
  <c r="H385" i="6"/>
  <c r="Q389" i="6"/>
  <c r="P389" i="6"/>
  <c r="L177" i="6"/>
  <c r="L70" i="6"/>
  <c r="J207" i="6"/>
  <c r="J206" i="6" s="1"/>
  <c r="J365" i="6"/>
  <c r="H104" i="6"/>
  <c r="Q62" i="6"/>
  <c r="P62" i="6"/>
  <c r="K25" i="6"/>
  <c r="J25" i="6"/>
  <c r="O86" i="6"/>
  <c r="O168" i="6"/>
  <c r="P329" i="6"/>
  <c r="O85" i="6"/>
  <c r="K373" i="6"/>
  <c r="P60" i="6"/>
  <c r="N458" i="6"/>
  <c r="N461" i="6" s="1"/>
  <c r="N163" i="6"/>
  <c r="N161" i="6" s="1"/>
  <c r="Q169" i="6"/>
  <c r="P169" i="6"/>
  <c r="P13" i="6"/>
  <c r="L10" i="6"/>
  <c r="N83" i="6"/>
  <c r="N82" i="6" s="1"/>
  <c r="N69" i="6"/>
  <c r="N68" i="6" s="1"/>
  <c r="N67" i="6" s="1"/>
  <c r="H9" i="6"/>
  <c r="O178" i="6"/>
  <c r="P178" i="6" s="1"/>
  <c r="O166" i="6"/>
  <c r="P166" i="6" s="1"/>
  <c r="L79" i="6"/>
  <c r="H384" i="6"/>
  <c r="I420" i="6"/>
  <c r="O419" i="6"/>
  <c r="Q420" i="6"/>
  <c r="P420" i="6"/>
  <c r="H455" i="6"/>
  <c r="M97" i="6"/>
  <c r="M76" i="6" s="1"/>
  <c r="M455" i="6"/>
  <c r="M388" i="6"/>
  <c r="M387" i="6" s="1"/>
  <c r="H69" i="6"/>
  <c r="L110" i="6"/>
  <c r="M458" i="6"/>
  <c r="M461" i="6" s="1"/>
  <c r="M163" i="6"/>
  <c r="M161" i="6" s="1"/>
  <c r="L388" i="6"/>
  <c r="L455" i="6"/>
  <c r="H174" i="6"/>
  <c r="J175" i="6"/>
  <c r="J80" i="6" s="1"/>
  <c r="J79" i="6" s="1"/>
  <c r="K365" i="6"/>
  <c r="I104" i="6"/>
  <c r="Q264" i="6"/>
  <c r="J454" i="6"/>
  <c r="I13" i="6"/>
  <c r="Q78" i="6"/>
  <c r="P78" i="6"/>
  <c r="L97" i="6"/>
  <c r="L172" i="6"/>
  <c r="L165" i="6" s="1"/>
  <c r="I206" i="6"/>
  <c r="K207" i="6"/>
  <c r="O10" i="6"/>
  <c r="Q13" i="6"/>
  <c r="H458" i="6"/>
  <c r="H163" i="6"/>
  <c r="O380" i="6"/>
  <c r="Q381" i="6"/>
  <c r="P381" i="6"/>
  <c r="K105" i="6"/>
  <c r="I80" i="6"/>
  <c r="K389" i="6"/>
  <c r="K380" i="6"/>
  <c r="J380" i="6"/>
  <c r="K61" i="6"/>
  <c r="J61" i="6"/>
  <c r="J88" i="6"/>
  <c r="J73" i="6" s="1"/>
  <c r="J90" i="6"/>
  <c r="J89" i="6" s="1"/>
  <c r="J98" i="6"/>
  <c r="J337" i="6"/>
  <c r="O337" i="6"/>
  <c r="Q337" i="6" s="1"/>
  <c r="Q338" i="6"/>
  <c r="O98" i="6"/>
  <c r="Q98" i="6" s="1"/>
  <c r="O379" i="6"/>
  <c r="Q88" i="6"/>
  <c r="O73" i="6"/>
  <c r="Q73" i="6" s="1"/>
  <c r="Q87" i="6"/>
  <c r="O72" i="6"/>
  <c r="Q72" i="6" s="1"/>
  <c r="O84" i="6"/>
  <c r="Q112" i="6"/>
  <c r="O111" i="6"/>
  <c r="K111" i="6"/>
  <c r="I110" i="6"/>
  <c r="P454" i="6"/>
  <c r="Q96" i="6"/>
  <c r="O75" i="6"/>
  <c r="Q75" i="6" s="1"/>
  <c r="P179" i="6"/>
  <c r="K282" i="6"/>
  <c r="J282" i="6"/>
  <c r="I264" i="6"/>
  <c r="K265" i="6"/>
  <c r="O249" i="6"/>
  <c r="O105" i="6"/>
  <c r="P250" i="6"/>
  <c r="Q95" i="6"/>
  <c r="O74" i="6"/>
  <c r="P95" i="6"/>
  <c r="O100" i="6"/>
  <c r="L69" i="6"/>
  <c r="M69" i="6"/>
  <c r="K411" i="6"/>
  <c r="I404" i="6"/>
  <c r="J411" i="6"/>
  <c r="K175" i="6"/>
  <c r="I174" i="6"/>
  <c r="K174" i="6" s="1"/>
  <c r="L263" i="6"/>
  <c r="K36" i="6"/>
  <c r="J36" i="6"/>
  <c r="P296" i="6"/>
  <c r="P89" i="6"/>
  <c r="Q244" i="6"/>
  <c r="P244" i="6"/>
  <c r="P259" i="6"/>
  <c r="Q259" i="6"/>
  <c r="O167" i="6"/>
  <c r="Q167" i="6" s="1"/>
  <c r="Q206" i="6"/>
  <c r="K313" i="6"/>
  <c r="J313" i="6"/>
  <c r="J260" i="6"/>
  <c r="H259" i="6"/>
  <c r="K260" i="6"/>
  <c r="H172" i="6"/>
  <c r="H165" i="6" s="1"/>
  <c r="H164" i="6" s="1"/>
  <c r="H97" i="6"/>
  <c r="H76" i="6" s="1"/>
  <c r="P382" i="10" l="1"/>
  <c r="Q382" i="10"/>
  <c r="O452" i="10"/>
  <c r="O380" i="10"/>
  <c r="O77" i="10"/>
  <c r="Q78" i="10"/>
  <c r="P78" i="10"/>
  <c r="O63" i="10"/>
  <c r="P71" i="10"/>
  <c r="Q71" i="10"/>
  <c r="P156" i="10"/>
  <c r="Q156" i="10"/>
  <c r="O78" i="9"/>
  <c r="Q92" i="9"/>
  <c r="O71" i="9"/>
  <c r="P92" i="9"/>
  <c r="O382" i="9"/>
  <c r="Q383" i="9"/>
  <c r="P383" i="9"/>
  <c r="P451" i="9"/>
  <c r="P377" i="9"/>
  <c r="Q377" i="9"/>
  <c r="K62" i="9"/>
  <c r="I456" i="9"/>
  <c r="J456" i="9" s="1"/>
  <c r="O459" i="8"/>
  <c r="J73" i="8"/>
  <c r="J68" i="8" s="1"/>
  <c r="J67" i="8" s="1"/>
  <c r="J83" i="8"/>
  <c r="J82" i="8" s="1"/>
  <c r="P161" i="8"/>
  <c r="P387" i="8"/>
  <c r="L385" i="8"/>
  <c r="L456" i="8"/>
  <c r="L453" i="8" s="1"/>
  <c r="L82" i="8"/>
  <c r="P83" i="8"/>
  <c r="O457" i="8"/>
  <c r="O460" i="8" s="1"/>
  <c r="Q82" i="8"/>
  <c r="O461" i="8"/>
  <c r="P461" i="8" s="1"/>
  <c r="P458" i="8"/>
  <c r="K97" i="8"/>
  <c r="I76" i="8"/>
  <c r="K76" i="8" s="1"/>
  <c r="I164" i="8"/>
  <c r="K165" i="8"/>
  <c r="P384" i="8"/>
  <c r="L382" i="8"/>
  <c r="Q163" i="8"/>
  <c r="O161" i="8"/>
  <c r="Q161" i="8" s="1"/>
  <c r="P76" i="8"/>
  <c r="L68" i="8"/>
  <c r="K69" i="8"/>
  <c r="J388" i="8"/>
  <c r="J387" i="8" s="1"/>
  <c r="I9" i="8"/>
  <c r="K10" i="8"/>
  <c r="J10" i="8"/>
  <c r="P261" i="8"/>
  <c r="I384" i="8"/>
  <c r="K262" i="8"/>
  <c r="I387" i="8"/>
  <c r="K388" i="8"/>
  <c r="Q384" i="8"/>
  <c r="O382" i="8"/>
  <c r="Q382" i="8" s="1"/>
  <c r="H457" i="8"/>
  <c r="H459" i="8"/>
  <c r="Q387" i="8"/>
  <c r="O385" i="8"/>
  <c r="Q385" i="8" s="1"/>
  <c r="O456" i="8"/>
  <c r="O453" i="8" s="1"/>
  <c r="P453" i="8" s="1"/>
  <c r="K261" i="8"/>
  <c r="J261" i="8"/>
  <c r="P164" i="8"/>
  <c r="Q83" i="8"/>
  <c r="I82" i="8"/>
  <c r="K83" i="8"/>
  <c r="P163" i="8"/>
  <c r="O67" i="8"/>
  <c r="Q68" i="8"/>
  <c r="J165" i="8"/>
  <c r="P164" i="7"/>
  <c r="K163" i="7"/>
  <c r="I161" i="7"/>
  <c r="J163" i="7"/>
  <c r="I164" i="7"/>
  <c r="K165" i="7"/>
  <c r="K418" i="7"/>
  <c r="I455" i="7"/>
  <c r="I388" i="7"/>
  <c r="I97" i="7"/>
  <c r="J418" i="7"/>
  <c r="K262" i="7"/>
  <c r="I384" i="7"/>
  <c r="K177" i="7"/>
  <c r="I261" i="7"/>
  <c r="L67" i="7"/>
  <c r="J458" i="7"/>
  <c r="I461" i="7"/>
  <c r="J461" i="7" s="1"/>
  <c r="P455" i="7"/>
  <c r="J165" i="7"/>
  <c r="K69" i="7"/>
  <c r="Q384" i="7"/>
  <c r="O382" i="7"/>
  <c r="Q382" i="7" s="1"/>
  <c r="Q261" i="7"/>
  <c r="P261" i="7"/>
  <c r="P384" i="7"/>
  <c r="Q163" i="7"/>
  <c r="O161" i="7"/>
  <c r="Q161" i="7" s="1"/>
  <c r="O461" i="7"/>
  <c r="P461" i="7" s="1"/>
  <c r="P458" i="7"/>
  <c r="O387" i="7"/>
  <c r="Q388" i="7"/>
  <c r="P388" i="7"/>
  <c r="Q97" i="7"/>
  <c r="O76" i="7"/>
  <c r="P97" i="7"/>
  <c r="O83" i="7"/>
  <c r="K337" i="6"/>
  <c r="J264" i="6"/>
  <c r="J84" i="6" s="1"/>
  <c r="J296" i="6"/>
  <c r="J85" i="6" s="1"/>
  <c r="J70" i="6" s="1"/>
  <c r="O263" i="6"/>
  <c r="P263" i="6" s="1"/>
  <c r="P98" i="6"/>
  <c r="K172" i="6"/>
  <c r="J60" i="6"/>
  <c r="P75" i="6"/>
  <c r="P337" i="6"/>
  <c r="I88" i="6"/>
  <c r="K332" i="6"/>
  <c r="I170" i="6"/>
  <c r="P73" i="6"/>
  <c r="P167" i="6"/>
  <c r="Q85" i="6"/>
  <c r="O70" i="6"/>
  <c r="Q70" i="6" s="1"/>
  <c r="Q166" i="6"/>
  <c r="I79" i="6"/>
  <c r="K79" i="6" s="1"/>
  <c r="K80" i="6"/>
  <c r="P72" i="6"/>
  <c r="L261" i="6"/>
  <c r="Q168" i="6"/>
  <c r="P168" i="6"/>
  <c r="J172" i="6"/>
  <c r="L262" i="6"/>
  <c r="N457" i="6"/>
  <c r="N460" i="6" s="1"/>
  <c r="N459" i="6"/>
  <c r="O99" i="6"/>
  <c r="Q100" i="6"/>
  <c r="P100" i="6"/>
  <c r="Q74" i="6"/>
  <c r="P74" i="6"/>
  <c r="Q111" i="6"/>
  <c r="O110" i="6"/>
  <c r="L458" i="6"/>
  <c r="L461" i="6" s="1"/>
  <c r="L163" i="6"/>
  <c r="P110" i="6"/>
  <c r="J259" i="6"/>
  <c r="K259" i="6"/>
  <c r="H68" i="6"/>
  <c r="H67" i="6" s="1"/>
  <c r="M456" i="6"/>
  <c r="M453" i="6" s="1"/>
  <c r="M385" i="6"/>
  <c r="H161" i="6"/>
  <c r="M83" i="6"/>
  <c r="M82" i="6" s="1"/>
  <c r="K104" i="6"/>
  <c r="I458" i="6"/>
  <c r="I461" i="6" s="1"/>
  <c r="K110" i="6"/>
  <c r="I163" i="6"/>
  <c r="J163" i="6" s="1"/>
  <c r="L164" i="6"/>
  <c r="J178" i="6"/>
  <c r="J177" i="6" s="1"/>
  <c r="Q419" i="6"/>
  <c r="O418" i="6"/>
  <c r="P419" i="6"/>
  <c r="Q86" i="6"/>
  <c r="O71" i="6"/>
  <c r="P86" i="6"/>
  <c r="L76" i="6"/>
  <c r="L68" i="6" s="1"/>
  <c r="P111" i="6"/>
  <c r="O80" i="6"/>
  <c r="Q105" i="6"/>
  <c r="P105" i="6"/>
  <c r="H83" i="6"/>
  <c r="H82" i="6" s="1"/>
  <c r="H457" i="6" s="1"/>
  <c r="O175" i="6"/>
  <c r="P249" i="6"/>
  <c r="O104" i="6"/>
  <c r="L9" i="6"/>
  <c r="P10" i="6"/>
  <c r="P9" i="6" s="1"/>
  <c r="P85" i="6"/>
  <c r="K404" i="6"/>
  <c r="I96" i="6"/>
  <c r="I171" i="6"/>
  <c r="J404" i="6"/>
  <c r="Q379" i="6"/>
  <c r="P379" i="6"/>
  <c r="K264" i="6"/>
  <c r="I263" i="6"/>
  <c r="I166" i="6"/>
  <c r="I84" i="6"/>
  <c r="K420" i="6"/>
  <c r="I419" i="6"/>
  <c r="I100" i="6"/>
  <c r="J420" i="6"/>
  <c r="J100" i="6" s="1"/>
  <c r="J99" i="6" s="1"/>
  <c r="L387" i="6"/>
  <c r="K206" i="6"/>
  <c r="I178" i="6"/>
  <c r="I167" i="6"/>
  <c r="I85" i="6"/>
  <c r="Q178" i="6"/>
  <c r="O177" i="6"/>
  <c r="Q84" i="6"/>
  <c r="O69" i="6"/>
  <c r="P69" i="6" s="1"/>
  <c r="I10" i="6"/>
  <c r="K13" i="6"/>
  <c r="J13" i="6"/>
  <c r="Q380" i="6"/>
  <c r="P380" i="6"/>
  <c r="M68" i="6"/>
  <c r="M67" i="6" s="1"/>
  <c r="H461" i="6"/>
  <c r="L83" i="6"/>
  <c r="O9" i="6"/>
  <c r="Q10" i="6"/>
  <c r="O172" i="6"/>
  <c r="Q172" i="6" s="1"/>
  <c r="P84" i="6"/>
  <c r="J174" i="6"/>
  <c r="H382" i="6"/>
  <c r="H456" i="6"/>
  <c r="H453" i="6" s="1"/>
  <c r="O449" i="10" l="1"/>
  <c r="P449" i="10" s="1"/>
  <c r="P452" i="10"/>
  <c r="P380" i="10"/>
  <c r="Q380" i="10"/>
  <c r="O455" i="10"/>
  <c r="P455" i="10" s="1"/>
  <c r="P77" i="10"/>
  <c r="O453" i="10"/>
  <c r="P453" i="10" s="1"/>
  <c r="Q77" i="10"/>
  <c r="Q63" i="10"/>
  <c r="O62" i="10"/>
  <c r="P63" i="10"/>
  <c r="O77" i="9"/>
  <c r="Q78" i="9"/>
  <c r="P78" i="9"/>
  <c r="O63" i="9"/>
  <c r="P71" i="9"/>
  <c r="Q71" i="9"/>
  <c r="P382" i="9"/>
  <c r="Q382" i="9"/>
  <c r="O380" i="9"/>
  <c r="O452" i="9"/>
  <c r="P382" i="8"/>
  <c r="P456" i="8"/>
  <c r="P385" i="8"/>
  <c r="K387" i="8"/>
  <c r="I456" i="8"/>
  <c r="I385" i="8"/>
  <c r="I457" i="8"/>
  <c r="I460" i="8" s="1"/>
  <c r="K82" i="8"/>
  <c r="K164" i="8"/>
  <c r="J164" i="8"/>
  <c r="P459" i="8"/>
  <c r="P457" i="8"/>
  <c r="H460" i="8"/>
  <c r="L67" i="8"/>
  <c r="P67" i="8" s="1"/>
  <c r="P68" i="8"/>
  <c r="Q67" i="8"/>
  <c r="K384" i="8"/>
  <c r="I382" i="8"/>
  <c r="J384" i="8"/>
  <c r="L457" i="8"/>
  <c r="L460" i="8" s="1"/>
  <c r="P82" i="8"/>
  <c r="L459" i="8"/>
  <c r="I459" i="8"/>
  <c r="J459" i="8" s="1"/>
  <c r="I68" i="8"/>
  <c r="J388" i="7"/>
  <c r="J387" i="7" s="1"/>
  <c r="J97" i="7"/>
  <c r="I387" i="7"/>
  <c r="K388" i="7"/>
  <c r="K161" i="7"/>
  <c r="J161" i="7"/>
  <c r="K261" i="7"/>
  <c r="J261" i="7"/>
  <c r="K384" i="7"/>
  <c r="I382" i="7"/>
  <c r="J384" i="7"/>
  <c r="J455" i="7"/>
  <c r="I76" i="7"/>
  <c r="K97" i="7"/>
  <c r="I83" i="7"/>
  <c r="O82" i="7"/>
  <c r="Q83" i="7"/>
  <c r="P83" i="7"/>
  <c r="Q76" i="7"/>
  <c r="P76" i="7"/>
  <c r="O68" i="7"/>
  <c r="Q387" i="7"/>
  <c r="O385" i="7"/>
  <c r="O456" i="7"/>
  <c r="P387" i="7"/>
  <c r="K164" i="7"/>
  <c r="J164" i="7"/>
  <c r="P382" i="7"/>
  <c r="P161" i="7"/>
  <c r="J263" i="6"/>
  <c r="J262" i="6" s="1"/>
  <c r="O262" i="6"/>
  <c r="P262" i="6" s="1"/>
  <c r="Q263" i="6"/>
  <c r="J458" i="6"/>
  <c r="P172" i="6"/>
  <c r="J170" i="6"/>
  <c r="K170" i="6"/>
  <c r="I73" i="6"/>
  <c r="K73" i="6" s="1"/>
  <c r="K88" i="6"/>
  <c r="P70" i="6"/>
  <c r="I70" i="6"/>
  <c r="K70" i="6" s="1"/>
  <c r="K85" i="6"/>
  <c r="I75" i="6"/>
  <c r="K75" i="6" s="1"/>
  <c r="K96" i="6"/>
  <c r="K171" i="6"/>
  <c r="J171" i="6"/>
  <c r="Q418" i="6"/>
  <c r="O455" i="6"/>
  <c r="O97" i="6"/>
  <c r="O388" i="6"/>
  <c r="P418" i="6"/>
  <c r="J96" i="6"/>
  <c r="J75" i="6" s="1"/>
  <c r="L384" i="6"/>
  <c r="J461" i="6"/>
  <c r="I418" i="6"/>
  <c r="K419" i="6"/>
  <c r="J419" i="6"/>
  <c r="L82" i="6"/>
  <c r="L459" i="6" s="1"/>
  <c r="Q104" i="6"/>
  <c r="P104" i="6"/>
  <c r="O165" i="6"/>
  <c r="I9" i="6"/>
  <c r="K10" i="6"/>
  <c r="J10" i="6"/>
  <c r="O79" i="6"/>
  <c r="Q80" i="6"/>
  <c r="P80" i="6"/>
  <c r="J69" i="6"/>
  <c r="Q177" i="6"/>
  <c r="O261" i="6"/>
  <c r="Q261" i="6" s="1"/>
  <c r="M457" i="6"/>
  <c r="M460" i="6" s="1"/>
  <c r="M459" i="6"/>
  <c r="P177" i="6"/>
  <c r="L161" i="6"/>
  <c r="L67" i="6"/>
  <c r="O458" i="6"/>
  <c r="O163" i="6"/>
  <c r="Q110" i="6"/>
  <c r="I69" i="6"/>
  <c r="K84" i="6"/>
  <c r="K163" i="6"/>
  <c r="I161" i="6"/>
  <c r="K161" i="6" s="1"/>
  <c r="Q71" i="6"/>
  <c r="P71" i="6"/>
  <c r="K167" i="6"/>
  <c r="J167" i="6"/>
  <c r="L456" i="6"/>
  <c r="L453" i="6" s="1"/>
  <c r="L385" i="6"/>
  <c r="H459" i="6"/>
  <c r="I165" i="6"/>
  <c r="K166" i="6"/>
  <c r="J166" i="6"/>
  <c r="Q99" i="6"/>
  <c r="P99" i="6"/>
  <c r="K178" i="6"/>
  <c r="I177" i="6"/>
  <c r="K100" i="6"/>
  <c r="I99" i="6"/>
  <c r="K99" i="6" s="1"/>
  <c r="Q175" i="6"/>
  <c r="O174" i="6"/>
  <c r="P175" i="6"/>
  <c r="H460" i="6"/>
  <c r="Q69" i="6"/>
  <c r="K263" i="6"/>
  <c r="I262" i="6"/>
  <c r="P62" i="10" l="1"/>
  <c r="Q62" i="10"/>
  <c r="O456" i="10"/>
  <c r="P456" i="10" s="1"/>
  <c r="O455" i="9"/>
  <c r="P455" i="9" s="1"/>
  <c r="P77" i="9"/>
  <c r="Q77" i="9"/>
  <c r="O453" i="9"/>
  <c r="P453" i="9" s="1"/>
  <c r="O62" i="9"/>
  <c r="Q63" i="9"/>
  <c r="P63" i="9"/>
  <c r="P380" i="9"/>
  <c r="Q380" i="9"/>
  <c r="O449" i="9"/>
  <c r="P449" i="9" s="1"/>
  <c r="P452" i="9"/>
  <c r="J457" i="8"/>
  <c r="K382" i="8"/>
  <c r="J382" i="8"/>
  <c r="J456" i="8"/>
  <c r="I453" i="8"/>
  <c r="J453" i="8" s="1"/>
  <c r="P460" i="8"/>
  <c r="J460" i="8"/>
  <c r="I67" i="8"/>
  <c r="K67" i="8" s="1"/>
  <c r="K68" i="8"/>
  <c r="K385" i="8"/>
  <c r="J385" i="8"/>
  <c r="I82" i="7"/>
  <c r="K83" i="7"/>
  <c r="K382" i="7"/>
  <c r="J382" i="7"/>
  <c r="P456" i="7"/>
  <c r="O453" i="7"/>
  <c r="P453" i="7" s="1"/>
  <c r="O67" i="7"/>
  <c r="Q68" i="7"/>
  <c r="P68" i="7"/>
  <c r="K76" i="7"/>
  <c r="I68" i="7"/>
  <c r="O457" i="7"/>
  <c r="Q82" i="7"/>
  <c r="P82" i="7"/>
  <c r="O459" i="7"/>
  <c r="P459" i="7" s="1"/>
  <c r="Q385" i="7"/>
  <c r="P385" i="7"/>
  <c r="I456" i="7"/>
  <c r="K387" i="7"/>
  <c r="I385" i="7"/>
  <c r="J76" i="7"/>
  <c r="J68" i="7" s="1"/>
  <c r="J67" i="7" s="1"/>
  <c r="J83" i="7"/>
  <c r="J82" i="7" s="1"/>
  <c r="Q262" i="6"/>
  <c r="O384" i="6"/>
  <c r="P384" i="6" s="1"/>
  <c r="P261" i="6"/>
  <c r="J165" i="6"/>
  <c r="I261" i="6"/>
  <c r="K177" i="6"/>
  <c r="Q174" i="6"/>
  <c r="P174" i="6"/>
  <c r="L382" i="6"/>
  <c r="K69" i="6"/>
  <c r="K165" i="6"/>
  <c r="I164" i="6"/>
  <c r="P455" i="6"/>
  <c r="Q79" i="6"/>
  <c r="P79" i="6"/>
  <c r="O76" i="6"/>
  <c r="Q97" i="6"/>
  <c r="P97" i="6"/>
  <c r="O83" i="6"/>
  <c r="J161" i="6"/>
  <c r="Q163" i="6"/>
  <c r="O161" i="6"/>
  <c r="Q161" i="6" s="1"/>
  <c r="O461" i="6"/>
  <c r="P461" i="6" s="1"/>
  <c r="P458" i="6"/>
  <c r="O164" i="6"/>
  <c r="Q165" i="6"/>
  <c r="P165" i="6"/>
  <c r="K262" i="6"/>
  <c r="I384" i="6"/>
  <c r="L457" i="6"/>
  <c r="L460" i="6" s="1"/>
  <c r="Q388" i="6"/>
  <c r="O387" i="6"/>
  <c r="P388" i="6"/>
  <c r="P163" i="6"/>
  <c r="K418" i="6"/>
  <c r="I455" i="6"/>
  <c r="I388" i="6"/>
  <c r="J418" i="6"/>
  <c r="I97" i="6"/>
  <c r="P62" i="9" l="1"/>
  <c r="Q62" i="9"/>
  <c r="O456" i="9"/>
  <c r="P456" i="9" s="1"/>
  <c r="J456" i="7"/>
  <c r="I453" i="7"/>
  <c r="J453" i="7" s="1"/>
  <c r="K385" i="7"/>
  <c r="J385" i="7"/>
  <c r="K68" i="7"/>
  <c r="I67" i="7"/>
  <c r="K67" i="7" s="1"/>
  <c r="Q67" i="7"/>
  <c r="P67" i="7"/>
  <c r="P457" i="7"/>
  <c r="O460" i="7"/>
  <c r="P460" i="7" s="1"/>
  <c r="I457" i="7"/>
  <c r="K82" i="7"/>
  <c r="I459" i="7"/>
  <c r="J459" i="7" s="1"/>
  <c r="O382" i="6"/>
  <c r="Q382" i="6" s="1"/>
  <c r="Q384" i="6"/>
  <c r="K164" i="6"/>
  <c r="J164" i="6"/>
  <c r="K97" i="6"/>
  <c r="I76" i="6"/>
  <c r="I83" i="6"/>
  <c r="I387" i="6"/>
  <c r="K388" i="6"/>
  <c r="O456" i="6"/>
  <c r="Q387" i="6"/>
  <c r="O385" i="6"/>
  <c r="P387" i="6"/>
  <c r="J97" i="6"/>
  <c r="J388" i="6"/>
  <c r="J387" i="6" s="1"/>
  <c r="Q76" i="6"/>
  <c r="O68" i="6"/>
  <c r="P76" i="6"/>
  <c r="J455" i="6"/>
  <c r="K384" i="6"/>
  <c r="I382" i="6"/>
  <c r="J384" i="6"/>
  <c r="O82" i="6"/>
  <c r="Q83" i="6"/>
  <c r="P83" i="6"/>
  <c r="Q164" i="6"/>
  <c r="P164" i="6"/>
  <c r="P161" i="6"/>
  <c r="K261" i="6"/>
  <c r="J261" i="6"/>
  <c r="I460" i="7" l="1"/>
  <c r="J460" i="7" s="1"/>
  <c r="J457" i="7"/>
  <c r="P382" i="6"/>
  <c r="O67" i="6"/>
  <c r="Q68" i="6"/>
  <c r="P68" i="6"/>
  <c r="I82" i="6"/>
  <c r="K83" i="6"/>
  <c r="Q385" i="6"/>
  <c r="P385" i="6"/>
  <c r="P456" i="6"/>
  <c r="O453" i="6"/>
  <c r="P453" i="6" s="1"/>
  <c r="I456" i="6"/>
  <c r="K387" i="6"/>
  <c r="I385" i="6"/>
  <c r="O457" i="6"/>
  <c r="Q82" i="6"/>
  <c r="O459" i="6"/>
  <c r="P459" i="6" s="1"/>
  <c r="P82" i="6"/>
  <c r="K382" i="6"/>
  <c r="J382" i="6"/>
  <c r="J76" i="6"/>
  <c r="J68" i="6" s="1"/>
  <c r="J67" i="6" s="1"/>
  <c r="J83" i="6"/>
  <c r="J82" i="6" s="1"/>
  <c r="K76" i="6"/>
  <c r="I68" i="6"/>
  <c r="K385" i="6" l="1"/>
  <c r="J385" i="6"/>
  <c r="J456" i="6"/>
  <c r="I453" i="6"/>
  <c r="J453" i="6" s="1"/>
  <c r="O460" i="6"/>
  <c r="P460" i="6" s="1"/>
  <c r="P457" i="6"/>
  <c r="I457" i="6"/>
  <c r="K82" i="6"/>
  <c r="I459" i="6"/>
  <c r="J459" i="6" s="1"/>
  <c r="I67" i="6"/>
  <c r="K67" i="6" s="1"/>
  <c r="K68" i="6"/>
  <c r="Q67" i="6"/>
  <c r="P67" i="6"/>
  <c r="I460" i="6" l="1"/>
  <c r="J460" i="6" s="1"/>
  <c r="J457" i="6"/>
</calcChain>
</file>

<file path=xl/sharedStrings.xml><?xml version="1.0" encoding="utf-8"?>
<sst xmlns="http://schemas.openxmlformats.org/spreadsheetml/2006/main" count="3947" uniqueCount="487">
  <si>
    <t>Cap.</t>
  </si>
  <si>
    <t>Sub cap</t>
  </si>
  <si>
    <t>Prgf.</t>
  </si>
  <si>
    <t>Gr/ titlu</t>
  </si>
  <si>
    <t>Art.</t>
  </si>
  <si>
    <t>Alin.</t>
  </si>
  <si>
    <t>Denumire indicator</t>
  </si>
  <si>
    <t>ANGAJAREA CHELTUIELILOR</t>
  </si>
  <si>
    <t>EXECUTIA CHELTUIELILOR</t>
  </si>
  <si>
    <t>Dif. buget - executie</t>
  </si>
  <si>
    <t>Credite bugetare aprobate 
(anual)</t>
  </si>
  <si>
    <t>Credite bugetare angajate</t>
  </si>
  <si>
    <t>Disponibil de credite bugetare ce mai poate fi angajat</t>
  </si>
  <si>
    <t>% angajare credite bugetare</t>
  </si>
  <si>
    <t>Credite bugetare trimestriale cumulate</t>
  </si>
  <si>
    <t>Executie anterioara cumulata</t>
  </si>
  <si>
    <t>Executie lunara</t>
  </si>
  <si>
    <t>Cumulat</t>
  </si>
  <si>
    <t>5=3/2*100</t>
  </si>
  <si>
    <t>9=7+8</t>
  </si>
  <si>
    <t>10=6-9</t>
  </si>
  <si>
    <t>11=9/6*100</t>
  </si>
  <si>
    <t>O4</t>
  </si>
  <si>
    <t>TOTAL VENITURI</t>
  </si>
  <si>
    <t>-</t>
  </si>
  <si>
    <t>Taxe pe utilizarea bunurilor, autorizarea utilizarii bunurilor sau pe desfasurarea de activitati</t>
  </si>
  <si>
    <t>03</t>
  </si>
  <si>
    <t>Taxe si tarife pentru eliberarea de licente si autorizatii de functionare</t>
  </si>
  <si>
    <t>B.CONTRIBUTII DE ASIGURARI</t>
  </si>
  <si>
    <t>CONTRIBUTIILE ANGAJATORILOR</t>
  </si>
  <si>
    <t>O2</t>
  </si>
  <si>
    <t>Contr.de asig.pt.somaj dat.de ang.</t>
  </si>
  <si>
    <t>O1</t>
  </si>
  <si>
    <t>O6</t>
  </si>
  <si>
    <t>Contr.ang. la fd-ul de garantare pt.plata creantelor sal.</t>
  </si>
  <si>
    <t>Venituri din contributia asiguratorie pentru munca pentru fondul de garantare pentru plata creantelor salariale</t>
  </si>
  <si>
    <t>CONTRIBUTIILE ASIGURATILOR</t>
  </si>
  <si>
    <t xml:space="preserve">Contr.de asig.pt.somaj dat.de asig. </t>
  </si>
  <si>
    <t>O9</t>
  </si>
  <si>
    <t>Contributii de asigurari pentru somaj de la persoanele care realizeaza venituri de natura profesionala cu caracter ocazional (OUG 58/2010)</t>
  </si>
  <si>
    <t>C.VENITURI NEFISCALE</t>
  </si>
  <si>
    <t>C1.VENITURI DIN PROPRIETATI</t>
  </si>
  <si>
    <t>VENITURI DIN DOBANZI</t>
  </si>
  <si>
    <t>O3</t>
  </si>
  <si>
    <t>Alte venituri din dobanzi</t>
  </si>
  <si>
    <t>C2.VANZARI  DE BUNURI  SI SERVICII</t>
  </si>
  <si>
    <t>DIVERSE VENITURI</t>
  </si>
  <si>
    <t>Venituri din compensarea creantelor din despagubiri</t>
  </si>
  <si>
    <t>5O</t>
  </si>
  <si>
    <t>Alte venituri</t>
  </si>
  <si>
    <t>INCASARI DIN RAMBURSAREA IMPRUMUTURILOR ACORDATE</t>
  </si>
  <si>
    <t>IV SUBVENTII</t>
  </si>
  <si>
    <t>SUBVENTII DE LA BUGETUL DE STAT</t>
  </si>
  <si>
    <t>Sume primite de bugetul asigurarilor pentru somaj</t>
  </si>
  <si>
    <t>01</t>
  </si>
  <si>
    <t>02</t>
  </si>
  <si>
    <t>Venituri sistem asigurari pt.somaj</t>
  </si>
  <si>
    <t>FONDURI EXTERNE NERAMBURSABILE</t>
  </si>
  <si>
    <t>Sume primite de la UE in contul platilor efectuate aferente cadrului financiar 2014-2020</t>
  </si>
  <si>
    <t>Alte programe comunitare finantate in perioada 2014-2020 (APC)</t>
  </si>
  <si>
    <t>5OOO</t>
  </si>
  <si>
    <t>TOTAL CHELTUIELI</t>
  </si>
  <si>
    <t>CHELTUIELI CURENTE</t>
  </si>
  <si>
    <t>10</t>
  </si>
  <si>
    <t>CHELTUIELI DE PERSONAL</t>
  </si>
  <si>
    <t>20</t>
  </si>
  <si>
    <t>BUNURI SI SERVICII</t>
  </si>
  <si>
    <t>30</t>
  </si>
  <si>
    <t>DOBANZI</t>
  </si>
  <si>
    <t>40</t>
  </si>
  <si>
    <t>SUBVENTII</t>
  </si>
  <si>
    <t>51</t>
  </si>
  <si>
    <t>TRANSFERURI INTRE UNITATI ALE ADMINISTRATIEI PUBLICE</t>
  </si>
  <si>
    <t>55</t>
  </si>
  <si>
    <t>ALTE TRANSFERURI</t>
  </si>
  <si>
    <t>56</t>
  </si>
  <si>
    <t xml:space="preserve">Proiecte cu finantare din fonduri externe neramb (FEN ) postaderare </t>
  </si>
  <si>
    <t>57</t>
  </si>
  <si>
    <t>ASISTENTA SOCIALA</t>
  </si>
  <si>
    <t>59</t>
  </si>
  <si>
    <t>ALTE CHELTUIELI</t>
  </si>
  <si>
    <t>60</t>
  </si>
  <si>
    <t>70</t>
  </si>
  <si>
    <t>CHELTUIELI DE CAPITAL</t>
  </si>
  <si>
    <t>71</t>
  </si>
  <si>
    <t>ACTIVE NEFINANCIARE</t>
  </si>
  <si>
    <t>Pl efect in anii prec si recup in anul curent</t>
  </si>
  <si>
    <t>TOTAL CHELTUIELI SOMAJ</t>
  </si>
  <si>
    <t>1O</t>
  </si>
  <si>
    <t>2O</t>
  </si>
  <si>
    <t>3O</t>
  </si>
  <si>
    <t>4O</t>
  </si>
  <si>
    <t>Transferuri curente</t>
  </si>
  <si>
    <t>Transferuri catre institutii publice</t>
  </si>
  <si>
    <t>Transferuri din bugetul asigurarilor pentru somaj catre bugetul asigurarilor sociale de stat</t>
  </si>
  <si>
    <t>Transferuri din bugetul asigurarilor pentru somaj catre bugetele locale pentru finantarea programelor pentru ocuparea temporara a fortei de munca</t>
  </si>
  <si>
    <t>Transferuri din bugetul asigurarilor pentru somaj catre bugetul fondului national unic de asigurari sociale de sanatate</t>
  </si>
  <si>
    <t>Transferuri din bugetul asigurarilor pentru somaj catre bugetul asigurarilor sociale de stat reprezentand asigurare pentru accidente de munca si boli profesionale pentru someri pe durata practicii</t>
  </si>
  <si>
    <t xml:space="preserve">Proiecte cu finantare din fonduri externe neramb ( FEN ) postaderare </t>
  </si>
  <si>
    <t>Asigurari sociale</t>
  </si>
  <si>
    <t xml:space="preserve">Ajutoare sociale </t>
  </si>
  <si>
    <t>Ajutoare sociale in numerar</t>
  </si>
  <si>
    <t>Ajutoare sociale in natura</t>
  </si>
  <si>
    <t>04</t>
  </si>
  <si>
    <t>06</t>
  </si>
  <si>
    <t>7O</t>
  </si>
  <si>
    <t>OPERATIUNI FINANCIARE</t>
  </si>
  <si>
    <t>8O</t>
  </si>
  <si>
    <t>IMPRUMUTURI</t>
  </si>
  <si>
    <t>RAMBURSARI DE CREDITE</t>
  </si>
  <si>
    <t>64O4</t>
  </si>
  <si>
    <t>CHELTUIELILE FONDULUI DE GARANTARE PENTRU PLATA CREANTELOR SALARIALE</t>
  </si>
  <si>
    <t>Cheltuieli salariale in bani</t>
  </si>
  <si>
    <t>Salarii de baza</t>
  </si>
  <si>
    <t>O5</t>
  </si>
  <si>
    <t>O8</t>
  </si>
  <si>
    <t>Cheltuieli salariale in natura</t>
  </si>
  <si>
    <t>Vouchere de vacanta</t>
  </si>
  <si>
    <t>Contributii</t>
  </si>
  <si>
    <t>Contributii de asigurari sociale de stat</t>
  </si>
  <si>
    <t>Contributii de sigurari de somaj</t>
  </si>
  <si>
    <t>Contributii de sigurari de sanatate</t>
  </si>
  <si>
    <t>Contributii de asigurari pentru accidente de munca si boli profesionale</t>
  </si>
  <si>
    <t>Contributii pentru concedii si indemnizatii</t>
  </si>
  <si>
    <t>O7</t>
  </si>
  <si>
    <t>Contributia asiguratorie pentru munca</t>
  </si>
  <si>
    <t>.</t>
  </si>
  <si>
    <t>Plati efectuate in anii precedenti si recuperate in anul curent</t>
  </si>
  <si>
    <t>Asigurari pentru plata creantelor salariale</t>
  </si>
  <si>
    <t>Cheltuieli de gestionare ale Fondului de garantare a creantelor salariale</t>
  </si>
  <si>
    <t>Cheltuieli cu transmiterea si plata drepturilor</t>
  </si>
  <si>
    <t>Alte cheltuieli de administrare Fond</t>
  </si>
  <si>
    <t>65OO</t>
  </si>
  <si>
    <t>PARTEA III CHELTUIELI SOCIAL CULTURALE</t>
  </si>
  <si>
    <t>TITLULI CHELTUIELI DE PERSONAL</t>
  </si>
  <si>
    <t>TITLUL II BUNURI SI SERVICII</t>
  </si>
  <si>
    <t>TITLUL III DOBANZI</t>
  </si>
  <si>
    <t>TITLUL IV SUBVENTII</t>
  </si>
  <si>
    <t>TITLUL VI TRANSFERURI INTRE UNITATI ALE ADMINISTRATIEI PUBLICE</t>
  </si>
  <si>
    <t>PROIECTE CU FINANTARE DIN FONDURI EXTERNE NERAMBURSABILE (FEN) POSTADERARE</t>
  </si>
  <si>
    <t>TITLUL VIII ASISTENTA SOCIALE</t>
  </si>
  <si>
    <t>TITLUL X ACTIVE NEFINANCIARE</t>
  </si>
  <si>
    <t>65O4</t>
  </si>
  <si>
    <t>INVATAMANT</t>
  </si>
  <si>
    <t>Bunuri si servicii</t>
  </si>
  <si>
    <t>Incalzit, iluminat si forta motrica</t>
  </si>
  <si>
    <t>Apa, canal si salubritate</t>
  </si>
  <si>
    <t>Materiale si prestari servicii cu caracter functional</t>
  </si>
  <si>
    <t>Alte bunuri si servicii pentru intretinere si functionare</t>
  </si>
  <si>
    <t>Reparatii curente</t>
  </si>
  <si>
    <t>Bunuri de natura obiectelor de inventar</t>
  </si>
  <si>
    <t xml:space="preserve"> Alte obiecte de inventar</t>
  </si>
  <si>
    <t xml:space="preserve"> Alte cheltuieli</t>
  </si>
  <si>
    <t>Chirii</t>
  </si>
  <si>
    <t>Alte cheltuieli cu bunuri si servicii</t>
  </si>
  <si>
    <t>Finantarea nationala</t>
  </si>
  <si>
    <t>Finantarea externa nerambursabila</t>
  </si>
  <si>
    <t xml:space="preserve">ACTIVE NEFINANCIARE </t>
  </si>
  <si>
    <t xml:space="preserve">Active fixe </t>
  </si>
  <si>
    <t>Masini, echipamente si mijloace de transport</t>
  </si>
  <si>
    <t>Mobilier, aparatura birotica si alte active corporale</t>
  </si>
  <si>
    <t xml:space="preserve">din total capitol: </t>
  </si>
  <si>
    <t>Invatamant nedefinibil prin nivel</t>
  </si>
  <si>
    <t>Centre de specializare, perfectionare, calificare si recalificare</t>
  </si>
  <si>
    <t>Alte cheltuieli in domeniul invatamantului</t>
  </si>
  <si>
    <t>68O4</t>
  </si>
  <si>
    <t xml:space="preserve">ASIGURARI SI ASISTENTA SOCIALA </t>
  </si>
  <si>
    <t>Indemnizatii platite unor persoane din afara unitatii</t>
  </si>
  <si>
    <t>Indemnizatii de delegare</t>
  </si>
  <si>
    <t>Furnituri de birou</t>
  </si>
  <si>
    <t>Materiale pentru curatenie</t>
  </si>
  <si>
    <t>Incalzit, luminat si forta motrica</t>
  </si>
  <si>
    <t>Carburanti si lubrifianti</t>
  </si>
  <si>
    <t>Piese de schimb</t>
  </si>
  <si>
    <t>Posta, telecomunicatii, radio, tv, internet</t>
  </si>
  <si>
    <t>Alte obiecte de inventar</t>
  </si>
  <si>
    <t>Deplasari, detasari, transferari</t>
  </si>
  <si>
    <t>Deplasari interne, detasari, transferari</t>
  </si>
  <si>
    <t>Carti, publicatii si materiale documentare</t>
  </si>
  <si>
    <t>Pregatire profesionala</t>
  </si>
  <si>
    <t>Protectia muncii</t>
  </si>
  <si>
    <t>Alte cheltuieli</t>
  </si>
  <si>
    <t>Prestari de servicii pentru transmiterea drepturilor</t>
  </si>
  <si>
    <t>Indemnizatii de somaj total, din care :</t>
  </si>
  <si>
    <t xml:space="preserve"> - aj somaj pers care au lucrat in state UE</t>
  </si>
  <si>
    <t xml:space="preserve">   "-OUG 83/2018-pesta porcina</t>
  </si>
  <si>
    <t>Concedii medicale someri</t>
  </si>
  <si>
    <t xml:space="preserve">  Pl.comp.total, din care:</t>
  </si>
  <si>
    <t xml:space="preserve">    - OG 98/99, incl.comis1%</t>
  </si>
  <si>
    <t xml:space="preserve">    - OG 7/98</t>
  </si>
  <si>
    <t xml:space="preserve">    - OG 22/2004</t>
  </si>
  <si>
    <t xml:space="preserve">    - altele</t>
  </si>
  <si>
    <t>Ajutoare sociale in numerar,din care:</t>
  </si>
  <si>
    <t>Ajutoare sociale in numerar art.93^4</t>
  </si>
  <si>
    <t>Despagubiri civile</t>
  </si>
  <si>
    <t>din total capitol:</t>
  </si>
  <si>
    <t>Asigurari pentru somaj</t>
  </si>
  <si>
    <t>Prevenirea excluderii sociale</t>
  </si>
  <si>
    <t>Alte cheltuieli in domeniul prevenirii excluderii sociale</t>
  </si>
  <si>
    <t>Alte cheltuieli in domeniul asigurarilor si asistentei sociale</t>
  </si>
  <si>
    <t>Alte cheltuieli de administrare fond</t>
  </si>
  <si>
    <t>8000</t>
  </si>
  <si>
    <t>Partea a V-a ACTIUNI ECONOMICE</t>
  </si>
  <si>
    <t>TITLUL XII  PROIECTE CU FINANTARE DIN SUMELE REPREZENTAND ASISTENTA FINANCIARA NERAMBURSABILA AFERENTA PNNR</t>
  </si>
  <si>
    <t>8OO4</t>
  </si>
  <si>
    <t>ACTIUNI GENERALE ECONOMICE, COMERCIALE SI DE MUNCA</t>
  </si>
  <si>
    <t>Alte transferuri curente interne</t>
  </si>
  <si>
    <t>Ajutoare sociale</t>
  </si>
  <si>
    <t>Plati pt.stimularea mobilitatii fortei de munca :</t>
  </si>
  <si>
    <t xml:space="preserve">    - prima de incadrare (art.74)</t>
  </si>
  <si>
    <t xml:space="preserve">    - prima de instalare ( art 75) din care:</t>
  </si>
  <si>
    <t xml:space="preserve">           - art 75(2) a</t>
  </si>
  <si>
    <t xml:space="preserve">           - art 75(2) b</t>
  </si>
  <si>
    <t xml:space="preserve">           - art 75(3)</t>
  </si>
  <si>
    <t xml:space="preserve">           - art 75(4) din care:</t>
  </si>
  <si>
    <t xml:space="preserve">                     75( 4) a</t>
  </si>
  <si>
    <t xml:space="preserve">                     75( 4) b</t>
  </si>
  <si>
    <t xml:space="preserve">                     75( 4) c</t>
  </si>
  <si>
    <t>Plati pt.stimularea angajatorilor care angaj.absolventi total ( art 80), din care:</t>
  </si>
  <si>
    <t xml:space="preserve">    - absolventi  incadrati conform OG 60/2016</t>
  </si>
  <si>
    <t>Plati pt.stimularea angajatorilor care angaj.someri apartinand unor categorii defavorizate total ( art.85) din care:</t>
  </si>
  <si>
    <t xml:space="preserve">    - categorii defavorizate conform OG 60/2016</t>
  </si>
  <si>
    <t>Plati pentru stimularea absolventilor</t>
  </si>
  <si>
    <t>Prima de insertie art 73^1 alin 1</t>
  </si>
  <si>
    <t>Legea 72/2007</t>
  </si>
  <si>
    <t>Plati pt pregatirea profes absolv (art.84) si ajutor financiar (art. 84^1)</t>
  </si>
  <si>
    <t>Prima de activare ( art. 73^2) alin.1</t>
  </si>
  <si>
    <t>Prima de relocare  ( art.76 (2) OUG 6/2017 )</t>
  </si>
  <si>
    <t>Plati pt.stimularea somerilor care se angajeaza inainte de expirarea perioadei de somaj.</t>
  </si>
  <si>
    <t>Legea 335/2013 (stagiari)</t>
  </si>
  <si>
    <t>Cheltuieli neeligibile</t>
  </si>
  <si>
    <t>Actiuni generale de munca</t>
  </si>
  <si>
    <t>Masuri active pentru combaterea somajului</t>
  </si>
  <si>
    <t>Stimularea crearii de locuri de munca</t>
  </si>
  <si>
    <t>Alte actiuni generale de munca</t>
  </si>
  <si>
    <t>Cheltuieli sistem asigurari pt.somaj</t>
  </si>
  <si>
    <t xml:space="preserve">Cheltuieli fond de garantare </t>
  </si>
  <si>
    <t>99O4</t>
  </si>
  <si>
    <t>EXCEDENT / DEFICIT</t>
  </si>
  <si>
    <t>Excedent-deficit - asigurari pentru somaj</t>
  </si>
  <si>
    <t>Excedent-deficit - fond  garantare</t>
  </si>
  <si>
    <t>% Grad realizare executie / buget * 100</t>
  </si>
  <si>
    <t>Contributii individuale</t>
  </si>
  <si>
    <t>Contributii datorate de persoane care incheie contract de saigurare pentru somaj</t>
  </si>
  <si>
    <t>Venituri din dobanzi la fondul garantare pentru plata creantelor salariale</t>
  </si>
  <si>
    <t>SUBVENTII DE LA ALTE NIVELE ALE ADM.PUBLICE</t>
  </si>
  <si>
    <t>Incasari din rambursarea imprumuturilor acordate pentru infiintarea si dezvoltarea de intreprinderi mici si mijlocii</t>
  </si>
  <si>
    <t>ALTE SUME PRIMITE DE LA UE</t>
  </si>
  <si>
    <t>Alte sume primite din fonduri de la UE pentru programele operationale finantate din cadrul financiar 2014-2020</t>
  </si>
  <si>
    <t>16</t>
  </si>
  <si>
    <t>Fondul European de Dezvoltare Regionala(FEDER)</t>
  </si>
  <si>
    <t>Fondul Social European ( FSE)</t>
  </si>
  <si>
    <t>Alte facilitati si instrumente postaderare(AFIP)</t>
  </si>
  <si>
    <t>SUME PRIMITE DE LA UE/ALTI DONATORI IN CONTUL PLATILOR EFECTUATE SI PREFINANTARI AFERENTE CADRULUI FINANCIAR 2014-2020</t>
  </si>
  <si>
    <t>SUME AFERENTE ASISTENTEI FINANCIARE NERAMBURSABILE ALOCATE PRIN PNNR</t>
  </si>
  <si>
    <t>Sume rambursate din PNNR</t>
  </si>
  <si>
    <t>SUME PRIMITE DE LA UE/ALTI DONATORI IN CONTUL PLATILOR EFECTUATE SI PREFINANTARI</t>
  </si>
  <si>
    <t>Sume primite in contul platilor efectuate in anul curent</t>
  </si>
  <si>
    <t>Sume primite in contul platilor efectuate in anii anteriori</t>
  </si>
  <si>
    <t>Alte facilitati si instrumente postaderare</t>
  </si>
  <si>
    <t>Sume alocate din bugetul de stat penru fondul de garantare pentru plata creantelor salariale</t>
  </si>
  <si>
    <t>Venituri fond garantare pentru plata creantelor salriale</t>
  </si>
  <si>
    <t>Sume aferente persoanelor cu handicap neincadrate</t>
  </si>
  <si>
    <t>Programe finantate din Fondul European de Dezvoltare Regionala (FEDER) aferente cadrului financiar 2021-2027</t>
  </si>
  <si>
    <t>Programe finantate din Fondul Social European Plus (FSE+) aferente cadrului financiar 2021-2027</t>
  </si>
  <si>
    <t>Fonduri Europene nerambursabile</t>
  </si>
  <si>
    <t>Sume aferente Tva</t>
  </si>
  <si>
    <t>Alte drepturi salariale in natura</t>
  </si>
  <si>
    <t>Consultanta si expertiza</t>
  </si>
  <si>
    <t xml:space="preserve"> Deplasari in strainatate</t>
  </si>
  <si>
    <t>Uniforme si echipament</t>
  </si>
  <si>
    <t>Lenjerie si accesorii de pat</t>
  </si>
  <si>
    <t xml:space="preserve"> Indemnizatii de detasare</t>
  </si>
  <si>
    <t xml:space="preserve"> Alte drepturi salariale in bani</t>
  </si>
  <si>
    <t xml:space="preserve"> Indemnizatii de hrana</t>
  </si>
  <si>
    <t>Tichete de masa</t>
  </si>
  <si>
    <t>Norme de hrana</t>
  </si>
  <si>
    <t>Uniforme si echipament obligatoriu</t>
  </si>
  <si>
    <t>Sporuri pentru conditii de munca</t>
  </si>
  <si>
    <t xml:space="preserve"> Indemnizatii de conducere</t>
  </si>
  <si>
    <t xml:space="preserve"> Spor de vechime</t>
  </si>
  <si>
    <t xml:space="preserve"> Alte sporuri</t>
  </si>
  <si>
    <t xml:space="preserve"> Ore suplimentare</t>
  </si>
  <si>
    <t xml:space="preserve"> Fond de premii</t>
  </si>
  <si>
    <t>Prima de vacanta</t>
  </si>
  <si>
    <t xml:space="preserve"> Fond pentru posturi ocupate prin cumul</t>
  </si>
  <si>
    <t xml:space="preserve"> Fond aferent platii cu ora   </t>
  </si>
  <si>
    <t xml:space="preserve"> Ajutoare sociale in numerar</t>
  </si>
  <si>
    <t xml:space="preserve"> Plati catre angajatori pentru formarea profesionala a angajatilor</t>
  </si>
  <si>
    <t xml:space="preserve"> Prestari de servicii pentru transmiterea drepturilor</t>
  </si>
  <si>
    <t xml:space="preserve"> Protocol si reprezentare</t>
  </si>
  <si>
    <t>Spor pentru conditii de munca</t>
  </si>
  <si>
    <t>Spor de vechime</t>
  </si>
  <si>
    <t>Salarii de merit</t>
  </si>
  <si>
    <t>Alte sporuri</t>
  </si>
  <si>
    <t>Fond de premii</t>
  </si>
  <si>
    <t xml:space="preserve"> Prima de vacanta</t>
  </si>
  <si>
    <t xml:space="preserve"> Indemnizatii platite unor persoane din afara unitatii</t>
  </si>
  <si>
    <t xml:space="preserve"> Indemnizatii de delegare</t>
  </si>
  <si>
    <t xml:space="preserve"> Alocatiipentru transportul la si dela locul de munca</t>
  </si>
  <si>
    <t xml:space="preserve"> Furnituri de birou</t>
  </si>
  <si>
    <t xml:space="preserve"> Materiale pentru curatenie</t>
  </si>
  <si>
    <t xml:space="preserve"> Bunuri si servicii</t>
  </si>
  <si>
    <t xml:space="preserve"> Incalzit, iluminat si forta motrica</t>
  </si>
  <si>
    <t xml:space="preserve"> Apa, canal si salubritate</t>
  </si>
  <si>
    <t xml:space="preserve"> Materiale si prestari servicii cu caracter functional</t>
  </si>
  <si>
    <t xml:space="preserve">  Alte bunuri si servicii pentru intretinere si functionare</t>
  </si>
  <si>
    <t xml:space="preserve"> Uniforme si echipament</t>
  </si>
  <si>
    <t xml:space="preserve">  Lenjerie si accesorii de pat</t>
  </si>
  <si>
    <t xml:space="preserve"> Pregatire profesionala</t>
  </si>
  <si>
    <t xml:space="preserve"> Chirii</t>
  </si>
  <si>
    <t xml:space="preserve"> Alte cheltuieli cu bunuri si servicii</t>
  </si>
  <si>
    <t>Sume aferente platii creantelor salariale</t>
  </si>
  <si>
    <t xml:space="preserve"> ALTE CHELTUIELI</t>
  </si>
  <si>
    <t xml:space="preserve">  Alte cheltuieli</t>
  </si>
  <si>
    <t xml:space="preserve"> Cheltuieli salariale in natura</t>
  </si>
  <si>
    <t xml:space="preserve"> Transport</t>
  </si>
  <si>
    <t xml:space="preserve"> Studii si cercetari </t>
  </si>
  <si>
    <t xml:space="preserve">  Protocol si reprezentare</t>
  </si>
  <si>
    <t xml:space="preserve">  Executarea silita a creantelor bugetare</t>
  </si>
  <si>
    <t xml:space="preserve"> - altele-drepturi restante</t>
  </si>
  <si>
    <t xml:space="preserve">  - venit de completare OUG 36/2013</t>
  </si>
  <si>
    <t xml:space="preserve"> - venit de completare OUG 116/2006</t>
  </si>
  <si>
    <t xml:space="preserve"> - OG 9 / 2010</t>
  </si>
  <si>
    <t xml:space="preserve"> - OG 69/2019</t>
  </si>
  <si>
    <t xml:space="preserve"> Prime de asigurare non-viata</t>
  </si>
  <si>
    <t xml:space="preserve"> Constructii</t>
  </si>
  <si>
    <t xml:space="preserve"> Masini, echipamente si mijloace de transport</t>
  </si>
  <si>
    <t xml:space="preserve">  Mobilier, aparatura birotica si alte active corporale</t>
  </si>
  <si>
    <t xml:space="preserve">  Alte active fixe </t>
  </si>
  <si>
    <t xml:space="preserve">  Reparatii capitale aferente activelor fixe</t>
  </si>
  <si>
    <t xml:space="preserve"> PROIECTE CU FINANTARE DIN FONDURI EXTERNE NERAMBURSABILE (FEN) POSTADERARE</t>
  </si>
  <si>
    <t xml:space="preserve"> Contributii si cotizatii la organisme internationale</t>
  </si>
  <si>
    <t xml:space="preserve"> B. Transferuri curente in strainatate (catre organizatii internationale)</t>
  </si>
  <si>
    <t xml:space="preserve"> Programe PHARE si alte programe cu finantare nerambursabila</t>
  </si>
  <si>
    <t xml:space="preserve">  A. Transferuri interne</t>
  </si>
  <si>
    <t xml:space="preserve"> ALTE TRANSFERURI</t>
  </si>
  <si>
    <t>Fonduri nerambursabile pentru crearea de noi locuri de munca</t>
  </si>
  <si>
    <t xml:space="preserve"> Plati pentru formarea profesionala a ngajatilor</t>
  </si>
  <si>
    <t>Rambursari de credite externe contractate de ordonatori de credite</t>
  </si>
  <si>
    <t>Rambursari de credite externe</t>
  </si>
  <si>
    <t xml:space="preserve"> RAMBURSARI DE CREDITE</t>
  </si>
  <si>
    <t xml:space="preserve"> OPERATIUNI FINANCIARE</t>
  </si>
  <si>
    <t xml:space="preserve"> ACTIVE NEFINANCIARE </t>
  </si>
  <si>
    <t>Dobanza datorata trezoreriei statului</t>
  </si>
  <si>
    <t>Dobanzi</t>
  </si>
  <si>
    <t xml:space="preserve"> DOBANZI</t>
  </si>
  <si>
    <t xml:space="preserve"> Salarii de baza</t>
  </si>
  <si>
    <t xml:space="preserve"> Sporuri pentru conditii de munca</t>
  </si>
  <si>
    <t>Fond pentru posturi ocupate prin cumul</t>
  </si>
  <si>
    <t xml:space="preserve"> Contributii</t>
  </si>
  <si>
    <t>Contributii de asigurari de somaj</t>
  </si>
  <si>
    <t xml:space="preserve"> Contributii de asigurari de sanatate</t>
  </si>
  <si>
    <t xml:space="preserve"> Carburanti si lubrifianti</t>
  </si>
  <si>
    <t xml:space="preserve"> Piese de schimb</t>
  </si>
  <si>
    <t>Transport</t>
  </si>
  <si>
    <t xml:space="preserve"> Posta, telecomunicatii, radio, tv, internet</t>
  </si>
  <si>
    <t xml:space="preserve"> Lenjerie si accesorii de pat</t>
  </si>
  <si>
    <t xml:space="preserve"> Deplasari, detasari, transferari</t>
  </si>
  <si>
    <t xml:space="preserve"> Carti, publicatii si materiale documentare</t>
  </si>
  <si>
    <t xml:space="preserve"> Protectia muncii</t>
  </si>
  <si>
    <t xml:space="preserve"> Transferuri curente</t>
  </si>
  <si>
    <t xml:space="preserve"> TRANSFERURI INTRE UNITATI ALE ADMINISTRATIEI PUBLICE</t>
  </si>
  <si>
    <t xml:space="preserve"> Active fixe </t>
  </si>
  <si>
    <t>Cheltuieli judiciare si extrajudiciare derivate din actiuni in reprezentarea intereselor statului, potrivit dispozitiilor legale</t>
  </si>
  <si>
    <t xml:space="preserve"> Alte active fixe </t>
  </si>
  <si>
    <t>Reparatii capitale aferente activelor fixe</t>
  </si>
  <si>
    <t>Constructii</t>
  </si>
  <si>
    <t xml:space="preserve"> CHELTUIELI DE PERSONAL</t>
  </si>
  <si>
    <t>20.00.02.01</t>
  </si>
  <si>
    <t>20.00.02</t>
  </si>
  <si>
    <t>20.00.06</t>
  </si>
  <si>
    <t>20.00.10</t>
  </si>
  <si>
    <t>Venituri din contributia asiguratorie pentru munca pentru somaj</t>
  </si>
  <si>
    <t>20.00.11</t>
  </si>
  <si>
    <t>21.00.02</t>
  </si>
  <si>
    <t>21.00.02.01</t>
  </si>
  <si>
    <t>21.00.02.02</t>
  </si>
  <si>
    <t>21.00.09</t>
  </si>
  <si>
    <t>21.00.10</t>
  </si>
  <si>
    <t>31.00.03</t>
  </si>
  <si>
    <t>31.00.04</t>
  </si>
  <si>
    <t>I</t>
  </si>
  <si>
    <t>VENITURI CURENTE</t>
  </si>
  <si>
    <t>36.00.24</t>
  </si>
  <si>
    <t>36.00.50</t>
  </si>
  <si>
    <t>40.00.03</t>
  </si>
  <si>
    <t>42.00.25</t>
  </si>
  <si>
    <t>45.00.01.01</t>
  </si>
  <si>
    <t>45.00.02.01</t>
  </si>
  <si>
    <t>45.00.02.02</t>
  </si>
  <si>
    <t>42.00.83</t>
  </si>
  <si>
    <t xml:space="preserve">45.00.01 </t>
  </si>
  <si>
    <t xml:space="preserve">45.00.02 </t>
  </si>
  <si>
    <t xml:space="preserve">45.00.16  </t>
  </si>
  <si>
    <t>46.00.04</t>
  </si>
  <si>
    <t>48.00.01</t>
  </si>
  <si>
    <t>48.00.02</t>
  </si>
  <si>
    <t>48.00.16</t>
  </si>
  <si>
    <t>49.00.02</t>
  </si>
  <si>
    <t>16.00.03</t>
  </si>
  <si>
    <t>48.00.15</t>
  </si>
  <si>
    <t>o1</t>
  </si>
  <si>
    <t>o2</t>
  </si>
  <si>
    <t>o3</t>
  </si>
  <si>
    <t>Programe finanțate din Fondul pentru o Tranziție Justă (FTJ), aferente cadrului financiar 2021-2027</t>
  </si>
  <si>
    <t xml:space="preserve"> Alte facilitati si instrumente postaderare(AFIP)</t>
  </si>
  <si>
    <t>48.00.12</t>
  </si>
  <si>
    <t>Programe Instrumentul European de Vecinatate si Parteneriat (ENPI)</t>
  </si>
  <si>
    <t xml:space="preserve">Contributii de asigurari pentru somaj de la persoanele care realizeaza venituri de natura profesionala altele decat cele de natura salariala, platita de angajatori  </t>
  </si>
  <si>
    <t>Locuinta de serviciu folosita  de salalariat si familia sa</t>
  </si>
  <si>
    <t>Alocatii pentru transportul la si dela locul de munca</t>
  </si>
  <si>
    <t>45.00.49</t>
  </si>
  <si>
    <t>Fondul Social European Plus (FSE+), aferent cadrului financiar 2021-2027</t>
  </si>
  <si>
    <t>45.00.49.01</t>
  </si>
  <si>
    <t>45.00.49.02</t>
  </si>
  <si>
    <t>45.00.49.03</t>
  </si>
  <si>
    <t>Sume primite în contul plăţilor efectuate în anul curent</t>
  </si>
  <si>
    <t>Sume primite în contul plăţilor efectuate în anii anteriori</t>
  </si>
  <si>
    <t>Prefinanțare</t>
  </si>
  <si>
    <t xml:space="preserve">Ajutoare sociale in natura </t>
  </si>
  <si>
    <t>Legea 176/2018 (internship)</t>
  </si>
  <si>
    <t>Prima de insertie art 73^1 alin 2</t>
  </si>
  <si>
    <t>Indemnizatii acordate pe perioada suspendarii temporare a contractului individual de munca din initiativa angajatorului</t>
  </si>
  <si>
    <t>Sume acordate angajatorilor pentru decontarea unei parti a salariului brut al angajatilor mentinuti in munca</t>
  </si>
  <si>
    <t xml:space="preserve"> - CASS indemnizatii somaj </t>
  </si>
  <si>
    <t xml:space="preserve"> - CASS indemnizatii somaj absolventi</t>
  </si>
  <si>
    <t>Sume acordate angajatorilor pentru incadrarea in munca a unor categorii de persoane-OG 92/2020  art.3 alin 1 si 2</t>
  </si>
  <si>
    <t>07</t>
  </si>
  <si>
    <t xml:space="preserve">    - categorie care include victimele traficului de persoane si violentei domestice conform L76/2002</t>
  </si>
  <si>
    <t xml:space="preserve"> - aj.somaj Lg.76/2002 din care:</t>
  </si>
  <si>
    <t>Indemniz.somaj abs. din care :</t>
  </si>
  <si>
    <t>JUDETUL CARAS SEVERIN</t>
  </si>
  <si>
    <t>DIRECTOR EXECUTIV,</t>
  </si>
  <si>
    <t>MIHAELA IOVANOVICI</t>
  </si>
  <si>
    <t>DIRECTOR EXECUTIV ADJ.,</t>
  </si>
  <si>
    <t>ALINA ENGI BRINDUSE</t>
  </si>
  <si>
    <t>INTOCMIT,</t>
  </si>
  <si>
    <t>LOREDANA TELESCU</t>
  </si>
  <si>
    <t>Contul de executie al bugetului asigurarilor pentru somaj, la data de: 31.01.2026</t>
  </si>
  <si>
    <t>Contul de executie al bugetului asigurarilor pentru somaj, la data de: 28.02.2026</t>
  </si>
  <si>
    <t>Contul de executie al bugetului asigurarilor pentru somaj, la data de: 31.03.2026</t>
  </si>
  <si>
    <t>JUDETUL  CARAS SEVERIN</t>
  </si>
  <si>
    <t>Contul de executie al bugetului asigurarilor pentru somaj, la data de: 30.04.2026</t>
  </si>
  <si>
    <t>0001</t>
  </si>
  <si>
    <t>0002</t>
  </si>
  <si>
    <t>I. VENITURI CURENTE</t>
  </si>
  <si>
    <t>Contributii de asigurari pentru somaj datorate de angajatori</t>
  </si>
  <si>
    <t>00</t>
  </si>
  <si>
    <t>Contributia angajatorului la fondul de garantare pentru plata creantelor salariale</t>
  </si>
  <si>
    <t>11</t>
  </si>
  <si>
    <t>Contributii de asigurari pentru somaj datorate de asigurati</t>
  </si>
  <si>
    <t>09</t>
  </si>
  <si>
    <t xml:space="preserve">Contributii de asigurari pentru somaj de la persoanele care realizeaza venituri de natura profesionala cu caracter ocazional </t>
  </si>
  <si>
    <t>2900</t>
  </si>
  <si>
    <t>3000</t>
  </si>
  <si>
    <t>3104</t>
  </si>
  <si>
    <t>3600</t>
  </si>
  <si>
    <t>3604</t>
  </si>
  <si>
    <t>12</t>
  </si>
  <si>
    <t>Alte venituri la fondul de garantare pentru plata creantelor salariale</t>
  </si>
  <si>
    <t>50</t>
  </si>
  <si>
    <t>4004</t>
  </si>
  <si>
    <t>4100</t>
  </si>
  <si>
    <t>4200</t>
  </si>
  <si>
    <t>4204</t>
  </si>
  <si>
    <t>25</t>
  </si>
  <si>
    <t>4504</t>
  </si>
  <si>
    <t>Fondul European de Dezvoltare Regionala(FEDER), aferent cadrului financiar 2021-2027</t>
  </si>
  <si>
    <t>49</t>
  </si>
  <si>
    <t>Fondul pentru o Tranzitie Justa (FTJ), aferent cadrului financiar 2021-2027</t>
  </si>
  <si>
    <t>83</t>
  </si>
  <si>
    <t>4604</t>
  </si>
  <si>
    <t>4904</t>
  </si>
  <si>
    <t>Venituri fond garantare pentru plata creantelor salariale</t>
  </si>
  <si>
    <t>Indemniz.somaj abs. din care:</t>
  </si>
  <si>
    <t xml:space="preserve"> -victimele traficului de persoane si violentei domestice conform L76/2002</t>
  </si>
  <si>
    <t>-mame care au calitatea de şomeri cu cel  puţin 3 copii în întreţinere, cu vârste de până la 18 ani</t>
  </si>
  <si>
    <t xml:space="preserve"> -persoane care au calitatea de şomeri şi care au executat o pedeapsă privativă de libertate sau care au fost condamnate la executarea unei pedepse, a unei măsuri educative sau a altor măsuri neprivative de libertate dispuse de organele judiciare</t>
  </si>
  <si>
    <t>Plati pentru stimularea absolventilor - Prima de insertie (art 73^1 alin 1)</t>
  </si>
  <si>
    <t>Plati pentru pregatirea profesionala a absolventilor (art.84) si ajutor financiar (art. 84^1)</t>
  </si>
  <si>
    <t>Prima de activare (art. 73^2 alin.1)</t>
  </si>
  <si>
    <t>Plati pt.stimularea somerilor care se angajeaza inainte de expirarea perioadei de somaj (art.72)</t>
  </si>
  <si>
    <t>Prima de stabilitate pentru tinerii NEET art. 76^5</t>
  </si>
  <si>
    <t>DIRECTOR EXECUTIV ADJUNCT,</t>
  </si>
  <si>
    <t xml:space="preserve">                  MIHAELA IOVANOVICI</t>
  </si>
  <si>
    <t>Contul de executie al bugetului asigurarilor pentru somaj, la data de: 31.05.2026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</si>
</sst>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</numFmts>
  <fonts count="45" x14ac:knownFonts="1">
    <font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name val="Arial"/>
      <family val="2"/>
    </font>
    <font>
      <sz val="10"/>
      <name val="Arial Narrow"/>
      <family val="2"/>
    </font>
    <font>
      <sz val="11"/>
      <name val="Arial Narrow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 Narrow"/>
      <family val="2"/>
    </font>
    <font>
      <b/>
      <sz val="10"/>
      <name val="Arial"/>
      <family val="2"/>
    </font>
    <font>
      <sz val="12"/>
      <color rgb="FF0070C0"/>
      <name val="Arial"/>
      <family val="2"/>
    </font>
    <font>
      <sz val="10"/>
      <color rgb="FF0070C0"/>
      <name val="Arial"/>
      <family val="2"/>
    </font>
    <font>
      <u/>
      <sz val="12"/>
      <color theme="10"/>
      <name val="Arial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4"/>
      <name val="Cambria"/>
      <family val="1"/>
    </font>
    <font>
      <sz val="16"/>
      <name val="Cambria"/>
      <family val="1"/>
    </font>
    <font>
      <b/>
      <sz val="16"/>
      <name val="Cambria"/>
      <family val="1"/>
    </font>
    <font>
      <sz val="16"/>
      <name val="Arial"/>
      <family val="2"/>
    </font>
    <font>
      <b/>
      <sz val="16"/>
      <name val="Arial"/>
      <family val="2"/>
    </font>
    <font>
      <b/>
      <i/>
      <sz val="16"/>
      <name val="Cambria"/>
      <family val="1"/>
    </font>
    <font>
      <sz val="16"/>
      <color rgb="FFFF0000"/>
      <name val="Cambria"/>
      <family val="1"/>
    </font>
    <font>
      <sz val="16"/>
      <color rgb="FF0070C0"/>
      <name val="Cambria"/>
      <family val="1"/>
    </font>
    <font>
      <sz val="16"/>
      <color rgb="FF0070C0"/>
      <name val="Arial"/>
      <family val="2"/>
    </font>
    <font>
      <sz val="16"/>
      <color theme="8"/>
      <name val="Cambria"/>
      <family val="1"/>
    </font>
    <font>
      <b/>
      <sz val="24"/>
      <name val="Cambria"/>
      <family val="1"/>
    </font>
    <font>
      <b/>
      <sz val="20"/>
      <name val="Arial"/>
      <family val="2"/>
    </font>
    <font>
      <sz val="16"/>
      <name val="Arial Narrow"/>
      <family val="2"/>
    </font>
    <font>
      <b/>
      <sz val="16"/>
      <name val="Arial Narrow"/>
      <family val="2"/>
    </font>
    <font>
      <b/>
      <sz val="20"/>
      <name val="Arial Narrow"/>
      <family val="2"/>
    </font>
    <font>
      <b/>
      <sz val="28"/>
      <name val="Arial"/>
      <family val="2"/>
    </font>
    <font>
      <sz val="28"/>
      <name val="Arial"/>
      <family val="2"/>
    </font>
    <font>
      <sz val="20"/>
      <name val="Arial"/>
      <family val="2"/>
    </font>
    <font>
      <sz val="12"/>
      <name val="Arial"/>
    </font>
    <font>
      <sz val="20"/>
      <name val="Arial Narrow"/>
      <family val="2"/>
    </font>
    <font>
      <b/>
      <sz val="20"/>
      <name val="Times New Roman"/>
      <family val="1"/>
    </font>
    <font>
      <sz val="20"/>
      <name val="Times New Roman"/>
      <family val="1"/>
    </font>
    <font>
      <b/>
      <i/>
      <sz val="20"/>
      <name val="Arial Narrow"/>
      <family val="2"/>
    </font>
    <font>
      <sz val="20"/>
      <color rgb="FF00B0F0"/>
      <name val="Arial Narrow"/>
      <family val="2"/>
    </font>
    <font>
      <sz val="20"/>
      <color rgb="FFFF0000"/>
      <name val="Arial"/>
      <family val="2"/>
    </font>
    <font>
      <sz val="20"/>
      <color rgb="FF0070C0"/>
      <name val="Arial Narrow"/>
      <family val="2"/>
    </font>
    <font>
      <sz val="20"/>
      <color rgb="FF0070C0"/>
      <name val="Arial"/>
      <family val="2"/>
    </font>
    <font>
      <sz val="18"/>
      <name val="Arial Narrow"/>
      <family val="2"/>
    </font>
    <font>
      <sz val="1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FF1F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6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rgb="FFFF0000"/>
      </left>
      <right style="thin">
        <color indexed="64"/>
      </right>
      <top/>
      <bottom/>
      <diagonal/>
    </border>
    <border>
      <left style="thin">
        <color indexed="64"/>
      </left>
      <right style="thick">
        <color rgb="FFFF0000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11">
    <xf numFmtId="0" fontId="0" fillId="0" borderId="0"/>
    <xf numFmtId="0" fontId="2" fillId="0" borderId="0"/>
    <xf numFmtId="0" fontId="5" fillId="0" borderId="0"/>
    <xf numFmtId="164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5" fillId="0" borderId="0"/>
    <xf numFmtId="4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4" fontId="6" fillId="0" borderId="0" applyFill="0" applyBorder="0"/>
    <xf numFmtId="0" fontId="13" fillId="0" borderId="0"/>
    <xf numFmtId="4" fontId="6" fillId="0" borderId="0"/>
    <xf numFmtId="4" fontId="6" fillId="0" borderId="0"/>
    <xf numFmtId="0" fontId="6" fillId="0" borderId="0"/>
    <xf numFmtId="0" fontId="6" fillId="0" borderId="0"/>
    <xf numFmtId="4" fontId="6" fillId="0" borderId="0"/>
    <xf numFmtId="4" fontId="6" fillId="0" borderId="0" applyFill="0" applyBorder="0"/>
    <xf numFmtId="4" fontId="6" fillId="0" borderId="0"/>
    <xf numFmtId="0" fontId="1" fillId="0" borderId="0"/>
    <xf numFmtId="4" fontId="6" fillId="0" borderId="0"/>
    <xf numFmtId="0" fontId="6" fillId="0" borderId="0"/>
    <xf numFmtId="0" fontId="6" fillId="0" borderId="0"/>
    <xf numFmtId="4" fontId="6" fillId="0" borderId="0"/>
    <xf numFmtId="0" fontId="1" fillId="0" borderId="0"/>
    <xf numFmtId="0" fontId="6" fillId="0" borderId="0"/>
    <xf numFmtId="4" fontId="6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6" fillId="0" borderId="0" applyFill="0" applyBorder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1" fillId="0" borderId="0"/>
    <xf numFmtId="0" fontId="2" fillId="0" borderId="0"/>
    <xf numFmtId="0" fontId="34" fillId="0" borderId="0"/>
    <xf numFmtId="0" fontId="2" fillId="0" borderId="0"/>
  </cellStyleXfs>
  <cellXfs count="502">
    <xf numFmtId="0" fontId="0" fillId="0" borderId="0" xfId="0"/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5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/>
    </xf>
    <xf numFmtId="4" fontId="5" fillId="0" borderId="0" xfId="1" applyNumberFormat="1" applyFont="1" applyAlignment="1">
      <alignment horizontal="left" vertical="center"/>
    </xf>
    <xf numFmtId="0" fontId="5" fillId="0" borderId="0" xfId="1" applyFont="1" applyAlignment="1">
      <alignment horizontal="right" vertical="center"/>
    </xf>
    <xf numFmtId="4" fontId="5" fillId="0" borderId="0" xfId="1" applyNumberFormat="1" applyFont="1" applyAlignment="1">
      <alignment horizontal="right" vertical="center"/>
    </xf>
    <xf numFmtId="0" fontId="6" fillId="0" borderId="0" xfId="1" applyFont="1" applyAlignment="1">
      <alignment vertical="top"/>
    </xf>
    <xf numFmtId="0" fontId="5" fillId="0" borderId="0" xfId="1" applyFont="1" applyAlignment="1">
      <alignment vertical="top"/>
    </xf>
    <xf numFmtId="0" fontId="5" fillId="0" borderId="0" xfId="1" applyFont="1"/>
    <xf numFmtId="0" fontId="8" fillId="0" borderId="0" xfId="1" applyFont="1" applyAlignment="1">
      <alignment horizontal="center" vertical="top"/>
    </xf>
    <xf numFmtId="0" fontId="8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3" fontId="6" fillId="0" borderId="0" xfId="1" applyNumberFormat="1" applyFont="1" applyAlignment="1">
      <alignment vertical="top"/>
    </xf>
    <xf numFmtId="3" fontId="9" fillId="0" borderId="0" xfId="1" applyNumberFormat="1" applyFont="1" applyAlignment="1">
      <alignment vertical="top"/>
    </xf>
    <xf numFmtId="0" fontId="9" fillId="0" borderId="0" xfId="1" applyFont="1" applyAlignment="1">
      <alignment vertical="top"/>
    </xf>
    <xf numFmtId="0" fontId="7" fillId="0" borderId="0" xfId="1" applyFont="1" applyAlignment="1">
      <alignment vertical="top"/>
    </xf>
    <xf numFmtId="0" fontId="7" fillId="0" borderId="0" xfId="1" applyFont="1"/>
    <xf numFmtId="0" fontId="4" fillId="0" borderId="43" xfId="1" applyFont="1" applyBorder="1" applyAlignment="1">
      <alignment horizontal="left" vertical="center" wrapText="1"/>
    </xf>
    <xf numFmtId="3" fontId="5" fillId="0" borderId="0" xfId="1" applyNumberFormat="1" applyFont="1" applyAlignment="1">
      <alignment vertical="top"/>
    </xf>
    <xf numFmtId="3" fontId="11" fillId="0" borderId="0" xfId="1" applyNumberFormat="1" applyFont="1" applyAlignment="1">
      <alignment vertical="top"/>
    </xf>
    <xf numFmtId="0" fontId="11" fillId="0" borderId="0" xfId="1" applyFont="1" applyAlignment="1">
      <alignment vertical="top"/>
    </xf>
    <xf numFmtId="0" fontId="10" fillId="0" borderId="0" xfId="1" applyFont="1" applyAlignment="1">
      <alignment vertical="top"/>
    </xf>
    <xf numFmtId="0" fontId="10" fillId="0" borderId="0" xfId="1" applyFont="1"/>
    <xf numFmtId="3" fontId="7" fillId="0" borderId="0" xfId="1" applyNumberFormat="1" applyFont="1" applyAlignment="1">
      <alignment vertical="top"/>
    </xf>
    <xf numFmtId="3" fontId="6" fillId="2" borderId="0" xfId="1" applyNumberFormat="1" applyFont="1" applyFill="1" applyAlignment="1">
      <alignment vertical="top"/>
    </xf>
    <xf numFmtId="0" fontId="6" fillId="2" borderId="0" xfId="1" applyFont="1" applyFill="1" applyAlignment="1">
      <alignment vertical="top"/>
    </xf>
    <xf numFmtId="0" fontId="5" fillId="2" borderId="0" xfId="1" applyFont="1" applyFill="1" applyAlignment="1">
      <alignment vertical="top"/>
    </xf>
    <xf numFmtId="0" fontId="5" fillId="2" borderId="0" xfId="1" applyFont="1" applyFill="1"/>
    <xf numFmtId="3" fontId="5" fillId="0" borderId="0" xfId="1" applyNumberFormat="1" applyFont="1" applyAlignment="1">
      <alignment horizontal="right" vertical="center"/>
    </xf>
    <xf numFmtId="3" fontId="5" fillId="0" borderId="0" xfId="1" applyNumberFormat="1" applyFont="1" applyAlignment="1">
      <alignment horizontal="left" vertical="center"/>
    </xf>
    <xf numFmtId="3" fontId="5" fillId="0" borderId="0" xfId="1" applyNumberFormat="1" applyFont="1"/>
    <xf numFmtId="0" fontId="15" fillId="2" borderId="42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6" fillId="0" borderId="0" xfId="1" applyFont="1" applyAlignment="1">
      <alignment horizontal="center" vertical="center"/>
    </xf>
    <xf numFmtId="0" fontId="16" fillId="0" borderId="0" xfId="1" applyFont="1" applyAlignment="1">
      <alignment horizontal="left" vertical="center"/>
    </xf>
    <xf numFmtId="4" fontId="16" fillId="0" borderId="0" xfId="1" applyNumberFormat="1" applyFont="1" applyAlignment="1">
      <alignment horizontal="left" vertical="center"/>
    </xf>
    <xf numFmtId="0" fontId="16" fillId="0" borderId="0" xfId="1" applyFont="1" applyAlignment="1">
      <alignment horizontal="right" vertical="center"/>
    </xf>
    <xf numFmtId="4" fontId="16" fillId="0" borderId="0" xfId="1" applyNumberFormat="1" applyFont="1" applyAlignment="1">
      <alignment horizontal="right" vertical="center"/>
    </xf>
    <xf numFmtId="3" fontId="2" fillId="0" borderId="0" xfId="1" applyNumberFormat="1" applyAlignment="1">
      <alignment horizontal="left" vertical="center"/>
    </xf>
    <xf numFmtId="0" fontId="2" fillId="0" borderId="0" xfId="1"/>
    <xf numFmtId="0" fontId="2" fillId="0" borderId="0" xfId="1" applyAlignment="1">
      <alignment horizontal="center" vertical="top"/>
    </xf>
    <xf numFmtId="3" fontId="2" fillId="0" borderId="0" xfId="1" applyNumberFormat="1" applyAlignment="1">
      <alignment vertical="top"/>
    </xf>
    <xf numFmtId="3" fontId="2" fillId="0" borderId="0" xfId="1" applyNumberFormat="1"/>
    <xf numFmtId="0" fontId="2" fillId="0" borderId="0" xfId="1" applyAlignment="1">
      <alignment vertical="top"/>
    </xf>
    <xf numFmtId="3" fontId="2" fillId="2" borderId="0" xfId="1" applyNumberFormat="1" applyFill="1" applyAlignment="1">
      <alignment vertical="top"/>
    </xf>
    <xf numFmtId="0" fontId="17" fillId="0" borderId="0" xfId="1" applyFont="1" applyAlignment="1">
      <alignment horizontal="center" vertical="center"/>
    </xf>
    <xf numFmtId="0" fontId="17" fillId="0" borderId="0" xfId="1" applyFont="1" applyAlignment="1">
      <alignment horizontal="left" vertical="center"/>
    </xf>
    <xf numFmtId="4" fontId="17" fillId="0" borderId="0" xfId="1" applyNumberFormat="1" applyFont="1" applyAlignment="1">
      <alignment horizontal="left" vertical="center"/>
    </xf>
    <xf numFmtId="0" fontId="17" fillId="0" borderId="0" xfId="1" applyFont="1" applyAlignment="1">
      <alignment horizontal="right" vertical="center"/>
    </xf>
    <xf numFmtId="4" fontId="17" fillId="0" borderId="0" xfId="1" applyNumberFormat="1" applyFont="1" applyAlignment="1">
      <alignment horizontal="right" vertical="center"/>
    </xf>
    <xf numFmtId="0" fontId="18" fillId="0" borderId="0" xfId="1" applyFont="1" applyAlignment="1">
      <alignment horizontal="left" vertical="center"/>
    </xf>
    <xf numFmtId="0" fontId="18" fillId="0" borderId="0" xfId="1" applyFont="1" applyAlignment="1">
      <alignment horizontal="center" vertical="center"/>
    </xf>
    <xf numFmtId="3" fontId="18" fillId="0" borderId="0" xfId="1" applyNumberFormat="1" applyFont="1" applyAlignment="1">
      <alignment horizontal="left" vertical="center"/>
    </xf>
    <xf numFmtId="0" fontId="18" fillId="0" borderId="15" xfId="1" applyFont="1" applyBorder="1" applyAlignment="1">
      <alignment horizontal="left" vertical="center" wrapText="1"/>
    </xf>
    <xf numFmtId="0" fontId="18" fillId="0" borderId="16" xfId="1" applyFont="1" applyBorder="1" applyAlignment="1">
      <alignment horizontal="center" vertical="center" wrapText="1"/>
    </xf>
    <xf numFmtId="0" fontId="18" fillId="0" borderId="16" xfId="1" applyFont="1" applyBorder="1" applyAlignment="1">
      <alignment horizontal="left" vertical="center" wrapText="1"/>
    </xf>
    <xf numFmtId="4" fontId="18" fillId="0" borderId="17" xfId="1" applyNumberFormat="1" applyFont="1" applyBorder="1" applyAlignment="1">
      <alignment horizontal="left" vertical="center" wrapText="1"/>
    </xf>
    <xf numFmtId="0" fontId="18" fillId="0" borderId="18" xfId="1" applyFont="1" applyBorder="1" applyAlignment="1">
      <alignment horizontal="left" vertical="center" wrapText="1"/>
    </xf>
    <xf numFmtId="0" fontId="18" fillId="0" borderId="17" xfId="1" applyFont="1" applyBorder="1" applyAlignment="1">
      <alignment horizontal="left" vertical="center" wrapText="1"/>
    </xf>
    <xf numFmtId="0" fontId="17" fillId="0" borderId="21" xfId="1" applyFont="1" applyBorder="1" applyAlignment="1">
      <alignment horizontal="center" vertical="center" wrapText="1"/>
    </xf>
    <xf numFmtId="0" fontId="17" fillId="0" borderId="22" xfId="1" applyFont="1" applyBorder="1" applyAlignment="1">
      <alignment horizontal="center" vertical="center" wrapText="1"/>
    </xf>
    <xf numFmtId="0" fontId="17" fillId="0" borderId="23" xfId="1" applyFont="1" applyBorder="1" applyAlignment="1">
      <alignment horizontal="center" vertical="center" wrapText="1"/>
    </xf>
    <xf numFmtId="0" fontId="17" fillId="0" borderId="24" xfId="1" applyFont="1" applyBorder="1" applyAlignment="1">
      <alignment horizontal="left" vertical="center" wrapText="1"/>
    </xf>
    <xf numFmtId="0" fontId="17" fillId="0" borderId="22" xfId="1" applyFont="1" applyBorder="1" applyAlignment="1">
      <alignment horizontal="left" vertical="center" wrapText="1"/>
    </xf>
    <xf numFmtId="3" fontId="17" fillId="0" borderId="25" xfId="1" applyNumberFormat="1" applyFont="1" applyBorder="1" applyAlignment="1">
      <alignment horizontal="left" vertical="center" wrapText="1"/>
    </xf>
    <xf numFmtId="0" fontId="17" fillId="0" borderId="0" xfId="1" applyFont="1" applyAlignment="1">
      <alignment horizontal="left" vertical="center" wrapText="1"/>
    </xf>
    <xf numFmtId="0" fontId="17" fillId="0" borderId="26" xfId="1" applyFont="1" applyBorder="1" applyAlignment="1">
      <alignment horizontal="left" vertical="center" wrapText="1"/>
    </xf>
    <xf numFmtId="0" fontId="17" fillId="0" borderId="27" xfId="1" applyFont="1" applyBorder="1" applyAlignment="1">
      <alignment horizontal="center" vertical="center" wrapText="1"/>
    </xf>
    <xf numFmtId="4" fontId="17" fillId="0" borderId="28" xfId="1" applyNumberFormat="1" applyFont="1" applyBorder="1" applyAlignment="1">
      <alignment horizontal="center" vertical="center" wrapText="1"/>
    </xf>
    <xf numFmtId="0" fontId="18" fillId="3" borderId="7" xfId="1" applyFont="1" applyFill="1" applyBorder="1" applyAlignment="1">
      <alignment horizontal="center" vertical="center"/>
    </xf>
    <xf numFmtId="0" fontId="18" fillId="3" borderId="8" xfId="1" applyFont="1" applyFill="1" applyBorder="1" applyAlignment="1">
      <alignment horizontal="center" vertical="center"/>
    </xf>
    <xf numFmtId="0" fontId="18" fillId="3" borderId="29" xfId="1" applyFont="1" applyFill="1" applyBorder="1" applyAlignment="1">
      <alignment horizontal="left" vertical="center" wrapText="1"/>
    </xf>
    <xf numFmtId="3" fontId="18" fillId="4" borderId="30" xfId="1" quotePrefix="1" applyNumberFormat="1" applyFont="1" applyFill="1" applyBorder="1" applyAlignment="1">
      <alignment horizontal="left" vertical="center"/>
    </xf>
    <xf numFmtId="3" fontId="18" fillId="4" borderId="8" xfId="1" applyNumberFormat="1" applyFont="1" applyFill="1" applyBorder="1" applyAlignment="1">
      <alignment horizontal="left" vertical="center"/>
    </xf>
    <xf numFmtId="4" fontId="18" fillId="4" borderId="29" xfId="1" quotePrefix="1" applyNumberFormat="1" applyFont="1" applyFill="1" applyBorder="1" applyAlignment="1">
      <alignment horizontal="left" vertical="center"/>
    </xf>
    <xf numFmtId="3" fontId="18" fillId="4" borderId="4" xfId="1" applyNumberFormat="1" applyFont="1" applyFill="1" applyBorder="1" applyAlignment="1">
      <alignment horizontal="left" vertical="center"/>
    </xf>
    <xf numFmtId="3" fontId="18" fillId="4" borderId="9" xfId="1" applyNumberFormat="1" applyFont="1" applyFill="1" applyBorder="1" applyAlignment="1">
      <alignment horizontal="left" vertical="center"/>
    </xf>
    <xf numFmtId="3" fontId="18" fillId="4" borderId="31" xfId="1" applyNumberFormat="1" applyFont="1" applyFill="1" applyBorder="1" applyAlignment="1">
      <alignment horizontal="right" vertical="center"/>
    </xf>
    <xf numFmtId="4" fontId="18" fillId="4" borderId="6" xfId="1" applyNumberFormat="1" applyFont="1" applyFill="1" applyBorder="1" applyAlignment="1">
      <alignment horizontal="right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4" fontId="18" fillId="0" borderId="3" xfId="1" applyNumberFormat="1" applyFont="1" applyBorder="1" applyAlignment="1">
      <alignment horizontal="left" vertical="center"/>
    </xf>
    <xf numFmtId="3" fontId="17" fillId="0" borderId="51" xfId="1" quotePrefix="1" applyNumberFormat="1" applyFont="1" applyBorder="1" applyAlignment="1">
      <alignment horizontal="left" vertical="center"/>
    </xf>
    <xf numFmtId="3" fontId="18" fillId="0" borderId="2" xfId="1" applyNumberFormat="1" applyFont="1" applyBorder="1" applyAlignment="1">
      <alignment horizontal="left" vertical="center"/>
    </xf>
    <xf numFmtId="4" fontId="18" fillId="0" borderId="11" xfId="1" applyNumberFormat="1" applyFont="1" applyBorder="1" applyAlignment="1">
      <alignment horizontal="right" vertical="center"/>
    </xf>
    <xf numFmtId="3" fontId="18" fillId="0" borderId="10" xfId="1" applyNumberFormat="1" applyFont="1" applyBorder="1" applyAlignment="1">
      <alignment horizontal="right" vertical="center"/>
    </xf>
    <xf numFmtId="0" fontId="18" fillId="0" borderId="41" xfId="1" applyFont="1" applyBorder="1" applyAlignment="1">
      <alignment horizontal="center" vertical="center"/>
    </xf>
    <xf numFmtId="0" fontId="18" fillId="0" borderId="42" xfId="1" applyFont="1" applyBorder="1" applyAlignment="1">
      <alignment horizontal="center" vertical="center"/>
    </xf>
    <xf numFmtId="4" fontId="17" fillId="0" borderId="43" xfId="1" applyNumberFormat="1" applyFont="1" applyBorder="1" applyAlignment="1">
      <alignment horizontal="left" vertical="center" wrapText="1"/>
    </xf>
    <xf numFmtId="3" fontId="17" fillId="0" borderId="35" xfId="1" quotePrefix="1" applyNumberFormat="1" applyFont="1" applyBorder="1" applyAlignment="1">
      <alignment horizontal="left" vertical="center"/>
    </xf>
    <xf numFmtId="3" fontId="18" fillId="0" borderId="33" xfId="1" applyNumberFormat="1" applyFont="1" applyBorder="1" applyAlignment="1">
      <alignment horizontal="left" vertical="center"/>
    </xf>
    <xf numFmtId="4" fontId="18" fillId="0" borderId="40" xfId="1" applyNumberFormat="1" applyFont="1" applyBorder="1" applyAlignment="1">
      <alignment horizontal="right" vertical="center"/>
    </xf>
    <xf numFmtId="3" fontId="18" fillId="0" borderId="47" xfId="1" applyNumberFormat="1" applyFont="1" applyBorder="1" applyAlignment="1">
      <alignment horizontal="left" vertical="center"/>
    </xf>
    <xf numFmtId="3" fontId="18" fillId="0" borderId="39" xfId="1" applyNumberFormat="1" applyFont="1" applyBorder="1" applyAlignment="1">
      <alignment horizontal="right" vertical="center"/>
    </xf>
    <xf numFmtId="49" fontId="17" fillId="0" borderId="42" xfId="1" applyNumberFormat="1" applyFont="1" applyBorder="1" applyAlignment="1">
      <alignment horizontal="center" vertical="center"/>
    </xf>
    <xf numFmtId="3" fontId="17" fillId="0" borderId="47" xfId="1" applyNumberFormat="1" applyFont="1" applyBorder="1" applyAlignment="1">
      <alignment horizontal="left" vertical="center"/>
    </xf>
    <xf numFmtId="4" fontId="18" fillId="0" borderId="43" xfId="1" applyNumberFormat="1" applyFont="1" applyBorder="1" applyAlignment="1">
      <alignment horizontal="left" vertical="center"/>
    </xf>
    <xf numFmtId="0" fontId="17" fillId="0" borderId="42" xfId="1" applyFont="1" applyBorder="1" applyAlignment="1">
      <alignment horizontal="center" vertical="center"/>
    </xf>
    <xf numFmtId="0" fontId="17" fillId="0" borderId="41" xfId="1" applyFont="1" applyBorder="1" applyAlignment="1">
      <alignment horizontal="center" vertical="center"/>
    </xf>
    <xf numFmtId="0" fontId="18" fillId="0" borderId="43" xfId="1" applyFont="1" applyBorder="1" applyAlignment="1">
      <alignment horizontal="left" vertical="center" wrapText="1"/>
    </xf>
    <xf numFmtId="4" fontId="17" fillId="0" borderId="43" xfId="1" applyNumberFormat="1" applyFont="1" applyBorder="1" applyAlignment="1">
      <alignment horizontal="left" vertical="center"/>
    </xf>
    <xf numFmtId="0" fontId="17" fillId="0" borderId="43" xfId="1" applyFont="1" applyBorder="1" applyAlignment="1">
      <alignment horizontal="left" vertical="center" wrapText="1"/>
    </xf>
    <xf numFmtId="49" fontId="18" fillId="0" borderId="42" xfId="1" applyNumberFormat="1" applyFont="1" applyBorder="1" applyAlignment="1">
      <alignment horizontal="center" vertical="center"/>
    </xf>
    <xf numFmtId="0" fontId="18" fillId="0" borderId="43" xfId="1" applyFont="1" applyBorder="1" applyAlignment="1">
      <alignment horizontal="left" vertical="center"/>
    </xf>
    <xf numFmtId="0" fontId="17" fillId="0" borderId="43" xfId="1" applyFont="1" applyBorder="1" applyAlignment="1">
      <alignment horizontal="left" vertical="center"/>
    </xf>
    <xf numFmtId="0" fontId="17" fillId="5" borderId="12" xfId="1" applyFont="1" applyFill="1" applyBorder="1" applyAlignment="1">
      <alignment horizontal="center" vertical="center"/>
    </xf>
    <xf numFmtId="0" fontId="17" fillId="5" borderId="13" xfId="1" applyFont="1" applyFill="1" applyBorder="1" applyAlignment="1">
      <alignment horizontal="center" vertical="center"/>
    </xf>
    <xf numFmtId="0" fontId="17" fillId="5" borderId="14" xfId="1" applyFont="1" applyFill="1" applyBorder="1" applyAlignment="1">
      <alignment horizontal="left" vertical="center"/>
    </xf>
    <xf numFmtId="3" fontId="19" fillId="5" borderId="53" xfId="1" applyNumberFormat="1" applyFont="1" applyFill="1" applyBorder="1" applyAlignment="1">
      <alignment horizontal="left" vertical="center"/>
    </xf>
    <xf numFmtId="3" fontId="19" fillId="5" borderId="13" xfId="1" applyNumberFormat="1" applyFont="1" applyFill="1" applyBorder="1" applyAlignment="1">
      <alignment horizontal="center" vertical="center"/>
    </xf>
    <xf numFmtId="3" fontId="19" fillId="5" borderId="13" xfId="1" applyNumberFormat="1" applyFont="1" applyFill="1" applyBorder="1" applyAlignment="1">
      <alignment horizontal="left" vertical="center"/>
    </xf>
    <xf numFmtId="4" fontId="19" fillId="5" borderId="54" xfId="1" applyNumberFormat="1" applyFont="1" applyFill="1" applyBorder="1" applyAlignment="1">
      <alignment horizontal="left" vertical="center"/>
    </xf>
    <xf numFmtId="3" fontId="19" fillId="5" borderId="55" xfId="1" applyNumberFormat="1" applyFont="1" applyFill="1" applyBorder="1" applyAlignment="1">
      <alignment horizontal="left" vertical="center"/>
    </xf>
    <xf numFmtId="3" fontId="19" fillId="5" borderId="50" xfId="1" applyNumberFormat="1" applyFont="1" applyFill="1" applyBorder="1" applyAlignment="1">
      <alignment horizontal="left" vertical="center"/>
    </xf>
    <xf numFmtId="3" fontId="19" fillId="5" borderId="19" xfId="1" applyNumberFormat="1" applyFont="1" applyFill="1" applyBorder="1" applyAlignment="1">
      <alignment horizontal="right" vertical="center"/>
    </xf>
    <xf numFmtId="4" fontId="19" fillId="5" borderId="20" xfId="1" applyNumberFormat="1" applyFont="1" applyFill="1" applyBorder="1" applyAlignment="1">
      <alignment horizontal="right" vertical="center"/>
    </xf>
    <xf numFmtId="0" fontId="18" fillId="3" borderId="34" xfId="1" applyFont="1" applyFill="1" applyBorder="1" applyAlignment="1">
      <alignment horizontal="left" vertical="center" wrapText="1"/>
    </xf>
    <xf numFmtId="3" fontId="20" fillId="4" borderId="33" xfId="1" applyNumberFormat="1" applyFont="1" applyFill="1" applyBorder="1" applyAlignment="1">
      <alignment horizontal="left" vertical="center" wrapText="1"/>
    </xf>
    <xf numFmtId="4" fontId="20" fillId="4" borderId="40" xfId="1" applyNumberFormat="1" applyFont="1" applyFill="1" applyBorder="1" applyAlignment="1">
      <alignment horizontal="right" vertical="center"/>
    </xf>
    <xf numFmtId="3" fontId="20" fillId="0" borderId="42" xfId="1" applyNumberFormat="1" applyFont="1" applyBorder="1" applyAlignment="1">
      <alignment horizontal="left" vertical="center" wrapText="1"/>
    </xf>
    <xf numFmtId="4" fontId="20" fillId="0" borderId="40" xfId="1" applyNumberFormat="1" applyFont="1" applyBorder="1" applyAlignment="1">
      <alignment horizontal="right" vertical="center"/>
    </xf>
    <xf numFmtId="2" fontId="18" fillId="0" borderId="43" xfId="0" applyNumberFormat="1" applyFont="1" applyBorder="1" applyAlignment="1">
      <alignment horizontal="left" vertical="center" wrapText="1"/>
    </xf>
    <xf numFmtId="0" fontId="18" fillId="4" borderId="41" xfId="1" applyFont="1" applyFill="1" applyBorder="1" applyAlignment="1">
      <alignment horizontal="center" vertical="center"/>
    </xf>
    <xf numFmtId="0" fontId="18" fillId="4" borderId="42" xfId="1" applyFont="1" applyFill="1" applyBorder="1" applyAlignment="1">
      <alignment horizontal="center" vertical="center"/>
    </xf>
    <xf numFmtId="4" fontId="18" fillId="4" borderId="43" xfId="1" applyNumberFormat="1" applyFont="1" applyFill="1" applyBorder="1" applyAlignment="1">
      <alignment horizontal="left" vertical="center"/>
    </xf>
    <xf numFmtId="3" fontId="20" fillId="4" borderId="42" xfId="1" applyNumberFormat="1" applyFont="1" applyFill="1" applyBorder="1" applyAlignment="1">
      <alignment horizontal="left" vertical="center"/>
    </xf>
    <xf numFmtId="0" fontId="18" fillId="6" borderId="12" xfId="1" applyFont="1" applyFill="1" applyBorder="1" applyAlignment="1">
      <alignment horizontal="center" vertical="center"/>
    </xf>
    <xf numFmtId="0" fontId="18" fillId="6" borderId="13" xfId="1" applyFont="1" applyFill="1" applyBorder="1" applyAlignment="1">
      <alignment horizontal="center" vertical="center"/>
    </xf>
    <xf numFmtId="0" fontId="18" fillId="6" borderId="14" xfId="1" applyFont="1" applyFill="1" applyBorder="1" applyAlignment="1">
      <alignment horizontal="left" vertical="center" wrapText="1"/>
    </xf>
    <xf numFmtId="3" fontId="20" fillId="6" borderId="13" xfId="1" applyNumberFormat="1" applyFont="1" applyFill="1" applyBorder="1" applyAlignment="1">
      <alignment horizontal="left" vertical="center" wrapText="1"/>
    </xf>
    <xf numFmtId="4" fontId="20" fillId="6" borderId="52" xfId="1" applyNumberFormat="1" applyFont="1" applyFill="1" applyBorder="1" applyAlignment="1">
      <alignment horizontal="right" vertical="center"/>
    </xf>
    <xf numFmtId="0" fontId="18" fillId="4" borderId="34" xfId="1" applyFont="1" applyFill="1" applyBorder="1" applyAlignment="1">
      <alignment horizontal="left" vertical="center" wrapText="1"/>
    </xf>
    <xf numFmtId="3" fontId="20" fillId="4" borderId="39" xfId="1" applyNumberFormat="1" applyFont="1" applyFill="1" applyBorder="1" applyAlignment="1">
      <alignment horizontal="left" vertical="center" wrapText="1"/>
    </xf>
    <xf numFmtId="4" fontId="20" fillId="4" borderId="36" xfId="1" applyNumberFormat="1" applyFont="1" applyFill="1" applyBorder="1" applyAlignment="1">
      <alignment horizontal="left" vertical="center" wrapText="1"/>
    </xf>
    <xf numFmtId="3" fontId="20" fillId="4" borderId="37" xfId="1" applyNumberFormat="1" applyFont="1" applyFill="1" applyBorder="1" applyAlignment="1">
      <alignment horizontal="left" vertical="center" wrapText="1"/>
    </xf>
    <xf numFmtId="3" fontId="20" fillId="4" borderId="38" xfId="1" applyNumberFormat="1" applyFont="1" applyFill="1" applyBorder="1" applyAlignment="1">
      <alignment horizontal="left" vertical="center" wrapText="1"/>
    </xf>
    <xf numFmtId="0" fontId="21" fillId="0" borderId="43" xfId="1" applyFont="1" applyBorder="1" applyAlignment="1">
      <alignment horizontal="left" vertical="center" wrapText="1"/>
    </xf>
    <xf numFmtId="3" fontId="20" fillId="0" borderId="48" xfId="1" applyNumberFormat="1" applyFont="1" applyBorder="1" applyAlignment="1">
      <alignment horizontal="left" vertical="center" wrapText="1"/>
    </xf>
    <xf numFmtId="4" fontId="20" fillId="0" borderId="45" xfId="1" applyNumberFormat="1" applyFont="1" applyBorder="1" applyAlignment="1">
      <alignment horizontal="left" vertical="center" wrapText="1"/>
    </xf>
    <xf numFmtId="3" fontId="20" fillId="0" borderId="47" xfId="1" applyNumberFormat="1" applyFont="1" applyBorder="1" applyAlignment="1">
      <alignment horizontal="left" vertical="center" wrapText="1"/>
    </xf>
    <xf numFmtId="4" fontId="20" fillId="0" borderId="49" xfId="1" applyNumberFormat="1" applyFont="1" applyBorder="1" applyAlignment="1">
      <alignment horizontal="right" vertical="center"/>
    </xf>
    <xf numFmtId="3" fontId="19" fillId="0" borderId="48" xfId="1" applyNumberFormat="1" applyFont="1" applyBorder="1" applyAlignment="1">
      <alignment horizontal="left" vertical="center" wrapText="1"/>
    </xf>
    <xf numFmtId="3" fontId="19" fillId="0" borderId="42" xfId="1" applyNumberFormat="1" applyFont="1" applyBorder="1" applyAlignment="1">
      <alignment horizontal="left" vertical="center" wrapText="1"/>
    </xf>
    <xf numFmtId="3" fontId="19" fillId="0" borderId="47" xfId="1" applyNumberFormat="1" applyFont="1" applyBorder="1" applyAlignment="1">
      <alignment horizontal="left" vertical="center"/>
    </xf>
    <xf numFmtId="0" fontId="18" fillId="0" borderId="42" xfId="1" quotePrefix="1" applyFont="1" applyBorder="1" applyAlignment="1">
      <alignment horizontal="center" vertical="center"/>
    </xf>
    <xf numFmtId="0" fontId="17" fillId="0" borderId="42" xfId="1" quotePrefix="1" applyFont="1" applyBorder="1" applyAlignment="1">
      <alignment horizontal="center" vertical="center"/>
    </xf>
    <xf numFmtId="0" fontId="17" fillId="6" borderId="41" xfId="1" applyFont="1" applyFill="1" applyBorder="1" applyAlignment="1">
      <alignment horizontal="center" vertical="center"/>
    </xf>
    <xf numFmtId="0" fontId="17" fillId="6" borderId="42" xfId="1" applyFont="1" applyFill="1" applyBorder="1" applyAlignment="1">
      <alignment horizontal="center" vertical="center"/>
    </xf>
    <xf numFmtId="0" fontId="18" fillId="6" borderId="42" xfId="1" applyFont="1" applyFill="1" applyBorder="1" applyAlignment="1">
      <alignment horizontal="center" vertical="center"/>
    </xf>
    <xf numFmtId="0" fontId="17" fillId="6" borderId="43" xfId="1" applyFont="1" applyFill="1" applyBorder="1" applyAlignment="1">
      <alignment horizontal="left" vertical="center" wrapText="1"/>
    </xf>
    <xf numFmtId="3" fontId="19" fillId="6" borderId="48" xfId="1" applyNumberFormat="1" applyFont="1" applyFill="1" applyBorder="1" applyAlignment="1">
      <alignment horizontal="left" vertical="center" wrapText="1"/>
    </xf>
    <xf numFmtId="4" fontId="20" fillId="6" borderId="45" xfId="1" applyNumberFormat="1" applyFont="1" applyFill="1" applyBorder="1" applyAlignment="1">
      <alignment horizontal="left" vertical="center" wrapText="1"/>
    </xf>
    <xf numFmtId="3" fontId="19" fillId="6" borderId="46" xfId="1" applyNumberFormat="1" applyFont="1" applyFill="1" applyBorder="1" applyAlignment="1">
      <alignment horizontal="left" vertical="center" wrapText="1"/>
    </xf>
    <xf numFmtId="3" fontId="19" fillId="6" borderId="47" xfId="1" applyNumberFormat="1" applyFont="1" applyFill="1" applyBorder="1" applyAlignment="1">
      <alignment horizontal="left" vertical="center"/>
    </xf>
    <xf numFmtId="4" fontId="20" fillId="6" borderId="49" xfId="1" applyNumberFormat="1" applyFont="1" applyFill="1" applyBorder="1" applyAlignment="1">
      <alignment horizontal="right" vertical="center"/>
    </xf>
    <xf numFmtId="0" fontId="18" fillId="4" borderId="43" xfId="1" applyFont="1" applyFill="1" applyBorder="1" applyAlignment="1">
      <alignment horizontal="left" vertical="center" wrapText="1"/>
    </xf>
    <xf numFmtId="3" fontId="20" fillId="4" borderId="48" xfId="1" applyNumberFormat="1" applyFont="1" applyFill="1" applyBorder="1" applyAlignment="1">
      <alignment horizontal="left" vertical="center" wrapText="1"/>
    </xf>
    <xf numFmtId="4" fontId="20" fillId="4" borderId="45" xfId="1" applyNumberFormat="1" applyFont="1" applyFill="1" applyBorder="1" applyAlignment="1">
      <alignment horizontal="left" vertical="center" wrapText="1"/>
    </xf>
    <xf numFmtId="3" fontId="20" fillId="4" borderId="46" xfId="1" applyNumberFormat="1" applyFont="1" applyFill="1" applyBorder="1" applyAlignment="1">
      <alignment horizontal="left" vertical="center" wrapText="1"/>
    </xf>
    <xf numFmtId="3" fontId="20" fillId="4" borderId="47" xfId="1" applyNumberFormat="1" applyFont="1" applyFill="1" applyBorder="1" applyAlignment="1">
      <alignment horizontal="left" vertical="center" wrapText="1"/>
    </xf>
    <xf numFmtId="4" fontId="20" fillId="4" borderId="49" xfId="1" applyNumberFormat="1" applyFont="1" applyFill="1" applyBorder="1" applyAlignment="1">
      <alignment horizontal="right" vertical="center"/>
    </xf>
    <xf numFmtId="3" fontId="20" fillId="0" borderId="46" xfId="1" applyNumberFormat="1" applyFont="1" applyBorder="1" applyAlignment="1">
      <alignment horizontal="left" vertical="center" wrapText="1"/>
    </xf>
    <xf numFmtId="3" fontId="20" fillId="0" borderId="48" xfId="1" applyNumberFormat="1" applyFont="1" applyBorder="1" applyAlignment="1">
      <alignment horizontal="left" vertical="center"/>
    </xf>
    <xf numFmtId="3" fontId="20" fillId="0" borderId="42" xfId="1" applyNumberFormat="1" applyFont="1" applyBorder="1" applyAlignment="1">
      <alignment horizontal="left" vertical="center"/>
    </xf>
    <xf numFmtId="0" fontId="17" fillId="2" borderId="41" xfId="1" applyFont="1" applyFill="1" applyBorder="1" applyAlignment="1">
      <alignment horizontal="center" vertical="center"/>
    </xf>
    <xf numFmtId="0" fontId="17" fillId="2" borderId="42" xfId="1" applyFont="1" applyFill="1" applyBorder="1" applyAlignment="1">
      <alignment horizontal="center" vertical="center"/>
    </xf>
    <xf numFmtId="0" fontId="17" fillId="2" borderId="43" xfId="1" applyFont="1" applyFill="1" applyBorder="1" applyAlignment="1">
      <alignment horizontal="left" vertical="center" wrapText="1"/>
    </xf>
    <xf numFmtId="2" fontId="17" fillId="6" borderId="43" xfId="1" applyNumberFormat="1" applyFont="1" applyFill="1" applyBorder="1" applyAlignment="1">
      <alignment horizontal="left" vertical="center" wrapText="1"/>
    </xf>
    <xf numFmtId="3" fontId="19" fillId="0" borderId="47" xfId="1" applyNumberFormat="1" applyFont="1" applyBorder="1" applyAlignment="1">
      <alignment horizontal="left" vertical="center" wrapText="1"/>
    </xf>
    <xf numFmtId="0" fontId="17" fillId="0" borderId="43" xfId="1" applyFont="1" applyBorder="1" applyAlignment="1">
      <alignment horizontal="left" wrapText="1"/>
    </xf>
    <xf numFmtId="3" fontId="19" fillId="0" borderId="46" xfId="1" applyNumberFormat="1" applyFont="1" applyBorder="1" applyAlignment="1">
      <alignment horizontal="left" vertical="center" wrapText="1"/>
    </xf>
    <xf numFmtId="0" fontId="22" fillId="0" borderId="43" xfId="1" applyFont="1" applyBorder="1" applyAlignment="1">
      <alignment horizontal="left" vertical="center" wrapText="1"/>
    </xf>
    <xf numFmtId="0" fontId="17" fillId="0" borderId="43" xfId="1" quotePrefix="1" applyFont="1" applyBorder="1" applyAlignment="1">
      <alignment horizontal="left" vertical="center" wrapText="1"/>
    </xf>
    <xf numFmtId="0" fontId="23" fillId="0" borderId="41" xfId="1" applyFont="1" applyBorder="1" applyAlignment="1">
      <alignment horizontal="center" vertical="center"/>
    </xf>
    <xf numFmtId="0" fontId="23" fillId="0" borderId="42" xfId="1" applyFont="1" applyBorder="1" applyAlignment="1">
      <alignment horizontal="center" vertical="center"/>
    </xf>
    <xf numFmtId="3" fontId="24" fillId="0" borderId="48" xfId="1" applyNumberFormat="1" applyFont="1" applyBorder="1" applyAlignment="1">
      <alignment horizontal="left" vertical="center" wrapText="1"/>
    </xf>
    <xf numFmtId="3" fontId="24" fillId="0" borderId="42" xfId="1" applyNumberFormat="1" applyFont="1" applyBorder="1" applyAlignment="1">
      <alignment horizontal="left" vertical="center" wrapText="1"/>
    </xf>
    <xf numFmtId="3" fontId="24" fillId="0" borderId="47" xfId="1" applyNumberFormat="1" applyFont="1" applyBorder="1" applyAlignment="1">
      <alignment horizontal="left" vertical="center"/>
    </xf>
    <xf numFmtId="3" fontId="20" fillId="0" borderId="44" xfId="1" applyNumberFormat="1" applyFont="1" applyBorder="1" applyAlignment="1">
      <alignment horizontal="left" vertical="center" wrapText="1"/>
    </xf>
    <xf numFmtId="0" fontId="17" fillId="0" borderId="43" xfId="1" applyFont="1" applyBorder="1" applyAlignment="1">
      <alignment horizontal="center" vertical="center"/>
    </xf>
    <xf numFmtId="0" fontId="25" fillId="0" borderId="43" xfId="1" applyFont="1" applyBorder="1" applyAlignment="1">
      <alignment horizontal="left" vertical="center" wrapText="1"/>
    </xf>
    <xf numFmtId="0" fontId="17" fillId="0" borderId="42" xfId="0" applyFont="1" applyBorder="1" applyAlignment="1">
      <alignment horizontal="center" vertical="center"/>
    </xf>
    <xf numFmtId="2" fontId="17" fillId="0" borderId="43" xfId="0" applyNumberFormat="1" applyFont="1" applyBorder="1" applyAlignment="1">
      <alignment horizontal="left" vertical="center" wrapText="1"/>
    </xf>
    <xf numFmtId="3" fontId="20" fillId="4" borderId="44" xfId="1" applyNumberFormat="1" applyFont="1" applyFill="1" applyBorder="1" applyAlignment="1">
      <alignment horizontal="left" vertical="center" wrapText="1"/>
    </xf>
    <xf numFmtId="49" fontId="18" fillId="0" borderId="42" xfId="0" applyNumberFormat="1" applyFont="1" applyBorder="1" applyAlignment="1">
      <alignment horizontal="center" vertical="center"/>
    </xf>
    <xf numFmtId="49" fontId="17" fillId="0" borderId="42" xfId="0" applyNumberFormat="1" applyFont="1" applyBorder="1" applyAlignment="1">
      <alignment horizontal="center" vertical="center"/>
    </xf>
    <xf numFmtId="0" fontId="18" fillId="0" borderId="42" xfId="0" applyFont="1" applyBorder="1" applyAlignment="1">
      <alignment horizontal="center" vertical="center"/>
    </xf>
    <xf numFmtId="0" fontId="17" fillId="0" borderId="42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3" fontId="20" fillId="0" borderId="41" xfId="1" applyNumberFormat="1" applyFont="1" applyBorder="1" applyAlignment="1">
      <alignment horizontal="left" vertical="center" wrapText="1"/>
    </xf>
    <xf numFmtId="3" fontId="20" fillId="0" borderId="47" xfId="1" applyNumberFormat="1" applyFont="1" applyBorder="1" applyAlignment="1">
      <alignment horizontal="left" vertical="center"/>
    </xf>
    <xf numFmtId="3" fontId="19" fillId="0" borderId="49" xfId="1" applyNumberFormat="1" applyFont="1" applyBorder="1" applyAlignment="1">
      <alignment horizontal="left" vertical="center"/>
    </xf>
    <xf numFmtId="2" fontId="21" fillId="0" borderId="43" xfId="0" applyNumberFormat="1" applyFont="1" applyBorder="1" applyAlignment="1">
      <alignment horizontal="left" vertical="center" wrapText="1"/>
    </xf>
    <xf numFmtId="0" fontId="17" fillId="0" borderId="42" xfId="0" quotePrefix="1" applyFont="1" applyBorder="1" applyAlignment="1">
      <alignment horizontal="center" vertical="center"/>
    </xf>
    <xf numFmtId="3" fontId="20" fillId="6" borderId="44" xfId="1" applyNumberFormat="1" applyFont="1" applyFill="1" applyBorder="1" applyAlignment="1">
      <alignment horizontal="left" vertical="center" wrapText="1"/>
    </xf>
    <xf numFmtId="3" fontId="19" fillId="6" borderId="47" xfId="1" applyNumberFormat="1" applyFont="1" applyFill="1" applyBorder="1" applyAlignment="1">
      <alignment horizontal="left" vertical="center" wrapText="1"/>
    </xf>
    <xf numFmtId="0" fontId="18" fillId="0" borderId="12" xfId="1" applyFont="1" applyBorder="1" applyAlignment="1">
      <alignment horizontal="center" vertical="center"/>
    </xf>
    <xf numFmtId="0" fontId="18" fillId="0" borderId="13" xfId="1" applyFont="1" applyBorder="1" applyAlignment="1">
      <alignment horizontal="center" vertical="center"/>
    </xf>
    <xf numFmtId="0" fontId="18" fillId="0" borderId="13" xfId="1" applyFont="1" applyBorder="1" applyAlignment="1">
      <alignment horizontal="left" vertical="center" wrapText="1"/>
    </xf>
    <xf numFmtId="3" fontId="20" fillId="0" borderId="13" xfId="1" applyNumberFormat="1" applyFont="1" applyBorder="1" applyAlignment="1">
      <alignment horizontal="left" vertical="center" wrapText="1"/>
    </xf>
    <xf numFmtId="4" fontId="20" fillId="0" borderId="50" xfId="1" applyNumberFormat="1" applyFont="1" applyBorder="1" applyAlignment="1">
      <alignment horizontal="right" vertical="center"/>
    </xf>
    <xf numFmtId="0" fontId="18" fillId="0" borderId="0" xfId="1" applyFont="1" applyAlignment="1">
      <alignment vertical="center"/>
    </xf>
    <xf numFmtId="3" fontId="20" fillId="7" borderId="47" xfId="1" applyNumberFormat="1" applyFont="1" applyFill="1" applyBorder="1" applyAlignment="1">
      <alignment horizontal="left" vertical="center" wrapText="1"/>
    </xf>
    <xf numFmtId="3" fontId="20" fillId="7" borderId="48" xfId="1" applyNumberFormat="1" applyFont="1" applyFill="1" applyBorder="1" applyAlignment="1">
      <alignment horizontal="left" vertical="center" wrapText="1"/>
    </xf>
    <xf numFmtId="3" fontId="20" fillId="2" borderId="47" xfId="1" applyNumberFormat="1" applyFont="1" applyFill="1" applyBorder="1" applyAlignment="1">
      <alignment horizontal="left" vertical="center" wrapText="1"/>
    </xf>
    <xf numFmtId="3" fontId="20" fillId="2" borderId="48" xfId="1" applyNumberFormat="1" applyFont="1" applyFill="1" applyBorder="1" applyAlignment="1">
      <alignment horizontal="left" vertical="center" wrapText="1"/>
    </xf>
    <xf numFmtId="3" fontId="20" fillId="7" borderId="38" xfId="1" applyNumberFormat="1" applyFont="1" applyFill="1" applyBorder="1" applyAlignment="1">
      <alignment horizontal="left" vertical="center" wrapText="1"/>
    </xf>
    <xf numFmtId="0" fontId="3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3" fontId="20" fillId="7" borderId="47" xfId="1" applyNumberFormat="1" applyFont="1" applyFill="1" applyBorder="1" applyAlignment="1">
      <alignment horizontal="left" vertical="center"/>
    </xf>
    <xf numFmtId="3" fontId="19" fillId="2" borderId="47" xfId="1" applyNumberFormat="1" applyFont="1" applyFill="1" applyBorder="1" applyAlignment="1">
      <alignment horizontal="left" vertical="center"/>
    </xf>
    <xf numFmtId="0" fontId="8" fillId="0" borderId="0" xfId="1" applyFont="1" applyAlignment="1">
      <alignment horizontal="center" vertical="center"/>
    </xf>
    <xf numFmtId="0" fontId="18" fillId="4" borderId="41" xfId="1" applyFont="1" applyFill="1" applyBorder="1" applyAlignment="1">
      <alignment horizontal="center" vertical="center"/>
    </xf>
    <xf numFmtId="0" fontId="18" fillId="4" borderId="42" xfId="1" applyFont="1" applyFill="1" applyBorder="1" applyAlignment="1">
      <alignment horizontal="center" vertical="center"/>
    </xf>
    <xf numFmtId="0" fontId="18" fillId="0" borderId="41" xfId="1" applyFont="1" applyBorder="1" applyAlignment="1">
      <alignment horizontal="center" vertical="center"/>
    </xf>
    <xf numFmtId="0" fontId="18" fillId="0" borderId="42" xfId="1" applyFont="1" applyBorder="1" applyAlignment="1">
      <alignment horizontal="center" vertical="center"/>
    </xf>
    <xf numFmtId="0" fontId="18" fillId="0" borderId="10" xfId="1" applyFont="1" applyBorder="1" applyAlignment="1">
      <alignment horizontal="center" vertical="center" wrapText="1"/>
    </xf>
    <xf numFmtId="0" fontId="18" fillId="0" borderId="19" xfId="1" applyFont="1" applyBorder="1" applyAlignment="1">
      <alignment horizontal="center" vertical="center" wrapText="1"/>
    </xf>
    <xf numFmtId="4" fontId="18" fillId="0" borderId="11" xfId="1" applyNumberFormat="1" applyFont="1" applyBorder="1" applyAlignment="1">
      <alignment horizontal="center" vertical="center" wrapText="1"/>
    </xf>
    <xf numFmtId="4" fontId="18" fillId="0" borderId="20" xfId="1" applyNumberFormat="1" applyFont="1" applyBorder="1" applyAlignment="1">
      <alignment horizontal="center" vertical="center" wrapText="1"/>
    </xf>
    <xf numFmtId="0" fontId="18" fillId="3" borderId="32" xfId="1" applyFont="1" applyFill="1" applyBorder="1" applyAlignment="1">
      <alignment horizontal="center" vertical="center"/>
    </xf>
    <xf numFmtId="0" fontId="18" fillId="3" borderId="33" xfId="1" applyFont="1" applyFill="1" applyBorder="1" applyAlignment="1">
      <alignment horizontal="center" vertical="center"/>
    </xf>
    <xf numFmtId="0" fontId="18" fillId="4" borderId="32" xfId="1" applyFont="1" applyFill="1" applyBorder="1" applyAlignment="1">
      <alignment horizontal="center" vertical="center"/>
    </xf>
    <xf numFmtId="0" fontId="18" fillId="4" borderId="33" xfId="1" applyFont="1" applyFill="1" applyBorder="1" applyAlignment="1">
      <alignment horizontal="center" vertical="center"/>
    </xf>
    <xf numFmtId="0" fontId="26" fillId="0" borderId="0" xfId="1" applyFont="1" applyAlignment="1">
      <alignment horizontal="center" vertical="center"/>
    </xf>
    <xf numFmtId="3" fontId="26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 wrapText="1"/>
    </xf>
    <xf numFmtId="0" fontId="18" fillId="0" borderId="12" xfId="1" applyFont="1" applyBorder="1" applyAlignment="1">
      <alignment horizontal="center" vertical="center" wrapText="1"/>
    </xf>
    <xf numFmtId="0" fontId="18" fillId="0" borderId="2" xfId="1" applyFont="1" applyBorder="1" applyAlignment="1">
      <alignment horizontal="center" vertical="center" wrapText="1"/>
    </xf>
    <xf numFmtId="0" fontId="18" fillId="0" borderId="13" xfId="1" applyFont="1" applyBorder="1" applyAlignment="1">
      <alignment horizontal="center" vertical="center" wrapText="1"/>
    </xf>
    <xf numFmtId="0" fontId="18" fillId="0" borderId="3" xfId="1" applyFont="1" applyBorder="1" applyAlignment="1">
      <alignment horizontal="center" vertical="center" wrapText="1"/>
    </xf>
    <xf numFmtId="0" fontId="18" fillId="0" borderId="14" xfId="1" applyFont="1" applyBorder="1" applyAlignment="1">
      <alignment horizontal="center" vertical="center" wrapText="1"/>
    </xf>
    <xf numFmtId="0" fontId="18" fillId="0" borderId="4" xfId="1" applyFont="1" applyBorder="1" applyAlignment="1">
      <alignment horizontal="left" vertical="center" wrapText="1"/>
    </xf>
    <xf numFmtId="0" fontId="18" fillId="0" borderId="5" xfId="1" applyFont="1" applyBorder="1" applyAlignment="1">
      <alignment horizontal="left" vertical="center" wrapText="1"/>
    </xf>
    <xf numFmtId="0" fontId="18" fillId="0" borderId="6" xfId="1" applyFont="1" applyBorder="1" applyAlignment="1">
      <alignment horizontal="left" vertical="center" wrapText="1"/>
    </xf>
    <xf numFmtId="0" fontId="18" fillId="0" borderId="7" xfId="1" applyFont="1" applyBorder="1" applyAlignment="1">
      <alignment horizontal="left" vertical="center"/>
    </xf>
    <xf numFmtId="0" fontId="18" fillId="0" borderId="8" xfId="1" applyFont="1" applyBorder="1" applyAlignment="1">
      <alignment horizontal="left" vertical="center"/>
    </xf>
    <xf numFmtId="0" fontId="18" fillId="0" borderId="9" xfId="1" applyFont="1" applyBorder="1" applyAlignment="1">
      <alignment horizontal="left" vertical="center"/>
    </xf>
    <xf numFmtId="0" fontId="27" fillId="0" borderId="0" xfId="108" applyFont="1" applyAlignment="1">
      <alignment horizontal="center" vertical="center"/>
    </xf>
    <xf numFmtId="0" fontId="28" fillId="0" borderId="0" xfId="108" applyFont="1" applyAlignment="1">
      <alignment horizontal="left" vertical="center"/>
    </xf>
    <xf numFmtId="0" fontId="19" fillId="0" borderId="0" xfId="108" applyFont="1" applyAlignment="1">
      <alignment horizontal="left" vertical="center"/>
    </xf>
    <xf numFmtId="0" fontId="19" fillId="0" borderId="0" xfId="108" applyFont="1" applyAlignment="1">
      <alignment horizontal="center" vertical="center"/>
    </xf>
    <xf numFmtId="4" fontId="19" fillId="0" borderId="0" xfId="108" applyNumberFormat="1" applyFont="1" applyAlignment="1">
      <alignment horizontal="left" vertical="center"/>
    </xf>
    <xf numFmtId="0" fontId="19" fillId="0" borderId="0" xfId="108" applyFont="1" applyAlignment="1">
      <alignment horizontal="right" vertical="center"/>
    </xf>
    <xf numFmtId="4" fontId="19" fillId="0" borderId="0" xfId="108" applyNumberFormat="1" applyFont="1" applyAlignment="1">
      <alignment horizontal="right" vertical="center"/>
    </xf>
    <xf numFmtId="0" fontId="2" fillId="0" borderId="0" xfId="108"/>
    <xf numFmtId="0" fontId="28" fillId="0" borderId="0" xfId="108" applyFont="1" applyAlignment="1">
      <alignment horizontal="center" vertical="center"/>
    </xf>
    <xf numFmtId="0" fontId="29" fillId="0" borderId="0" xfId="108" applyFont="1" applyAlignment="1">
      <alignment horizontal="center" vertical="center"/>
    </xf>
    <xf numFmtId="0" fontId="20" fillId="0" borderId="0" xfId="108" applyFont="1" applyAlignment="1">
      <alignment horizontal="center" vertical="center"/>
    </xf>
    <xf numFmtId="0" fontId="28" fillId="0" borderId="0" xfId="108" applyFont="1" applyAlignment="1">
      <alignment horizontal="center" vertical="center"/>
    </xf>
    <xf numFmtId="0" fontId="6" fillId="0" borderId="0" xfId="108" applyFont="1" applyAlignment="1">
      <alignment vertical="top"/>
    </xf>
    <xf numFmtId="0" fontId="20" fillId="0" borderId="0" xfId="108" applyFont="1" applyAlignment="1">
      <alignment horizontal="center" vertical="center"/>
    </xf>
    <xf numFmtId="0" fontId="30" fillId="0" borderId="0" xfId="108" applyFont="1" applyAlignment="1">
      <alignment horizontal="center" vertical="center"/>
    </xf>
    <xf numFmtId="0" fontId="30" fillId="0" borderId="0" xfId="108" applyFont="1" applyAlignment="1">
      <alignment horizontal="left" vertical="center"/>
    </xf>
    <xf numFmtId="0" fontId="31" fillId="0" borderId="0" xfId="108" applyFont="1" applyAlignment="1">
      <alignment horizontal="center" vertical="center"/>
    </xf>
    <xf numFmtId="0" fontId="32" fillId="0" borderId="0" xfId="108" applyFont="1" applyAlignment="1">
      <alignment horizontal="left" vertical="center"/>
    </xf>
    <xf numFmtId="0" fontId="32" fillId="0" borderId="0" xfId="108" applyFont="1" applyAlignment="1">
      <alignment horizontal="center" vertical="center"/>
    </xf>
    <xf numFmtId="4" fontId="32" fillId="0" borderId="0" xfId="108" applyNumberFormat="1" applyFont="1" applyAlignment="1">
      <alignment horizontal="left" vertical="center"/>
    </xf>
    <xf numFmtId="0" fontId="32" fillId="8" borderId="0" xfId="108" applyFont="1" applyFill="1" applyAlignment="1">
      <alignment horizontal="left" vertical="center"/>
    </xf>
    <xf numFmtId="3" fontId="27" fillId="0" borderId="0" xfId="108" applyNumberFormat="1" applyFont="1" applyAlignment="1">
      <alignment horizontal="left" vertical="center"/>
    </xf>
    <xf numFmtId="0" fontId="33" fillId="0" borderId="0" xfId="108" applyFont="1" applyAlignment="1">
      <alignment horizontal="right" vertical="center"/>
    </xf>
    <xf numFmtId="4" fontId="33" fillId="0" borderId="0" xfId="108" applyNumberFormat="1" applyFont="1" applyAlignment="1">
      <alignment horizontal="right" vertical="center"/>
    </xf>
    <xf numFmtId="0" fontId="30" fillId="0" borderId="1" xfId="108" applyFont="1" applyBorder="1" applyAlignment="1">
      <alignment horizontal="center" vertical="center" wrapText="1"/>
    </xf>
    <xf numFmtId="0" fontId="30" fillId="0" borderId="2" xfId="108" applyFont="1" applyBorder="1" applyAlignment="1">
      <alignment horizontal="left" vertical="center" wrapText="1"/>
    </xf>
    <xf numFmtId="0" fontId="30" fillId="0" borderId="2" xfId="108" applyFont="1" applyBorder="1" applyAlignment="1">
      <alignment horizontal="center" vertical="center" wrapText="1"/>
    </xf>
    <xf numFmtId="0" fontId="30" fillId="0" borderId="3" xfId="108" applyFont="1" applyBorder="1" applyAlignment="1">
      <alignment horizontal="center" vertical="center" wrapText="1"/>
    </xf>
    <xf numFmtId="0" fontId="27" fillId="0" borderId="31" xfId="108" applyFont="1" applyBorder="1" applyAlignment="1">
      <alignment horizontal="left" vertical="center" wrapText="1"/>
    </xf>
    <xf numFmtId="0" fontId="33" fillId="0" borderId="5" xfId="109" applyFont="1" applyBorder="1"/>
    <xf numFmtId="0" fontId="33" fillId="0" borderId="6" xfId="109" applyFont="1" applyBorder="1"/>
    <xf numFmtId="0" fontId="27" fillId="0" borderId="7" xfId="108" applyFont="1" applyBorder="1" applyAlignment="1">
      <alignment horizontal="left" vertical="center"/>
    </xf>
    <xf numFmtId="0" fontId="33" fillId="0" borderId="56" xfId="109" applyFont="1" applyBorder="1"/>
    <xf numFmtId="0" fontId="27" fillId="0" borderId="10" xfId="108" applyFont="1" applyBorder="1" applyAlignment="1">
      <alignment horizontal="center" vertical="center" wrapText="1"/>
    </xf>
    <xf numFmtId="4" fontId="27" fillId="0" borderId="11" xfId="108" applyNumberFormat="1" applyFont="1" applyBorder="1" applyAlignment="1">
      <alignment horizontal="center" vertical="center" wrapText="1"/>
    </xf>
    <xf numFmtId="0" fontId="33" fillId="0" borderId="32" xfId="109" applyFont="1" applyBorder="1"/>
    <xf numFmtId="0" fontId="33" fillId="0" borderId="33" xfId="109" applyFont="1" applyBorder="1" applyAlignment="1">
      <alignment horizontal="left"/>
    </xf>
    <xf numFmtId="0" fontId="33" fillId="0" borderId="33" xfId="109" applyFont="1" applyBorder="1"/>
    <xf numFmtId="0" fontId="33" fillId="0" borderId="34" xfId="109" applyFont="1" applyBorder="1"/>
    <xf numFmtId="0" fontId="27" fillId="0" borderId="15" xfId="108" applyFont="1" applyBorder="1" applyAlignment="1">
      <alignment horizontal="left" vertical="center" wrapText="1"/>
    </xf>
    <xf numFmtId="0" fontId="27" fillId="0" borderId="16" xfId="108" applyFont="1" applyBorder="1" applyAlignment="1">
      <alignment horizontal="center" vertical="center" wrapText="1"/>
    </xf>
    <xf numFmtId="0" fontId="27" fillId="0" borderId="16" xfId="108" applyFont="1" applyBorder="1" applyAlignment="1">
      <alignment horizontal="left" vertical="center" wrapText="1"/>
    </xf>
    <xf numFmtId="4" fontId="27" fillId="0" borderId="17" xfId="108" applyNumberFormat="1" applyFont="1" applyBorder="1" applyAlignment="1">
      <alignment horizontal="left" vertical="center" wrapText="1"/>
    </xf>
    <xf numFmtId="0" fontId="27" fillId="0" borderId="18" xfId="108" applyFont="1" applyBorder="1" applyAlignment="1">
      <alignment horizontal="left" vertical="center" wrapText="1"/>
    </xf>
    <xf numFmtId="0" fontId="27" fillId="0" borderId="17" xfId="108" applyFont="1" applyBorder="1" applyAlignment="1">
      <alignment horizontal="left" vertical="center" wrapText="1"/>
    </xf>
    <xf numFmtId="0" fontId="33" fillId="0" borderId="39" xfId="109" applyFont="1" applyBorder="1"/>
    <xf numFmtId="0" fontId="33" fillId="0" borderId="40" xfId="109" applyFont="1" applyBorder="1"/>
    <xf numFmtId="0" fontId="8" fillId="0" borderId="0" xfId="108" applyFont="1" applyAlignment="1">
      <alignment horizontal="center" vertical="top"/>
    </xf>
    <xf numFmtId="0" fontId="35" fillId="0" borderId="21" xfId="108" applyFont="1" applyBorder="1" applyAlignment="1">
      <alignment horizontal="center" vertical="center" wrapText="1"/>
    </xf>
    <xf numFmtId="0" fontId="35" fillId="0" borderId="22" xfId="108" applyFont="1" applyBorder="1" applyAlignment="1">
      <alignment horizontal="left" vertical="center" wrapText="1"/>
    </xf>
    <xf numFmtId="0" fontId="35" fillId="0" borderId="22" xfId="108" applyFont="1" applyBorder="1" applyAlignment="1">
      <alignment horizontal="center" vertical="center" wrapText="1"/>
    </xf>
    <xf numFmtId="0" fontId="35" fillId="0" borderId="23" xfId="108" applyFont="1" applyBorder="1" applyAlignment="1">
      <alignment horizontal="center" vertical="center" wrapText="1"/>
    </xf>
    <xf numFmtId="0" fontId="33" fillId="0" borderId="24" xfId="108" applyFont="1" applyBorder="1" applyAlignment="1">
      <alignment horizontal="left" vertical="center" wrapText="1"/>
    </xf>
    <xf numFmtId="0" fontId="33" fillId="0" borderId="22" xfId="108" applyFont="1" applyBorder="1" applyAlignment="1">
      <alignment horizontal="center" vertical="center" wrapText="1"/>
    </xf>
    <xf numFmtId="0" fontId="33" fillId="0" borderId="22" xfId="108" applyFont="1" applyBorder="1" applyAlignment="1">
      <alignment horizontal="left" vertical="center" wrapText="1"/>
    </xf>
    <xf numFmtId="3" fontId="33" fillId="0" borderId="25" xfId="108" applyNumberFormat="1" applyFont="1" applyBorder="1" applyAlignment="1">
      <alignment horizontal="left" vertical="center" wrapText="1"/>
    </xf>
    <xf numFmtId="0" fontId="33" fillId="0" borderId="0" xfId="108" applyFont="1" applyAlignment="1">
      <alignment horizontal="left" vertical="center" wrapText="1"/>
    </xf>
    <xf numFmtId="0" fontId="33" fillId="0" borderId="26" xfId="108" applyFont="1" applyBorder="1" applyAlignment="1">
      <alignment horizontal="left" vertical="center" wrapText="1"/>
    </xf>
    <xf numFmtId="0" fontId="33" fillId="0" borderId="27" xfId="108" applyFont="1" applyBorder="1" applyAlignment="1">
      <alignment horizontal="center" vertical="center" wrapText="1"/>
    </xf>
    <xf numFmtId="4" fontId="33" fillId="0" borderId="28" xfId="108" applyNumberFormat="1" applyFont="1" applyBorder="1" applyAlignment="1">
      <alignment horizontal="center" vertical="center" wrapText="1"/>
    </xf>
    <xf numFmtId="0" fontId="6" fillId="0" borderId="0" xfId="108" applyFont="1" applyAlignment="1">
      <alignment horizontal="center" vertical="top"/>
    </xf>
    <xf numFmtId="49" fontId="36" fillId="4" borderId="7" xfId="109" applyNumberFormat="1" applyFont="1" applyFill="1" applyBorder="1" applyAlignment="1">
      <alignment horizontal="left" vertical="center"/>
    </xf>
    <xf numFmtId="0" fontId="30" fillId="3" borderId="8" xfId="108" applyFont="1" applyFill="1" applyBorder="1" applyAlignment="1">
      <alignment horizontal="left" vertical="center"/>
    </xf>
    <xf numFmtId="0" fontId="30" fillId="3" borderId="8" xfId="108" applyFont="1" applyFill="1" applyBorder="1" applyAlignment="1">
      <alignment horizontal="center" vertical="center"/>
    </xf>
    <xf numFmtId="0" fontId="36" fillId="3" borderId="29" xfId="108" applyFont="1" applyFill="1" applyBorder="1" applyAlignment="1">
      <alignment horizontal="left" vertical="center" wrapText="1"/>
    </xf>
    <xf numFmtId="3" fontId="33" fillId="4" borderId="30" xfId="108" quotePrefix="1" applyNumberFormat="1" applyFont="1" applyFill="1" applyBorder="1" applyAlignment="1">
      <alignment horizontal="left" vertical="center"/>
    </xf>
    <xf numFmtId="4" fontId="33" fillId="4" borderId="29" xfId="108" quotePrefix="1" applyNumberFormat="1" applyFont="1" applyFill="1" applyBorder="1" applyAlignment="1">
      <alignment horizontal="left" vertical="center"/>
    </xf>
    <xf numFmtId="3" fontId="27" fillId="4" borderId="4" xfId="108" applyNumberFormat="1" applyFont="1" applyFill="1" applyBorder="1" applyAlignment="1">
      <alignment horizontal="left" vertical="center"/>
    </xf>
    <xf numFmtId="3" fontId="27" fillId="4" borderId="8" xfId="108" applyNumberFormat="1" applyFont="1" applyFill="1" applyBorder="1" applyAlignment="1">
      <alignment horizontal="left" vertical="center"/>
    </xf>
    <xf numFmtId="3" fontId="27" fillId="4" borderId="9" xfId="108" applyNumberFormat="1" applyFont="1" applyFill="1" applyBorder="1" applyAlignment="1">
      <alignment horizontal="left" vertical="center"/>
    </xf>
    <xf numFmtId="3" fontId="27" fillId="4" borderId="31" xfId="108" applyNumberFormat="1" applyFont="1" applyFill="1" applyBorder="1" applyAlignment="1">
      <alignment horizontal="right" vertical="center"/>
    </xf>
    <xf numFmtId="4" fontId="27" fillId="4" borderId="6" xfId="108" applyNumberFormat="1" applyFont="1" applyFill="1" applyBorder="1" applyAlignment="1">
      <alignment horizontal="right" vertical="center"/>
    </xf>
    <xf numFmtId="3" fontId="6" fillId="0" borderId="0" xfId="108" applyNumberFormat="1" applyFont="1" applyAlignment="1">
      <alignment vertical="top"/>
    </xf>
    <xf numFmtId="49" fontId="36" fillId="0" borderId="32" xfId="109" applyNumberFormat="1" applyFont="1" applyBorder="1" applyAlignment="1">
      <alignment horizontal="left" vertical="center"/>
    </xf>
    <xf numFmtId="0" fontId="30" fillId="0" borderId="2" xfId="108" applyFont="1" applyBorder="1" applyAlignment="1">
      <alignment horizontal="left" vertical="center"/>
    </xf>
    <xf numFmtId="0" fontId="30" fillId="0" borderId="2" xfId="108" applyFont="1" applyBorder="1" applyAlignment="1">
      <alignment horizontal="center" vertical="center"/>
    </xf>
    <xf numFmtId="4" fontId="36" fillId="0" borderId="3" xfId="108" applyNumberFormat="1" applyFont="1" applyBorder="1" applyAlignment="1">
      <alignment horizontal="left" vertical="center"/>
    </xf>
    <xf numFmtId="3" fontId="33" fillId="0" borderId="51" xfId="108" quotePrefix="1" applyNumberFormat="1" applyFont="1" applyBorder="1" applyAlignment="1">
      <alignment horizontal="left" vertical="center"/>
    </xf>
    <xf numFmtId="4" fontId="27" fillId="0" borderId="11" xfId="108" applyNumberFormat="1" applyFont="1" applyBorder="1" applyAlignment="1">
      <alignment horizontal="right" vertical="center"/>
    </xf>
    <xf numFmtId="3" fontId="27" fillId="0" borderId="10" xfId="108" applyNumberFormat="1" applyFont="1" applyBorder="1" applyAlignment="1">
      <alignment horizontal="right" vertical="center"/>
    </xf>
    <xf numFmtId="0" fontId="30" fillId="0" borderId="42" xfId="108" applyFont="1" applyBorder="1" applyAlignment="1">
      <alignment horizontal="left" vertical="center"/>
    </xf>
    <xf numFmtId="0" fontId="30" fillId="0" borderId="42" xfId="108" applyFont="1" applyBorder="1" applyAlignment="1">
      <alignment horizontal="center" vertical="center"/>
    </xf>
    <xf numFmtId="4" fontId="37" fillId="0" borderId="43" xfId="108" applyNumberFormat="1" applyFont="1" applyBorder="1" applyAlignment="1">
      <alignment horizontal="left" vertical="center" wrapText="1"/>
    </xf>
    <xf numFmtId="3" fontId="33" fillId="0" borderId="35" xfId="108" quotePrefix="1" applyNumberFormat="1" applyFont="1" applyBorder="1" applyAlignment="1">
      <alignment horizontal="left" vertical="center"/>
    </xf>
    <xf numFmtId="3" fontId="27" fillId="0" borderId="33" xfId="108" applyNumberFormat="1" applyFont="1" applyBorder="1" applyAlignment="1">
      <alignment horizontal="left" vertical="center"/>
    </xf>
    <xf numFmtId="4" fontId="27" fillId="0" borderId="40" xfId="108" applyNumberFormat="1" applyFont="1" applyBorder="1" applyAlignment="1">
      <alignment horizontal="right" vertical="center"/>
    </xf>
    <xf numFmtId="3" fontId="27" fillId="0" borderId="47" xfId="108" applyNumberFormat="1" applyFont="1" applyBorder="1" applyAlignment="1">
      <alignment horizontal="left" vertical="center"/>
    </xf>
    <xf numFmtId="3" fontId="27" fillId="0" borderId="39" xfId="108" applyNumberFormat="1" applyFont="1" applyBorder="1" applyAlignment="1">
      <alignment horizontal="right" vertical="center"/>
    </xf>
    <xf numFmtId="0" fontId="30" fillId="0" borderId="41" xfId="108" applyFont="1" applyBorder="1" applyAlignment="1">
      <alignment horizontal="center" vertical="center"/>
    </xf>
    <xf numFmtId="49" fontId="35" fillId="0" borderId="42" xfId="108" applyNumberFormat="1" applyFont="1" applyBorder="1" applyAlignment="1">
      <alignment horizontal="left" vertical="center"/>
    </xf>
    <xf numFmtId="4" fontId="36" fillId="0" borderId="43" xfId="108" applyNumberFormat="1" applyFont="1" applyBorder="1" applyAlignment="1">
      <alignment horizontal="left" vertical="center"/>
    </xf>
    <xf numFmtId="49" fontId="35" fillId="0" borderId="42" xfId="108" applyNumberFormat="1" applyFont="1" applyBorder="1" applyAlignment="1">
      <alignment horizontal="center" vertical="center"/>
    </xf>
    <xf numFmtId="0" fontId="37" fillId="0" borderId="42" xfId="109" applyFont="1" applyBorder="1" applyAlignment="1">
      <alignment horizontal="left" vertical="center"/>
    </xf>
    <xf numFmtId="3" fontId="9" fillId="0" borderId="0" xfId="108" applyNumberFormat="1" applyFont="1" applyAlignment="1">
      <alignment vertical="top"/>
    </xf>
    <xf numFmtId="0" fontId="35" fillId="0" borderId="41" xfId="108" applyFont="1" applyBorder="1" applyAlignment="1">
      <alignment horizontal="center" vertical="center"/>
    </xf>
    <xf numFmtId="0" fontId="35" fillId="0" borderId="42" xfId="108" applyFont="1" applyBorder="1" applyAlignment="1">
      <alignment horizontal="center" vertical="center"/>
    </xf>
    <xf numFmtId="0" fontId="37" fillId="0" borderId="42" xfId="109" applyFont="1" applyBorder="1" applyAlignment="1">
      <alignment horizontal="left" vertical="center" wrapText="1"/>
    </xf>
    <xf numFmtId="3" fontId="33" fillId="0" borderId="47" xfId="108" applyNumberFormat="1" applyFont="1" applyBorder="1" applyAlignment="1">
      <alignment horizontal="left" vertical="center"/>
    </xf>
    <xf numFmtId="0" fontId="36" fillId="0" borderId="43" xfId="108" applyFont="1" applyBorder="1" applyAlignment="1">
      <alignment horizontal="left" vertical="center" wrapText="1"/>
    </xf>
    <xf numFmtId="4" fontId="37" fillId="0" borderId="43" xfId="108" applyNumberFormat="1" applyFont="1" applyBorder="1" applyAlignment="1">
      <alignment horizontal="left" vertical="center"/>
    </xf>
    <xf numFmtId="49" fontId="36" fillId="0" borderId="41" xfId="109" applyNumberFormat="1" applyFont="1" applyBorder="1" applyAlignment="1">
      <alignment horizontal="left" vertical="center"/>
    </xf>
    <xf numFmtId="49" fontId="36" fillId="0" borderId="42" xfId="109" applyNumberFormat="1" applyFont="1" applyBorder="1" applyAlignment="1">
      <alignment horizontal="left" vertical="center"/>
    </xf>
    <xf numFmtId="0" fontId="37" fillId="0" borderId="43" xfId="108" applyFont="1" applyBorder="1" applyAlignment="1">
      <alignment horizontal="left" vertical="center" wrapText="1"/>
    </xf>
    <xf numFmtId="49" fontId="37" fillId="0" borderId="41" xfId="109" applyNumberFormat="1" applyFont="1" applyBorder="1" applyAlignment="1">
      <alignment horizontal="left" vertical="center"/>
    </xf>
    <xf numFmtId="49" fontId="37" fillId="0" borderId="42" xfId="15" applyNumberFormat="1" applyFont="1" applyBorder="1" applyAlignment="1">
      <alignment horizontal="left" vertical="center"/>
    </xf>
    <xf numFmtId="165" fontId="37" fillId="0" borderId="42" xfId="15" applyFont="1" applyFill="1" applyBorder="1" applyAlignment="1">
      <alignment horizontal="left" vertical="center" wrapText="1"/>
    </xf>
    <xf numFmtId="49" fontId="37" fillId="0" borderId="42" xfId="109" applyNumberFormat="1" applyFont="1" applyBorder="1" applyAlignment="1">
      <alignment horizontal="left" vertical="center"/>
    </xf>
    <xf numFmtId="0" fontId="35" fillId="5" borderId="41" xfId="108" applyFont="1" applyFill="1" applyBorder="1" applyAlignment="1">
      <alignment horizontal="center" vertical="center"/>
    </xf>
    <xf numFmtId="0" fontId="35" fillId="5" borderId="42" xfId="108" applyFont="1" applyFill="1" applyBorder="1" applyAlignment="1">
      <alignment horizontal="left" vertical="center"/>
    </xf>
    <xf numFmtId="0" fontId="35" fillId="5" borderId="42" xfId="108" applyFont="1" applyFill="1" applyBorder="1" applyAlignment="1">
      <alignment horizontal="center" vertical="center"/>
    </xf>
    <xf numFmtId="0" fontId="35" fillId="5" borderId="43" xfId="108" applyFont="1" applyFill="1" applyBorder="1" applyAlignment="1">
      <alignment horizontal="left" vertical="center"/>
    </xf>
    <xf numFmtId="3" fontId="33" fillId="5" borderId="57" xfId="108" applyNumberFormat="1" applyFont="1" applyFill="1" applyBorder="1" applyAlignment="1">
      <alignment horizontal="left" vertical="center"/>
    </xf>
    <xf numFmtId="3" fontId="33" fillId="5" borderId="58" xfId="108" applyNumberFormat="1" applyFont="1" applyFill="1" applyBorder="1" applyAlignment="1">
      <alignment horizontal="center" vertical="center"/>
    </xf>
    <xf numFmtId="3" fontId="33" fillId="5" borderId="58" xfId="108" applyNumberFormat="1" applyFont="1" applyFill="1" applyBorder="1" applyAlignment="1">
      <alignment horizontal="left" vertical="center"/>
    </xf>
    <xf numFmtId="4" fontId="33" fillId="5" borderId="59" xfId="108" applyNumberFormat="1" applyFont="1" applyFill="1" applyBorder="1" applyAlignment="1">
      <alignment horizontal="left" vertical="center"/>
    </xf>
    <xf numFmtId="3" fontId="33" fillId="5" borderId="60" xfId="108" applyNumberFormat="1" applyFont="1" applyFill="1" applyBorder="1" applyAlignment="1">
      <alignment horizontal="left" vertical="center"/>
    </xf>
    <xf numFmtId="3" fontId="33" fillId="5" borderId="61" xfId="108" applyNumberFormat="1" applyFont="1" applyFill="1" applyBorder="1" applyAlignment="1">
      <alignment horizontal="left" vertical="center"/>
    </xf>
    <xf numFmtId="3" fontId="33" fillId="5" borderId="62" xfId="108" applyNumberFormat="1" applyFont="1" applyFill="1" applyBorder="1" applyAlignment="1">
      <alignment horizontal="right" vertical="center"/>
    </xf>
    <xf numFmtId="4" fontId="33" fillId="5" borderId="63" xfId="108" applyNumberFormat="1" applyFont="1" applyFill="1" applyBorder="1" applyAlignment="1">
      <alignment horizontal="right" vertical="center"/>
    </xf>
    <xf numFmtId="0" fontId="30" fillId="3" borderId="41" xfId="108" applyFont="1" applyFill="1" applyBorder="1" applyAlignment="1">
      <alignment horizontal="center" vertical="center"/>
    </xf>
    <xf numFmtId="0" fontId="33" fillId="0" borderId="46" xfId="109" applyFont="1" applyBorder="1"/>
    <xf numFmtId="0" fontId="33" fillId="0" borderId="64" xfId="109" applyFont="1" applyBorder="1"/>
    <xf numFmtId="0" fontId="27" fillId="3" borderId="43" xfId="108" applyFont="1" applyFill="1" applyBorder="1" applyAlignment="1">
      <alignment horizontal="left" vertical="center" wrapText="1"/>
    </xf>
    <xf numFmtId="3" fontId="27" fillId="4" borderId="2" xfId="108" applyNumberFormat="1" applyFont="1" applyFill="1" applyBorder="1" applyAlignment="1">
      <alignment horizontal="left" vertical="center" wrapText="1"/>
    </xf>
    <xf numFmtId="4" fontId="27" fillId="4" borderId="40" xfId="108" applyNumberFormat="1" applyFont="1" applyFill="1" applyBorder="1" applyAlignment="1">
      <alignment horizontal="right" vertical="center"/>
    </xf>
    <xf numFmtId="3" fontId="2" fillId="0" borderId="0" xfId="108" applyNumberFormat="1" applyAlignment="1">
      <alignment vertical="top"/>
    </xf>
    <xf numFmtId="3" fontId="2" fillId="0" borderId="0" xfId="108" applyNumberFormat="1"/>
    <xf numFmtId="49" fontId="30" fillId="0" borderId="42" xfId="108" applyNumberFormat="1" applyFont="1" applyBorder="1" applyAlignment="1">
      <alignment horizontal="center" vertical="center"/>
    </xf>
    <xf numFmtId="0" fontId="30" fillId="0" borderId="43" xfId="108" applyFont="1" applyBorder="1" applyAlignment="1">
      <alignment horizontal="left" vertical="center" wrapText="1"/>
    </xf>
    <xf numFmtId="3" fontId="27" fillId="0" borderId="42" xfId="108" applyNumberFormat="1" applyFont="1" applyBorder="1" applyAlignment="1">
      <alignment horizontal="left" vertical="center" wrapText="1"/>
    </xf>
    <xf numFmtId="2" fontId="30" fillId="0" borderId="43" xfId="109" applyNumberFormat="1" applyFont="1" applyBorder="1" applyAlignment="1">
      <alignment horizontal="left" vertical="center" wrapText="1"/>
    </xf>
    <xf numFmtId="0" fontId="30" fillId="4" borderId="41" xfId="108" applyFont="1" applyFill="1" applyBorder="1" applyAlignment="1">
      <alignment horizontal="center" vertical="center"/>
    </xf>
    <xf numFmtId="4" fontId="27" fillId="4" borderId="43" xfId="108" applyNumberFormat="1" applyFont="1" applyFill="1" applyBorder="1" applyAlignment="1">
      <alignment horizontal="left" vertical="center"/>
    </xf>
    <xf numFmtId="3" fontId="27" fillId="4" borderId="42" xfId="108" applyNumberFormat="1" applyFont="1" applyFill="1" applyBorder="1" applyAlignment="1">
      <alignment horizontal="left" vertical="center"/>
    </xf>
    <xf numFmtId="0" fontId="30" fillId="4" borderId="41" xfId="108" applyFont="1" applyFill="1" applyBorder="1" applyAlignment="1">
      <alignment horizontal="center" vertical="center"/>
    </xf>
    <xf numFmtId="0" fontId="30" fillId="4" borderId="42" xfId="108" applyFont="1" applyFill="1" applyBorder="1" applyAlignment="1">
      <alignment horizontal="left" vertical="center"/>
    </xf>
    <xf numFmtId="0" fontId="30" fillId="4" borderId="42" xfId="108" applyFont="1" applyFill="1" applyBorder="1" applyAlignment="1">
      <alignment horizontal="center" vertical="center"/>
    </xf>
    <xf numFmtId="0" fontId="30" fillId="6" borderId="12" xfId="108" applyFont="1" applyFill="1" applyBorder="1" applyAlignment="1">
      <alignment horizontal="center" vertical="center"/>
    </xf>
    <xf numFmtId="0" fontId="30" fillId="6" borderId="13" xfId="108" applyFont="1" applyFill="1" applyBorder="1" applyAlignment="1">
      <alignment horizontal="left" vertical="center"/>
    </xf>
    <xf numFmtId="0" fontId="30" fillId="6" borderId="13" xfId="108" applyFont="1" applyFill="1" applyBorder="1" applyAlignment="1">
      <alignment horizontal="center" vertical="center"/>
    </xf>
    <xf numFmtId="0" fontId="30" fillId="6" borderId="14" xfId="108" applyFont="1" applyFill="1" applyBorder="1" applyAlignment="1">
      <alignment horizontal="left" vertical="center" wrapText="1"/>
    </xf>
    <xf numFmtId="3" fontId="27" fillId="6" borderId="13" xfId="108" applyNumberFormat="1" applyFont="1" applyFill="1" applyBorder="1" applyAlignment="1">
      <alignment horizontal="left" vertical="center" wrapText="1"/>
    </xf>
    <xf numFmtId="4" fontId="27" fillId="6" borderId="52" xfId="108" applyNumberFormat="1" applyFont="1" applyFill="1" applyBorder="1" applyAlignment="1">
      <alignment horizontal="right" vertical="center"/>
    </xf>
    <xf numFmtId="0" fontId="30" fillId="4" borderId="32" xfId="108" applyFont="1" applyFill="1" applyBorder="1" applyAlignment="1">
      <alignment horizontal="center" vertical="center"/>
    </xf>
    <xf numFmtId="0" fontId="33" fillId="0" borderId="37" xfId="109" applyFont="1" applyBorder="1"/>
    <xf numFmtId="0" fontId="33" fillId="0" borderId="65" xfId="109" applyFont="1" applyBorder="1"/>
    <xf numFmtId="0" fontId="30" fillId="4" borderId="34" xfId="108" applyFont="1" applyFill="1" applyBorder="1" applyAlignment="1">
      <alignment horizontal="left" vertical="center" wrapText="1"/>
    </xf>
    <xf numFmtId="3" fontId="27" fillId="4" borderId="39" xfId="108" applyNumberFormat="1" applyFont="1" applyFill="1" applyBorder="1" applyAlignment="1">
      <alignment horizontal="left" vertical="center" wrapText="1"/>
    </xf>
    <xf numFmtId="3" fontId="27" fillId="4" borderId="39" xfId="110" applyNumberFormat="1" applyFont="1" applyFill="1" applyBorder="1" applyAlignment="1">
      <alignment horizontal="left" vertical="center" wrapText="1"/>
    </xf>
    <xf numFmtId="4" fontId="27" fillId="4" borderId="36" xfId="108" applyNumberFormat="1" applyFont="1" applyFill="1" applyBorder="1" applyAlignment="1">
      <alignment horizontal="left" vertical="center" wrapText="1"/>
    </xf>
    <xf numFmtId="3" fontId="27" fillId="7" borderId="37" xfId="108" applyNumberFormat="1" applyFont="1" applyFill="1" applyBorder="1" applyAlignment="1">
      <alignment horizontal="left" vertical="center" wrapText="1"/>
    </xf>
    <xf numFmtId="3" fontId="27" fillId="7" borderId="38" xfId="108" applyNumberFormat="1" applyFont="1" applyFill="1" applyBorder="1" applyAlignment="1">
      <alignment horizontal="left" vertical="center" wrapText="1"/>
    </xf>
    <xf numFmtId="3" fontId="27" fillId="4" borderId="38" xfId="108" applyNumberFormat="1" applyFont="1" applyFill="1" applyBorder="1" applyAlignment="1">
      <alignment horizontal="left" vertical="center" wrapText="1"/>
    </xf>
    <xf numFmtId="0" fontId="38" fillId="0" borderId="43" xfId="108" applyFont="1" applyBorder="1" applyAlignment="1">
      <alignment horizontal="left" vertical="center" wrapText="1"/>
    </xf>
    <xf numFmtId="3" fontId="27" fillId="0" borderId="48" xfId="108" applyNumberFormat="1" applyFont="1" applyBorder="1" applyAlignment="1">
      <alignment horizontal="left" vertical="center" wrapText="1"/>
    </xf>
    <xf numFmtId="3" fontId="27" fillId="0" borderId="48" xfId="110" applyNumberFormat="1" applyFont="1" applyBorder="1" applyAlignment="1">
      <alignment horizontal="left" vertical="center" wrapText="1"/>
    </xf>
    <xf numFmtId="4" fontId="27" fillId="0" borderId="45" xfId="108" applyNumberFormat="1" applyFont="1" applyBorder="1" applyAlignment="1">
      <alignment horizontal="left" vertical="center" wrapText="1"/>
    </xf>
    <xf numFmtId="3" fontId="27" fillId="0" borderId="47" xfId="108" applyNumberFormat="1" applyFont="1" applyBorder="1" applyAlignment="1">
      <alignment horizontal="left" vertical="center" wrapText="1"/>
    </xf>
    <xf numFmtId="4" fontId="27" fillId="0" borderId="49" xfId="108" applyNumberFormat="1" applyFont="1" applyBorder="1" applyAlignment="1">
      <alignment horizontal="right" vertical="center"/>
    </xf>
    <xf numFmtId="0" fontId="35" fillId="0" borderId="42" xfId="108" applyFont="1" applyBorder="1" applyAlignment="1">
      <alignment horizontal="left" vertical="center"/>
    </xf>
    <xf numFmtId="0" fontId="35" fillId="0" borderId="43" xfId="108" applyFont="1" applyBorder="1" applyAlignment="1">
      <alignment horizontal="left" vertical="center" wrapText="1"/>
    </xf>
    <xf numFmtId="3" fontId="33" fillId="0" borderId="48" xfId="108" applyNumberFormat="1" applyFont="1" applyBorder="1" applyAlignment="1">
      <alignment horizontal="left" vertical="center" wrapText="1"/>
    </xf>
    <xf numFmtId="3" fontId="33" fillId="0" borderId="48" xfId="110" applyNumberFormat="1" applyFont="1" applyBorder="1" applyAlignment="1">
      <alignment horizontal="left" vertical="center" wrapText="1"/>
    </xf>
    <xf numFmtId="3" fontId="33" fillId="0" borderId="42" xfId="108" applyNumberFormat="1" applyFont="1" applyBorder="1" applyAlignment="1">
      <alignment horizontal="left" vertical="center" wrapText="1"/>
    </xf>
    <xf numFmtId="0" fontId="30" fillId="0" borderId="42" xfId="108" quotePrefix="1" applyFont="1" applyBorder="1" applyAlignment="1">
      <alignment horizontal="center" vertical="center"/>
    </xf>
    <xf numFmtId="0" fontId="35" fillId="0" borderId="42" xfId="108" quotePrefix="1" applyFont="1" applyBorder="1" applyAlignment="1">
      <alignment horizontal="center" vertical="center"/>
    </xf>
    <xf numFmtId="0" fontId="35" fillId="6" borderId="41" xfId="108" applyFont="1" applyFill="1" applyBorder="1" applyAlignment="1">
      <alignment horizontal="center" vertical="center"/>
    </xf>
    <xf numFmtId="0" fontId="35" fillId="6" borderId="42" xfId="108" applyFont="1" applyFill="1" applyBorder="1" applyAlignment="1">
      <alignment horizontal="left" vertical="center"/>
    </xf>
    <xf numFmtId="0" fontId="35" fillId="6" borderId="42" xfId="108" applyFont="1" applyFill="1" applyBorder="1" applyAlignment="1">
      <alignment horizontal="center" vertical="center"/>
    </xf>
    <xf numFmtId="0" fontId="30" fillId="6" borderId="42" xfId="108" applyFont="1" applyFill="1" applyBorder="1" applyAlignment="1">
      <alignment horizontal="center" vertical="center"/>
    </xf>
    <xf numFmtId="0" fontId="35" fillId="6" borderId="43" xfId="108" applyFont="1" applyFill="1" applyBorder="1" applyAlignment="1">
      <alignment horizontal="left" vertical="center" wrapText="1"/>
    </xf>
    <xf numFmtId="3" fontId="33" fillId="6" borderId="48" xfId="108" applyNumberFormat="1" applyFont="1" applyFill="1" applyBorder="1" applyAlignment="1">
      <alignment horizontal="left" vertical="center" wrapText="1"/>
    </xf>
    <xf numFmtId="3" fontId="33" fillId="6" borderId="48" xfId="110" applyNumberFormat="1" applyFont="1" applyFill="1" applyBorder="1" applyAlignment="1">
      <alignment horizontal="left" vertical="center" wrapText="1"/>
    </xf>
    <xf numFmtId="4" fontId="27" fillId="6" borderId="45" xfId="108" applyNumberFormat="1" applyFont="1" applyFill="1" applyBorder="1" applyAlignment="1">
      <alignment horizontal="left" vertical="center" wrapText="1"/>
    </xf>
    <xf numFmtId="3" fontId="33" fillId="6" borderId="46" xfId="108" applyNumberFormat="1" applyFont="1" applyFill="1" applyBorder="1" applyAlignment="1">
      <alignment horizontal="left" vertical="center" wrapText="1"/>
    </xf>
    <xf numFmtId="3" fontId="33" fillId="6" borderId="47" xfId="108" applyNumberFormat="1" applyFont="1" applyFill="1" applyBorder="1" applyAlignment="1">
      <alignment horizontal="left" vertical="center"/>
    </xf>
    <xf numFmtId="4" fontId="27" fillId="6" borderId="49" xfId="108" applyNumberFormat="1" applyFont="1" applyFill="1" applyBorder="1" applyAlignment="1">
      <alignment horizontal="right" vertical="center"/>
    </xf>
    <xf numFmtId="3" fontId="27" fillId="7" borderId="48" xfId="108" applyNumberFormat="1" applyFont="1" applyFill="1" applyBorder="1" applyAlignment="1">
      <alignment horizontal="left" vertical="center" wrapText="1"/>
    </xf>
    <xf numFmtId="0" fontId="30" fillId="4" borderId="43" xfId="108" applyFont="1" applyFill="1" applyBorder="1" applyAlignment="1">
      <alignment horizontal="left" vertical="center" wrapText="1"/>
    </xf>
    <xf numFmtId="3" fontId="27" fillId="4" borderId="48" xfId="108" applyNumberFormat="1" applyFont="1" applyFill="1" applyBorder="1" applyAlignment="1">
      <alignment horizontal="left" vertical="center" wrapText="1"/>
    </xf>
    <xf numFmtId="3" fontId="27" fillId="4" borderId="48" xfId="110" applyNumberFormat="1" applyFont="1" applyFill="1" applyBorder="1" applyAlignment="1">
      <alignment horizontal="left" vertical="center" wrapText="1"/>
    </xf>
    <xf numFmtId="4" fontId="27" fillId="4" borderId="45" xfId="108" applyNumberFormat="1" applyFont="1" applyFill="1" applyBorder="1" applyAlignment="1">
      <alignment horizontal="left" vertical="center" wrapText="1"/>
    </xf>
    <xf numFmtId="3" fontId="27" fillId="4" borderId="46" xfId="108" applyNumberFormat="1" applyFont="1" applyFill="1" applyBorder="1" applyAlignment="1">
      <alignment horizontal="left" vertical="center" wrapText="1"/>
    </xf>
    <xf numFmtId="3" fontId="27" fillId="4" borderId="47" xfId="108" applyNumberFormat="1" applyFont="1" applyFill="1" applyBorder="1" applyAlignment="1">
      <alignment horizontal="left" vertical="center" wrapText="1"/>
    </xf>
    <xf numFmtId="4" fontId="27" fillId="4" borderId="49" xfId="108" applyNumberFormat="1" applyFont="1" applyFill="1" applyBorder="1" applyAlignment="1">
      <alignment horizontal="right" vertical="center"/>
    </xf>
    <xf numFmtId="3" fontId="7" fillId="0" borderId="0" xfId="108" applyNumberFormat="1" applyFont="1" applyAlignment="1">
      <alignment vertical="top"/>
    </xf>
    <xf numFmtId="3" fontId="27" fillId="0" borderId="46" xfId="108" applyNumberFormat="1" applyFont="1" applyBorder="1" applyAlignment="1">
      <alignment horizontal="left" vertical="center" wrapText="1"/>
    </xf>
    <xf numFmtId="3" fontId="27" fillId="7" borderId="42" xfId="108" applyNumberFormat="1" applyFont="1" applyFill="1" applyBorder="1" applyAlignment="1">
      <alignment horizontal="left" vertical="center" wrapText="1"/>
    </xf>
    <xf numFmtId="3" fontId="27" fillId="7" borderId="47" xfId="108" applyNumberFormat="1" applyFont="1" applyFill="1" applyBorder="1" applyAlignment="1">
      <alignment horizontal="left" vertical="center" wrapText="1"/>
    </xf>
    <xf numFmtId="3" fontId="27" fillId="0" borderId="48" xfId="108" applyNumberFormat="1" applyFont="1" applyBorder="1" applyAlignment="1">
      <alignment horizontal="left" vertical="center"/>
    </xf>
    <xf numFmtId="3" fontId="27" fillId="0" borderId="48" xfId="110" applyNumberFormat="1" applyFont="1" applyBorder="1" applyAlignment="1">
      <alignment horizontal="left" vertical="center"/>
    </xf>
    <xf numFmtId="3" fontId="27" fillId="0" borderId="42" xfId="108" applyNumberFormat="1" applyFont="1" applyBorder="1" applyAlignment="1">
      <alignment horizontal="left" vertical="center"/>
    </xf>
    <xf numFmtId="0" fontId="35" fillId="2" borderId="41" xfId="108" applyFont="1" applyFill="1" applyBorder="1" applyAlignment="1">
      <alignment horizontal="center" vertical="center"/>
    </xf>
    <xf numFmtId="0" fontId="35" fillId="2" borderId="42" xfId="108" applyFont="1" applyFill="1" applyBorder="1" applyAlignment="1">
      <alignment horizontal="left" vertical="center"/>
    </xf>
    <xf numFmtId="0" fontId="35" fillId="2" borderId="42" xfId="108" applyFont="1" applyFill="1" applyBorder="1" applyAlignment="1">
      <alignment horizontal="center" vertical="center"/>
    </xf>
    <xf numFmtId="0" fontId="35" fillId="2" borderId="43" xfId="108" applyFont="1" applyFill="1" applyBorder="1" applyAlignment="1">
      <alignment horizontal="left" vertical="center" wrapText="1"/>
    </xf>
    <xf numFmtId="3" fontId="6" fillId="2" borderId="0" xfId="108" applyNumberFormat="1" applyFont="1" applyFill="1" applyAlignment="1">
      <alignment vertical="top"/>
    </xf>
    <xf numFmtId="3" fontId="33" fillId="0" borderId="47" xfId="108" applyNumberFormat="1" applyFont="1" applyBorder="1" applyAlignment="1">
      <alignment horizontal="left" vertical="center" wrapText="1"/>
    </xf>
    <xf numFmtId="0" fontId="35" fillId="0" borderId="43" xfId="108" applyFont="1" applyBorder="1" applyAlignment="1">
      <alignment horizontal="left" wrapText="1"/>
    </xf>
    <xf numFmtId="4" fontId="35" fillId="0" borderId="43" xfId="108" applyNumberFormat="1" applyFont="1" applyBorder="1" applyAlignment="1">
      <alignment horizontal="left" vertical="center" wrapText="1"/>
    </xf>
    <xf numFmtId="3" fontId="33" fillId="0" borderId="46" xfId="108" applyNumberFormat="1" applyFont="1" applyBorder="1" applyAlignment="1">
      <alignment horizontal="left" vertical="center" wrapText="1"/>
    </xf>
    <xf numFmtId="3" fontId="33" fillId="0" borderId="46" xfId="110" applyNumberFormat="1" applyFont="1" applyBorder="1" applyAlignment="1">
      <alignment horizontal="left" vertical="center" wrapText="1"/>
    </xf>
    <xf numFmtId="0" fontId="4" fillId="0" borderId="0" xfId="108" applyFont="1" applyAlignment="1">
      <alignment horizontal="left" vertical="center" wrapText="1"/>
    </xf>
    <xf numFmtId="0" fontId="39" fillId="0" borderId="43" xfId="108" applyFont="1" applyBorder="1" applyAlignment="1">
      <alignment horizontal="left" vertical="center" wrapText="1"/>
    </xf>
    <xf numFmtId="3" fontId="40" fillId="0" borderId="48" xfId="110" applyNumberFormat="1" applyFont="1" applyBorder="1" applyAlignment="1">
      <alignment horizontal="left" vertical="center" wrapText="1"/>
    </xf>
    <xf numFmtId="0" fontId="35" fillId="0" borderId="43" xfId="108" quotePrefix="1" applyFont="1" applyBorder="1" applyAlignment="1">
      <alignment horizontal="left" vertical="center" wrapText="1"/>
    </xf>
    <xf numFmtId="0" fontId="41" fillId="0" borderId="41" xfId="108" applyFont="1" applyBorder="1" applyAlignment="1">
      <alignment horizontal="center" vertical="center"/>
    </xf>
    <xf numFmtId="0" fontId="41" fillId="0" borderId="42" xfId="108" applyFont="1" applyBorder="1" applyAlignment="1">
      <alignment horizontal="left" vertical="center"/>
    </xf>
    <xf numFmtId="0" fontId="41" fillId="0" borderId="42" xfId="108" applyFont="1" applyBorder="1" applyAlignment="1">
      <alignment horizontal="center" vertical="center"/>
    </xf>
    <xf numFmtId="3" fontId="42" fillId="0" borderId="48" xfId="108" applyNumberFormat="1" applyFont="1" applyBorder="1" applyAlignment="1">
      <alignment horizontal="left" vertical="center" wrapText="1"/>
    </xf>
    <xf numFmtId="3" fontId="42" fillId="0" borderId="48" xfId="110" applyNumberFormat="1" applyFont="1" applyBorder="1" applyAlignment="1">
      <alignment horizontal="left" vertical="center" wrapText="1"/>
    </xf>
    <xf numFmtId="3" fontId="42" fillId="0" borderId="42" xfId="108" applyNumberFormat="1" applyFont="1" applyBorder="1" applyAlignment="1">
      <alignment horizontal="left" vertical="center" wrapText="1"/>
    </xf>
    <xf numFmtId="3" fontId="42" fillId="0" borderId="47" xfId="108" applyNumberFormat="1" applyFont="1" applyBorder="1" applyAlignment="1">
      <alignment horizontal="left" vertical="center"/>
    </xf>
    <xf numFmtId="3" fontId="11" fillId="0" borderId="0" xfId="108" applyNumberFormat="1" applyFont="1" applyAlignment="1">
      <alignment vertical="top"/>
    </xf>
    <xf numFmtId="3" fontId="27" fillId="0" borderId="44" xfId="108" applyNumberFormat="1" applyFont="1" applyBorder="1" applyAlignment="1">
      <alignment horizontal="left" vertical="center" wrapText="1"/>
    </xf>
    <xf numFmtId="3" fontId="27" fillId="0" borderId="44" xfId="110" applyNumberFormat="1" applyFont="1" applyBorder="1" applyAlignment="1">
      <alignment horizontal="left" vertical="center" wrapText="1"/>
    </xf>
    <xf numFmtId="0" fontId="35" fillId="0" borderId="43" xfId="108" applyFont="1" applyBorder="1" applyAlignment="1">
      <alignment horizontal="center" vertical="center"/>
    </xf>
    <xf numFmtId="3" fontId="27" fillId="0" borderId="64" xfId="110" applyNumberFormat="1" applyFont="1" applyBorder="1" applyAlignment="1">
      <alignment horizontal="left" vertical="center" wrapText="1"/>
    </xf>
    <xf numFmtId="0" fontId="35" fillId="0" borderId="42" xfId="109" quotePrefix="1" applyFont="1" applyBorder="1" applyAlignment="1">
      <alignment horizontal="center" vertical="center"/>
    </xf>
    <xf numFmtId="0" fontId="35" fillId="0" borderId="42" xfId="109" applyFont="1" applyBorder="1" applyAlignment="1">
      <alignment horizontal="center" vertical="center"/>
    </xf>
    <xf numFmtId="2" fontId="35" fillId="0" borderId="43" xfId="109" applyNumberFormat="1" applyFont="1" applyBorder="1" applyAlignment="1">
      <alignment horizontal="left" vertical="center" wrapText="1"/>
    </xf>
    <xf numFmtId="3" fontId="27" fillId="4" borderId="44" xfId="108" applyNumberFormat="1" applyFont="1" applyFill="1" applyBorder="1" applyAlignment="1">
      <alignment horizontal="left" vertical="center" wrapText="1"/>
    </xf>
    <xf numFmtId="49" fontId="30" fillId="0" borderId="42" xfId="109" applyNumberFormat="1" applyFont="1" applyBorder="1" applyAlignment="1">
      <alignment horizontal="center" vertical="center"/>
    </xf>
    <xf numFmtId="49" fontId="35" fillId="0" borderId="42" xfId="109" applyNumberFormat="1" applyFont="1" applyBorder="1" applyAlignment="1">
      <alignment horizontal="center" vertical="center"/>
    </xf>
    <xf numFmtId="0" fontId="30" fillId="0" borderId="42" xfId="109" applyFont="1" applyBorder="1" applyAlignment="1">
      <alignment horizontal="center" vertical="center"/>
    </xf>
    <xf numFmtId="0" fontId="35" fillId="0" borderId="42" xfId="109" applyFont="1" applyBorder="1" applyAlignment="1">
      <alignment horizontal="left" vertical="center" wrapText="1"/>
    </xf>
    <xf numFmtId="0" fontId="35" fillId="0" borderId="43" xfId="109" applyFont="1" applyBorder="1" applyAlignment="1">
      <alignment horizontal="left" vertical="center" wrapText="1"/>
    </xf>
    <xf numFmtId="3" fontId="27" fillId="0" borderId="41" xfId="108" applyNumberFormat="1" applyFont="1" applyBorder="1" applyAlignment="1">
      <alignment horizontal="left" vertical="center" wrapText="1"/>
    </xf>
    <xf numFmtId="3" fontId="33" fillId="0" borderId="66" xfId="108" applyNumberFormat="1" applyFont="1" applyBorder="1" applyAlignment="1">
      <alignment horizontal="left" vertical="center" wrapText="1"/>
    </xf>
    <xf numFmtId="0" fontId="41" fillId="0" borderId="43" xfId="108" applyFont="1" applyBorder="1" applyAlignment="1">
      <alignment horizontal="left" vertical="center" wrapText="1"/>
    </xf>
    <xf numFmtId="0" fontId="41" fillId="0" borderId="42" xfId="108" quotePrefix="1" applyFont="1" applyBorder="1" applyAlignment="1">
      <alignment horizontal="left" vertical="center" wrapText="1"/>
    </xf>
    <xf numFmtId="0" fontId="30" fillId="0" borderId="0" xfId="109" applyFont="1"/>
    <xf numFmtId="3" fontId="33" fillId="0" borderId="49" xfId="108" applyNumberFormat="1" applyFont="1" applyBorder="1" applyAlignment="1">
      <alignment horizontal="left" vertical="center"/>
    </xf>
    <xf numFmtId="2" fontId="38" fillId="0" borderId="43" xfId="109" applyNumberFormat="1" applyFont="1" applyBorder="1" applyAlignment="1">
      <alignment horizontal="left" vertical="center" wrapText="1"/>
    </xf>
    <xf numFmtId="3" fontId="27" fillId="6" borderId="44" xfId="108" applyNumberFormat="1" applyFont="1" applyFill="1" applyBorder="1" applyAlignment="1">
      <alignment horizontal="left" vertical="center" wrapText="1"/>
    </xf>
    <xf numFmtId="3" fontId="33" fillId="6" borderId="47" xfId="108" applyNumberFormat="1" applyFont="1" applyFill="1" applyBorder="1" applyAlignment="1">
      <alignment horizontal="left" vertical="center" wrapText="1"/>
    </xf>
    <xf numFmtId="0" fontId="30" fillId="0" borderId="41" xfId="108" applyFont="1" applyBorder="1" applyAlignment="1">
      <alignment horizontal="center" vertical="center"/>
    </xf>
    <xf numFmtId="0" fontId="30" fillId="0" borderId="12" xfId="108" applyFont="1" applyBorder="1" applyAlignment="1">
      <alignment horizontal="center" vertical="center"/>
    </xf>
    <xf numFmtId="0" fontId="30" fillId="0" borderId="13" xfId="108" applyFont="1" applyBorder="1" applyAlignment="1">
      <alignment horizontal="left" vertical="center"/>
    </xf>
    <xf numFmtId="0" fontId="30" fillId="0" borderId="13" xfId="108" applyFont="1" applyBorder="1" applyAlignment="1">
      <alignment horizontal="center" vertical="center"/>
    </xf>
    <xf numFmtId="0" fontId="30" fillId="0" borderId="13" xfId="108" applyFont="1" applyBorder="1" applyAlignment="1">
      <alignment horizontal="left" vertical="center" wrapText="1"/>
    </xf>
    <xf numFmtId="3" fontId="27" fillId="0" borderId="13" xfId="108" applyNumberFormat="1" applyFont="1" applyBorder="1" applyAlignment="1">
      <alignment horizontal="left" vertical="center" wrapText="1"/>
    </xf>
    <xf numFmtId="4" fontId="27" fillId="0" borderId="50" xfId="108" applyNumberFormat="1" applyFont="1" applyBorder="1" applyAlignment="1">
      <alignment horizontal="right" vertical="center"/>
    </xf>
    <xf numFmtId="3" fontId="19" fillId="0" borderId="0" xfId="108" applyNumberFormat="1" applyFont="1" applyAlignment="1">
      <alignment horizontal="left" vertical="center"/>
    </xf>
    <xf numFmtId="3" fontId="19" fillId="0" borderId="0" xfId="108" applyNumberFormat="1" applyFont="1" applyAlignment="1">
      <alignment horizontal="right" vertical="center"/>
    </xf>
    <xf numFmtId="0" fontId="3" fillId="0" borderId="0" xfId="108" applyFont="1" applyAlignment="1">
      <alignment horizontal="center" vertical="center"/>
    </xf>
    <xf numFmtId="0" fontId="3" fillId="0" borderId="0" xfId="108" applyFont="1" applyAlignment="1">
      <alignment horizontal="left" vertical="center"/>
    </xf>
    <xf numFmtId="0" fontId="4" fillId="0" borderId="0" xfId="108" applyFont="1" applyAlignment="1">
      <alignment horizontal="left" vertical="center"/>
    </xf>
    <xf numFmtId="0" fontId="2" fillId="0" borderId="0" xfId="108" applyAlignment="1">
      <alignment horizontal="left" vertical="center"/>
    </xf>
    <xf numFmtId="0" fontId="2" fillId="0" borderId="0" xfId="108" applyAlignment="1">
      <alignment horizontal="center" vertical="center"/>
    </xf>
    <xf numFmtId="4" fontId="2" fillId="0" borderId="0" xfId="108" applyNumberFormat="1" applyAlignment="1">
      <alignment horizontal="left" vertical="center"/>
    </xf>
    <xf numFmtId="3" fontId="2" fillId="0" borderId="0" xfId="108" applyNumberFormat="1" applyAlignment="1">
      <alignment horizontal="left" vertical="center"/>
    </xf>
    <xf numFmtId="3" fontId="2" fillId="0" borderId="0" xfId="108" applyNumberFormat="1" applyAlignment="1">
      <alignment horizontal="right" vertical="center"/>
    </xf>
    <xf numFmtId="4" fontId="2" fillId="0" borderId="0" xfId="108" applyNumberFormat="1" applyAlignment="1">
      <alignment horizontal="right" vertical="center"/>
    </xf>
    <xf numFmtId="0" fontId="43" fillId="0" borderId="0" xfId="108" applyFont="1" applyAlignment="1">
      <alignment horizontal="center" vertical="center"/>
    </xf>
    <xf numFmtId="0" fontId="44" fillId="0" borderId="0" xfId="108" applyFont="1" applyAlignment="1">
      <alignment horizontal="center" vertical="center"/>
    </xf>
    <xf numFmtId="3" fontId="44" fillId="0" borderId="0" xfId="108" applyNumberFormat="1" applyFont="1" applyAlignment="1">
      <alignment horizontal="center" vertical="center"/>
    </xf>
    <xf numFmtId="0" fontId="43" fillId="0" borderId="0" xfId="108" applyFont="1" applyAlignment="1">
      <alignment horizontal="center" vertical="center"/>
    </xf>
    <xf numFmtId="0" fontId="43" fillId="0" borderId="0" xfId="108" applyFont="1" applyAlignment="1">
      <alignment horizontal="left" vertical="center"/>
    </xf>
    <xf numFmtId="4" fontId="2" fillId="0" borderId="0" xfId="108" applyNumberFormat="1"/>
    <xf numFmtId="0" fontId="34" fillId="0" borderId="0" xfId="109"/>
    <xf numFmtId="0" fontId="2" fillId="0" borderId="0" xfId="108" applyAlignment="1">
      <alignment horizontal="right" vertical="center"/>
    </xf>
  </cellXfs>
  <cellStyles count="111">
    <cellStyle name="Comma [0] 2" xfId="3" xr:uid="{00000000-0005-0000-0000-000000000000}"/>
    <cellStyle name="Comma 10" xfId="4" xr:uid="{00000000-0005-0000-0000-000001000000}"/>
    <cellStyle name="Comma 10 2" xfId="5" xr:uid="{00000000-0005-0000-0000-000002000000}"/>
    <cellStyle name="Comma 11" xfId="6" xr:uid="{00000000-0005-0000-0000-000003000000}"/>
    <cellStyle name="Comma 12" xfId="7" xr:uid="{00000000-0005-0000-0000-000004000000}"/>
    <cellStyle name="Comma 13" xfId="8" xr:uid="{00000000-0005-0000-0000-000005000000}"/>
    <cellStyle name="Comma 14" xfId="9" xr:uid="{00000000-0005-0000-0000-000006000000}"/>
    <cellStyle name="Comma 15" xfId="10" xr:uid="{00000000-0005-0000-0000-000007000000}"/>
    <cellStyle name="Comma 16" xfId="11" xr:uid="{00000000-0005-0000-0000-000008000000}"/>
    <cellStyle name="Comma 17" xfId="12" xr:uid="{00000000-0005-0000-0000-000009000000}"/>
    <cellStyle name="Comma 18" xfId="13" xr:uid="{00000000-0005-0000-0000-00000A000000}"/>
    <cellStyle name="Comma 19" xfId="14" xr:uid="{00000000-0005-0000-0000-00000B000000}"/>
    <cellStyle name="Comma 2" xfId="15" xr:uid="{00000000-0005-0000-0000-00000C000000}"/>
    <cellStyle name="Comma 2 2" xfId="16" xr:uid="{00000000-0005-0000-0000-00000D000000}"/>
    <cellStyle name="Comma 2 3" xfId="17" xr:uid="{00000000-0005-0000-0000-00000E000000}"/>
    <cellStyle name="Comma 2 4" xfId="18" xr:uid="{00000000-0005-0000-0000-00000F000000}"/>
    <cellStyle name="Comma 2 5" xfId="19" xr:uid="{00000000-0005-0000-0000-000010000000}"/>
    <cellStyle name="Comma 20" xfId="20" xr:uid="{00000000-0005-0000-0000-000011000000}"/>
    <cellStyle name="Comma 3" xfId="21" xr:uid="{00000000-0005-0000-0000-000012000000}"/>
    <cellStyle name="Comma 4" xfId="22" xr:uid="{00000000-0005-0000-0000-000013000000}"/>
    <cellStyle name="Comma 5" xfId="23" xr:uid="{00000000-0005-0000-0000-000014000000}"/>
    <cellStyle name="Comma 6" xfId="24" xr:uid="{00000000-0005-0000-0000-000015000000}"/>
    <cellStyle name="Comma 7" xfId="25" xr:uid="{00000000-0005-0000-0000-000016000000}"/>
    <cellStyle name="Comma 8" xfId="26" xr:uid="{00000000-0005-0000-0000-000017000000}"/>
    <cellStyle name="Comma 9" xfId="27" xr:uid="{00000000-0005-0000-0000-000018000000}"/>
    <cellStyle name="Hyperlink 2" xfId="28" xr:uid="{00000000-0005-0000-0000-000019000000}"/>
    <cellStyle name="Normal" xfId="0" builtinId="0"/>
    <cellStyle name="Normal 10" xfId="29" xr:uid="{00000000-0005-0000-0000-00001B000000}"/>
    <cellStyle name="Normal 11" xfId="30" xr:uid="{00000000-0005-0000-0000-00001C000000}"/>
    <cellStyle name="Normal 12" xfId="31" xr:uid="{00000000-0005-0000-0000-00001D000000}"/>
    <cellStyle name="Normal 13" xfId="32" xr:uid="{00000000-0005-0000-0000-00001E000000}"/>
    <cellStyle name="Normal 14" xfId="33" xr:uid="{00000000-0005-0000-0000-00001F000000}"/>
    <cellStyle name="Normal 15" xfId="34" xr:uid="{00000000-0005-0000-0000-000020000000}"/>
    <cellStyle name="Normal 16" xfId="35" xr:uid="{00000000-0005-0000-0000-000021000000}"/>
    <cellStyle name="Normal 17" xfId="36" xr:uid="{00000000-0005-0000-0000-000022000000}"/>
    <cellStyle name="Normal 18" xfId="37" xr:uid="{00000000-0005-0000-0000-000023000000}"/>
    <cellStyle name="Normal 19" xfId="38" xr:uid="{00000000-0005-0000-0000-000024000000}"/>
    <cellStyle name="Normal 2" xfId="1" xr:uid="{00000000-0005-0000-0000-000025000000}"/>
    <cellStyle name="Normal 2 12" xfId="110" xr:uid="{2EB35B59-8519-43F6-8219-9D84EF90F2BB}"/>
    <cellStyle name="Normal 2 2" xfId="39" xr:uid="{00000000-0005-0000-0000-000026000000}"/>
    <cellStyle name="Normal 2 2 2" xfId="40" xr:uid="{00000000-0005-0000-0000-000027000000}"/>
    <cellStyle name="Normal 2 2 2 2" xfId="41" xr:uid="{00000000-0005-0000-0000-000028000000}"/>
    <cellStyle name="Normal 2 2 2 3" xfId="108" xr:uid="{9EEA908A-6307-440D-9EAD-19417427DECE}"/>
    <cellStyle name="Normal 2 3" xfId="2" xr:uid="{00000000-0005-0000-0000-000029000000}"/>
    <cellStyle name="Normal 20" xfId="42" xr:uid="{00000000-0005-0000-0000-00002A000000}"/>
    <cellStyle name="Normal 21" xfId="43" xr:uid="{00000000-0005-0000-0000-00002B000000}"/>
    <cellStyle name="Normal 22" xfId="44" xr:uid="{00000000-0005-0000-0000-00002C000000}"/>
    <cellStyle name="Normal 23" xfId="45" xr:uid="{00000000-0005-0000-0000-00002D000000}"/>
    <cellStyle name="Normal 24" xfId="46" xr:uid="{00000000-0005-0000-0000-00002E000000}"/>
    <cellStyle name="Normal 25" xfId="47" xr:uid="{00000000-0005-0000-0000-00002F000000}"/>
    <cellStyle name="Normal 26" xfId="48" xr:uid="{00000000-0005-0000-0000-000030000000}"/>
    <cellStyle name="Normal 27" xfId="109" xr:uid="{FCF005FA-C14B-4687-A89E-C48CC9DA35AB}"/>
    <cellStyle name="Normal 3" xfId="49" xr:uid="{00000000-0005-0000-0000-000031000000}"/>
    <cellStyle name="Normal 3 2" xfId="50" xr:uid="{00000000-0005-0000-0000-000032000000}"/>
    <cellStyle name="Normal 3 2 2" xfId="51" xr:uid="{00000000-0005-0000-0000-000033000000}"/>
    <cellStyle name="Normal 3 3" xfId="52" xr:uid="{00000000-0005-0000-0000-000034000000}"/>
    <cellStyle name="Normal 3 3 2" xfId="53" xr:uid="{00000000-0005-0000-0000-000035000000}"/>
    <cellStyle name="Normal 3 4" xfId="54" xr:uid="{00000000-0005-0000-0000-000036000000}"/>
    <cellStyle name="Normal 4" xfId="55" xr:uid="{00000000-0005-0000-0000-000037000000}"/>
    <cellStyle name="Normal 4 2" xfId="56" xr:uid="{00000000-0005-0000-0000-000038000000}"/>
    <cellStyle name="Normal 4 2 2" xfId="57" xr:uid="{00000000-0005-0000-0000-000039000000}"/>
    <cellStyle name="Normal 4 2 3" xfId="58" xr:uid="{00000000-0005-0000-0000-00003A000000}"/>
    <cellStyle name="Normal 4 3" xfId="59" xr:uid="{00000000-0005-0000-0000-00003B000000}"/>
    <cellStyle name="Normal 5" xfId="60" xr:uid="{00000000-0005-0000-0000-00003C000000}"/>
    <cellStyle name="Normal 5 2" xfId="61" xr:uid="{00000000-0005-0000-0000-00003D000000}"/>
    <cellStyle name="Normal 5 2 2" xfId="62" xr:uid="{00000000-0005-0000-0000-00003E000000}"/>
    <cellStyle name="Normal 5 3" xfId="63" xr:uid="{00000000-0005-0000-0000-00003F000000}"/>
    <cellStyle name="Normal 5 4" xfId="64" xr:uid="{00000000-0005-0000-0000-000040000000}"/>
    <cellStyle name="Normal 6" xfId="65" xr:uid="{00000000-0005-0000-0000-000041000000}"/>
    <cellStyle name="Normal 6 2" xfId="66" xr:uid="{00000000-0005-0000-0000-000042000000}"/>
    <cellStyle name="Normal 6 3" xfId="67" xr:uid="{00000000-0005-0000-0000-000043000000}"/>
    <cellStyle name="Normal 7" xfId="68" xr:uid="{00000000-0005-0000-0000-000044000000}"/>
    <cellStyle name="Normal 7 2" xfId="69" xr:uid="{00000000-0005-0000-0000-000045000000}"/>
    <cellStyle name="Normal 7 2 2" xfId="70" xr:uid="{00000000-0005-0000-0000-000046000000}"/>
    <cellStyle name="Normal 7 2 2 2" xfId="71" xr:uid="{00000000-0005-0000-0000-000047000000}"/>
    <cellStyle name="Normal 7 2 2 2 2" xfId="72" xr:uid="{00000000-0005-0000-0000-000048000000}"/>
    <cellStyle name="Normal 7 2 2 2 2 2" xfId="73" xr:uid="{00000000-0005-0000-0000-000049000000}"/>
    <cellStyle name="Normal 7 2 2 2 3" xfId="74" xr:uid="{00000000-0005-0000-0000-00004A000000}"/>
    <cellStyle name="Normal 7 2 2 3" xfId="75" xr:uid="{00000000-0005-0000-0000-00004B000000}"/>
    <cellStyle name="Normal 7 2 2 3 2" xfId="76" xr:uid="{00000000-0005-0000-0000-00004C000000}"/>
    <cellStyle name="Normal 7 2 2 4" xfId="77" xr:uid="{00000000-0005-0000-0000-00004D000000}"/>
    <cellStyle name="Normal 7 2 3" xfId="78" xr:uid="{00000000-0005-0000-0000-00004E000000}"/>
    <cellStyle name="Normal 7 2 3 2" xfId="79" xr:uid="{00000000-0005-0000-0000-00004F000000}"/>
    <cellStyle name="Normal 7 2 3 2 2" xfId="80" xr:uid="{00000000-0005-0000-0000-000050000000}"/>
    <cellStyle name="Normal 7 2 3 3" xfId="81" xr:uid="{00000000-0005-0000-0000-000051000000}"/>
    <cellStyle name="Normal 7 2 4" xfId="82" xr:uid="{00000000-0005-0000-0000-000052000000}"/>
    <cellStyle name="Normal 7 2 4 2" xfId="83" xr:uid="{00000000-0005-0000-0000-000053000000}"/>
    <cellStyle name="Normal 7 2 5" xfId="84" xr:uid="{00000000-0005-0000-0000-000054000000}"/>
    <cellStyle name="Normal 7 3" xfId="85" xr:uid="{00000000-0005-0000-0000-000055000000}"/>
    <cellStyle name="Normal 7 3 2" xfId="86" xr:uid="{00000000-0005-0000-0000-000056000000}"/>
    <cellStyle name="Normal 7 3 2 2" xfId="87" xr:uid="{00000000-0005-0000-0000-000057000000}"/>
    <cellStyle name="Normal 7 3 2 2 2" xfId="88" xr:uid="{00000000-0005-0000-0000-000058000000}"/>
    <cellStyle name="Normal 7 3 2 3" xfId="89" xr:uid="{00000000-0005-0000-0000-000059000000}"/>
    <cellStyle name="Normal 7 3 3" xfId="90" xr:uid="{00000000-0005-0000-0000-00005A000000}"/>
    <cellStyle name="Normal 7 3 3 2" xfId="91" xr:uid="{00000000-0005-0000-0000-00005B000000}"/>
    <cellStyle name="Normal 7 3 4" xfId="92" xr:uid="{00000000-0005-0000-0000-00005C000000}"/>
    <cellStyle name="Normal 7 4" xfId="93" xr:uid="{00000000-0005-0000-0000-00005D000000}"/>
    <cellStyle name="Normal 7 4 2" xfId="94" xr:uid="{00000000-0005-0000-0000-00005E000000}"/>
    <cellStyle name="Normal 7 4 2 2" xfId="95" xr:uid="{00000000-0005-0000-0000-00005F000000}"/>
    <cellStyle name="Normal 7 4 3" xfId="96" xr:uid="{00000000-0005-0000-0000-000060000000}"/>
    <cellStyle name="Normal 7 5" xfId="97" xr:uid="{00000000-0005-0000-0000-000061000000}"/>
    <cellStyle name="Normal 7 6" xfId="98" xr:uid="{00000000-0005-0000-0000-000062000000}"/>
    <cellStyle name="Normal 7 6 2" xfId="99" xr:uid="{00000000-0005-0000-0000-000063000000}"/>
    <cellStyle name="Normal 7 7" xfId="100" xr:uid="{00000000-0005-0000-0000-000064000000}"/>
    <cellStyle name="Normal 8" xfId="101" xr:uid="{00000000-0005-0000-0000-000065000000}"/>
    <cellStyle name="Normal 8 2" xfId="102" xr:uid="{00000000-0005-0000-0000-000066000000}"/>
    <cellStyle name="Normal 8 2 2" xfId="103" xr:uid="{00000000-0005-0000-0000-000067000000}"/>
    <cellStyle name="Normal 8 2 2 2" xfId="104" xr:uid="{00000000-0005-0000-0000-000068000000}"/>
    <cellStyle name="Normal 8 2 3" xfId="105" xr:uid="{00000000-0005-0000-0000-000069000000}"/>
    <cellStyle name="Normal 8 3" xfId="106" xr:uid="{00000000-0005-0000-0000-00006A000000}"/>
    <cellStyle name="Normal 9" xfId="107" xr:uid="{00000000-0005-0000-0000-00006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AA56E-FEE1-4479-9B01-CF94A725C932}">
  <sheetPr>
    <tabColor rgb="FF92D050"/>
    <pageSetUpPr fitToPage="1"/>
  </sheetPr>
  <dimension ref="A1:EX841"/>
  <sheetViews>
    <sheetView zoomScale="54" zoomScaleNormal="54" workbookViewId="0">
      <selection activeCell="T10" sqref="T10"/>
    </sheetView>
  </sheetViews>
  <sheetFormatPr defaultColWidth="10.625" defaultRowHeight="16.5" x14ac:dyDescent="0.2"/>
  <cols>
    <col min="1" max="1" width="14.625" style="1" customWidth="1"/>
    <col min="2" max="2" width="11.25" style="1" bestFit="1" customWidth="1"/>
    <col min="3" max="3" width="13.375" style="1" bestFit="1" customWidth="1"/>
    <col min="4" max="4" width="7.375" style="1" customWidth="1"/>
    <col min="5" max="6" width="6.375" style="1" bestFit="1" customWidth="1"/>
    <col min="7" max="7" width="60.375" style="2" customWidth="1"/>
    <col min="8" max="8" width="23.25" style="3" customWidth="1"/>
    <col min="9" max="9" width="19.875" style="4" customWidth="1"/>
    <col min="10" max="10" width="20.5" style="3" customWidth="1"/>
    <col min="11" max="11" width="17" style="5" customWidth="1"/>
    <col min="12" max="12" width="21.125" style="3" customWidth="1"/>
    <col min="13" max="13" width="22" style="3" customWidth="1"/>
    <col min="14" max="14" width="17.625" style="3" customWidth="1"/>
    <col min="15" max="15" width="18.625" style="3" customWidth="1"/>
    <col min="16" max="16" width="22.375" style="6" customWidth="1"/>
    <col min="17" max="17" width="18.375" style="7" customWidth="1"/>
    <col min="18" max="18" width="10.625" style="41"/>
    <col min="19" max="16384" width="10.625" style="10"/>
  </cols>
  <sheetData>
    <row r="1" spans="1:154" ht="18" x14ac:dyDescent="0.2">
      <c r="A1" s="35"/>
      <c r="B1" s="35"/>
      <c r="C1" s="35"/>
      <c r="D1" s="35"/>
      <c r="E1" s="35"/>
      <c r="F1" s="35"/>
      <c r="G1" s="36"/>
      <c r="H1" s="36"/>
      <c r="I1" s="35"/>
      <c r="J1" s="36"/>
      <c r="K1" s="37"/>
      <c r="L1" s="36"/>
      <c r="M1" s="36"/>
      <c r="N1" s="36"/>
      <c r="O1" s="36"/>
      <c r="P1" s="38"/>
      <c r="Q1" s="39"/>
    </row>
    <row r="2" spans="1:154" ht="20.25" x14ac:dyDescent="0.2">
      <c r="A2" s="47"/>
      <c r="B2" s="47"/>
      <c r="C2" s="47"/>
      <c r="D2" s="47"/>
      <c r="E2" s="47"/>
      <c r="F2" s="47"/>
      <c r="G2" s="48"/>
      <c r="H2" s="48"/>
      <c r="I2" s="47"/>
      <c r="J2" s="48"/>
      <c r="K2" s="49"/>
      <c r="L2" s="48"/>
      <c r="M2" s="48"/>
      <c r="N2" s="48"/>
      <c r="O2" s="48"/>
      <c r="P2" s="50"/>
      <c r="Q2" s="51"/>
    </row>
    <row r="3" spans="1:154" ht="20.25" x14ac:dyDescent="0.2">
      <c r="A3" s="48"/>
      <c r="B3" s="47"/>
      <c r="C3" s="47"/>
      <c r="D3" s="47"/>
      <c r="E3" s="47"/>
      <c r="F3" s="47"/>
      <c r="G3" s="48"/>
      <c r="H3" s="48"/>
      <c r="I3" s="47"/>
      <c r="J3" s="48"/>
      <c r="K3" s="49"/>
      <c r="L3" s="48"/>
      <c r="M3" s="48"/>
      <c r="N3" s="48"/>
      <c r="O3" s="48"/>
      <c r="P3" s="50"/>
      <c r="Q3" s="51"/>
    </row>
    <row r="4" spans="1:154" ht="20.25" x14ac:dyDescent="0.2">
      <c r="A4" s="52" t="s">
        <v>432</v>
      </c>
      <c r="B4" s="47"/>
      <c r="C4" s="53"/>
      <c r="D4" s="203"/>
      <c r="E4" s="203"/>
      <c r="F4" s="203"/>
      <c r="G4" s="48"/>
      <c r="H4" s="48"/>
      <c r="I4" s="47"/>
      <c r="J4" s="48"/>
      <c r="K4" s="49"/>
      <c r="L4" s="48"/>
      <c r="M4" s="48"/>
      <c r="N4" s="48"/>
      <c r="O4" s="48"/>
      <c r="P4" s="50"/>
      <c r="Q4" s="51"/>
      <c r="R4" s="45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</row>
    <row r="5" spans="1:154" ht="36" customHeight="1" thickBot="1" x14ac:dyDescent="0.25">
      <c r="A5" s="53"/>
      <c r="B5" s="53"/>
      <c r="C5" s="53"/>
      <c r="D5" s="53"/>
      <c r="E5" s="53"/>
      <c r="F5" s="53"/>
      <c r="G5" s="226" t="s">
        <v>439</v>
      </c>
      <c r="H5" s="226"/>
      <c r="I5" s="226"/>
      <c r="J5" s="226"/>
      <c r="K5" s="226"/>
      <c r="L5" s="226"/>
      <c r="M5" s="227"/>
      <c r="N5" s="226"/>
      <c r="O5" s="54"/>
      <c r="P5" s="50"/>
      <c r="Q5" s="51"/>
      <c r="R5" s="45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</row>
    <row r="6" spans="1:154" ht="21" thickBot="1" x14ac:dyDescent="0.25">
      <c r="A6" s="228" t="s">
        <v>0</v>
      </c>
      <c r="B6" s="230" t="s">
        <v>1</v>
      </c>
      <c r="C6" s="230" t="s">
        <v>2</v>
      </c>
      <c r="D6" s="230" t="s">
        <v>3</v>
      </c>
      <c r="E6" s="230" t="s">
        <v>4</v>
      </c>
      <c r="F6" s="230" t="s">
        <v>5</v>
      </c>
      <c r="G6" s="232" t="s">
        <v>6</v>
      </c>
      <c r="H6" s="234" t="s">
        <v>7</v>
      </c>
      <c r="I6" s="235"/>
      <c r="J6" s="235"/>
      <c r="K6" s="236"/>
      <c r="L6" s="237" t="s">
        <v>8</v>
      </c>
      <c r="M6" s="238"/>
      <c r="N6" s="238"/>
      <c r="O6" s="239"/>
      <c r="P6" s="218" t="s">
        <v>9</v>
      </c>
      <c r="Q6" s="220" t="s">
        <v>241</v>
      </c>
      <c r="R6" s="45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</row>
    <row r="7" spans="1:154" s="12" customFormat="1" ht="91.15" customHeight="1" thickBot="1" x14ac:dyDescent="0.3">
      <c r="A7" s="229"/>
      <c r="B7" s="231"/>
      <c r="C7" s="231"/>
      <c r="D7" s="231"/>
      <c r="E7" s="231"/>
      <c r="F7" s="231"/>
      <c r="G7" s="233"/>
      <c r="H7" s="55" t="s">
        <v>10</v>
      </c>
      <c r="I7" s="56" t="s">
        <v>11</v>
      </c>
      <c r="J7" s="57" t="s">
        <v>12</v>
      </c>
      <c r="K7" s="58" t="s">
        <v>13</v>
      </c>
      <c r="L7" s="59" t="s">
        <v>14</v>
      </c>
      <c r="M7" s="57" t="s">
        <v>15</v>
      </c>
      <c r="N7" s="57" t="s">
        <v>16</v>
      </c>
      <c r="O7" s="60" t="s">
        <v>17</v>
      </c>
      <c r="P7" s="219"/>
      <c r="Q7" s="221"/>
      <c r="R7" s="42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</row>
    <row r="8" spans="1:154" ht="21" thickBot="1" x14ac:dyDescent="0.25">
      <c r="A8" s="61"/>
      <c r="B8" s="62"/>
      <c r="C8" s="62"/>
      <c r="D8" s="62"/>
      <c r="E8" s="62"/>
      <c r="F8" s="62"/>
      <c r="G8" s="63">
        <v>1</v>
      </c>
      <c r="H8" s="64">
        <v>2</v>
      </c>
      <c r="I8" s="62">
        <v>3</v>
      </c>
      <c r="J8" s="65">
        <v>4</v>
      </c>
      <c r="K8" s="66" t="s">
        <v>18</v>
      </c>
      <c r="L8" s="67">
        <v>6</v>
      </c>
      <c r="M8" s="65">
        <v>7</v>
      </c>
      <c r="N8" s="65">
        <v>8</v>
      </c>
      <c r="O8" s="68" t="s">
        <v>19</v>
      </c>
      <c r="P8" s="69" t="s">
        <v>20</v>
      </c>
      <c r="Q8" s="70" t="s">
        <v>21</v>
      </c>
      <c r="R8" s="42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</row>
    <row r="9" spans="1:154" ht="21" thickBot="1" x14ac:dyDescent="0.25">
      <c r="A9" s="71"/>
      <c r="B9" s="72" t="s">
        <v>22</v>
      </c>
      <c r="C9" s="72"/>
      <c r="D9" s="72"/>
      <c r="E9" s="72"/>
      <c r="F9" s="72"/>
      <c r="G9" s="73" t="s">
        <v>23</v>
      </c>
      <c r="H9" s="74">
        <f>+H10+H54</f>
        <v>0</v>
      </c>
      <c r="I9" s="74">
        <f>+I10+I54</f>
        <v>1991866.96</v>
      </c>
      <c r="J9" s="75"/>
      <c r="K9" s="76" t="s">
        <v>24</v>
      </c>
      <c r="L9" s="77">
        <f>+L10+L54</f>
        <v>0</v>
      </c>
      <c r="M9" s="75">
        <f>+M10+M54</f>
        <v>0</v>
      </c>
      <c r="N9" s="75">
        <f>+N10+N54</f>
        <v>1991866.96</v>
      </c>
      <c r="O9" s="78">
        <f>+O10+O54</f>
        <v>1991866.96</v>
      </c>
      <c r="P9" s="79">
        <f>+P10+P34</f>
        <v>-1991866.96</v>
      </c>
      <c r="Q9" s="80"/>
      <c r="R9" s="43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</row>
    <row r="10" spans="1:154" ht="20.25" x14ac:dyDescent="0.2">
      <c r="A10" s="81" t="s">
        <v>382</v>
      </c>
      <c r="B10" s="82"/>
      <c r="C10" s="82"/>
      <c r="D10" s="82"/>
      <c r="E10" s="82"/>
      <c r="F10" s="82"/>
      <c r="G10" s="83" t="s">
        <v>383</v>
      </c>
      <c r="H10" s="84">
        <f>H12+H13+H25+H11+H34+H41+H52+H36+H58</f>
        <v>0</v>
      </c>
      <c r="I10" s="84">
        <f>I12+I13+I25+I11+I41+I52+I36+I58</f>
        <v>1991866.96</v>
      </c>
      <c r="J10" s="85">
        <f>H10-I10</f>
        <v>-1991866.96</v>
      </c>
      <c r="K10" s="86" t="e">
        <f>I10/H10*100</f>
        <v>#DIV/0!</v>
      </c>
      <c r="L10" s="84">
        <f>L12+L13+L25+L11+L41+L52+L36+L58</f>
        <v>0</v>
      </c>
      <c r="M10" s="84">
        <f>M12+M13+M25+M11+M41+M52+M36+M58</f>
        <v>0</v>
      </c>
      <c r="N10" s="84">
        <f>N12+N13+N25+N11+N41+N52+N36+N58</f>
        <v>1991866.96</v>
      </c>
      <c r="O10" s="84">
        <f>O12+O13+O25+O11+O41+O52+O36+O58</f>
        <v>1991866.96</v>
      </c>
      <c r="P10" s="87">
        <f>L10-O10</f>
        <v>-1991866.96</v>
      </c>
      <c r="Q10" s="86" t="e">
        <f>ROUND(O10/L10*100,2)</f>
        <v>#DIV/0!</v>
      </c>
      <c r="R10" s="43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</row>
    <row r="11" spans="1:154" ht="40.5" x14ac:dyDescent="0.2">
      <c r="A11" s="88">
        <v>1600</v>
      </c>
      <c r="B11" s="89"/>
      <c r="C11" s="89"/>
      <c r="D11" s="89"/>
      <c r="E11" s="89"/>
      <c r="F11" s="89"/>
      <c r="G11" s="90" t="s">
        <v>25</v>
      </c>
      <c r="H11" s="91">
        <f>H12</f>
        <v>0</v>
      </c>
      <c r="I11" s="91">
        <f>I12</f>
        <v>0</v>
      </c>
      <c r="J11" s="92">
        <f t="shared" ref="J11:J65" si="0">H11-I11</f>
        <v>0</v>
      </c>
      <c r="K11" s="93" t="e">
        <f t="shared" ref="K11:K65" si="1">I11/H11*100</f>
        <v>#DIV/0!</v>
      </c>
      <c r="L11" s="91">
        <f>L12</f>
        <v>0</v>
      </c>
      <c r="M11" s="91">
        <f>M12</f>
        <v>0</v>
      </c>
      <c r="N11" s="91">
        <f>N12</f>
        <v>0</v>
      </c>
      <c r="O11" s="94">
        <f>+M11+N11</f>
        <v>0</v>
      </c>
      <c r="P11" s="95">
        <f t="shared" ref="P11:P65" si="2">L11-O11</f>
        <v>0</v>
      </c>
      <c r="Q11" s="93" t="e">
        <f t="shared" ref="Q11:Q65" si="3">ROUND(O11/L11*100,2)</f>
        <v>#DIV/0!</v>
      </c>
      <c r="R11" s="43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</row>
    <row r="12" spans="1:154" ht="40.5" x14ac:dyDescent="0.2">
      <c r="A12" s="88"/>
      <c r="B12" s="96" t="s">
        <v>400</v>
      </c>
      <c r="C12" s="89"/>
      <c r="D12" s="89"/>
      <c r="E12" s="89"/>
      <c r="F12" s="89"/>
      <c r="G12" s="90" t="s">
        <v>27</v>
      </c>
      <c r="H12" s="91">
        <v>0</v>
      </c>
      <c r="I12" s="91">
        <v>0</v>
      </c>
      <c r="J12" s="92">
        <f t="shared" si="0"/>
        <v>0</v>
      </c>
      <c r="K12" s="93" t="e">
        <f t="shared" si="1"/>
        <v>#DIV/0!</v>
      </c>
      <c r="L12" s="91">
        <v>0</v>
      </c>
      <c r="M12" s="91">
        <v>0</v>
      </c>
      <c r="N12" s="91">
        <v>0</v>
      </c>
      <c r="O12" s="97">
        <f>+M12+N12</f>
        <v>0</v>
      </c>
      <c r="P12" s="95">
        <f t="shared" si="2"/>
        <v>0</v>
      </c>
      <c r="Q12" s="93" t="e">
        <f t="shared" si="3"/>
        <v>#DIV/0!</v>
      </c>
      <c r="R12" s="43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</row>
    <row r="13" spans="1:154" ht="20.25" x14ac:dyDescent="0.2">
      <c r="A13" s="88">
        <v>2000</v>
      </c>
      <c r="B13" s="89"/>
      <c r="C13" s="89"/>
      <c r="D13" s="89"/>
      <c r="E13" s="89"/>
      <c r="F13" s="89"/>
      <c r="G13" s="98" t="s">
        <v>28</v>
      </c>
      <c r="H13" s="91">
        <f>+H14+H19</f>
        <v>0</v>
      </c>
      <c r="I13" s="91">
        <f>+I14+I19</f>
        <v>1991851.93</v>
      </c>
      <c r="J13" s="92">
        <f t="shared" si="0"/>
        <v>-1991851.93</v>
      </c>
      <c r="K13" s="93" t="e">
        <f t="shared" si="1"/>
        <v>#DIV/0!</v>
      </c>
      <c r="L13" s="91">
        <f>+L14+L19</f>
        <v>0</v>
      </c>
      <c r="M13" s="91">
        <f>+M14+M19</f>
        <v>0</v>
      </c>
      <c r="N13" s="91">
        <f>+N14+N19</f>
        <v>1991851.93</v>
      </c>
      <c r="O13" s="94">
        <f>+O14+O19</f>
        <v>1991851.93</v>
      </c>
      <c r="P13" s="95">
        <f t="shared" si="2"/>
        <v>-1991851.93</v>
      </c>
      <c r="Q13" s="93" t="e">
        <f t="shared" si="3"/>
        <v>#DIV/0!</v>
      </c>
      <c r="R13" s="43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</row>
    <row r="14" spans="1:154" ht="20.25" x14ac:dyDescent="0.2">
      <c r="A14" s="88">
        <v>2000</v>
      </c>
      <c r="B14" s="89"/>
      <c r="C14" s="89"/>
      <c r="D14" s="89"/>
      <c r="E14" s="89"/>
      <c r="F14" s="89"/>
      <c r="G14" s="98" t="s">
        <v>29</v>
      </c>
      <c r="H14" s="91">
        <f>+H15+H16+H17+H18</f>
        <v>0</v>
      </c>
      <c r="I14" s="91">
        <f>+I15+I16+I17+I18</f>
        <v>1991841.93</v>
      </c>
      <c r="J14" s="92">
        <f t="shared" si="0"/>
        <v>-1991841.93</v>
      </c>
      <c r="K14" s="93" t="e">
        <f t="shared" si="1"/>
        <v>#DIV/0!</v>
      </c>
      <c r="L14" s="91">
        <f>+L15+L16+L17+L18</f>
        <v>0</v>
      </c>
      <c r="M14" s="91">
        <f>+M15+M16+M17+M18</f>
        <v>0</v>
      </c>
      <c r="N14" s="91">
        <f>+N15+N16+N17+N18</f>
        <v>1991841.93</v>
      </c>
      <c r="O14" s="94">
        <f>+O15+O16+O17+O18</f>
        <v>1991841.93</v>
      </c>
      <c r="P14" s="95">
        <f t="shared" si="2"/>
        <v>-1991841.93</v>
      </c>
      <c r="Q14" s="93" t="e">
        <f t="shared" si="3"/>
        <v>#DIV/0!</v>
      </c>
      <c r="R14" s="43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</row>
    <row r="15" spans="1:154" s="18" customFormat="1" ht="20.25" x14ac:dyDescent="0.25">
      <c r="A15" s="88"/>
      <c r="B15" s="99" t="s">
        <v>370</v>
      </c>
      <c r="C15" s="99" t="s">
        <v>369</v>
      </c>
      <c r="D15" s="89"/>
      <c r="E15" s="89"/>
      <c r="F15" s="89"/>
      <c r="G15" s="90" t="s">
        <v>31</v>
      </c>
      <c r="H15" s="91"/>
      <c r="I15" s="91">
        <f>O15</f>
        <v>18</v>
      </c>
      <c r="J15" s="92">
        <f t="shared" si="0"/>
        <v>-18</v>
      </c>
      <c r="K15" s="93" t="e">
        <f t="shared" si="1"/>
        <v>#DIV/0!</v>
      </c>
      <c r="L15" s="91"/>
      <c r="M15" s="91"/>
      <c r="N15" s="91">
        <v>18</v>
      </c>
      <c r="O15" s="97">
        <f>+M15+N15</f>
        <v>18</v>
      </c>
      <c r="P15" s="95">
        <f t="shared" si="2"/>
        <v>-18</v>
      </c>
      <c r="Q15" s="93" t="e">
        <f t="shared" si="3"/>
        <v>#DIV/0!</v>
      </c>
      <c r="R15" s="43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</row>
    <row r="16" spans="1:154" ht="40.5" x14ac:dyDescent="0.2">
      <c r="A16" s="100"/>
      <c r="B16" s="99" t="s">
        <v>371</v>
      </c>
      <c r="C16" s="99"/>
      <c r="D16" s="99"/>
      <c r="E16" s="99"/>
      <c r="F16" s="99"/>
      <c r="G16" s="90" t="s">
        <v>34</v>
      </c>
      <c r="H16" s="91"/>
      <c r="I16" s="91">
        <f>O16</f>
        <v>15</v>
      </c>
      <c r="J16" s="92">
        <f t="shared" si="0"/>
        <v>-15</v>
      </c>
      <c r="K16" s="93" t="e">
        <f t="shared" si="1"/>
        <v>#DIV/0!</v>
      </c>
      <c r="L16" s="91"/>
      <c r="M16" s="91"/>
      <c r="N16" s="91">
        <v>15</v>
      </c>
      <c r="O16" s="97">
        <f>+M16+N16</f>
        <v>15</v>
      </c>
      <c r="P16" s="95">
        <f t="shared" si="2"/>
        <v>-15</v>
      </c>
      <c r="Q16" s="93" t="e">
        <f t="shared" si="3"/>
        <v>#DIV/0!</v>
      </c>
      <c r="R16" s="43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</row>
    <row r="17" spans="1:154" ht="40.5" x14ac:dyDescent="0.2">
      <c r="A17" s="100"/>
      <c r="B17" s="99" t="s">
        <v>372</v>
      </c>
      <c r="C17" s="99"/>
      <c r="D17" s="99"/>
      <c r="E17" s="99"/>
      <c r="F17" s="99"/>
      <c r="G17" s="90" t="s">
        <v>373</v>
      </c>
      <c r="H17" s="91"/>
      <c r="I17" s="91">
        <f>O17</f>
        <v>1125087.96</v>
      </c>
      <c r="J17" s="92">
        <f t="shared" si="0"/>
        <v>-1125087.96</v>
      </c>
      <c r="K17" s="93" t="e">
        <f t="shared" si="1"/>
        <v>#DIV/0!</v>
      </c>
      <c r="L17" s="91"/>
      <c r="M17" s="91"/>
      <c r="N17" s="91">
        <v>1125087.96</v>
      </c>
      <c r="O17" s="97">
        <f>+M17+N17</f>
        <v>1125087.96</v>
      </c>
      <c r="P17" s="95">
        <f t="shared" si="2"/>
        <v>-1125087.96</v>
      </c>
      <c r="Q17" s="93" t="e">
        <f t="shared" si="3"/>
        <v>#DIV/0!</v>
      </c>
      <c r="R17" s="43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</row>
    <row r="18" spans="1:154" ht="60.75" x14ac:dyDescent="0.2">
      <c r="A18" s="100"/>
      <c r="B18" s="99" t="s">
        <v>374</v>
      </c>
      <c r="C18" s="99"/>
      <c r="D18" s="99"/>
      <c r="E18" s="99"/>
      <c r="F18" s="99"/>
      <c r="G18" s="90" t="s">
        <v>35</v>
      </c>
      <c r="H18" s="91"/>
      <c r="I18" s="91">
        <f>O18</f>
        <v>866720.97</v>
      </c>
      <c r="J18" s="92">
        <f t="shared" si="0"/>
        <v>-866720.97</v>
      </c>
      <c r="K18" s="93" t="e">
        <f t="shared" si="1"/>
        <v>#DIV/0!</v>
      </c>
      <c r="L18" s="91"/>
      <c r="M18" s="91"/>
      <c r="N18" s="91">
        <v>866720.97</v>
      </c>
      <c r="O18" s="97">
        <f>+M18+N18</f>
        <v>866720.97</v>
      </c>
      <c r="P18" s="95">
        <f t="shared" si="2"/>
        <v>-866720.97</v>
      </c>
      <c r="Q18" s="93" t="e">
        <f t="shared" si="3"/>
        <v>#DIV/0!</v>
      </c>
      <c r="R18" s="43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</row>
    <row r="19" spans="1:154" ht="20.25" x14ac:dyDescent="0.2">
      <c r="A19" s="88">
        <v>2100</v>
      </c>
      <c r="B19" s="89"/>
      <c r="C19" s="89"/>
      <c r="D19" s="89"/>
      <c r="E19" s="89"/>
      <c r="F19" s="89"/>
      <c r="G19" s="101" t="s">
        <v>36</v>
      </c>
      <c r="H19" s="91">
        <f>H20+H23+H24</f>
        <v>0</v>
      </c>
      <c r="I19" s="91">
        <f>I20+I23+I24</f>
        <v>10</v>
      </c>
      <c r="J19" s="92">
        <f t="shared" si="0"/>
        <v>-10</v>
      </c>
      <c r="K19" s="93" t="e">
        <f t="shared" si="1"/>
        <v>#DIV/0!</v>
      </c>
      <c r="L19" s="91">
        <f>L20+L23+L24</f>
        <v>0</v>
      </c>
      <c r="M19" s="91">
        <f>M20+M23+M24</f>
        <v>0</v>
      </c>
      <c r="N19" s="91">
        <f>N20+N23+N24</f>
        <v>10</v>
      </c>
      <c r="O19" s="91">
        <f>O20+O23+O24</f>
        <v>10</v>
      </c>
      <c r="P19" s="95">
        <f t="shared" si="2"/>
        <v>-10</v>
      </c>
      <c r="Q19" s="93" t="e">
        <f t="shared" si="3"/>
        <v>#DIV/0!</v>
      </c>
      <c r="R19" s="43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</row>
    <row r="20" spans="1:154" s="18" customFormat="1" ht="20.25" x14ac:dyDescent="0.25">
      <c r="A20" s="88"/>
      <c r="B20" s="99" t="s">
        <v>375</v>
      </c>
      <c r="C20" s="89"/>
      <c r="D20" s="89"/>
      <c r="E20" s="89"/>
      <c r="F20" s="89"/>
      <c r="G20" s="102" t="s">
        <v>37</v>
      </c>
      <c r="H20" s="91">
        <f>+H21+H22</f>
        <v>0</v>
      </c>
      <c r="I20" s="91">
        <f>+I21+I22</f>
        <v>10</v>
      </c>
      <c r="J20" s="92">
        <f t="shared" si="0"/>
        <v>-10</v>
      </c>
      <c r="K20" s="93" t="e">
        <f t="shared" si="1"/>
        <v>#DIV/0!</v>
      </c>
      <c r="L20" s="91">
        <f>+L21+L22</f>
        <v>0</v>
      </c>
      <c r="M20" s="91">
        <f>+M21+M22</f>
        <v>0</v>
      </c>
      <c r="N20" s="91">
        <f>+N21+N22</f>
        <v>10</v>
      </c>
      <c r="O20" s="91">
        <f>+O21+O22</f>
        <v>10</v>
      </c>
      <c r="P20" s="95">
        <f t="shared" si="2"/>
        <v>-10</v>
      </c>
      <c r="Q20" s="93" t="e">
        <f t="shared" si="3"/>
        <v>#DIV/0!</v>
      </c>
      <c r="R20" s="43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</row>
    <row r="21" spans="1:154" ht="20.25" x14ac:dyDescent="0.2">
      <c r="A21" s="100"/>
      <c r="B21" s="99"/>
      <c r="C21" s="99" t="s">
        <v>376</v>
      </c>
      <c r="D21" s="99"/>
      <c r="E21" s="99"/>
      <c r="F21" s="99"/>
      <c r="G21" s="102" t="s">
        <v>242</v>
      </c>
      <c r="H21" s="91"/>
      <c r="I21" s="91">
        <f>O21</f>
        <v>10</v>
      </c>
      <c r="J21" s="92">
        <f t="shared" si="0"/>
        <v>-10</v>
      </c>
      <c r="K21" s="93" t="e">
        <f t="shared" si="1"/>
        <v>#DIV/0!</v>
      </c>
      <c r="L21" s="91"/>
      <c r="M21" s="91"/>
      <c r="N21" s="91">
        <v>10</v>
      </c>
      <c r="O21" s="97">
        <f>+M21+N21</f>
        <v>10</v>
      </c>
      <c r="P21" s="95">
        <f t="shared" si="2"/>
        <v>-10</v>
      </c>
      <c r="Q21" s="93" t="e">
        <f t="shared" si="3"/>
        <v>#DIV/0!</v>
      </c>
      <c r="R21" s="43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</row>
    <row r="22" spans="1:154" ht="20.25" x14ac:dyDescent="0.2">
      <c r="A22" s="100"/>
      <c r="B22" s="99"/>
      <c r="C22" s="99" t="s">
        <v>377</v>
      </c>
      <c r="D22" s="99"/>
      <c r="E22" s="99"/>
      <c r="F22" s="99"/>
      <c r="G22" s="102" t="s">
        <v>243</v>
      </c>
      <c r="H22" s="91"/>
      <c r="I22" s="91">
        <f>O22</f>
        <v>0</v>
      </c>
      <c r="J22" s="92">
        <f t="shared" si="0"/>
        <v>0</v>
      </c>
      <c r="K22" s="93" t="e">
        <f t="shared" si="1"/>
        <v>#DIV/0!</v>
      </c>
      <c r="L22" s="91"/>
      <c r="M22" s="91"/>
      <c r="N22" s="91">
        <v>0</v>
      </c>
      <c r="O22" s="97">
        <v>0</v>
      </c>
      <c r="P22" s="95">
        <f t="shared" si="2"/>
        <v>0</v>
      </c>
      <c r="Q22" s="93" t="e">
        <f t="shared" si="3"/>
        <v>#DIV/0!</v>
      </c>
      <c r="R22" s="43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</row>
    <row r="23" spans="1:154" ht="81" x14ac:dyDescent="0.2">
      <c r="A23" s="100"/>
      <c r="B23" s="99" t="s">
        <v>378</v>
      </c>
      <c r="C23" s="99"/>
      <c r="D23" s="99"/>
      <c r="E23" s="99"/>
      <c r="F23" s="99"/>
      <c r="G23" s="90" t="s">
        <v>39</v>
      </c>
      <c r="H23" s="91">
        <v>0</v>
      </c>
      <c r="I23" s="91">
        <v>0</v>
      </c>
      <c r="J23" s="92">
        <f t="shared" si="0"/>
        <v>0</v>
      </c>
      <c r="K23" s="93" t="e">
        <f t="shared" si="1"/>
        <v>#DIV/0!</v>
      </c>
      <c r="L23" s="91">
        <v>0</v>
      </c>
      <c r="M23" s="91">
        <v>0</v>
      </c>
      <c r="N23" s="91">
        <v>0</v>
      </c>
      <c r="O23" s="97">
        <f>+M23+N23</f>
        <v>0</v>
      </c>
      <c r="P23" s="95">
        <f t="shared" si="2"/>
        <v>0</v>
      </c>
      <c r="Q23" s="93" t="e">
        <f t="shared" si="3"/>
        <v>#DIV/0!</v>
      </c>
      <c r="R23" s="43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</row>
    <row r="24" spans="1:154" ht="81" x14ac:dyDescent="0.2">
      <c r="A24" s="100"/>
      <c r="B24" s="99" t="s">
        <v>379</v>
      </c>
      <c r="C24" s="99"/>
      <c r="D24" s="99"/>
      <c r="E24" s="99"/>
      <c r="F24" s="99"/>
      <c r="G24" s="90" t="s">
        <v>409</v>
      </c>
      <c r="H24" s="91">
        <v>0</v>
      </c>
      <c r="I24" s="91">
        <v>0</v>
      </c>
      <c r="J24" s="92">
        <f t="shared" si="0"/>
        <v>0</v>
      </c>
      <c r="K24" s="93" t="e">
        <f t="shared" si="1"/>
        <v>#DIV/0!</v>
      </c>
      <c r="L24" s="91">
        <v>0</v>
      </c>
      <c r="M24" s="91"/>
      <c r="N24" s="91">
        <v>0</v>
      </c>
      <c r="O24" s="97">
        <f>+M24+N24</f>
        <v>0</v>
      </c>
      <c r="P24" s="95">
        <f t="shared" si="2"/>
        <v>0</v>
      </c>
      <c r="Q24" s="93" t="e">
        <f t="shared" si="3"/>
        <v>#DIV/0!</v>
      </c>
      <c r="R24" s="43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</row>
    <row r="25" spans="1:154" ht="20.25" x14ac:dyDescent="0.2">
      <c r="A25" s="88"/>
      <c r="B25" s="89"/>
      <c r="C25" s="89"/>
      <c r="D25" s="89"/>
      <c r="E25" s="89"/>
      <c r="F25" s="89"/>
      <c r="G25" s="98" t="s">
        <v>40</v>
      </c>
      <c r="H25" s="91">
        <f>+H26+H30</f>
        <v>0</v>
      </c>
      <c r="I25" s="91">
        <f>+I26+I30</f>
        <v>15.03</v>
      </c>
      <c r="J25" s="92">
        <f t="shared" si="0"/>
        <v>-15.03</v>
      </c>
      <c r="K25" s="93" t="e">
        <f t="shared" si="1"/>
        <v>#DIV/0!</v>
      </c>
      <c r="L25" s="91">
        <f>+L26+L30</f>
        <v>0</v>
      </c>
      <c r="M25" s="91">
        <f>+M26+M30</f>
        <v>0</v>
      </c>
      <c r="N25" s="91">
        <f>+N26+N30</f>
        <v>15.03</v>
      </c>
      <c r="O25" s="94">
        <f>+O26+O30</f>
        <v>15.03</v>
      </c>
      <c r="P25" s="95">
        <f t="shared" si="2"/>
        <v>-15.03</v>
      </c>
      <c r="Q25" s="93" t="e">
        <f t="shared" si="3"/>
        <v>#DIV/0!</v>
      </c>
      <c r="R25" s="43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</row>
    <row r="26" spans="1:154" ht="20.25" x14ac:dyDescent="0.2">
      <c r="A26" s="88">
        <v>3000</v>
      </c>
      <c r="B26" s="89"/>
      <c r="C26" s="89"/>
      <c r="D26" s="89"/>
      <c r="E26" s="89"/>
      <c r="F26" s="89"/>
      <c r="G26" s="98" t="s">
        <v>41</v>
      </c>
      <c r="H26" s="91">
        <f>+H27</f>
        <v>0</v>
      </c>
      <c r="I26" s="91">
        <f>+I27</f>
        <v>0</v>
      </c>
      <c r="J26" s="92">
        <f t="shared" si="0"/>
        <v>0</v>
      </c>
      <c r="K26" s="93" t="e">
        <f t="shared" si="1"/>
        <v>#DIV/0!</v>
      </c>
      <c r="L26" s="91">
        <f>+L27</f>
        <v>0</v>
      </c>
      <c r="M26" s="91">
        <f>+M27</f>
        <v>0</v>
      </c>
      <c r="N26" s="91">
        <f>+N27</f>
        <v>0</v>
      </c>
      <c r="O26" s="94">
        <f>+O27</f>
        <v>0</v>
      </c>
      <c r="P26" s="95">
        <f t="shared" si="2"/>
        <v>0</v>
      </c>
      <c r="Q26" s="93" t="e">
        <f t="shared" si="3"/>
        <v>#DIV/0!</v>
      </c>
      <c r="R26" s="43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</row>
    <row r="27" spans="1:154" ht="20.25" x14ac:dyDescent="0.2">
      <c r="A27" s="88">
        <v>3100</v>
      </c>
      <c r="B27" s="89"/>
      <c r="C27" s="89"/>
      <c r="D27" s="89"/>
      <c r="E27" s="89"/>
      <c r="F27" s="89"/>
      <c r="G27" s="98" t="s">
        <v>42</v>
      </c>
      <c r="H27" s="91">
        <f>+H28+H29</f>
        <v>0</v>
      </c>
      <c r="I27" s="91">
        <f>+I28+I29</f>
        <v>0</v>
      </c>
      <c r="J27" s="92">
        <f t="shared" si="0"/>
        <v>0</v>
      </c>
      <c r="K27" s="93" t="e">
        <f t="shared" si="1"/>
        <v>#DIV/0!</v>
      </c>
      <c r="L27" s="91">
        <f>+L28+L29</f>
        <v>0</v>
      </c>
      <c r="M27" s="91">
        <f>+M28+M29</f>
        <v>0</v>
      </c>
      <c r="N27" s="91">
        <f>+N28+N29</f>
        <v>0</v>
      </c>
      <c r="O27" s="94">
        <f>+O28+O29</f>
        <v>0</v>
      </c>
      <c r="P27" s="95">
        <f t="shared" si="2"/>
        <v>0</v>
      </c>
      <c r="Q27" s="93" t="e">
        <f t="shared" si="3"/>
        <v>#DIV/0!</v>
      </c>
      <c r="R27" s="43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</row>
    <row r="28" spans="1:154" ht="20.25" x14ac:dyDescent="0.2">
      <c r="A28" s="100"/>
      <c r="B28" s="99" t="s">
        <v>380</v>
      </c>
      <c r="C28" s="99"/>
      <c r="D28" s="99"/>
      <c r="E28" s="99"/>
      <c r="F28" s="99"/>
      <c r="G28" s="90" t="s">
        <v>44</v>
      </c>
      <c r="H28" s="91">
        <v>0</v>
      </c>
      <c r="I28" s="91">
        <v>0</v>
      </c>
      <c r="J28" s="92">
        <f t="shared" si="0"/>
        <v>0</v>
      </c>
      <c r="K28" s="93" t="e">
        <f t="shared" si="1"/>
        <v>#DIV/0!</v>
      </c>
      <c r="L28" s="91">
        <v>0</v>
      </c>
      <c r="M28" s="91">
        <v>0</v>
      </c>
      <c r="N28" s="91">
        <v>0</v>
      </c>
      <c r="O28" s="97">
        <f>+M28+N28</f>
        <v>0</v>
      </c>
      <c r="P28" s="95">
        <f t="shared" si="2"/>
        <v>0</v>
      </c>
      <c r="Q28" s="93" t="e">
        <f t="shared" si="3"/>
        <v>#DIV/0!</v>
      </c>
      <c r="R28" s="43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</row>
    <row r="29" spans="1:154" ht="40.5" x14ac:dyDescent="0.2">
      <c r="A29" s="100"/>
      <c r="B29" s="99" t="s">
        <v>381</v>
      </c>
      <c r="C29" s="99"/>
      <c r="D29" s="99"/>
      <c r="E29" s="99"/>
      <c r="F29" s="99"/>
      <c r="G29" s="90" t="s">
        <v>244</v>
      </c>
      <c r="H29" s="91">
        <v>0</v>
      </c>
      <c r="I29" s="91">
        <v>0</v>
      </c>
      <c r="J29" s="92">
        <f t="shared" si="0"/>
        <v>0</v>
      </c>
      <c r="K29" s="93" t="e">
        <f t="shared" si="1"/>
        <v>#DIV/0!</v>
      </c>
      <c r="L29" s="91">
        <v>0</v>
      </c>
      <c r="M29" s="91">
        <v>0</v>
      </c>
      <c r="N29" s="91">
        <v>0</v>
      </c>
      <c r="O29" s="97">
        <f>+M29+N29</f>
        <v>0</v>
      </c>
      <c r="P29" s="95">
        <f t="shared" si="2"/>
        <v>0</v>
      </c>
      <c r="Q29" s="93" t="e">
        <f t="shared" si="3"/>
        <v>#DIV/0!</v>
      </c>
      <c r="R29" s="43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</row>
    <row r="30" spans="1:154" ht="20.25" x14ac:dyDescent="0.2">
      <c r="A30" s="88">
        <v>3300</v>
      </c>
      <c r="B30" s="89"/>
      <c r="C30" s="89"/>
      <c r="D30" s="89"/>
      <c r="E30" s="89"/>
      <c r="F30" s="89"/>
      <c r="G30" s="101" t="s">
        <v>45</v>
      </c>
      <c r="H30" s="91">
        <f>+H31</f>
        <v>0</v>
      </c>
      <c r="I30" s="91">
        <f>+I31</f>
        <v>15.03</v>
      </c>
      <c r="J30" s="92">
        <f t="shared" si="0"/>
        <v>-15.03</v>
      </c>
      <c r="K30" s="93" t="e">
        <f t="shared" si="1"/>
        <v>#DIV/0!</v>
      </c>
      <c r="L30" s="91">
        <f>+L31</f>
        <v>0</v>
      </c>
      <c r="M30" s="91">
        <f>+M31</f>
        <v>0</v>
      </c>
      <c r="N30" s="91">
        <f>+N31</f>
        <v>15.03</v>
      </c>
      <c r="O30" s="94">
        <f>+O31</f>
        <v>15.03</v>
      </c>
      <c r="P30" s="95">
        <f t="shared" si="2"/>
        <v>-15.03</v>
      </c>
      <c r="Q30" s="93" t="e">
        <f t="shared" si="3"/>
        <v>#DIV/0!</v>
      </c>
      <c r="R30" s="43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</row>
    <row r="31" spans="1:154" ht="20.25" x14ac:dyDescent="0.2">
      <c r="A31" s="88">
        <v>3600</v>
      </c>
      <c r="B31" s="89"/>
      <c r="C31" s="89"/>
      <c r="D31" s="89"/>
      <c r="E31" s="89"/>
      <c r="F31" s="89"/>
      <c r="G31" s="101" t="s">
        <v>46</v>
      </c>
      <c r="H31" s="91">
        <f>+H33+H32</f>
        <v>0</v>
      </c>
      <c r="I31" s="91">
        <f>+I33+I32</f>
        <v>15.03</v>
      </c>
      <c r="J31" s="92">
        <f t="shared" si="0"/>
        <v>-15.03</v>
      </c>
      <c r="K31" s="93" t="e">
        <f t="shared" si="1"/>
        <v>#DIV/0!</v>
      </c>
      <c r="L31" s="91">
        <f>+L33+L32</f>
        <v>0</v>
      </c>
      <c r="M31" s="91">
        <f>+M33+M32</f>
        <v>0</v>
      </c>
      <c r="N31" s="91">
        <f>+N33+N32</f>
        <v>15.03</v>
      </c>
      <c r="O31" s="91">
        <f>+O33+O32</f>
        <v>15.03</v>
      </c>
      <c r="P31" s="95">
        <f t="shared" si="2"/>
        <v>-15.03</v>
      </c>
      <c r="Q31" s="93" t="e">
        <f t="shared" si="3"/>
        <v>#DIV/0!</v>
      </c>
      <c r="R31" s="43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</row>
    <row r="32" spans="1:154" ht="40.5" x14ac:dyDescent="0.2">
      <c r="A32" s="100"/>
      <c r="B32" s="99" t="s">
        <v>384</v>
      </c>
      <c r="C32" s="99"/>
      <c r="D32" s="99"/>
      <c r="E32" s="99"/>
      <c r="F32" s="99"/>
      <c r="G32" s="103" t="s">
        <v>47</v>
      </c>
      <c r="H32" s="91">
        <v>0</v>
      </c>
      <c r="I32" s="91">
        <v>0</v>
      </c>
      <c r="J32" s="92">
        <f t="shared" si="0"/>
        <v>0</v>
      </c>
      <c r="K32" s="93" t="e">
        <f t="shared" si="1"/>
        <v>#DIV/0!</v>
      </c>
      <c r="L32" s="91">
        <v>0</v>
      </c>
      <c r="M32" s="91">
        <v>0</v>
      </c>
      <c r="N32" s="91">
        <v>0</v>
      </c>
      <c r="O32" s="97">
        <f>+M32+N32</f>
        <v>0</v>
      </c>
      <c r="P32" s="95">
        <f t="shared" si="2"/>
        <v>0</v>
      </c>
      <c r="Q32" s="93" t="e">
        <f t="shared" si="3"/>
        <v>#DIV/0!</v>
      </c>
      <c r="R32" s="43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</row>
    <row r="33" spans="1:154" ht="20.25" x14ac:dyDescent="0.2">
      <c r="A33" s="100"/>
      <c r="B33" s="99" t="s">
        <v>385</v>
      </c>
      <c r="C33" s="99"/>
      <c r="D33" s="99"/>
      <c r="E33" s="99"/>
      <c r="F33" s="99"/>
      <c r="G33" s="103" t="s">
        <v>49</v>
      </c>
      <c r="H33" s="91"/>
      <c r="I33" s="91">
        <f>O33</f>
        <v>15.03</v>
      </c>
      <c r="J33" s="92">
        <f t="shared" si="0"/>
        <v>-15.03</v>
      </c>
      <c r="K33" s="93" t="e">
        <f t="shared" si="1"/>
        <v>#DIV/0!</v>
      </c>
      <c r="L33" s="91"/>
      <c r="M33" s="91"/>
      <c r="N33" s="91">
        <v>15.03</v>
      </c>
      <c r="O33" s="97">
        <f>+M33+N33</f>
        <v>15.03</v>
      </c>
      <c r="P33" s="95">
        <f t="shared" si="2"/>
        <v>-15.03</v>
      </c>
      <c r="Q33" s="93" t="e">
        <f t="shared" si="3"/>
        <v>#DIV/0!</v>
      </c>
      <c r="R33" s="43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</row>
    <row r="34" spans="1:154" ht="40.5" x14ac:dyDescent="0.2">
      <c r="A34" s="88">
        <v>4000</v>
      </c>
      <c r="B34" s="89"/>
      <c r="C34" s="89"/>
      <c r="D34" s="89"/>
      <c r="E34" s="89"/>
      <c r="F34" s="89"/>
      <c r="G34" s="101" t="s">
        <v>50</v>
      </c>
      <c r="H34" s="91">
        <f>+H35</f>
        <v>0</v>
      </c>
      <c r="I34" s="91">
        <f>+I35</f>
        <v>0</v>
      </c>
      <c r="J34" s="92">
        <f t="shared" si="0"/>
        <v>0</v>
      </c>
      <c r="K34" s="93" t="e">
        <f t="shared" si="1"/>
        <v>#DIV/0!</v>
      </c>
      <c r="L34" s="91">
        <f>+L35</f>
        <v>0</v>
      </c>
      <c r="M34" s="91">
        <f>+M35</f>
        <v>0</v>
      </c>
      <c r="N34" s="91">
        <f>+N35</f>
        <v>0</v>
      </c>
      <c r="O34" s="94">
        <f>+O35</f>
        <v>0</v>
      </c>
      <c r="P34" s="95">
        <f t="shared" si="2"/>
        <v>0</v>
      </c>
      <c r="Q34" s="93" t="e">
        <f t="shared" si="3"/>
        <v>#DIV/0!</v>
      </c>
      <c r="R34" s="43"/>
      <c r="S34" s="14"/>
      <c r="T34" s="33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</row>
    <row r="35" spans="1:154" ht="60.75" x14ac:dyDescent="0.2">
      <c r="A35" s="100"/>
      <c r="B35" s="99" t="s">
        <v>386</v>
      </c>
      <c r="C35" s="99"/>
      <c r="D35" s="99"/>
      <c r="E35" s="99"/>
      <c r="F35" s="99"/>
      <c r="G35" s="103" t="s">
        <v>246</v>
      </c>
      <c r="H35" s="91">
        <v>0</v>
      </c>
      <c r="I35" s="91">
        <v>0</v>
      </c>
      <c r="J35" s="92">
        <f t="shared" si="0"/>
        <v>0</v>
      </c>
      <c r="K35" s="93" t="e">
        <f t="shared" si="1"/>
        <v>#DIV/0!</v>
      </c>
      <c r="L35" s="91">
        <v>0</v>
      </c>
      <c r="M35" s="91">
        <v>0</v>
      </c>
      <c r="N35" s="91">
        <v>0</v>
      </c>
      <c r="O35" s="97">
        <f t="shared" ref="O35:O40" si="4">+M35+N35</f>
        <v>0</v>
      </c>
      <c r="P35" s="95">
        <f t="shared" si="2"/>
        <v>0</v>
      </c>
      <c r="Q35" s="93" t="e">
        <f t="shared" si="3"/>
        <v>#DIV/0!</v>
      </c>
      <c r="R35" s="43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</row>
    <row r="36" spans="1:154" ht="20.25" x14ac:dyDescent="0.2">
      <c r="A36" s="88">
        <v>4200</v>
      </c>
      <c r="B36" s="99"/>
      <c r="C36" s="99"/>
      <c r="D36" s="99"/>
      <c r="E36" s="99"/>
      <c r="F36" s="99"/>
      <c r="G36" s="103" t="s">
        <v>51</v>
      </c>
      <c r="H36" s="91">
        <f t="shared" ref="H36:I37" si="5">H37</f>
        <v>0</v>
      </c>
      <c r="I36" s="91">
        <f t="shared" si="5"/>
        <v>0</v>
      </c>
      <c r="J36" s="92">
        <f t="shared" si="0"/>
        <v>0</v>
      </c>
      <c r="K36" s="93" t="e">
        <f t="shared" si="1"/>
        <v>#DIV/0!</v>
      </c>
      <c r="L36" s="91">
        <f t="shared" ref="L36:O37" si="6">L37</f>
        <v>0</v>
      </c>
      <c r="M36" s="91">
        <f t="shared" si="6"/>
        <v>0</v>
      </c>
      <c r="N36" s="91">
        <f t="shared" si="6"/>
        <v>0</v>
      </c>
      <c r="O36" s="97">
        <f t="shared" si="6"/>
        <v>0</v>
      </c>
      <c r="P36" s="95">
        <f t="shared" si="2"/>
        <v>0</v>
      </c>
      <c r="Q36" s="93" t="e">
        <f t="shared" si="3"/>
        <v>#DIV/0!</v>
      </c>
      <c r="R36" s="43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</row>
    <row r="37" spans="1:154" ht="40.5" x14ac:dyDescent="0.2">
      <c r="A37" s="88">
        <v>4200</v>
      </c>
      <c r="B37" s="99"/>
      <c r="C37" s="99"/>
      <c r="D37" s="99"/>
      <c r="E37" s="99"/>
      <c r="F37" s="99"/>
      <c r="G37" s="103" t="s">
        <v>245</v>
      </c>
      <c r="H37" s="91">
        <f t="shared" si="5"/>
        <v>0</v>
      </c>
      <c r="I37" s="91">
        <f t="shared" si="5"/>
        <v>0</v>
      </c>
      <c r="J37" s="92">
        <f t="shared" si="0"/>
        <v>0</v>
      </c>
      <c r="K37" s="93" t="e">
        <f t="shared" si="1"/>
        <v>#DIV/0!</v>
      </c>
      <c r="L37" s="91">
        <f t="shared" si="6"/>
        <v>0</v>
      </c>
      <c r="M37" s="91">
        <f t="shared" si="6"/>
        <v>0</v>
      </c>
      <c r="N37" s="91">
        <f t="shared" si="6"/>
        <v>0</v>
      </c>
      <c r="O37" s="97">
        <f t="shared" si="6"/>
        <v>0</v>
      </c>
      <c r="P37" s="95">
        <f t="shared" si="2"/>
        <v>0</v>
      </c>
      <c r="Q37" s="93" t="e">
        <f t="shared" si="3"/>
        <v>#DIV/0!</v>
      </c>
      <c r="R37" s="43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</row>
    <row r="38" spans="1:154" ht="20.25" x14ac:dyDescent="0.2">
      <c r="A38" s="88">
        <v>4200</v>
      </c>
      <c r="B38" s="99"/>
      <c r="C38" s="99"/>
      <c r="D38" s="99"/>
      <c r="E38" s="99"/>
      <c r="F38" s="99"/>
      <c r="G38" s="103" t="s">
        <v>52</v>
      </c>
      <c r="H38" s="91">
        <f>H39+H40</f>
        <v>0</v>
      </c>
      <c r="I38" s="91">
        <f>I39+I40</f>
        <v>0</v>
      </c>
      <c r="J38" s="92">
        <f t="shared" si="0"/>
        <v>0</v>
      </c>
      <c r="K38" s="93" t="e">
        <f t="shared" si="1"/>
        <v>#DIV/0!</v>
      </c>
      <c r="L38" s="91">
        <f>L39+L40</f>
        <v>0</v>
      </c>
      <c r="M38" s="91">
        <f>M39+M40</f>
        <v>0</v>
      </c>
      <c r="N38" s="91">
        <f>N39+N40</f>
        <v>0</v>
      </c>
      <c r="O38" s="91">
        <f>O39+O40</f>
        <v>0</v>
      </c>
      <c r="P38" s="95">
        <f t="shared" si="2"/>
        <v>0</v>
      </c>
      <c r="Q38" s="93" t="e">
        <f t="shared" si="3"/>
        <v>#DIV/0!</v>
      </c>
      <c r="R38" s="43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</row>
    <row r="39" spans="1:154" ht="40.5" x14ac:dyDescent="0.2">
      <c r="A39" s="88"/>
      <c r="B39" s="99" t="s">
        <v>387</v>
      </c>
      <c r="C39" s="99"/>
      <c r="D39" s="99"/>
      <c r="E39" s="99"/>
      <c r="F39" s="99"/>
      <c r="G39" s="103" t="s">
        <v>53</v>
      </c>
      <c r="H39" s="91">
        <v>0</v>
      </c>
      <c r="I39" s="91">
        <v>0</v>
      </c>
      <c r="J39" s="92">
        <f t="shared" si="0"/>
        <v>0</v>
      </c>
      <c r="K39" s="93" t="e">
        <f t="shared" si="1"/>
        <v>#DIV/0!</v>
      </c>
      <c r="L39" s="91">
        <v>0</v>
      </c>
      <c r="M39" s="91">
        <v>0</v>
      </c>
      <c r="N39" s="91">
        <v>0</v>
      </c>
      <c r="O39" s="97">
        <f t="shared" si="4"/>
        <v>0</v>
      </c>
      <c r="P39" s="95">
        <f t="shared" si="2"/>
        <v>0</v>
      </c>
      <c r="Q39" s="93" t="e">
        <f t="shared" si="3"/>
        <v>#DIV/0!</v>
      </c>
      <c r="R39" s="43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</row>
    <row r="40" spans="1:154" ht="40.5" x14ac:dyDescent="0.2">
      <c r="A40" s="88"/>
      <c r="B40" s="99" t="s">
        <v>391</v>
      </c>
      <c r="C40" s="99"/>
      <c r="D40" s="99"/>
      <c r="E40" s="99"/>
      <c r="F40" s="99"/>
      <c r="G40" s="103" t="s">
        <v>260</v>
      </c>
      <c r="H40" s="91"/>
      <c r="I40" s="91"/>
      <c r="J40" s="92">
        <f t="shared" si="0"/>
        <v>0</v>
      </c>
      <c r="K40" s="93"/>
      <c r="L40" s="91"/>
      <c r="M40" s="91"/>
      <c r="N40" s="91"/>
      <c r="O40" s="97">
        <f t="shared" si="4"/>
        <v>0</v>
      </c>
      <c r="P40" s="95"/>
      <c r="Q40" s="93"/>
      <c r="R40" s="43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</row>
    <row r="41" spans="1:154" ht="60.75" x14ac:dyDescent="0.2">
      <c r="A41" s="88">
        <v>4500</v>
      </c>
      <c r="B41" s="99"/>
      <c r="C41" s="99"/>
      <c r="D41" s="99"/>
      <c r="E41" s="99"/>
      <c r="F41" s="99"/>
      <c r="G41" s="101" t="s">
        <v>256</v>
      </c>
      <c r="H41" s="91">
        <f>H42+H44+H47+H48</f>
        <v>0</v>
      </c>
      <c r="I41" s="91">
        <f>I42+I44+I47+I48</f>
        <v>0</v>
      </c>
      <c r="J41" s="92">
        <f t="shared" si="0"/>
        <v>0</v>
      </c>
      <c r="K41" s="93" t="e">
        <f t="shared" si="1"/>
        <v>#DIV/0!</v>
      </c>
      <c r="L41" s="91">
        <f t="shared" ref="L41:O41" si="7">L42+L44+L47+L48</f>
        <v>0</v>
      </c>
      <c r="M41" s="91">
        <f t="shared" si="7"/>
        <v>0</v>
      </c>
      <c r="N41" s="91">
        <f t="shared" si="7"/>
        <v>0</v>
      </c>
      <c r="O41" s="91">
        <f t="shared" si="7"/>
        <v>0</v>
      </c>
      <c r="P41" s="95">
        <f t="shared" si="2"/>
        <v>0</v>
      </c>
      <c r="Q41" s="93" t="e">
        <f t="shared" si="3"/>
        <v>#DIV/0!</v>
      </c>
      <c r="R41" s="43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</row>
    <row r="42" spans="1:154" ht="40.5" x14ac:dyDescent="0.2">
      <c r="A42" s="88"/>
      <c r="B42" s="99" t="s">
        <v>392</v>
      </c>
      <c r="C42" s="99"/>
      <c r="D42" s="99"/>
      <c r="E42" s="99"/>
      <c r="F42" s="99"/>
      <c r="G42" s="103" t="s">
        <v>250</v>
      </c>
      <c r="H42" s="91">
        <f>H43</f>
        <v>0</v>
      </c>
      <c r="I42" s="91">
        <f>I43</f>
        <v>0</v>
      </c>
      <c r="J42" s="92">
        <f t="shared" si="0"/>
        <v>0</v>
      </c>
      <c r="K42" s="93" t="e">
        <f t="shared" si="1"/>
        <v>#DIV/0!</v>
      </c>
      <c r="L42" s="91">
        <f>L43</f>
        <v>0</v>
      </c>
      <c r="M42" s="91">
        <f>M43</f>
        <v>0</v>
      </c>
      <c r="N42" s="91">
        <f>N43</f>
        <v>0</v>
      </c>
      <c r="O42" s="91">
        <f>O43</f>
        <v>0</v>
      </c>
      <c r="P42" s="95">
        <f t="shared" si="2"/>
        <v>0</v>
      </c>
      <c r="Q42" s="93" t="e">
        <f t="shared" si="3"/>
        <v>#DIV/0!</v>
      </c>
      <c r="R42" s="43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</row>
    <row r="43" spans="1:154" ht="40.5" x14ac:dyDescent="0.2">
      <c r="A43" s="88"/>
      <c r="B43" s="99"/>
      <c r="C43" s="99" t="s">
        <v>388</v>
      </c>
      <c r="D43" s="99"/>
      <c r="E43" s="99"/>
      <c r="F43" s="99"/>
      <c r="G43" s="103" t="s">
        <v>257</v>
      </c>
      <c r="H43" s="91"/>
      <c r="I43" s="91"/>
      <c r="J43" s="92">
        <f t="shared" si="0"/>
        <v>0</v>
      </c>
      <c r="K43" s="93" t="e">
        <f t="shared" si="1"/>
        <v>#DIV/0!</v>
      </c>
      <c r="L43" s="91"/>
      <c r="M43" s="91"/>
      <c r="N43" s="91"/>
      <c r="O43" s="97">
        <f t="shared" ref="O43:O51" si="8">+M43+N43</f>
        <v>0</v>
      </c>
      <c r="P43" s="95">
        <f t="shared" si="2"/>
        <v>0</v>
      </c>
      <c r="Q43" s="93" t="e">
        <f t="shared" si="3"/>
        <v>#DIV/0!</v>
      </c>
      <c r="R43" s="43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</row>
    <row r="44" spans="1:154" ht="20.25" x14ac:dyDescent="0.2">
      <c r="A44" s="88"/>
      <c r="B44" s="99" t="s">
        <v>393</v>
      </c>
      <c r="C44" s="99"/>
      <c r="D44" s="99"/>
      <c r="E44" s="99"/>
      <c r="F44" s="99"/>
      <c r="G44" s="103" t="s">
        <v>251</v>
      </c>
      <c r="H44" s="91">
        <f>H45+H46</f>
        <v>0</v>
      </c>
      <c r="I44" s="91">
        <f>I45+I46</f>
        <v>0</v>
      </c>
      <c r="J44" s="92">
        <f t="shared" si="0"/>
        <v>0</v>
      </c>
      <c r="K44" s="93" t="e">
        <f t="shared" si="1"/>
        <v>#DIV/0!</v>
      </c>
      <c r="L44" s="91">
        <f>L45+L46</f>
        <v>0</v>
      </c>
      <c r="M44" s="91">
        <f>M45+M46</f>
        <v>0</v>
      </c>
      <c r="N44" s="91">
        <f>N45+N46</f>
        <v>0</v>
      </c>
      <c r="O44" s="91">
        <f>O45+O46</f>
        <v>0</v>
      </c>
      <c r="P44" s="95">
        <f t="shared" si="2"/>
        <v>0</v>
      </c>
      <c r="Q44" s="93" t="e">
        <f t="shared" si="3"/>
        <v>#DIV/0!</v>
      </c>
      <c r="R44" s="43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</row>
    <row r="45" spans="1:154" ht="40.5" x14ac:dyDescent="0.2">
      <c r="A45" s="88"/>
      <c r="B45" s="99"/>
      <c r="C45" s="99" t="s">
        <v>389</v>
      </c>
      <c r="D45" s="99"/>
      <c r="E45" s="99"/>
      <c r="F45" s="99"/>
      <c r="G45" s="103" t="s">
        <v>257</v>
      </c>
      <c r="H45" s="91"/>
      <c r="I45" s="91"/>
      <c r="J45" s="92">
        <f t="shared" si="0"/>
        <v>0</v>
      </c>
      <c r="K45" s="93" t="e">
        <f t="shared" si="1"/>
        <v>#DIV/0!</v>
      </c>
      <c r="L45" s="91"/>
      <c r="M45" s="91"/>
      <c r="N45" s="91"/>
      <c r="O45" s="97">
        <f t="shared" si="8"/>
        <v>0</v>
      </c>
      <c r="P45" s="95">
        <f t="shared" si="2"/>
        <v>0</v>
      </c>
      <c r="Q45" s="93" t="e">
        <f t="shared" si="3"/>
        <v>#DIV/0!</v>
      </c>
      <c r="R45" s="43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</row>
    <row r="46" spans="1:154" ht="40.5" x14ac:dyDescent="0.2">
      <c r="A46" s="88"/>
      <c r="B46" s="99"/>
      <c r="C46" s="99" t="s">
        <v>390</v>
      </c>
      <c r="D46" s="99"/>
      <c r="E46" s="99"/>
      <c r="F46" s="99"/>
      <c r="G46" s="103" t="s">
        <v>258</v>
      </c>
      <c r="H46" s="91"/>
      <c r="I46" s="91"/>
      <c r="J46" s="92">
        <f t="shared" si="0"/>
        <v>0</v>
      </c>
      <c r="K46" s="93" t="e">
        <f t="shared" si="1"/>
        <v>#DIV/0!</v>
      </c>
      <c r="L46" s="91"/>
      <c r="M46" s="91"/>
      <c r="N46" s="91"/>
      <c r="O46" s="97">
        <f t="shared" si="8"/>
        <v>0</v>
      </c>
      <c r="P46" s="95">
        <f t="shared" si="2"/>
        <v>0</v>
      </c>
      <c r="Q46" s="93" t="e">
        <f t="shared" si="3"/>
        <v>#DIV/0!</v>
      </c>
      <c r="R46" s="43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</row>
    <row r="47" spans="1:154" ht="20.25" x14ac:dyDescent="0.2">
      <c r="A47" s="100"/>
      <c r="B47" s="99" t="s">
        <v>394</v>
      </c>
      <c r="C47" s="99"/>
      <c r="D47" s="99"/>
      <c r="E47" s="99"/>
      <c r="F47" s="99"/>
      <c r="G47" s="103" t="s">
        <v>259</v>
      </c>
      <c r="H47" s="91"/>
      <c r="I47" s="91"/>
      <c r="J47" s="92">
        <f t="shared" si="0"/>
        <v>0</v>
      </c>
      <c r="K47" s="93" t="e">
        <f t="shared" si="1"/>
        <v>#DIV/0!</v>
      </c>
      <c r="L47" s="91"/>
      <c r="M47" s="91"/>
      <c r="N47" s="91"/>
      <c r="O47" s="97">
        <f t="shared" si="8"/>
        <v>0</v>
      </c>
      <c r="P47" s="95">
        <f t="shared" si="2"/>
        <v>0</v>
      </c>
      <c r="Q47" s="93" t="e">
        <f t="shared" si="3"/>
        <v>#DIV/0!</v>
      </c>
      <c r="R47" s="43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</row>
    <row r="48" spans="1:154" ht="40.5" x14ac:dyDescent="0.2">
      <c r="A48" s="100"/>
      <c r="B48" s="99" t="s">
        <v>412</v>
      </c>
      <c r="C48" s="99"/>
      <c r="D48" s="99"/>
      <c r="E48" s="99"/>
      <c r="F48" s="99"/>
      <c r="G48" s="103" t="s">
        <v>413</v>
      </c>
      <c r="H48" s="91">
        <f>H49+H50+H51</f>
        <v>0</v>
      </c>
      <c r="I48" s="91">
        <f>I49+I50+I51</f>
        <v>0</v>
      </c>
      <c r="J48" s="92">
        <f t="shared" si="0"/>
        <v>0</v>
      </c>
      <c r="K48" s="93" t="e">
        <f t="shared" si="1"/>
        <v>#DIV/0!</v>
      </c>
      <c r="L48" s="91">
        <f>L49+L50+L51</f>
        <v>0</v>
      </c>
      <c r="M48" s="91">
        <f t="shared" ref="M48:O48" si="9">M49+M50+M51</f>
        <v>0</v>
      </c>
      <c r="N48" s="91">
        <f t="shared" si="9"/>
        <v>0</v>
      </c>
      <c r="O48" s="91">
        <f t="shared" si="9"/>
        <v>0</v>
      </c>
      <c r="P48" s="95">
        <f t="shared" si="2"/>
        <v>0</v>
      </c>
      <c r="Q48" s="93" t="e">
        <f t="shared" si="3"/>
        <v>#DIV/0!</v>
      </c>
      <c r="R48" s="43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</row>
    <row r="49" spans="1:154" ht="40.5" x14ac:dyDescent="0.2">
      <c r="A49" s="100"/>
      <c r="B49" s="99"/>
      <c r="C49" s="99" t="s">
        <v>414</v>
      </c>
      <c r="D49" s="99"/>
      <c r="E49" s="99"/>
      <c r="F49" s="99"/>
      <c r="G49" s="103" t="s">
        <v>417</v>
      </c>
      <c r="H49" s="91"/>
      <c r="I49" s="91"/>
      <c r="J49" s="92">
        <f t="shared" si="0"/>
        <v>0</v>
      </c>
      <c r="K49" s="93" t="e">
        <f t="shared" si="1"/>
        <v>#DIV/0!</v>
      </c>
      <c r="L49" s="91"/>
      <c r="M49" s="91"/>
      <c r="N49" s="91"/>
      <c r="O49" s="97">
        <f t="shared" si="8"/>
        <v>0</v>
      </c>
      <c r="P49" s="95">
        <f t="shared" si="2"/>
        <v>0</v>
      </c>
      <c r="Q49" s="93" t="e">
        <f t="shared" si="3"/>
        <v>#DIV/0!</v>
      </c>
      <c r="R49" s="43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</row>
    <row r="50" spans="1:154" ht="40.5" x14ac:dyDescent="0.2">
      <c r="A50" s="100"/>
      <c r="B50" s="99"/>
      <c r="C50" s="99" t="s">
        <v>415</v>
      </c>
      <c r="D50" s="99"/>
      <c r="E50" s="99"/>
      <c r="F50" s="99"/>
      <c r="G50" s="103" t="s">
        <v>418</v>
      </c>
      <c r="H50" s="91"/>
      <c r="I50" s="91"/>
      <c r="J50" s="92">
        <f t="shared" si="0"/>
        <v>0</v>
      </c>
      <c r="K50" s="93" t="e">
        <f t="shared" si="1"/>
        <v>#DIV/0!</v>
      </c>
      <c r="L50" s="91"/>
      <c r="M50" s="91"/>
      <c r="N50" s="91"/>
      <c r="O50" s="97">
        <f t="shared" si="8"/>
        <v>0</v>
      </c>
      <c r="P50" s="95">
        <f t="shared" si="2"/>
        <v>0</v>
      </c>
      <c r="Q50" s="93" t="e">
        <f t="shared" si="3"/>
        <v>#DIV/0!</v>
      </c>
      <c r="R50" s="43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</row>
    <row r="51" spans="1:154" ht="20.25" x14ac:dyDescent="0.2">
      <c r="A51" s="100"/>
      <c r="B51" s="99"/>
      <c r="C51" s="99" t="s">
        <v>416</v>
      </c>
      <c r="D51" s="99"/>
      <c r="E51" s="99"/>
      <c r="F51" s="99"/>
      <c r="G51" s="103" t="s">
        <v>419</v>
      </c>
      <c r="H51" s="91"/>
      <c r="I51" s="91"/>
      <c r="J51" s="92">
        <f t="shared" si="0"/>
        <v>0</v>
      </c>
      <c r="K51" s="93" t="e">
        <f t="shared" si="1"/>
        <v>#DIV/0!</v>
      </c>
      <c r="L51" s="91"/>
      <c r="M51" s="91"/>
      <c r="N51" s="91"/>
      <c r="O51" s="97">
        <f t="shared" si="8"/>
        <v>0</v>
      </c>
      <c r="P51" s="95">
        <f t="shared" si="2"/>
        <v>0</v>
      </c>
      <c r="Q51" s="93" t="e">
        <f t="shared" si="3"/>
        <v>#DIV/0!</v>
      </c>
      <c r="R51" s="43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</row>
    <row r="52" spans="1:154" s="18" customFormat="1" ht="20.25" x14ac:dyDescent="0.25">
      <c r="A52" s="88">
        <v>4600</v>
      </c>
      <c r="B52" s="89"/>
      <c r="C52" s="89"/>
      <c r="D52" s="89"/>
      <c r="E52" s="89"/>
      <c r="F52" s="89"/>
      <c r="G52" s="101" t="s">
        <v>247</v>
      </c>
      <c r="H52" s="91">
        <f>H53</f>
        <v>0</v>
      </c>
      <c r="I52" s="91">
        <f>I53</f>
        <v>0</v>
      </c>
      <c r="J52" s="92">
        <f t="shared" si="0"/>
        <v>0</v>
      </c>
      <c r="K52" s="93" t="e">
        <f t="shared" si="1"/>
        <v>#DIV/0!</v>
      </c>
      <c r="L52" s="91">
        <f>L53</f>
        <v>0</v>
      </c>
      <c r="M52" s="91">
        <f>M53</f>
        <v>0</v>
      </c>
      <c r="N52" s="91">
        <f>N53</f>
        <v>0</v>
      </c>
      <c r="O52" s="91">
        <f>O53</f>
        <v>0</v>
      </c>
      <c r="P52" s="95">
        <f t="shared" si="2"/>
        <v>0</v>
      </c>
      <c r="Q52" s="93" t="e">
        <f t="shared" si="3"/>
        <v>#DIV/0!</v>
      </c>
      <c r="R52" s="43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</row>
    <row r="53" spans="1:154" s="18" customFormat="1" ht="60.75" x14ac:dyDescent="0.25">
      <c r="A53" s="88"/>
      <c r="B53" s="99" t="s">
        <v>395</v>
      </c>
      <c r="C53" s="89"/>
      <c r="D53" s="89"/>
      <c r="E53" s="89"/>
      <c r="F53" s="89"/>
      <c r="G53" s="103" t="s">
        <v>248</v>
      </c>
      <c r="H53" s="91"/>
      <c r="I53" s="91"/>
      <c r="J53" s="92">
        <f t="shared" si="0"/>
        <v>0</v>
      </c>
      <c r="K53" s="93" t="e">
        <f t="shared" si="1"/>
        <v>#DIV/0!</v>
      </c>
      <c r="L53" s="91"/>
      <c r="M53" s="91"/>
      <c r="N53" s="91"/>
      <c r="O53" s="94">
        <f t="shared" ref="O53" si="10">+M53+N53</f>
        <v>0</v>
      </c>
      <c r="P53" s="95">
        <f t="shared" si="2"/>
        <v>0</v>
      </c>
      <c r="Q53" s="93" t="e">
        <f t="shared" si="3"/>
        <v>#DIV/0!</v>
      </c>
      <c r="R53" s="43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</row>
    <row r="54" spans="1:154" s="18" customFormat="1" ht="81" x14ac:dyDescent="0.25">
      <c r="A54" s="88">
        <v>4800</v>
      </c>
      <c r="B54" s="99"/>
      <c r="C54" s="89"/>
      <c r="D54" s="89"/>
      <c r="E54" s="89"/>
      <c r="F54" s="89"/>
      <c r="G54" s="103" t="s">
        <v>253</v>
      </c>
      <c r="H54" s="91">
        <f>H55+H56+H57</f>
        <v>0</v>
      </c>
      <c r="I54" s="91">
        <f>I55+I56+I57</f>
        <v>0</v>
      </c>
      <c r="J54" s="92">
        <f t="shared" si="0"/>
        <v>0</v>
      </c>
      <c r="K54" s="93" t="e">
        <f t="shared" si="1"/>
        <v>#DIV/0!</v>
      </c>
      <c r="L54" s="91">
        <f>L55+L56+L57</f>
        <v>0</v>
      </c>
      <c r="M54" s="91">
        <f>M55+M56+M57</f>
        <v>0</v>
      </c>
      <c r="N54" s="91">
        <f>N55+N56+N57</f>
        <v>0</v>
      </c>
      <c r="O54" s="91">
        <f>O55+O56+O57</f>
        <v>0</v>
      </c>
      <c r="P54" s="95">
        <f t="shared" si="2"/>
        <v>0</v>
      </c>
      <c r="Q54" s="93" t="e">
        <f t="shared" si="3"/>
        <v>#DIV/0!</v>
      </c>
      <c r="R54" s="43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</row>
    <row r="55" spans="1:154" ht="40.5" x14ac:dyDescent="0.2">
      <c r="A55" s="100"/>
      <c r="B55" s="96" t="s">
        <v>396</v>
      </c>
      <c r="C55" s="99"/>
      <c r="D55" s="99"/>
      <c r="E55" s="99"/>
      <c r="F55" s="99"/>
      <c r="G55" s="103" t="s">
        <v>250</v>
      </c>
      <c r="H55" s="91">
        <v>0</v>
      </c>
      <c r="I55" s="91">
        <v>0</v>
      </c>
      <c r="J55" s="92">
        <f t="shared" si="0"/>
        <v>0</v>
      </c>
      <c r="K55" s="93" t="e">
        <f t="shared" si="1"/>
        <v>#DIV/0!</v>
      </c>
      <c r="L55" s="91">
        <v>0</v>
      </c>
      <c r="M55" s="91">
        <v>0</v>
      </c>
      <c r="N55" s="91">
        <v>0</v>
      </c>
      <c r="O55" s="97">
        <f t="shared" ref="O55:O59" si="11">+M55+N55</f>
        <v>0</v>
      </c>
      <c r="P55" s="95">
        <f t="shared" si="2"/>
        <v>0</v>
      </c>
      <c r="Q55" s="93" t="e">
        <f t="shared" si="3"/>
        <v>#DIV/0!</v>
      </c>
      <c r="R55" s="43"/>
      <c r="S55" s="14"/>
      <c r="T55" s="3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</row>
    <row r="56" spans="1:154" ht="20.25" x14ac:dyDescent="0.2">
      <c r="A56" s="100"/>
      <c r="B56" s="96" t="s">
        <v>397</v>
      </c>
      <c r="C56" s="99"/>
      <c r="D56" s="99"/>
      <c r="E56" s="99"/>
      <c r="F56" s="99"/>
      <c r="G56" s="103" t="s">
        <v>251</v>
      </c>
      <c r="H56" s="91">
        <v>0</v>
      </c>
      <c r="I56" s="91">
        <v>0</v>
      </c>
      <c r="J56" s="92">
        <f t="shared" si="0"/>
        <v>0</v>
      </c>
      <c r="K56" s="93" t="e">
        <f t="shared" si="1"/>
        <v>#DIV/0!</v>
      </c>
      <c r="L56" s="91">
        <v>0</v>
      </c>
      <c r="M56" s="91">
        <v>0</v>
      </c>
      <c r="N56" s="91">
        <v>0</v>
      </c>
      <c r="O56" s="97">
        <f t="shared" si="11"/>
        <v>0</v>
      </c>
      <c r="P56" s="95">
        <f t="shared" si="2"/>
        <v>0</v>
      </c>
      <c r="Q56" s="93" t="e">
        <f t="shared" si="3"/>
        <v>#DIV/0!</v>
      </c>
      <c r="R56" s="43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</row>
    <row r="57" spans="1:154" ht="20.25" x14ac:dyDescent="0.2">
      <c r="A57" s="100"/>
      <c r="B57" s="96" t="s">
        <v>398</v>
      </c>
      <c r="C57" s="99"/>
      <c r="D57" s="99"/>
      <c r="E57" s="99"/>
      <c r="F57" s="99"/>
      <c r="G57" s="103" t="s">
        <v>252</v>
      </c>
      <c r="H57" s="91">
        <v>0</v>
      </c>
      <c r="I57" s="91">
        <v>0</v>
      </c>
      <c r="J57" s="92">
        <f t="shared" si="0"/>
        <v>0</v>
      </c>
      <c r="K57" s="93" t="e">
        <f t="shared" si="1"/>
        <v>#DIV/0!</v>
      </c>
      <c r="L57" s="91">
        <v>0</v>
      </c>
      <c r="M57" s="91">
        <v>0</v>
      </c>
      <c r="N57" s="91">
        <v>0</v>
      </c>
      <c r="O57" s="97">
        <f t="shared" si="11"/>
        <v>0</v>
      </c>
      <c r="P57" s="95">
        <f t="shared" si="2"/>
        <v>0</v>
      </c>
      <c r="Q57" s="93" t="e">
        <f t="shared" si="3"/>
        <v>#DIV/0!</v>
      </c>
      <c r="R57" s="43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</row>
    <row r="58" spans="1:154" ht="40.5" x14ac:dyDescent="0.2">
      <c r="A58" s="88">
        <v>4900</v>
      </c>
      <c r="B58" s="96"/>
      <c r="C58" s="99"/>
      <c r="D58" s="99"/>
      <c r="E58" s="99"/>
      <c r="F58" s="99"/>
      <c r="G58" s="103" t="s">
        <v>254</v>
      </c>
      <c r="H58" s="91">
        <f>H59</f>
        <v>0</v>
      </c>
      <c r="I58" s="91">
        <f>I59</f>
        <v>0</v>
      </c>
      <c r="J58" s="92">
        <f t="shared" si="0"/>
        <v>0</v>
      </c>
      <c r="K58" s="93" t="e">
        <f t="shared" si="1"/>
        <v>#DIV/0!</v>
      </c>
      <c r="L58" s="91">
        <f>L59</f>
        <v>0</v>
      </c>
      <c r="M58" s="91">
        <f>M59</f>
        <v>0</v>
      </c>
      <c r="N58" s="91">
        <f>N59</f>
        <v>0</v>
      </c>
      <c r="O58" s="91">
        <f>O59</f>
        <v>0</v>
      </c>
      <c r="P58" s="95">
        <f t="shared" si="2"/>
        <v>0</v>
      </c>
      <c r="Q58" s="93" t="e">
        <f t="shared" si="3"/>
        <v>#DIV/0!</v>
      </c>
      <c r="R58" s="43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</row>
    <row r="59" spans="1:154" ht="20.25" x14ac:dyDescent="0.2">
      <c r="A59" s="100"/>
      <c r="B59" s="96" t="s">
        <v>399</v>
      </c>
      <c r="C59" s="99"/>
      <c r="D59" s="99"/>
      <c r="E59" s="99"/>
      <c r="F59" s="99"/>
      <c r="G59" s="103" t="s">
        <v>255</v>
      </c>
      <c r="H59" s="91">
        <v>0</v>
      </c>
      <c r="I59" s="91">
        <v>0</v>
      </c>
      <c r="J59" s="92">
        <f t="shared" si="0"/>
        <v>0</v>
      </c>
      <c r="K59" s="93" t="e">
        <f t="shared" si="1"/>
        <v>#DIV/0!</v>
      </c>
      <c r="L59" s="91">
        <v>0</v>
      </c>
      <c r="M59" s="91">
        <v>0</v>
      </c>
      <c r="N59" s="91">
        <v>0</v>
      </c>
      <c r="O59" s="97">
        <f t="shared" si="11"/>
        <v>0</v>
      </c>
      <c r="P59" s="95">
        <f t="shared" si="2"/>
        <v>0</v>
      </c>
      <c r="Q59" s="93" t="e">
        <f t="shared" si="3"/>
        <v>#DIV/0!</v>
      </c>
      <c r="R59" s="43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</row>
    <row r="60" spans="1:154" ht="20.25" x14ac:dyDescent="0.2">
      <c r="A60" s="88"/>
      <c r="B60" s="89"/>
      <c r="C60" s="89"/>
      <c r="D60" s="89"/>
      <c r="E60" s="89"/>
      <c r="F60" s="89"/>
      <c r="G60" s="101" t="s">
        <v>56</v>
      </c>
      <c r="H60" s="91">
        <f>H15+H17+H20+H24+H28+H33+H32+H39+H41+H52+H54+H58</f>
        <v>0</v>
      </c>
      <c r="I60" s="91">
        <f>I15+I17+I20+I24+I28+I33+I32+I39+I41+I52+I54+I58</f>
        <v>1125130.99</v>
      </c>
      <c r="J60" s="92">
        <f t="shared" si="0"/>
        <v>-1125130.99</v>
      </c>
      <c r="K60" s="93" t="e">
        <f t="shared" si="1"/>
        <v>#DIV/0!</v>
      </c>
      <c r="L60" s="91">
        <f>L15+L17+L20+L24+L28+L33+L32+L39+L41+L52+L54+L58</f>
        <v>0</v>
      </c>
      <c r="M60" s="91">
        <f>M15+M17+M20+M24+M28+M33+M32+M39+M41+M52+M54+M58</f>
        <v>0</v>
      </c>
      <c r="N60" s="91">
        <f>N15+N17+N20+N24+N28+N33+N32+N39+N41+N52+N54+N58</f>
        <v>1125130.99</v>
      </c>
      <c r="O60" s="91">
        <f>O15+O17+O20+O24+O28+O33+O32+O39+O41+O52+O54+O58</f>
        <v>1125130.99</v>
      </c>
      <c r="P60" s="95">
        <f t="shared" si="2"/>
        <v>-1125130.99</v>
      </c>
      <c r="Q60" s="93" t="e">
        <f t="shared" si="3"/>
        <v>#DIV/0!</v>
      </c>
      <c r="R60" s="43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</row>
    <row r="61" spans="1:154" ht="40.5" x14ac:dyDescent="0.2">
      <c r="A61" s="88"/>
      <c r="B61" s="89"/>
      <c r="C61" s="89"/>
      <c r="D61" s="89"/>
      <c r="E61" s="89"/>
      <c r="F61" s="89"/>
      <c r="G61" s="101" t="s">
        <v>261</v>
      </c>
      <c r="H61" s="91">
        <f>+H16+H18+H29+H40</f>
        <v>0</v>
      </c>
      <c r="I61" s="91">
        <f>+I16+I18+I29+I40</f>
        <v>866735.97</v>
      </c>
      <c r="J61" s="92">
        <f t="shared" si="0"/>
        <v>-866735.97</v>
      </c>
      <c r="K61" s="93" t="e">
        <f t="shared" si="1"/>
        <v>#DIV/0!</v>
      </c>
      <c r="L61" s="91">
        <f>+L16+L18+L29+L40</f>
        <v>0</v>
      </c>
      <c r="M61" s="91">
        <f>+M16+M18+M29+M40</f>
        <v>0</v>
      </c>
      <c r="N61" s="91">
        <f>+N16+N18+N29+N40</f>
        <v>866735.97</v>
      </c>
      <c r="O61" s="91">
        <f>+O16+O18+O29+O40</f>
        <v>866735.97</v>
      </c>
      <c r="P61" s="95">
        <f t="shared" si="2"/>
        <v>-866735.97</v>
      </c>
      <c r="Q61" s="93" t="e">
        <f t="shared" si="3"/>
        <v>#DIV/0!</v>
      </c>
      <c r="R61" s="43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</row>
    <row r="62" spans="1:154" ht="20.25" x14ac:dyDescent="0.2">
      <c r="A62" s="100"/>
      <c r="B62" s="104"/>
      <c r="C62" s="89"/>
      <c r="D62" s="89"/>
      <c r="E62" s="89"/>
      <c r="F62" s="89"/>
      <c r="G62" s="105" t="s">
        <v>57</v>
      </c>
      <c r="H62" s="91">
        <f>H63</f>
        <v>0</v>
      </c>
      <c r="I62" s="91">
        <f>I63</f>
        <v>0</v>
      </c>
      <c r="J62" s="92">
        <f t="shared" si="0"/>
        <v>0</v>
      </c>
      <c r="K62" s="93" t="e">
        <f t="shared" si="1"/>
        <v>#DIV/0!</v>
      </c>
      <c r="L62" s="91">
        <f>L63</f>
        <v>0</v>
      </c>
      <c r="M62" s="91">
        <f>M63</f>
        <v>0</v>
      </c>
      <c r="N62" s="91">
        <f>N63</f>
        <v>0</v>
      </c>
      <c r="O62" s="91">
        <f>O63</f>
        <v>0</v>
      </c>
      <c r="P62" s="95">
        <f t="shared" si="2"/>
        <v>0</v>
      </c>
      <c r="Q62" s="93" t="e">
        <f t="shared" si="3"/>
        <v>#DIV/0!</v>
      </c>
      <c r="R62" s="43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</row>
    <row r="63" spans="1:154" ht="60.75" x14ac:dyDescent="0.2">
      <c r="A63" s="88">
        <v>4800</v>
      </c>
      <c r="B63" s="99"/>
      <c r="C63" s="99"/>
      <c r="D63" s="99"/>
      <c r="E63" s="99"/>
      <c r="F63" s="99"/>
      <c r="G63" s="101" t="s">
        <v>58</v>
      </c>
      <c r="H63" s="91">
        <f>H64+H65</f>
        <v>0</v>
      </c>
      <c r="I63" s="91">
        <f>I64+I65</f>
        <v>0</v>
      </c>
      <c r="J63" s="92">
        <f t="shared" si="0"/>
        <v>0</v>
      </c>
      <c r="K63" s="93" t="e">
        <f t="shared" si="1"/>
        <v>#DIV/0!</v>
      </c>
      <c r="L63" s="91">
        <f>L64+L65</f>
        <v>0</v>
      </c>
      <c r="M63" s="91">
        <f>M64+M65</f>
        <v>0</v>
      </c>
      <c r="N63" s="91">
        <f>N64+N65</f>
        <v>0</v>
      </c>
      <c r="O63" s="91">
        <f>O64+O65</f>
        <v>0</v>
      </c>
      <c r="P63" s="95">
        <f t="shared" si="2"/>
        <v>0</v>
      </c>
      <c r="Q63" s="93" t="e">
        <f t="shared" si="3"/>
        <v>#DIV/0!</v>
      </c>
      <c r="R63" s="43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</row>
    <row r="64" spans="1:154" ht="40.5" x14ac:dyDescent="0.2">
      <c r="A64" s="88"/>
      <c r="B64" s="99" t="s">
        <v>407</v>
      </c>
      <c r="C64" s="99"/>
      <c r="D64" s="99"/>
      <c r="E64" s="99"/>
      <c r="F64" s="99"/>
      <c r="G64" s="103" t="s">
        <v>408</v>
      </c>
      <c r="H64" s="91"/>
      <c r="I64" s="91"/>
      <c r="J64" s="92">
        <f t="shared" si="0"/>
        <v>0</v>
      </c>
      <c r="K64" s="93"/>
      <c r="L64" s="91"/>
      <c r="M64" s="91"/>
      <c r="N64" s="91"/>
      <c r="O64" s="97">
        <f t="shared" ref="O64:O65" si="12">+M64+N64</f>
        <v>0</v>
      </c>
      <c r="P64" s="95"/>
      <c r="Q64" s="93"/>
      <c r="R64" s="43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</row>
    <row r="65" spans="1:154" ht="20.25" x14ac:dyDescent="0.2">
      <c r="A65" s="100"/>
      <c r="B65" s="99" t="s">
        <v>401</v>
      </c>
      <c r="C65" s="99"/>
      <c r="D65" s="99"/>
      <c r="E65" s="99"/>
      <c r="F65" s="99"/>
      <c r="G65" s="106" t="s">
        <v>59</v>
      </c>
      <c r="H65" s="91">
        <v>0</v>
      </c>
      <c r="I65" s="91">
        <v>0</v>
      </c>
      <c r="J65" s="92">
        <f t="shared" si="0"/>
        <v>0</v>
      </c>
      <c r="K65" s="93" t="e">
        <f t="shared" si="1"/>
        <v>#DIV/0!</v>
      </c>
      <c r="L65" s="91">
        <v>0</v>
      </c>
      <c r="M65" s="91">
        <v>0</v>
      </c>
      <c r="N65" s="91">
        <v>0</v>
      </c>
      <c r="O65" s="97">
        <f t="shared" si="12"/>
        <v>0</v>
      </c>
      <c r="P65" s="95">
        <f t="shared" si="2"/>
        <v>0</v>
      </c>
      <c r="Q65" s="93" t="e">
        <f t="shared" si="3"/>
        <v>#DIV/0!</v>
      </c>
      <c r="R65" s="43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</row>
    <row r="66" spans="1:154" ht="21" thickBot="1" x14ac:dyDescent="0.25">
      <c r="A66" s="107"/>
      <c r="B66" s="108"/>
      <c r="C66" s="108"/>
      <c r="D66" s="108"/>
      <c r="E66" s="108"/>
      <c r="F66" s="108"/>
      <c r="G66" s="109"/>
      <c r="H66" s="110"/>
      <c r="I66" s="111"/>
      <c r="J66" s="112"/>
      <c r="K66" s="113"/>
      <c r="L66" s="114"/>
      <c r="M66" s="114"/>
      <c r="N66" s="112"/>
      <c r="O66" s="115"/>
      <c r="P66" s="116"/>
      <c r="Q66" s="117"/>
      <c r="R66" s="43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</row>
    <row r="67" spans="1:154" ht="20.25" x14ac:dyDescent="0.2">
      <c r="A67" s="222" t="s">
        <v>60</v>
      </c>
      <c r="B67" s="223"/>
      <c r="C67" s="223"/>
      <c r="D67" s="223"/>
      <c r="E67" s="223"/>
      <c r="F67" s="223"/>
      <c r="G67" s="118" t="s">
        <v>61</v>
      </c>
      <c r="H67" s="119">
        <f>+H68+H79+H81</f>
        <v>2640700</v>
      </c>
      <c r="I67" s="119">
        <f>+I68+I79+I81</f>
        <v>2555425.77</v>
      </c>
      <c r="J67" s="119">
        <f t="shared" ref="J67" si="13">+J68+J79+J81</f>
        <v>85274.23</v>
      </c>
      <c r="K67" s="120">
        <f t="shared" ref="K67:K108" si="14">ROUND(I67/H67*100,2)</f>
        <v>96.77</v>
      </c>
      <c r="L67" s="119">
        <f>+L68+L79+L81</f>
        <v>0</v>
      </c>
      <c r="M67" s="119">
        <f>+M68+M79+M81</f>
        <v>0</v>
      </c>
      <c r="N67" s="119">
        <f>+N68+N79+N81</f>
        <v>2555425.77</v>
      </c>
      <c r="O67" s="119">
        <f>+O68+O79+O81</f>
        <v>2555425.77</v>
      </c>
      <c r="P67" s="119">
        <f>L67-O67</f>
        <v>-2555425.77</v>
      </c>
      <c r="Q67" s="120" t="e">
        <f>ROUND(O67/L67*100,2)</f>
        <v>#DIV/0!</v>
      </c>
      <c r="R67" s="43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</row>
    <row r="68" spans="1:154" ht="20.25" x14ac:dyDescent="0.2">
      <c r="A68" s="88"/>
      <c r="B68" s="89"/>
      <c r="C68" s="89"/>
      <c r="D68" s="104" t="s">
        <v>54</v>
      </c>
      <c r="E68" s="89"/>
      <c r="F68" s="89"/>
      <c r="G68" s="101" t="s">
        <v>62</v>
      </c>
      <c r="H68" s="121">
        <f>+H69+H70+H71+H72+H73+H74+H75+H76+H77+H78</f>
        <v>2640700</v>
      </c>
      <c r="I68" s="121">
        <f>+I69+I70+I71+I72+I73+I74+I75+I76+I77+I78</f>
        <v>2556819.77</v>
      </c>
      <c r="J68" s="121">
        <f t="shared" ref="J68" si="15">+J69+J70+J71+J72+J73+J74+J75+J76+J77+J78</f>
        <v>83880.23</v>
      </c>
      <c r="K68" s="122">
        <f t="shared" si="14"/>
        <v>96.82</v>
      </c>
      <c r="L68" s="121">
        <f>+L69+L70+L71+L72+L73+L74+L75+L76+L77+L78</f>
        <v>0</v>
      </c>
      <c r="M68" s="121">
        <f>+M69+M70+M71+M72+M73+M74+M75+M76+M77+M78</f>
        <v>0</v>
      </c>
      <c r="N68" s="121">
        <f>+N69+N70+N71+N72+N73+N74+N75+N76+N77+N78</f>
        <v>2556819.77</v>
      </c>
      <c r="O68" s="121">
        <f t="shared" ref="O68" si="16">+O69+O70+O71+O72+O73+O74+O75+O76+O77+O78</f>
        <v>2556819.77</v>
      </c>
      <c r="P68" s="121">
        <f t="shared" ref="P68:P131" si="17">L68-O68</f>
        <v>-2556819.77</v>
      </c>
      <c r="Q68" s="122" t="e">
        <f t="shared" ref="Q68:Q112" si="18">ROUND(O68/L68*100,2)</f>
        <v>#DIV/0!</v>
      </c>
      <c r="R68" s="43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</row>
    <row r="69" spans="1:154" ht="20.25" x14ac:dyDescent="0.2">
      <c r="A69" s="88"/>
      <c r="B69" s="89"/>
      <c r="C69" s="89"/>
      <c r="D69" s="104" t="s">
        <v>63</v>
      </c>
      <c r="E69" s="89"/>
      <c r="F69" s="89"/>
      <c r="G69" s="101" t="s">
        <v>64</v>
      </c>
      <c r="H69" s="121">
        <f t="shared" ref="H69:J73" si="19">+H84</f>
        <v>398800</v>
      </c>
      <c r="I69" s="121">
        <f t="shared" si="19"/>
        <v>380284</v>
      </c>
      <c r="J69" s="121">
        <f t="shared" si="19"/>
        <v>18516</v>
      </c>
      <c r="K69" s="122">
        <f t="shared" si="14"/>
        <v>95.36</v>
      </c>
      <c r="L69" s="121">
        <f t="shared" ref="L69:O73" si="20">+L84</f>
        <v>0</v>
      </c>
      <c r="M69" s="121">
        <f t="shared" si="20"/>
        <v>0</v>
      </c>
      <c r="N69" s="121">
        <f t="shared" si="20"/>
        <v>380284</v>
      </c>
      <c r="O69" s="121">
        <f t="shared" si="20"/>
        <v>380284</v>
      </c>
      <c r="P69" s="121">
        <f t="shared" si="17"/>
        <v>-380284</v>
      </c>
      <c r="Q69" s="122" t="e">
        <f t="shared" si="18"/>
        <v>#DIV/0!</v>
      </c>
      <c r="R69" s="43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</row>
    <row r="70" spans="1:154" ht="20.25" x14ac:dyDescent="0.2">
      <c r="A70" s="88"/>
      <c r="B70" s="89"/>
      <c r="C70" s="89"/>
      <c r="D70" s="104" t="s">
        <v>65</v>
      </c>
      <c r="E70" s="89"/>
      <c r="F70" s="89"/>
      <c r="G70" s="101" t="s">
        <v>66</v>
      </c>
      <c r="H70" s="121">
        <f t="shared" si="19"/>
        <v>37600</v>
      </c>
      <c r="I70" s="121">
        <f t="shared" si="19"/>
        <v>34526.770000000004</v>
      </c>
      <c r="J70" s="121">
        <f t="shared" si="19"/>
        <v>3073.2300000000005</v>
      </c>
      <c r="K70" s="122">
        <f t="shared" si="14"/>
        <v>91.83</v>
      </c>
      <c r="L70" s="121">
        <f t="shared" si="20"/>
        <v>0</v>
      </c>
      <c r="M70" s="121">
        <f t="shared" si="20"/>
        <v>0</v>
      </c>
      <c r="N70" s="121">
        <f t="shared" si="20"/>
        <v>34526.770000000004</v>
      </c>
      <c r="O70" s="121">
        <f t="shared" si="20"/>
        <v>34526.770000000004</v>
      </c>
      <c r="P70" s="121">
        <f t="shared" si="17"/>
        <v>-34526.770000000004</v>
      </c>
      <c r="Q70" s="122" t="e">
        <f t="shared" si="18"/>
        <v>#DIV/0!</v>
      </c>
      <c r="R70" s="43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</row>
    <row r="71" spans="1:154" ht="20.25" x14ac:dyDescent="0.2">
      <c r="A71" s="88"/>
      <c r="B71" s="89"/>
      <c r="C71" s="89"/>
      <c r="D71" s="104" t="s">
        <v>67</v>
      </c>
      <c r="E71" s="89"/>
      <c r="F71" s="89"/>
      <c r="G71" s="101" t="s">
        <v>68</v>
      </c>
      <c r="H71" s="121">
        <f t="shared" si="19"/>
        <v>0</v>
      </c>
      <c r="I71" s="121">
        <f t="shared" si="19"/>
        <v>0</v>
      </c>
      <c r="J71" s="121">
        <f t="shared" si="19"/>
        <v>0</v>
      </c>
      <c r="K71" s="122" t="e">
        <f t="shared" si="14"/>
        <v>#DIV/0!</v>
      </c>
      <c r="L71" s="121">
        <f t="shared" si="20"/>
        <v>0</v>
      </c>
      <c r="M71" s="121">
        <f t="shared" si="20"/>
        <v>0</v>
      </c>
      <c r="N71" s="121">
        <f t="shared" si="20"/>
        <v>0</v>
      </c>
      <c r="O71" s="121">
        <f t="shared" si="20"/>
        <v>0</v>
      </c>
      <c r="P71" s="121">
        <f t="shared" si="17"/>
        <v>0</v>
      </c>
      <c r="Q71" s="122" t="e">
        <f t="shared" si="18"/>
        <v>#DIV/0!</v>
      </c>
      <c r="R71" s="43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  <c r="DR71" s="9"/>
      <c r="DS71" s="9"/>
      <c r="DT71" s="9"/>
      <c r="DU71" s="9"/>
      <c r="DV71" s="9"/>
      <c r="DW71" s="9"/>
      <c r="DX71" s="9"/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  <c r="EL71" s="9"/>
      <c r="EM71" s="9"/>
      <c r="EN71" s="9"/>
      <c r="EO71" s="9"/>
      <c r="EP71" s="9"/>
      <c r="EQ71" s="9"/>
      <c r="ER71" s="9"/>
      <c r="ES71" s="9"/>
      <c r="ET71" s="9"/>
      <c r="EU71" s="9"/>
      <c r="EV71" s="9"/>
      <c r="EW71" s="9"/>
      <c r="EX71" s="9"/>
    </row>
    <row r="72" spans="1:154" ht="20.25" x14ac:dyDescent="0.2">
      <c r="A72" s="88"/>
      <c r="B72" s="89"/>
      <c r="C72" s="89"/>
      <c r="D72" s="104" t="s">
        <v>69</v>
      </c>
      <c r="E72" s="89"/>
      <c r="F72" s="89"/>
      <c r="G72" s="101" t="s">
        <v>70</v>
      </c>
      <c r="H72" s="121">
        <f t="shared" si="19"/>
        <v>0</v>
      </c>
      <c r="I72" s="121">
        <f t="shared" si="19"/>
        <v>0</v>
      </c>
      <c r="J72" s="121">
        <f t="shared" si="19"/>
        <v>0</v>
      </c>
      <c r="K72" s="122" t="e">
        <f t="shared" si="14"/>
        <v>#DIV/0!</v>
      </c>
      <c r="L72" s="121">
        <f t="shared" si="20"/>
        <v>0</v>
      </c>
      <c r="M72" s="121">
        <f t="shared" si="20"/>
        <v>0</v>
      </c>
      <c r="N72" s="121">
        <f t="shared" si="20"/>
        <v>0</v>
      </c>
      <c r="O72" s="121">
        <f t="shared" si="20"/>
        <v>0</v>
      </c>
      <c r="P72" s="121">
        <f t="shared" si="17"/>
        <v>0</v>
      </c>
      <c r="Q72" s="122" t="e">
        <f t="shared" si="18"/>
        <v>#DIV/0!</v>
      </c>
      <c r="R72" s="43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  <c r="ES72" s="9"/>
      <c r="ET72" s="9"/>
      <c r="EU72" s="9"/>
      <c r="EV72" s="9"/>
      <c r="EW72" s="9"/>
      <c r="EX72" s="9"/>
    </row>
    <row r="73" spans="1:154" ht="40.5" x14ac:dyDescent="0.2">
      <c r="A73" s="88"/>
      <c r="B73" s="89"/>
      <c r="C73" s="89"/>
      <c r="D73" s="104" t="s">
        <v>71</v>
      </c>
      <c r="E73" s="89"/>
      <c r="F73" s="89"/>
      <c r="G73" s="101" t="s">
        <v>72</v>
      </c>
      <c r="H73" s="121">
        <f t="shared" si="19"/>
        <v>395000</v>
      </c>
      <c r="I73" s="121">
        <f t="shared" si="19"/>
        <v>388258</v>
      </c>
      <c r="J73" s="121">
        <f t="shared" si="19"/>
        <v>6742</v>
      </c>
      <c r="K73" s="122">
        <f t="shared" si="14"/>
        <v>98.29</v>
      </c>
      <c r="L73" s="121">
        <f t="shared" si="20"/>
        <v>0</v>
      </c>
      <c r="M73" s="121">
        <f t="shared" si="20"/>
        <v>0</v>
      </c>
      <c r="N73" s="121">
        <f t="shared" si="20"/>
        <v>388258</v>
      </c>
      <c r="O73" s="121">
        <f t="shared" si="20"/>
        <v>388258</v>
      </c>
      <c r="P73" s="121">
        <f t="shared" si="17"/>
        <v>-388258</v>
      </c>
      <c r="Q73" s="122" t="e">
        <f t="shared" si="18"/>
        <v>#DIV/0!</v>
      </c>
      <c r="R73" s="43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</row>
    <row r="74" spans="1:154" ht="20.25" x14ac:dyDescent="0.2">
      <c r="A74" s="88"/>
      <c r="B74" s="89"/>
      <c r="C74" s="89"/>
      <c r="D74" s="104" t="s">
        <v>73</v>
      </c>
      <c r="E74" s="89"/>
      <c r="F74" s="89"/>
      <c r="G74" s="101" t="s">
        <v>74</v>
      </c>
      <c r="H74" s="121">
        <f t="shared" ref="H74:J76" si="21">+H95</f>
        <v>0</v>
      </c>
      <c r="I74" s="121">
        <f t="shared" si="21"/>
        <v>0</v>
      </c>
      <c r="J74" s="121">
        <f t="shared" si="21"/>
        <v>0</v>
      </c>
      <c r="K74" s="122" t="e">
        <f t="shared" si="14"/>
        <v>#DIV/0!</v>
      </c>
      <c r="L74" s="121">
        <f t="shared" ref="L74:O76" si="22">+L95</f>
        <v>0</v>
      </c>
      <c r="M74" s="121">
        <f t="shared" si="22"/>
        <v>0</v>
      </c>
      <c r="N74" s="121">
        <f t="shared" si="22"/>
        <v>0</v>
      </c>
      <c r="O74" s="121">
        <f t="shared" si="22"/>
        <v>0</v>
      </c>
      <c r="P74" s="121">
        <f t="shared" si="17"/>
        <v>0</v>
      </c>
      <c r="Q74" s="122" t="e">
        <f t="shared" si="18"/>
        <v>#DIV/0!</v>
      </c>
      <c r="R74" s="43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</row>
    <row r="75" spans="1:154" ht="40.5" x14ac:dyDescent="0.2">
      <c r="A75" s="88"/>
      <c r="B75" s="89"/>
      <c r="C75" s="89"/>
      <c r="D75" s="104" t="s">
        <v>75</v>
      </c>
      <c r="E75" s="89"/>
      <c r="F75" s="89"/>
      <c r="G75" s="101" t="s">
        <v>76</v>
      </c>
      <c r="H75" s="121">
        <f t="shared" si="21"/>
        <v>167000</v>
      </c>
      <c r="I75" s="121">
        <f t="shared" si="21"/>
        <v>135735</v>
      </c>
      <c r="J75" s="121">
        <f t="shared" si="21"/>
        <v>31265</v>
      </c>
      <c r="K75" s="122">
        <f t="shared" si="14"/>
        <v>81.28</v>
      </c>
      <c r="L75" s="121">
        <f t="shared" si="22"/>
        <v>0</v>
      </c>
      <c r="M75" s="121">
        <f t="shared" si="22"/>
        <v>0</v>
      </c>
      <c r="N75" s="121">
        <f t="shared" si="22"/>
        <v>135735</v>
      </c>
      <c r="O75" s="121">
        <f t="shared" si="22"/>
        <v>135735</v>
      </c>
      <c r="P75" s="121">
        <f t="shared" si="17"/>
        <v>-135735</v>
      </c>
      <c r="Q75" s="122" t="e">
        <f t="shared" si="18"/>
        <v>#DIV/0!</v>
      </c>
      <c r="R75" s="43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</row>
    <row r="76" spans="1:154" ht="20.25" x14ac:dyDescent="0.2">
      <c r="A76" s="88"/>
      <c r="B76" s="89"/>
      <c r="C76" s="89"/>
      <c r="D76" s="104" t="s">
        <v>77</v>
      </c>
      <c r="E76" s="89"/>
      <c r="F76" s="89"/>
      <c r="G76" s="101" t="s">
        <v>78</v>
      </c>
      <c r="H76" s="121">
        <f t="shared" si="21"/>
        <v>1642300</v>
      </c>
      <c r="I76" s="121">
        <f t="shared" si="21"/>
        <v>1618016</v>
      </c>
      <c r="J76" s="121">
        <f t="shared" si="21"/>
        <v>24284</v>
      </c>
      <c r="K76" s="122">
        <f t="shared" si="14"/>
        <v>98.52</v>
      </c>
      <c r="L76" s="121">
        <f t="shared" si="22"/>
        <v>0</v>
      </c>
      <c r="M76" s="121">
        <f>+M97</f>
        <v>0</v>
      </c>
      <c r="N76" s="121">
        <f t="shared" si="22"/>
        <v>1618016</v>
      </c>
      <c r="O76" s="121">
        <f t="shared" si="22"/>
        <v>1618016</v>
      </c>
      <c r="P76" s="121">
        <f t="shared" si="17"/>
        <v>-1618016</v>
      </c>
      <c r="Q76" s="122" t="e">
        <f t="shared" si="18"/>
        <v>#DIV/0!</v>
      </c>
      <c r="R76" s="43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</row>
    <row r="77" spans="1:154" ht="20.25" x14ac:dyDescent="0.2">
      <c r="A77" s="88"/>
      <c r="B77" s="89"/>
      <c r="C77" s="89"/>
      <c r="D77" s="104" t="s">
        <v>79</v>
      </c>
      <c r="E77" s="89"/>
      <c r="F77" s="89"/>
      <c r="G77" s="101" t="s">
        <v>80</v>
      </c>
      <c r="H77" s="121">
        <f t="shared" ref="H77:I77" si="23">+H102</f>
        <v>0</v>
      </c>
      <c r="I77" s="121">
        <f t="shared" si="23"/>
        <v>0</v>
      </c>
      <c r="J77" s="121">
        <f>+J102</f>
        <v>0</v>
      </c>
      <c r="K77" s="122" t="e">
        <f t="shared" si="14"/>
        <v>#DIV/0!</v>
      </c>
      <c r="L77" s="121">
        <f t="shared" ref="L77:N77" si="24">+L102</f>
        <v>0</v>
      </c>
      <c r="M77" s="121">
        <f t="shared" si="24"/>
        <v>0</v>
      </c>
      <c r="N77" s="121">
        <f t="shared" si="24"/>
        <v>0</v>
      </c>
      <c r="O77" s="121">
        <f>+O102</f>
        <v>0</v>
      </c>
      <c r="P77" s="121">
        <f t="shared" si="17"/>
        <v>0</v>
      </c>
      <c r="Q77" s="122" t="e">
        <f t="shared" si="18"/>
        <v>#DIV/0!</v>
      </c>
      <c r="R77" s="43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</row>
    <row r="78" spans="1:154" ht="81" x14ac:dyDescent="0.2">
      <c r="A78" s="88"/>
      <c r="B78" s="89"/>
      <c r="C78" s="89"/>
      <c r="D78" s="104" t="s">
        <v>81</v>
      </c>
      <c r="E78" s="89"/>
      <c r="F78" s="89"/>
      <c r="G78" s="123" t="s">
        <v>203</v>
      </c>
      <c r="H78" s="121">
        <f>H103</f>
        <v>0</v>
      </c>
      <c r="I78" s="121">
        <f>I103</f>
        <v>0</v>
      </c>
      <c r="J78" s="121">
        <v>0</v>
      </c>
      <c r="K78" s="122" t="e">
        <f t="shared" si="14"/>
        <v>#DIV/0!</v>
      </c>
      <c r="L78" s="121">
        <f>L103</f>
        <v>0</v>
      </c>
      <c r="M78" s="121">
        <f>M103</f>
        <v>0</v>
      </c>
      <c r="N78" s="121">
        <f>N103</f>
        <v>0</v>
      </c>
      <c r="O78" s="121">
        <f>O103</f>
        <v>0</v>
      </c>
      <c r="P78" s="121">
        <f t="shared" si="17"/>
        <v>0</v>
      </c>
      <c r="Q78" s="122" t="e">
        <f t="shared" si="18"/>
        <v>#DIV/0!</v>
      </c>
      <c r="R78" s="43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</row>
    <row r="79" spans="1:154" ht="20.25" x14ac:dyDescent="0.2">
      <c r="A79" s="88"/>
      <c r="B79" s="89"/>
      <c r="C79" s="89"/>
      <c r="D79" s="104" t="s">
        <v>82</v>
      </c>
      <c r="E79" s="89"/>
      <c r="F79" s="89"/>
      <c r="G79" s="101" t="s">
        <v>83</v>
      </c>
      <c r="H79" s="121">
        <f>+H80</f>
        <v>0</v>
      </c>
      <c r="I79" s="121">
        <f>+I80</f>
        <v>0</v>
      </c>
      <c r="J79" s="121">
        <f>+J80</f>
        <v>0</v>
      </c>
      <c r="K79" s="122" t="e">
        <f t="shared" si="14"/>
        <v>#DIV/0!</v>
      </c>
      <c r="L79" s="121">
        <f>+L80</f>
        <v>0</v>
      </c>
      <c r="M79" s="121">
        <f>+M80</f>
        <v>0</v>
      </c>
      <c r="N79" s="121">
        <f>+N80</f>
        <v>0</v>
      </c>
      <c r="O79" s="121">
        <f>+O80</f>
        <v>0</v>
      </c>
      <c r="P79" s="121">
        <f t="shared" si="17"/>
        <v>0</v>
      </c>
      <c r="Q79" s="122" t="e">
        <f t="shared" si="18"/>
        <v>#DIV/0!</v>
      </c>
      <c r="R79" s="43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</row>
    <row r="80" spans="1:154" ht="20.25" x14ac:dyDescent="0.2">
      <c r="A80" s="88"/>
      <c r="B80" s="89"/>
      <c r="C80" s="89"/>
      <c r="D80" s="104" t="s">
        <v>84</v>
      </c>
      <c r="E80" s="89"/>
      <c r="F80" s="89"/>
      <c r="G80" s="101" t="s">
        <v>85</v>
      </c>
      <c r="H80" s="121">
        <f>H105</f>
        <v>0</v>
      </c>
      <c r="I80" s="121">
        <f>I105</f>
        <v>0</v>
      </c>
      <c r="J80" s="121">
        <f>J175</f>
        <v>0</v>
      </c>
      <c r="K80" s="122" t="e">
        <f t="shared" si="14"/>
        <v>#DIV/0!</v>
      </c>
      <c r="L80" s="121">
        <f>L105</f>
        <v>0</v>
      </c>
      <c r="M80" s="121">
        <f>M105</f>
        <v>0</v>
      </c>
      <c r="N80" s="121">
        <f>N105</f>
        <v>0</v>
      </c>
      <c r="O80" s="121">
        <f>O105</f>
        <v>0</v>
      </c>
      <c r="P80" s="121">
        <f t="shared" si="17"/>
        <v>0</v>
      </c>
      <c r="Q80" s="122" t="e">
        <f t="shared" si="18"/>
        <v>#DIV/0!</v>
      </c>
      <c r="R80" s="43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  <c r="ES80" s="9"/>
      <c r="ET80" s="9"/>
      <c r="EU80" s="9"/>
      <c r="EV80" s="9"/>
      <c r="EW80" s="9"/>
      <c r="EX80" s="9"/>
    </row>
    <row r="81" spans="1:154" ht="20.25" x14ac:dyDescent="0.2">
      <c r="A81" s="88"/>
      <c r="B81" s="89"/>
      <c r="C81" s="89"/>
      <c r="D81" s="89">
        <v>85</v>
      </c>
      <c r="E81" s="89"/>
      <c r="F81" s="89"/>
      <c r="G81" s="101" t="s">
        <v>86</v>
      </c>
      <c r="H81" s="121">
        <f>+H109</f>
        <v>0</v>
      </c>
      <c r="I81" s="121">
        <f>+I109</f>
        <v>-1394</v>
      </c>
      <c r="J81" s="121">
        <f>+J109</f>
        <v>1394</v>
      </c>
      <c r="K81" s="122" t="e">
        <f t="shared" si="14"/>
        <v>#DIV/0!</v>
      </c>
      <c r="L81" s="121">
        <f>+L109</f>
        <v>0</v>
      </c>
      <c r="M81" s="121">
        <f>+M109</f>
        <v>0</v>
      </c>
      <c r="N81" s="121">
        <f>+N109</f>
        <v>-1394</v>
      </c>
      <c r="O81" s="121">
        <f>+O109</f>
        <v>-1394</v>
      </c>
      <c r="P81" s="121">
        <f t="shared" si="17"/>
        <v>1394</v>
      </c>
      <c r="Q81" s="122" t="e">
        <f t="shared" si="18"/>
        <v>#DIV/0!</v>
      </c>
      <c r="R81" s="43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</row>
    <row r="82" spans="1:154" ht="20.25" x14ac:dyDescent="0.2">
      <c r="A82" s="214">
        <v>5004</v>
      </c>
      <c r="B82" s="215"/>
      <c r="C82" s="215"/>
      <c r="D82" s="215"/>
      <c r="E82" s="215"/>
      <c r="F82" s="215"/>
      <c r="G82" s="126" t="s">
        <v>87</v>
      </c>
      <c r="H82" s="127">
        <f>+H83+H104+H105+H109</f>
        <v>2640700</v>
      </c>
      <c r="I82" s="127">
        <f>+I83+I104+I105+I109</f>
        <v>2555425.77</v>
      </c>
      <c r="J82" s="127">
        <f>+J83+J104+J106+J109</f>
        <v>85274.23</v>
      </c>
      <c r="K82" s="122">
        <f t="shared" si="14"/>
        <v>96.77</v>
      </c>
      <c r="L82" s="127">
        <f>+L83+L104+L105+L109</f>
        <v>0</v>
      </c>
      <c r="M82" s="127">
        <f>+M83+M104+M105+M109</f>
        <v>0</v>
      </c>
      <c r="N82" s="127">
        <f>+N83+N104+N105+N109</f>
        <v>2555425.77</v>
      </c>
      <c r="O82" s="127">
        <f>+O83+O104+O106+O109</f>
        <v>2555425.77</v>
      </c>
      <c r="P82" s="127">
        <f t="shared" si="17"/>
        <v>-2555425.77</v>
      </c>
      <c r="Q82" s="120" t="e">
        <f t="shared" si="18"/>
        <v>#DIV/0!</v>
      </c>
      <c r="R82" s="43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</row>
    <row r="83" spans="1:154" ht="20.25" x14ac:dyDescent="0.2">
      <c r="A83" s="124"/>
      <c r="B83" s="125"/>
      <c r="C83" s="125"/>
      <c r="D83" s="125" t="s">
        <v>32</v>
      </c>
      <c r="E83" s="125"/>
      <c r="F83" s="125"/>
      <c r="G83" s="101" t="s">
        <v>62</v>
      </c>
      <c r="H83" s="121">
        <f>H84+H85+H86+H87+H88+H95+H96+H97+H102+H103</f>
        <v>2640700</v>
      </c>
      <c r="I83" s="121">
        <f>I84+I85+I86+I87+I88+I95+I96+I97+I102+I103</f>
        <v>2556819.77</v>
      </c>
      <c r="J83" s="121">
        <f t="shared" ref="J83" si="25">J84+J85+J86+J87+J88+J95+J96+J97+J102+J103</f>
        <v>83880.23</v>
      </c>
      <c r="K83" s="122">
        <f t="shared" si="14"/>
        <v>96.82</v>
      </c>
      <c r="L83" s="121">
        <f>L84+L85+L86+L87+L88+L95+L96+L97+L102+L103</f>
        <v>0</v>
      </c>
      <c r="M83" s="121">
        <f>M84+M85+M86+M87+M88+M95+M96+M97+M102+M103</f>
        <v>0</v>
      </c>
      <c r="N83" s="121">
        <f>N84+N85+N86+N87+N88+N95+N96+N97+N102+N103</f>
        <v>2556819.77</v>
      </c>
      <c r="O83" s="121">
        <f t="shared" ref="O83" si="26">O84+O85+O86+O87+O88+O95+O96+O97+O102+O103</f>
        <v>2556819.77</v>
      </c>
      <c r="P83" s="121">
        <f t="shared" si="17"/>
        <v>-2556819.77</v>
      </c>
      <c r="Q83" s="122" t="e">
        <f t="shared" si="18"/>
        <v>#DIV/0!</v>
      </c>
      <c r="R83" s="43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</row>
    <row r="84" spans="1:154" ht="20.25" x14ac:dyDescent="0.2">
      <c r="A84" s="88"/>
      <c r="B84" s="89"/>
      <c r="C84" s="89"/>
      <c r="D84" s="89" t="s">
        <v>88</v>
      </c>
      <c r="E84" s="89"/>
      <c r="F84" s="89"/>
      <c r="G84" s="101" t="s">
        <v>64</v>
      </c>
      <c r="H84" s="121">
        <f>H112+H179+H264</f>
        <v>398800</v>
      </c>
      <c r="I84" s="121">
        <f>I112+I179+I264</f>
        <v>380284</v>
      </c>
      <c r="J84" s="121">
        <f>J112+J179+J264</f>
        <v>18516</v>
      </c>
      <c r="K84" s="122">
        <f t="shared" si="14"/>
        <v>95.36</v>
      </c>
      <c r="L84" s="121">
        <f>L112+L179+L264</f>
        <v>0</v>
      </c>
      <c r="M84" s="121">
        <f>M112+M179+M264</f>
        <v>0</v>
      </c>
      <c r="N84" s="121">
        <f>N112+N179+N264</f>
        <v>380284</v>
      </c>
      <c r="O84" s="121">
        <f>O112+O179+O264</f>
        <v>380284</v>
      </c>
      <c r="P84" s="121">
        <f t="shared" si="17"/>
        <v>-380284</v>
      </c>
      <c r="Q84" s="122" t="e">
        <f t="shared" si="18"/>
        <v>#DIV/0!</v>
      </c>
      <c r="R84" s="43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</row>
    <row r="85" spans="1:154" ht="20.25" x14ac:dyDescent="0.2">
      <c r="A85" s="88"/>
      <c r="B85" s="89"/>
      <c r="C85" s="89"/>
      <c r="D85" s="89" t="s">
        <v>89</v>
      </c>
      <c r="E85" s="89"/>
      <c r="F85" s="89"/>
      <c r="G85" s="101" t="s">
        <v>66</v>
      </c>
      <c r="H85" s="121">
        <f>H139+H206+H296+H389</f>
        <v>37600</v>
      </c>
      <c r="I85" s="121">
        <f>I139+I206+I296+I389</f>
        <v>34526.770000000004</v>
      </c>
      <c r="J85" s="121">
        <f>J139+J206+J296+J389</f>
        <v>3073.2300000000005</v>
      </c>
      <c r="K85" s="122">
        <f t="shared" si="14"/>
        <v>91.83</v>
      </c>
      <c r="L85" s="121">
        <f>L139+L206+L296+L389</f>
        <v>0</v>
      </c>
      <c r="M85" s="121">
        <f>M139+M206+M296+M389</f>
        <v>0</v>
      </c>
      <c r="N85" s="121">
        <f>N139+N206+N296+N389</f>
        <v>34526.770000000004</v>
      </c>
      <c r="O85" s="121">
        <f>O139+O206+O296+O389</f>
        <v>34526.770000000004</v>
      </c>
      <c r="P85" s="121">
        <f t="shared" si="17"/>
        <v>-34526.770000000004</v>
      </c>
      <c r="Q85" s="122" t="e">
        <f t="shared" si="18"/>
        <v>#DIV/0!</v>
      </c>
      <c r="R85" s="43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</row>
    <row r="86" spans="1:154" ht="20.25" x14ac:dyDescent="0.2">
      <c r="A86" s="88"/>
      <c r="B86" s="89"/>
      <c r="C86" s="89"/>
      <c r="D86" s="89" t="s">
        <v>90</v>
      </c>
      <c r="E86" s="89"/>
      <c r="F86" s="89"/>
      <c r="G86" s="101" t="s">
        <v>68</v>
      </c>
      <c r="H86" s="121">
        <f>H329</f>
        <v>0</v>
      </c>
      <c r="I86" s="121">
        <f>I329</f>
        <v>0</v>
      </c>
      <c r="J86" s="121">
        <f>J331</f>
        <v>0</v>
      </c>
      <c r="K86" s="122" t="e">
        <f t="shared" si="14"/>
        <v>#DIV/0!</v>
      </c>
      <c r="L86" s="121">
        <f>L329</f>
        <v>0</v>
      </c>
      <c r="M86" s="121">
        <f>M329</f>
        <v>0</v>
      </c>
      <c r="N86" s="121">
        <f>N329</f>
        <v>0</v>
      </c>
      <c r="O86" s="121">
        <f>O329</f>
        <v>0</v>
      </c>
      <c r="P86" s="121">
        <f t="shared" si="17"/>
        <v>0</v>
      </c>
      <c r="Q86" s="122" t="e">
        <f t="shared" si="18"/>
        <v>#DIV/0!</v>
      </c>
      <c r="R86" s="43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</row>
    <row r="87" spans="1:154" ht="20.25" x14ac:dyDescent="0.2">
      <c r="A87" s="88"/>
      <c r="B87" s="89"/>
      <c r="C87" s="89"/>
      <c r="D87" s="89" t="s">
        <v>91</v>
      </c>
      <c r="E87" s="89"/>
      <c r="F87" s="89"/>
      <c r="G87" s="101" t="s">
        <v>70</v>
      </c>
      <c r="H87" s="121">
        <f>H235+H392</f>
        <v>0</v>
      </c>
      <c r="I87" s="121">
        <f>I235+I392</f>
        <v>0</v>
      </c>
      <c r="J87" s="121">
        <f>J235+J392</f>
        <v>0</v>
      </c>
      <c r="K87" s="122" t="e">
        <f t="shared" si="14"/>
        <v>#DIV/0!</v>
      </c>
      <c r="L87" s="121">
        <f>L235+L392</f>
        <v>0</v>
      </c>
      <c r="M87" s="121">
        <f>M235+M392</f>
        <v>0</v>
      </c>
      <c r="N87" s="121">
        <f>N235+N392</f>
        <v>0</v>
      </c>
      <c r="O87" s="121">
        <f>O235+O392</f>
        <v>0</v>
      </c>
      <c r="P87" s="121">
        <f t="shared" si="17"/>
        <v>0</v>
      </c>
      <c r="Q87" s="122" t="e">
        <f t="shared" si="18"/>
        <v>#DIV/0!</v>
      </c>
      <c r="R87" s="43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</row>
    <row r="88" spans="1:154" ht="40.5" x14ac:dyDescent="0.2">
      <c r="A88" s="88"/>
      <c r="B88" s="89"/>
      <c r="C88" s="89"/>
      <c r="D88" s="89">
        <v>51</v>
      </c>
      <c r="E88" s="89"/>
      <c r="F88" s="89"/>
      <c r="G88" s="101" t="s">
        <v>72</v>
      </c>
      <c r="H88" s="121">
        <f>H237+H332+H395</f>
        <v>395000</v>
      </c>
      <c r="I88" s="121">
        <f>I237+I332+I395</f>
        <v>388258</v>
      </c>
      <c r="J88" s="121">
        <f>J237+J332+J395</f>
        <v>6742</v>
      </c>
      <c r="K88" s="122">
        <f t="shared" si="14"/>
        <v>98.29</v>
      </c>
      <c r="L88" s="121">
        <f>L237+L332+L395</f>
        <v>0</v>
      </c>
      <c r="M88" s="121">
        <f>M237+M332+M395</f>
        <v>0</v>
      </c>
      <c r="N88" s="121">
        <f>N237+N332+N395</f>
        <v>388258</v>
      </c>
      <c r="O88" s="121">
        <f>O237+O332+O395</f>
        <v>388258</v>
      </c>
      <c r="P88" s="121">
        <f t="shared" si="17"/>
        <v>-388258</v>
      </c>
      <c r="Q88" s="122" t="e">
        <f t="shared" si="18"/>
        <v>#DIV/0!</v>
      </c>
      <c r="R88" s="43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</row>
    <row r="89" spans="1:154" ht="20.25" x14ac:dyDescent="0.2">
      <c r="A89" s="88"/>
      <c r="B89" s="89"/>
      <c r="C89" s="89"/>
      <c r="D89" s="89"/>
      <c r="E89" s="89" t="s">
        <v>32</v>
      </c>
      <c r="F89" s="89"/>
      <c r="G89" s="101" t="s">
        <v>92</v>
      </c>
      <c r="H89" s="121">
        <f>H90+H91+H92+H93+H94</f>
        <v>395000</v>
      </c>
      <c r="I89" s="121">
        <f>I90+I91+I92+I93+I94</f>
        <v>388258</v>
      </c>
      <c r="J89" s="121">
        <f>J90+J91+J92+J93+J94</f>
        <v>6742</v>
      </c>
      <c r="K89" s="122">
        <f t="shared" si="14"/>
        <v>98.29</v>
      </c>
      <c r="L89" s="121">
        <f>L90+L91+L92+L93+L94</f>
        <v>0</v>
      </c>
      <c r="M89" s="121">
        <f>M90+M91+M92+M93+M94</f>
        <v>0</v>
      </c>
      <c r="N89" s="121">
        <f>N90+N91+N92+N93+N94</f>
        <v>388258</v>
      </c>
      <c r="O89" s="121">
        <f>O90+O91+O92+O93+O94</f>
        <v>388258</v>
      </c>
      <c r="P89" s="121">
        <f t="shared" si="17"/>
        <v>-388258</v>
      </c>
      <c r="Q89" s="122" t="e">
        <f t="shared" si="18"/>
        <v>#DIV/0!</v>
      </c>
      <c r="R89" s="43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</row>
    <row r="90" spans="1:154" ht="20.25" x14ac:dyDescent="0.2">
      <c r="A90" s="88"/>
      <c r="B90" s="89"/>
      <c r="C90" s="89"/>
      <c r="D90" s="89"/>
      <c r="E90" s="89"/>
      <c r="F90" s="89" t="s">
        <v>32</v>
      </c>
      <c r="G90" s="101" t="s">
        <v>93</v>
      </c>
      <c r="H90" s="121">
        <f>H237</f>
        <v>0</v>
      </c>
      <c r="I90" s="121">
        <f>I237</f>
        <v>0</v>
      </c>
      <c r="J90" s="121">
        <f>J237</f>
        <v>0</v>
      </c>
      <c r="K90" s="122" t="e">
        <f t="shared" si="14"/>
        <v>#DIV/0!</v>
      </c>
      <c r="L90" s="121">
        <f>L237</f>
        <v>0</v>
      </c>
      <c r="M90" s="121">
        <f>M237</f>
        <v>0</v>
      </c>
      <c r="N90" s="121">
        <f>N237</f>
        <v>0</v>
      </c>
      <c r="O90" s="121">
        <f>O237</f>
        <v>0</v>
      </c>
      <c r="P90" s="121">
        <f t="shared" si="17"/>
        <v>0</v>
      </c>
      <c r="Q90" s="122" t="e">
        <f t="shared" si="18"/>
        <v>#DIV/0!</v>
      </c>
      <c r="R90" s="43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</row>
    <row r="91" spans="1:154" ht="60.75" x14ac:dyDescent="0.2">
      <c r="A91" s="88"/>
      <c r="B91" s="89"/>
      <c r="C91" s="89"/>
      <c r="D91" s="89"/>
      <c r="E91" s="89"/>
      <c r="F91" s="89">
        <v>17</v>
      </c>
      <c r="G91" s="101" t="s">
        <v>94</v>
      </c>
      <c r="H91" s="121">
        <f>H334</f>
        <v>395000</v>
      </c>
      <c r="I91" s="121">
        <f>I334</f>
        <v>388258</v>
      </c>
      <c r="J91" s="121">
        <f>J334</f>
        <v>6742</v>
      </c>
      <c r="K91" s="122">
        <f t="shared" si="14"/>
        <v>98.29</v>
      </c>
      <c r="L91" s="121">
        <f>L334</f>
        <v>0</v>
      </c>
      <c r="M91" s="121">
        <f>M334</f>
        <v>0</v>
      </c>
      <c r="N91" s="121">
        <f>N334</f>
        <v>388258</v>
      </c>
      <c r="O91" s="121">
        <f>O334</f>
        <v>388258</v>
      </c>
      <c r="P91" s="121">
        <f t="shared" si="17"/>
        <v>-388258</v>
      </c>
      <c r="Q91" s="122" t="e">
        <f t="shared" si="18"/>
        <v>#DIV/0!</v>
      </c>
      <c r="R91" s="43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</row>
    <row r="92" spans="1:154" ht="81" x14ac:dyDescent="0.2">
      <c r="A92" s="88"/>
      <c r="B92" s="89"/>
      <c r="C92" s="89"/>
      <c r="D92" s="89"/>
      <c r="E92" s="89"/>
      <c r="F92" s="89">
        <v>18</v>
      </c>
      <c r="G92" s="101" t="s">
        <v>95</v>
      </c>
      <c r="H92" s="121">
        <f>H397</f>
        <v>0</v>
      </c>
      <c r="I92" s="121">
        <f>I397</f>
        <v>0</v>
      </c>
      <c r="J92" s="121">
        <f>J397</f>
        <v>0</v>
      </c>
      <c r="K92" s="122" t="e">
        <f t="shared" si="14"/>
        <v>#DIV/0!</v>
      </c>
      <c r="L92" s="121">
        <f>L397</f>
        <v>0</v>
      </c>
      <c r="M92" s="121">
        <f>M397</f>
        <v>0</v>
      </c>
      <c r="N92" s="121">
        <f>N397</f>
        <v>0</v>
      </c>
      <c r="O92" s="121">
        <f>O397</f>
        <v>0</v>
      </c>
      <c r="P92" s="121">
        <f t="shared" si="17"/>
        <v>0</v>
      </c>
      <c r="Q92" s="122" t="e">
        <f t="shared" si="18"/>
        <v>#DIV/0!</v>
      </c>
      <c r="R92" s="43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</row>
    <row r="93" spans="1:154" ht="60.75" x14ac:dyDescent="0.2">
      <c r="A93" s="88"/>
      <c r="B93" s="89"/>
      <c r="C93" s="89"/>
      <c r="D93" s="89"/>
      <c r="E93" s="89"/>
      <c r="F93" s="89">
        <v>19</v>
      </c>
      <c r="G93" s="101" t="s">
        <v>96</v>
      </c>
      <c r="H93" s="121">
        <f t="shared" ref="H93:J94" si="27">H335</f>
        <v>0</v>
      </c>
      <c r="I93" s="121">
        <f t="shared" si="27"/>
        <v>0</v>
      </c>
      <c r="J93" s="121">
        <f t="shared" si="27"/>
        <v>0</v>
      </c>
      <c r="K93" s="122" t="e">
        <f t="shared" si="14"/>
        <v>#DIV/0!</v>
      </c>
      <c r="L93" s="121">
        <f t="shared" ref="L93:O94" si="28">L335</f>
        <v>0</v>
      </c>
      <c r="M93" s="121">
        <f t="shared" si="28"/>
        <v>0</v>
      </c>
      <c r="N93" s="121">
        <f t="shared" si="28"/>
        <v>0</v>
      </c>
      <c r="O93" s="121">
        <f t="shared" si="28"/>
        <v>0</v>
      </c>
      <c r="P93" s="121">
        <f t="shared" si="17"/>
        <v>0</v>
      </c>
      <c r="Q93" s="122" t="e">
        <f t="shared" si="18"/>
        <v>#DIV/0!</v>
      </c>
      <c r="R93" s="43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  <c r="ES93" s="9"/>
      <c r="ET93" s="9"/>
      <c r="EU93" s="9"/>
      <c r="EV93" s="9"/>
      <c r="EW93" s="9"/>
      <c r="EX93" s="9"/>
    </row>
    <row r="94" spans="1:154" ht="101.25" x14ac:dyDescent="0.2">
      <c r="A94" s="88"/>
      <c r="B94" s="89"/>
      <c r="C94" s="89"/>
      <c r="D94" s="89"/>
      <c r="E94" s="89"/>
      <c r="F94" s="89" t="s">
        <v>89</v>
      </c>
      <c r="G94" s="101" t="s">
        <v>97</v>
      </c>
      <c r="H94" s="121">
        <f t="shared" si="27"/>
        <v>0</v>
      </c>
      <c r="I94" s="121">
        <f t="shared" si="27"/>
        <v>0</v>
      </c>
      <c r="J94" s="121">
        <f t="shared" si="27"/>
        <v>0</v>
      </c>
      <c r="K94" s="122" t="e">
        <f t="shared" si="14"/>
        <v>#DIV/0!</v>
      </c>
      <c r="L94" s="121">
        <f t="shared" si="28"/>
        <v>0</v>
      </c>
      <c r="M94" s="121">
        <f t="shared" si="28"/>
        <v>0</v>
      </c>
      <c r="N94" s="121">
        <f t="shared" si="28"/>
        <v>0</v>
      </c>
      <c r="O94" s="121">
        <f t="shared" si="28"/>
        <v>0</v>
      </c>
      <c r="P94" s="121">
        <f t="shared" si="17"/>
        <v>0</v>
      </c>
      <c r="Q94" s="122" t="e">
        <f t="shared" si="18"/>
        <v>#DIV/0!</v>
      </c>
      <c r="R94" s="43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  <c r="DN94" s="9"/>
      <c r="DO94" s="9"/>
      <c r="DP94" s="9"/>
      <c r="DQ94" s="9"/>
      <c r="DR94" s="9"/>
      <c r="DS94" s="9"/>
      <c r="DT94" s="9"/>
      <c r="DU94" s="9"/>
      <c r="DV94" s="9"/>
      <c r="DW94" s="9"/>
      <c r="DX94" s="9"/>
      <c r="DY94" s="9"/>
      <c r="DZ94" s="9"/>
      <c r="EA94" s="9"/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9"/>
      <c r="ER94" s="9"/>
      <c r="ES94" s="9"/>
      <c r="ET94" s="9"/>
      <c r="EU94" s="9"/>
      <c r="EV94" s="9"/>
      <c r="EW94" s="9"/>
      <c r="EX94" s="9"/>
    </row>
    <row r="95" spans="1:154" ht="20.25" x14ac:dyDescent="0.2">
      <c r="A95" s="88"/>
      <c r="B95" s="89"/>
      <c r="C95" s="89"/>
      <c r="D95" s="89">
        <v>55</v>
      </c>
      <c r="E95" s="89"/>
      <c r="F95" s="89"/>
      <c r="G95" s="101" t="s">
        <v>74</v>
      </c>
      <c r="H95" s="121">
        <f>H398</f>
        <v>0</v>
      </c>
      <c r="I95" s="121">
        <f>I398</f>
        <v>0</v>
      </c>
      <c r="J95" s="121"/>
      <c r="K95" s="122" t="e">
        <f t="shared" si="14"/>
        <v>#DIV/0!</v>
      </c>
      <c r="L95" s="121">
        <f>L398</f>
        <v>0</v>
      </c>
      <c r="M95" s="121">
        <f>M398</f>
        <v>0</v>
      </c>
      <c r="N95" s="121">
        <f>N398</f>
        <v>0</v>
      </c>
      <c r="O95" s="121">
        <f>O398</f>
        <v>0</v>
      </c>
      <c r="P95" s="121">
        <f t="shared" si="17"/>
        <v>0</v>
      </c>
      <c r="Q95" s="122" t="e">
        <f t="shared" si="18"/>
        <v>#DIV/0!</v>
      </c>
      <c r="R95" s="43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  <c r="ES95" s="9"/>
      <c r="ET95" s="9"/>
      <c r="EU95" s="9"/>
      <c r="EV95" s="9"/>
      <c r="EW95" s="9"/>
      <c r="EX95" s="9"/>
    </row>
    <row r="96" spans="1:154" ht="40.5" x14ac:dyDescent="0.2">
      <c r="A96" s="88"/>
      <c r="B96" s="89"/>
      <c r="C96" s="89"/>
      <c r="D96" s="89">
        <v>56</v>
      </c>
      <c r="E96" s="89"/>
      <c r="F96" s="89"/>
      <c r="G96" s="101" t="s">
        <v>98</v>
      </c>
      <c r="H96" s="121">
        <f>H240+H404</f>
        <v>167000</v>
      </c>
      <c r="I96" s="121">
        <f>I240+I404</f>
        <v>135735</v>
      </c>
      <c r="J96" s="121">
        <f>+J404</f>
        <v>31265</v>
      </c>
      <c r="K96" s="122">
        <f t="shared" si="14"/>
        <v>81.28</v>
      </c>
      <c r="L96" s="121">
        <f>L240+L404</f>
        <v>0</v>
      </c>
      <c r="M96" s="121">
        <f>M240+M404</f>
        <v>0</v>
      </c>
      <c r="N96" s="121">
        <f>N240+N404</f>
        <v>135735</v>
      </c>
      <c r="O96" s="121">
        <f>O240+O404</f>
        <v>135735</v>
      </c>
      <c r="P96" s="121">
        <f t="shared" si="17"/>
        <v>-135735</v>
      </c>
      <c r="Q96" s="122" t="e">
        <f t="shared" si="18"/>
        <v>#DIV/0!</v>
      </c>
      <c r="R96" s="43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  <c r="DN96" s="9"/>
      <c r="DO96" s="9"/>
      <c r="DP96" s="9"/>
      <c r="DQ96" s="9"/>
      <c r="DR96" s="9"/>
      <c r="DS96" s="9"/>
      <c r="DT96" s="9"/>
      <c r="DU96" s="9"/>
      <c r="DV96" s="9"/>
      <c r="DW96" s="9"/>
      <c r="DX96" s="9"/>
      <c r="DY96" s="9"/>
      <c r="DZ96" s="9"/>
      <c r="EA96" s="9"/>
      <c r="EB96" s="9"/>
      <c r="EC96" s="9"/>
      <c r="ED96" s="9"/>
      <c r="EE96" s="9"/>
      <c r="EF96" s="9"/>
      <c r="EG96" s="9"/>
      <c r="EH96" s="9"/>
      <c r="EI96" s="9"/>
      <c r="EJ96" s="9"/>
      <c r="EK96" s="9"/>
      <c r="EL96" s="9"/>
      <c r="EM96" s="9"/>
      <c r="EN96" s="9"/>
      <c r="EO96" s="9"/>
      <c r="EP96" s="9"/>
      <c r="EQ96" s="9"/>
      <c r="ER96" s="9"/>
      <c r="ES96" s="9"/>
      <c r="ET96" s="9"/>
      <c r="EU96" s="9"/>
      <c r="EV96" s="9"/>
      <c r="EW96" s="9"/>
      <c r="EX96" s="9"/>
    </row>
    <row r="97" spans="1:154" ht="20.25" x14ac:dyDescent="0.2">
      <c r="A97" s="88"/>
      <c r="B97" s="89"/>
      <c r="C97" s="89"/>
      <c r="D97" s="89">
        <v>57</v>
      </c>
      <c r="E97" s="89"/>
      <c r="F97" s="89"/>
      <c r="G97" s="101" t="s">
        <v>78</v>
      </c>
      <c r="H97" s="121">
        <f>H244+H337+H418</f>
        <v>1642300</v>
      </c>
      <c r="I97" s="121">
        <f>I244+I337+I418</f>
        <v>1618016</v>
      </c>
      <c r="J97" s="121">
        <f>J244+J337+J418</f>
        <v>24284</v>
      </c>
      <c r="K97" s="122">
        <f t="shared" si="14"/>
        <v>98.52</v>
      </c>
      <c r="L97" s="121">
        <f>L244+L337+L418</f>
        <v>0</v>
      </c>
      <c r="M97" s="121">
        <f>M244+M337+M418</f>
        <v>0</v>
      </c>
      <c r="N97" s="121">
        <f>N244+N337+N418</f>
        <v>1618016</v>
      </c>
      <c r="O97" s="121">
        <f>O244+O337+O418</f>
        <v>1618016</v>
      </c>
      <c r="P97" s="121">
        <f t="shared" si="17"/>
        <v>-1618016</v>
      </c>
      <c r="Q97" s="122" t="e">
        <f t="shared" si="18"/>
        <v>#DIV/0!</v>
      </c>
      <c r="R97" s="43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</row>
    <row r="98" spans="1:154" ht="20.25" x14ac:dyDescent="0.2">
      <c r="A98" s="88"/>
      <c r="B98" s="89"/>
      <c r="C98" s="89"/>
      <c r="D98" s="89"/>
      <c r="E98" s="89" t="s">
        <v>32</v>
      </c>
      <c r="F98" s="89"/>
      <c r="G98" s="101" t="s">
        <v>99</v>
      </c>
      <c r="H98" s="121">
        <f>H245+H338</f>
        <v>1572000</v>
      </c>
      <c r="I98" s="121">
        <f>I245+I338</f>
        <v>1565640</v>
      </c>
      <c r="J98" s="121">
        <f>J245+J338</f>
        <v>6360</v>
      </c>
      <c r="K98" s="122">
        <f t="shared" si="14"/>
        <v>99.6</v>
      </c>
      <c r="L98" s="121">
        <f>L245+L338</f>
        <v>0</v>
      </c>
      <c r="M98" s="121">
        <f>M245+M338</f>
        <v>0</v>
      </c>
      <c r="N98" s="121">
        <f>N245+N338</f>
        <v>1565640</v>
      </c>
      <c r="O98" s="121">
        <f>O245+O338</f>
        <v>1565640</v>
      </c>
      <c r="P98" s="121">
        <f t="shared" si="17"/>
        <v>-1565640</v>
      </c>
      <c r="Q98" s="122" t="e">
        <f t="shared" si="18"/>
        <v>#DIV/0!</v>
      </c>
      <c r="R98" s="43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B98" s="9"/>
      <c r="EC98" s="9"/>
      <c r="ED98" s="9"/>
      <c r="EE98" s="9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9"/>
      <c r="ER98" s="9"/>
      <c r="ES98" s="9"/>
      <c r="ET98" s="9"/>
      <c r="EU98" s="9"/>
      <c r="EV98" s="9"/>
      <c r="EW98" s="9"/>
      <c r="EX98" s="9"/>
    </row>
    <row r="99" spans="1:154" ht="20.25" x14ac:dyDescent="0.2">
      <c r="A99" s="88"/>
      <c r="B99" s="89"/>
      <c r="C99" s="89"/>
      <c r="D99" s="89"/>
      <c r="E99" s="89" t="s">
        <v>30</v>
      </c>
      <c r="F99" s="89"/>
      <c r="G99" s="101" t="s">
        <v>100</v>
      </c>
      <c r="H99" s="121">
        <f>H100+H101</f>
        <v>70300</v>
      </c>
      <c r="I99" s="121">
        <f>I100+I101</f>
        <v>52376</v>
      </c>
      <c r="J99" s="121">
        <f>J100+J101</f>
        <v>17924</v>
      </c>
      <c r="K99" s="122">
        <f t="shared" si="14"/>
        <v>74.5</v>
      </c>
      <c r="L99" s="121">
        <f>L100+L101</f>
        <v>0</v>
      </c>
      <c r="M99" s="121">
        <f>M100+M101</f>
        <v>0</v>
      </c>
      <c r="N99" s="121">
        <f>N100+N101</f>
        <v>52376</v>
      </c>
      <c r="O99" s="121">
        <f>O100+O101</f>
        <v>52376</v>
      </c>
      <c r="P99" s="121">
        <f t="shared" si="17"/>
        <v>-52376</v>
      </c>
      <c r="Q99" s="122" t="e">
        <f t="shared" si="18"/>
        <v>#DIV/0!</v>
      </c>
      <c r="R99" s="43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</row>
    <row r="100" spans="1:154" ht="20.25" x14ac:dyDescent="0.2">
      <c r="A100" s="88"/>
      <c r="B100" s="89"/>
      <c r="C100" s="89"/>
      <c r="D100" s="89"/>
      <c r="E100" s="89"/>
      <c r="F100" s="89" t="s">
        <v>32</v>
      </c>
      <c r="G100" s="101" t="s">
        <v>101</v>
      </c>
      <c r="H100" s="121">
        <f>H247+H358+H420</f>
        <v>70300</v>
      </c>
      <c r="I100" s="121">
        <f>I247+I358+I420</f>
        <v>52376</v>
      </c>
      <c r="J100" s="121">
        <f>J247+J357+J420</f>
        <v>17924</v>
      </c>
      <c r="K100" s="122">
        <f t="shared" si="14"/>
        <v>74.5</v>
      </c>
      <c r="L100" s="121">
        <f>L247+L358+L420</f>
        <v>0</v>
      </c>
      <c r="M100" s="121">
        <f>M247+M358+M420</f>
        <v>0</v>
      </c>
      <c r="N100" s="121">
        <f>N247+N358+N420</f>
        <v>52376</v>
      </c>
      <c r="O100" s="121">
        <f>O247+O358+O420</f>
        <v>52376</v>
      </c>
      <c r="P100" s="121">
        <f t="shared" si="17"/>
        <v>-52376</v>
      </c>
      <c r="Q100" s="122" t="e">
        <f t="shared" si="18"/>
        <v>#DIV/0!</v>
      </c>
      <c r="R100" s="43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9"/>
      <c r="DD100" s="9"/>
      <c r="DE100" s="9"/>
      <c r="DF100" s="9"/>
      <c r="DG100" s="9"/>
      <c r="DH100" s="9"/>
      <c r="DI100" s="9"/>
      <c r="DJ100" s="9"/>
      <c r="DK100" s="9"/>
      <c r="DL100" s="9"/>
      <c r="DM100" s="9"/>
      <c r="DN100" s="9"/>
      <c r="DO100" s="9"/>
      <c r="DP100" s="9"/>
      <c r="DQ100" s="9"/>
      <c r="DR100" s="9"/>
      <c r="DS100" s="9"/>
      <c r="DT100" s="9"/>
      <c r="DU100" s="9"/>
      <c r="DV100" s="9"/>
      <c r="DW100" s="9"/>
      <c r="DX100" s="9"/>
      <c r="DY100" s="9"/>
      <c r="DZ100" s="9"/>
      <c r="EA100" s="9"/>
      <c r="EB100" s="9"/>
      <c r="EC100" s="9"/>
      <c r="ED100" s="9"/>
      <c r="EE100" s="9"/>
      <c r="EF100" s="9"/>
      <c r="EG100" s="9"/>
      <c r="EH100" s="9"/>
      <c r="EI100" s="9"/>
      <c r="EJ100" s="9"/>
      <c r="EK100" s="9"/>
      <c r="EL100" s="9"/>
      <c r="EM100" s="9"/>
      <c r="EN100" s="9"/>
      <c r="EO100" s="9"/>
      <c r="EP100" s="9"/>
      <c r="EQ100" s="9"/>
      <c r="ER100" s="9"/>
      <c r="ES100" s="9"/>
      <c r="ET100" s="9"/>
      <c r="EU100" s="9"/>
      <c r="EV100" s="9"/>
      <c r="EW100" s="9"/>
      <c r="EX100" s="9"/>
    </row>
    <row r="101" spans="1:154" ht="20.25" x14ac:dyDescent="0.2">
      <c r="A101" s="88"/>
      <c r="B101" s="89"/>
      <c r="C101" s="89"/>
      <c r="D101" s="89"/>
      <c r="E101" s="89"/>
      <c r="F101" s="89" t="s">
        <v>30</v>
      </c>
      <c r="G101" s="101" t="s">
        <v>102</v>
      </c>
      <c r="H101" s="121">
        <f>H248</f>
        <v>0</v>
      </c>
      <c r="I101" s="121">
        <f>I248</f>
        <v>0</v>
      </c>
      <c r="J101" s="121">
        <f>J248</f>
        <v>0</v>
      </c>
      <c r="K101" s="122" t="e">
        <f t="shared" si="14"/>
        <v>#DIV/0!</v>
      </c>
      <c r="L101" s="121">
        <f>L248</f>
        <v>0</v>
      </c>
      <c r="M101" s="121">
        <f>M248</f>
        <v>0</v>
      </c>
      <c r="N101" s="121">
        <f>N248+N446</f>
        <v>0</v>
      </c>
      <c r="O101" s="121">
        <f>O248+O446</f>
        <v>0</v>
      </c>
      <c r="P101" s="121">
        <f t="shared" si="17"/>
        <v>0</v>
      </c>
      <c r="Q101" s="122" t="e">
        <f t="shared" si="18"/>
        <v>#DIV/0!</v>
      </c>
      <c r="R101" s="43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  <c r="DN101" s="9"/>
      <c r="DO101" s="9"/>
      <c r="DP101" s="9"/>
      <c r="DQ101" s="9"/>
      <c r="DR101" s="9"/>
      <c r="DS101" s="9"/>
      <c r="DT101" s="9"/>
      <c r="DU101" s="9"/>
      <c r="DV101" s="9"/>
      <c r="DW101" s="9"/>
      <c r="DX101" s="9"/>
      <c r="DY101" s="9"/>
      <c r="DZ101" s="9"/>
      <c r="EA101" s="9"/>
      <c r="EB101" s="9"/>
      <c r="EC101" s="9"/>
      <c r="ED101" s="9"/>
      <c r="EE101" s="9"/>
      <c r="EF101" s="9"/>
      <c r="EG101" s="9"/>
      <c r="EH101" s="9"/>
      <c r="EI101" s="9"/>
      <c r="EJ101" s="9"/>
      <c r="EK101" s="9"/>
      <c r="EL101" s="9"/>
      <c r="EM101" s="9"/>
      <c r="EN101" s="9"/>
      <c r="EO101" s="9"/>
      <c r="EP101" s="9"/>
      <c r="EQ101" s="9"/>
      <c r="ER101" s="9"/>
      <c r="ES101" s="9"/>
      <c r="ET101" s="9"/>
      <c r="EU101" s="9"/>
      <c r="EV101" s="9"/>
      <c r="EW101" s="9"/>
      <c r="EX101" s="9"/>
    </row>
    <row r="102" spans="1:154" ht="20.25" x14ac:dyDescent="0.2">
      <c r="A102" s="88"/>
      <c r="B102" s="89"/>
      <c r="C102" s="89"/>
      <c r="D102" s="89">
        <v>59</v>
      </c>
      <c r="E102" s="89"/>
      <c r="F102" s="89"/>
      <c r="G102" s="101" t="s">
        <v>80</v>
      </c>
      <c r="H102" s="121">
        <f>H157+H362</f>
        <v>0</v>
      </c>
      <c r="I102" s="121">
        <f>I157+I362</f>
        <v>0</v>
      </c>
      <c r="J102" s="121">
        <f>J157+J362</f>
        <v>0</v>
      </c>
      <c r="K102" s="122" t="e">
        <f t="shared" si="14"/>
        <v>#DIV/0!</v>
      </c>
      <c r="L102" s="121">
        <f>L157+L362</f>
        <v>0</v>
      </c>
      <c r="M102" s="121">
        <f>M157+M362</f>
        <v>0</v>
      </c>
      <c r="N102" s="121">
        <f>N157+N362</f>
        <v>0</v>
      </c>
      <c r="O102" s="121">
        <f>O157+O362</f>
        <v>0</v>
      </c>
      <c r="P102" s="121">
        <f t="shared" si="17"/>
        <v>0</v>
      </c>
      <c r="Q102" s="122" t="e">
        <f t="shared" si="18"/>
        <v>#DIV/0!</v>
      </c>
      <c r="R102" s="43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  <c r="DN102" s="9"/>
      <c r="DO102" s="9"/>
      <c r="DP102" s="9"/>
      <c r="DQ102" s="9"/>
      <c r="DR102" s="9"/>
      <c r="DS102" s="9"/>
      <c r="DT102" s="9"/>
      <c r="DU102" s="9"/>
      <c r="DV102" s="9"/>
      <c r="DW102" s="9"/>
      <c r="DX102" s="9"/>
      <c r="DY102" s="9"/>
      <c r="DZ102" s="9"/>
      <c r="EA102" s="9"/>
      <c r="EB102" s="9"/>
      <c r="EC102" s="9"/>
      <c r="ED102" s="9"/>
      <c r="EE102" s="9"/>
      <c r="EF102" s="9"/>
      <c r="EG102" s="9"/>
      <c r="EH102" s="9"/>
      <c r="EI102" s="9"/>
      <c r="EJ102" s="9"/>
      <c r="EK102" s="9"/>
      <c r="EL102" s="9"/>
      <c r="EM102" s="9"/>
      <c r="EN102" s="9"/>
      <c r="EO102" s="9"/>
      <c r="EP102" s="9"/>
      <c r="EQ102" s="9"/>
      <c r="ER102" s="9"/>
      <c r="ES102" s="9"/>
      <c r="ET102" s="9"/>
      <c r="EU102" s="9"/>
      <c r="EV102" s="9"/>
      <c r="EW102" s="9"/>
      <c r="EX102" s="9"/>
    </row>
    <row r="103" spans="1:154" ht="81" x14ac:dyDescent="0.2">
      <c r="A103" s="88"/>
      <c r="B103" s="89"/>
      <c r="C103" s="89"/>
      <c r="D103" s="89">
        <v>60</v>
      </c>
      <c r="E103" s="89"/>
      <c r="F103" s="89"/>
      <c r="G103" s="123" t="s">
        <v>203</v>
      </c>
      <c r="H103" s="121">
        <f>H448</f>
        <v>0</v>
      </c>
      <c r="I103" s="121">
        <f>I448</f>
        <v>0</v>
      </c>
      <c r="J103" s="121">
        <v>0</v>
      </c>
      <c r="K103" s="122" t="e">
        <f t="shared" si="14"/>
        <v>#DIV/0!</v>
      </c>
      <c r="L103" s="121">
        <f>L448</f>
        <v>0</v>
      </c>
      <c r="M103" s="121">
        <f>M448</f>
        <v>0</v>
      </c>
      <c r="N103" s="121">
        <f>N448</f>
        <v>0</v>
      </c>
      <c r="O103" s="121">
        <f>O448</f>
        <v>0</v>
      </c>
      <c r="P103" s="121">
        <f t="shared" si="17"/>
        <v>0</v>
      </c>
      <c r="Q103" s="122" t="e">
        <f t="shared" si="18"/>
        <v>#DIV/0!</v>
      </c>
      <c r="R103" s="43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9"/>
      <c r="DD103" s="9"/>
      <c r="DE103" s="9"/>
      <c r="DF103" s="9"/>
      <c r="DG103" s="9"/>
      <c r="DH103" s="9"/>
      <c r="DI103" s="9"/>
      <c r="DJ103" s="9"/>
      <c r="DK103" s="9"/>
      <c r="DL103" s="9"/>
      <c r="DM103" s="9"/>
      <c r="DN103" s="9"/>
      <c r="DO103" s="9"/>
      <c r="DP103" s="9"/>
      <c r="DQ103" s="9"/>
      <c r="DR103" s="9"/>
      <c r="DS103" s="9"/>
      <c r="DT103" s="9"/>
      <c r="DU103" s="9"/>
      <c r="DV103" s="9"/>
      <c r="DW103" s="9"/>
      <c r="DX103" s="9"/>
      <c r="DY103" s="9"/>
      <c r="DZ103" s="9"/>
      <c r="EA103" s="9"/>
      <c r="EB103" s="9"/>
      <c r="EC103" s="9"/>
      <c r="ED103" s="9"/>
      <c r="EE103" s="9"/>
      <c r="EF103" s="9"/>
      <c r="EG103" s="9"/>
      <c r="EH103" s="9"/>
      <c r="EI103" s="9"/>
      <c r="EJ103" s="9"/>
      <c r="EK103" s="9"/>
      <c r="EL103" s="9"/>
      <c r="EM103" s="9"/>
      <c r="EN103" s="9"/>
      <c r="EO103" s="9"/>
      <c r="EP103" s="9"/>
      <c r="EQ103" s="9"/>
      <c r="ER103" s="9"/>
      <c r="ES103" s="9"/>
      <c r="ET103" s="9"/>
      <c r="EU103" s="9"/>
      <c r="EV103" s="9"/>
      <c r="EW103" s="9"/>
      <c r="EX103" s="9"/>
    </row>
    <row r="104" spans="1:154" ht="20.25" x14ac:dyDescent="0.2">
      <c r="A104" s="88"/>
      <c r="B104" s="89"/>
      <c r="C104" s="89"/>
      <c r="D104" s="89" t="s">
        <v>105</v>
      </c>
      <c r="E104" s="89"/>
      <c r="F104" s="89"/>
      <c r="G104" s="101" t="s">
        <v>83</v>
      </c>
      <c r="H104" s="121">
        <f>H249+H365</f>
        <v>0</v>
      </c>
      <c r="I104" s="121">
        <f>I249+I365</f>
        <v>0</v>
      </c>
      <c r="J104" s="121">
        <f>J105</f>
        <v>0</v>
      </c>
      <c r="K104" s="122" t="e">
        <f t="shared" si="14"/>
        <v>#DIV/0!</v>
      </c>
      <c r="L104" s="121">
        <f t="shared" ref="L104:O105" si="29">L249+L365</f>
        <v>0</v>
      </c>
      <c r="M104" s="121">
        <f t="shared" si="29"/>
        <v>0</v>
      </c>
      <c r="N104" s="121">
        <f t="shared" si="29"/>
        <v>0</v>
      </c>
      <c r="O104" s="121">
        <f t="shared" si="29"/>
        <v>0</v>
      </c>
      <c r="P104" s="121">
        <f t="shared" si="17"/>
        <v>0</v>
      </c>
      <c r="Q104" s="122" t="e">
        <f t="shared" si="18"/>
        <v>#DIV/0!</v>
      </c>
      <c r="R104" s="43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  <c r="DN104" s="9"/>
      <c r="DO104" s="9"/>
      <c r="DP104" s="9"/>
      <c r="DQ104" s="9"/>
      <c r="DR104" s="9"/>
      <c r="DS104" s="9"/>
      <c r="DT104" s="9"/>
      <c r="DU104" s="9"/>
      <c r="DV104" s="9"/>
      <c r="DW104" s="9"/>
      <c r="DX104" s="9"/>
      <c r="DY104" s="9"/>
      <c r="DZ104" s="9"/>
      <c r="EA104" s="9"/>
      <c r="EB104" s="9"/>
      <c r="EC104" s="9"/>
      <c r="ED104" s="9"/>
      <c r="EE104" s="9"/>
      <c r="EF104" s="9"/>
      <c r="EG104" s="9"/>
      <c r="EH104" s="9"/>
      <c r="EI104" s="9"/>
      <c r="EJ104" s="9"/>
      <c r="EK104" s="9"/>
      <c r="EL104" s="9"/>
      <c r="EM104" s="9"/>
      <c r="EN104" s="9"/>
      <c r="EO104" s="9"/>
      <c r="EP104" s="9"/>
      <c r="EQ104" s="9"/>
      <c r="ER104" s="9"/>
      <c r="ES104" s="9"/>
      <c r="ET104" s="9"/>
      <c r="EU104" s="9"/>
      <c r="EV104" s="9"/>
      <c r="EW104" s="9"/>
      <c r="EX104" s="9"/>
    </row>
    <row r="105" spans="1:154" ht="20.25" x14ac:dyDescent="0.2">
      <c r="A105" s="88"/>
      <c r="B105" s="89"/>
      <c r="C105" s="89"/>
      <c r="D105" s="89">
        <v>71</v>
      </c>
      <c r="E105" s="89"/>
      <c r="F105" s="89"/>
      <c r="G105" s="101" t="s">
        <v>85</v>
      </c>
      <c r="H105" s="121">
        <f>H250+H366</f>
        <v>0</v>
      </c>
      <c r="I105" s="121">
        <f>I250+I366</f>
        <v>0</v>
      </c>
      <c r="J105" s="121">
        <f>J250+J366</f>
        <v>0</v>
      </c>
      <c r="K105" s="122" t="e">
        <f t="shared" si="14"/>
        <v>#DIV/0!</v>
      </c>
      <c r="L105" s="121">
        <f t="shared" si="29"/>
        <v>0</v>
      </c>
      <c r="M105" s="121">
        <f t="shared" si="29"/>
        <v>0</v>
      </c>
      <c r="N105" s="121">
        <f t="shared" si="29"/>
        <v>0</v>
      </c>
      <c r="O105" s="121">
        <f t="shared" si="29"/>
        <v>0</v>
      </c>
      <c r="P105" s="121">
        <f t="shared" si="17"/>
        <v>0</v>
      </c>
      <c r="Q105" s="122" t="e">
        <f t="shared" si="18"/>
        <v>#DIV/0!</v>
      </c>
      <c r="R105" s="43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9"/>
      <c r="DD105" s="9"/>
      <c r="DE105" s="9"/>
      <c r="DF105" s="9"/>
      <c r="DG105" s="9"/>
      <c r="DH105" s="9"/>
      <c r="DI105" s="9"/>
      <c r="DJ105" s="9"/>
      <c r="DK105" s="9"/>
      <c r="DL105" s="9"/>
      <c r="DM105" s="9"/>
      <c r="DN105" s="9"/>
      <c r="DO105" s="9"/>
      <c r="DP105" s="9"/>
      <c r="DQ105" s="9"/>
      <c r="DR105" s="9"/>
      <c r="DS105" s="9"/>
      <c r="DT105" s="9"/>
      <c r="DU105" s="9"/>
      <c r="DV105" s="9"/>
      <c r="DW105" s="9"/>
      <c r="DX105" s="9"/>
      <c r="DY105" s="9"/>
      <c r="DZ105" s="9"/>
      <c r="EA105" s="9"/>
      <c r="EB105" s="9"/>
      <c r="EC105" s="9"/>
      <c r="ED105" s="9"/>
      <c r="EE105" s="9"/>
      <c r="EF105" s="9"/>
      <c r="EG105" s="9"/>
      <c r="EH105" s="9"/>
      <c r="EI105" s="9"/>
      <c r="EJ105" s="9"/>
      <c r="EK105" s="9"/>
      <c r="EL105" s="9"/>
      <c r="EM105" s="9"/>
      <c r="EN105" s="9"/>
      <c r="EO105" s="9"/>
      <c r="EP105" s="9"/>
      <c r="EQ105" s="9"/>
      <c r="ER105" s="9"/>
      <c r="ES105" s="9"/>
      <c r="ET105" s="9"/>
      <c r="EU105" s="9"/>
      <c r="EV105" s="9"/>
      <c r="EW105" s="9"/>
      <c r="EX105" s="9"/>
    </row>
    <row r="106" spans="1:154" ht="20.25" hidden="1" x14ac:dyDescent="0.2">
      <c r="A106" s="88"/>
      <c r="B106" s="89"/>
      <c r="C106" s="89"/>
      <c r="D106" s="89">
        <v>79</v>
      </c>
      <c r="E106" s="89"/>
      <c r="F106" s="89"/>
      <c r="G106" s="101" t="s">
        <v>106</v>
      </c>
      <c r="H106" s="121">
        <f>H107+H108</f>
        <v>0</v>
      </c>
      <c r="I106" s="121">
        <f>I107+I108</f>
        <v>0</v>
      </c>
      <c r="J106" s="121">
        <f t="shared" ref="J106" si="30">J107+J108</f>
        <v>0</v>
      </c>
      <c r="K106" s="122" t="e">
        <f t="shared" si="14"/>
        <v>#DIV/0!</v>
      </c>
      <c r="L106" s="121">
        <f>L107+L108</f>
        <v>0</v>
      </c>
      <c r="M106" s="121">
        <f>M107+M108</f>
        <v>0</v>
      </c>
      <c r="N106" s="121">
        <f>N107+N108</f>
        <v>0</v>
      </c>
      <c r="O106" s="121">
        <f>O373</f>
        <v>0</v>
      </c>
      <c r="P106" s="121">
        <f t="shared" si="17"/>
        <v>0</v>
      </c>
      <c r="Q106" s="122" t="e">
        <f t="shared" si="18"/>
        <v>#DIV/0!</v>
      </c>
      <c r="R106" s="43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  <c r="DN106" s="9"/>
      <c r="DO106" s="9"/>
      <c r="DP106" s="9"/>
      <c r="DQ106" s="9"/>
      <c r="DR106" s="9"/>
      <c r="DS106" s="9"/>
      <c r="DT106" s="9"/>
      <c r="DU106" s="9"/>
      <c r="DV106" s="9"/>
      <c r="DW106" s="9"/>
      <c r="DX106" s="9"/>
      <c r="DY106" s="9"/>
      <c r="DZ106" s="9"/>
      <c r="EA106" s="9"/>
      <c r="EB106" s="9"/>
      <c r="EC106" s="9"/>
      <c r="ED106" s="9"/>
      <c r="EE106" s="9"/>
      <c r="EF106" s="9"/>
      <c r="EG106" s="9"/>
      <c r="EH106" s="9"/>
      <c r="EI106" s="9"/>
      <c r="EJ106" s="9"/>
      <c r="EK106" s="9"/>
      <c r="EL106" s="9"/>
      <c r="EM106" s="9"/>
      <c r="EN106" s="9"/>
      <c r="EO106" s="9"/>
      <c r="EP106" s="9"/>
      <c r="EQ106" s="9"/>
      <c r="ER106" s="9"/>
      <c r="ES106" s="9"/>
      <c r="ET106" s="9"/>
      <c r="EU106" s="9"/>
      <c r="EV106" s="9"/>
      <c r="EW106" s="9"/>
      <c r="EX106" s="9"/>
    </row>
    <row r="107" spans="1:154" ht="20.25" hidden="1" x14ac:dyDescent="0.2">
      <c r="A107" s="88"/>
      <c r="B107" s="89"/>
      <c r="C107" s="89"/>
      <c r="D107" s="89" t="s">
        <v>107</v>
      </c>
      <c r="E107" s="89"/>
      <c r="F107" s="89"/>
      <c r="G107" s="101" t="s">
        <v>108</v>
      </c>
      <c r="H107" s="121">
        <v>0</v>
      </c>
      <c r="I107" s="121">
        <v>0</v>
      </c>
      <c r="J107" s="121">
        <v>0</v>
      </c>
      <c r="K107" s="122" t="e">
        <f t="shared" si="14"/>
        <v>#DIV/0!</v>
      </c>
      <c r="L107" s="121">
        <v>0</v>
      </c>
      <c r="M107" s="121">
        <v>0</v>
      </c>
      <c r="N107" s="121">
        <v>0</v>
      </c>
      <c r="O107" s="121">
        <v>0</v>
      </c>
      <c r="P107" s="121">
        <f t="shared" si="17"/>
        <v>0</v>
      </c>
      <c r="Q107" s="122"/>
      <c r="R107" s="43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9"/>
      <c r="DD107" s="9"/>
      <c r="DE107" s="9"/>
      <c r="DF107" s="9"/>
      <c r="DG107" s="9"/>
      <c r="DH107" s="9"/>
      <c r="DI107" s="9"/>
      <c r="DJ107" s="9"/>
      <c r="DK107" s="9"/>
      <c r="DL107" s="9"/>
      <c r="DM107" s="9"/>
      <c r="DN107" s="9"/>
      <c r="DO107" s="9"/>
      <c r="DP107" s="9"/>
      <c r="DQ107" s="9"/>
      <c r="DR107" s="9"/>
      <c r="DS107" s="9"/>
      <c r="DT107" s="9"/>
      <c r="DU107" s="9"/>
      <c r="DV107" s="9"/>
      <c r="DW107" s="9"/>
      <c r="DX107" s="9"/>
      <c r="DY107" s="9"/>
      <c r="DZ107" s="9"/>
      <c r="EA107" s="9"/>
      <c r="EB107" s="9"/>
      <c r="EC107" s="9"/>
      <c r="ED107" s="9"/>
      <c r="EE107" s="9"/>
      <c r="EF107" s="9"/>
      <c r="EG107" s="9"/>
      <c r="EH107" s="9"/>
      <c r="EI107" s="9"/>
      <c r="EJ107" s="9"/>
      <c r="EK107" s="9"/>
      <c r="EL107" s="9"/>
      <c r="EM107" s="9"/>
      <c r="EN107" s="9"/>
      <c r="EO107" s="9"/>
      <c r="EP107" s="9"/>
      <c r="EQ107" s="9"/>
      <c r="ER107" s="9"/>
      <c r="ES107" s="9"/>
      <c r="ET107" s="9"/>
      <c r="EU107" s="9"/>
      <c r="EV107" s="9"/>
      <c r="EW107" s="9"/>
      <c r="EX107" s="9"/>
    </row>
    <row r="108" spans="1:154" ht="20.25" hidden="1" x14ac:dyDescent="0.2">
      <c r="A108" s="88"/>
      <c r="B108" s="89"/>
      <c r="C108" s="89"/>
      <c r="D108" s="89">
        <v>81</v>
      </c>
      <c r="E108" s="89"/>
      <c r="F108" s="89"/>
      <c r="G108" s="101" t="s">
        <v>109</v>
      </c>
      <c r="H108" s="121">
        <f>H376</f>
        <v>0</v>
      </c>
      <c r="I108" s="121">
        <f>I376</f>
        <v>0</v>
      </c>
      <c r="J108" s="121">
        <f>J376</f>
        <v>0</v>
      </c>
      <c r="K108" s="122" t="e">
        <f t="shared" si="14"/>
        <v>#DIV/0!</v>
      </c>
      <c r="L108" s="121">
        <f>L376</f>
        <v>0</v>
      </c>
      <c r="M108" s="121">
        <f>M376</f>
        <v>0</v>
      </c>
      <c r="N108" s="121">
        <f>N376</f>
        <v>0</v>
      </c>
      <c r="O108" s="121">
        <f>O376</f>
        <v>0</v>
      </c>
      <c r="P108" s="121">
        <f t="shared" si="17"/>
        <v>0</v>
      </c>
      <c r="Q108" s="122"/>
      <c r="R108" s="43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9"/>
      <c r="DD108" s="9"/>
      <c r="DE108" s="9"/>
      <c r="DF108" s="9"/>
      <c r="DG108" s="9"/>
      <c r="DH108" s="9"/>
      <c r="DI108" s="9"/>
      <c r="DJ108" s="9"/>
      <c r="DK108" s="9"/>
      <c r="DL108" s="9"/>
      <c r="DM108" s="9"/>
      <c r="DN108" s="9"/>
      <c r="DO108" s="9"/>
      <c r="DP108" s="9"/>
      <c r="DQ108" s="9"/>
      <c r="DR108" s="9"/>
      <c r="DS108" s="9"/>
      <c r="DT108" s="9"/>
      <c r="DU108" s="9"/>
      <c r="DV108" s="9"/>
      <c r="DW108" s="9"/>
      <c r="DX108" s="9"/>
      <c r="DY108" s="9"/>
      <c r="DZ108" s="9"/>
      <c r="EA108" s="9"/>
      <c r="EB108" s="9"/>
      <c r="EC108" s="9"/>
      <c r="ED108" s="9"/>
      <c r="EE108" s="9"/>
      <c r="EF108" s="9"/>
      <c r="EG108" s="9"/>
      <c r="EH108" s="9"/>
      <c r="EI108" s="9"/>
      <c r="EJ108" s="9"/>
      <c r="EK108" s="9"/>
      <c r="EL108" s="9"/>
      <c r="EM108" s="9"/>
      <c r="EN108" s="9"/>
      <c r="EO108" s="9"/>
      <c r="EP108" s="9"/>
      <c r="EQ108" s="9"/>
      <c r="ER108" s="9"/>
      <c r="ES108" s="9"/>
      <c r="ET108" s="9"/>
      <c r="EU108" s="9"/>
      <c r="EV108" s="9"/>
      <c r="EW108" s="9"/>
      <c r="EX108" s="9"/>
    </row>
    <row r="109" spans="1:154" ht="21" thickBot="1" x14ac:dyDescent="0.25">
      <c r="A109" s="128"/>
      <c r="B109" s="129"/>
      <c r="C109" s="129"/>
      <c r="D109" s="129">
        <v>85</v>
      </c>
      <c r="E109" s="129"/>
      <c r="F109" s="129"/>
      <c r="G109" s="130" t="s">
        <v>86</v>
      </c>
      <c r="H109" s="131">
        <f>+H257+H377+H451+H159</f>
        <v>0</v>
      </c>
      <c r="I109" s="131">
        <f>+I257+I377+I451+I159</f>
        <v>-1394</v>
      </c>
      <c r="J109" s="131">
        <f>+J257+J377+J451</f>
        <v>1394</v>
      </c>
      <c r="K109" s="132"/>
      <c r="L109" s="131">
        <f>+L257+L377+L451+L159</f>
        <v>0</v>
      </c>
      <c r="M109" s="131">
        <f>+M257+M377+M451+M159</f>
        <v>0</v>
      </c>
      <c r="N109" s="131">
        <f>+N257+N377+N451+N159</f>
        <v>-1394</v>
      </c>
      <c r="O109" s="131">
        <f>+O257+O377+O451+O159</f>
        <v>-1394</v>
      </c>
      <c r="P109" s="131">
        <f t="shared" si="17"/>
        <v>1394</v>
      </c>
      <c r="Q109" s="132"/>
      <c r="R109" s="43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9"/>
      <c r="DD109" s="9"/>
      <c r="DE109" s="9"/>
      <c r="DF109" s="9"/>
      <c r="DG109" s="9"/>
      <c r="DH109" s="9"/>
      <c r="DI109" s="9"/>
      <c r="DJ109" s="9"/>
      <c r="DK109" s="9"/>
      <c r="DL109" s="9"/>
      <c r="DM109" s="9"/>
      <c r="DN109" s="9"/>
      <c r="DO109" s="9"/>
      <c r="DP109" s="9"/>
      <c r="DQ109" s="9"/>
      <c r="DR109" s="9"/>
      <c r="DS109" s="9"/>
      <c r="DT109" s="9"/>
      <c r="DU109" s="9"/>
      <c r="DV109" s="9"/>
      <c r="DW109" s="9"/>
      <c r="DX109" s="9"/>
      <c r="DY109" s="9"/>
      <c r="DZ109" s="9"/>
      <c r="EA109" s="9"/>
      <c r="EB109" s="9"/>
      <c r="EC109" s="9"/>
      <c r="ED109" s="9"/>
      <c r="EE109" s="9"/>
      <c r="EF109" s="9"/>
      <c r="EG109" s="9"/>
      <c r="EH109" s="9"/>
      <c r="EI109" s="9"/>
      <c r="EJ109" s="9"/>
      <c r="EK109" s="9"/>
      <c r="EL109" s="9"/>
      <c r="EM109" s="9"/>
      <c r="EN109" s="9"/>
      <c r="EO109" s="9"/>
      <c r="EP109" s="9"/>
      <c r="EQ109" s="9"/>
      <c r="ER109" s="9"/>
      <c r="ES109" s="9"/>
      <c r="ET109" s="9"/>
      <c r="EU109" s="9"/>
      <c r="EV109" s="9"/>
      <c r="EW109" s="9"/>
      <c r="EX109" s="9"/>
    </row>
    <row r="110" spans="1:154" ht="40.5" x14ac:dyDescent="0.2">
      <c r="A110" s="224" t="s">
        <v>110</v>
      </c>
      <c r="B110" s="225"/>
      <c r="C110" s="225"/>
      <c r="D110" s="225"/>
      <c r="E110" s="225"/>
      <c r="F110" s="225"/>
      <c r="G110" s="133" t="s">
        <v>111</v>
      </c>
      <c r="H110" s="134">
        <f>H111+H159</f>
        <v>0</v>
      </c>
      <c r="I110" s="134">
        <f>I111+I159</f>
        <v>0</v>
      </c>
      <c r="J110" s="134">
        <f>J111+J159</f>
        <v>0</v>
      </c>
      <c r="K110" s="135" t="e">
        <f>ROUND(I110/H110*100,2)</f>
        <v>#DIV/0!</v>
      </c>
      <c r="L110" s="134">
        <f>L111+L159</f>
        <v>0</v>
      </c>
      <c r="M110" s="136">
        <f>M111+M159</f>
        <v>0</v>
      </c>
      <c r="N110" s="134">
        <f>N111+N159</f>
        <v>0</v>
      </c>
      <c r="O110" s="208">
        <f>O111+O159</f>
        <v>0</v>
      </c>
      <c r="P110" s="137">
        <f t="shared" si="17"/>
        <v>0</v>
      </c>
      <c r="Q110" s="120" t="e">
        <f t="shared" si="18"/>
        <v>#DIV/0!</v>
      </c>
      <c r="R110" s="43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  <c r="DN110" s="9"/>
      <c r="DO110" s="9"/>
      <c r="DP110" s="9"/>
      <c r="DQ110" s="9"/>
      <c r="DR110" s="9"/>
      <c r="DS110" s="9"/>
      <c r="DT110" s="9"/>
      <c r="DU110" s="9"/>
      <c r="DV110" s="9"/>
      <c r="DW110" s="9"/>
      <c r="DX110" s="9"/>
      <c r="DY110" s="9"/>
      <c r="DZ110" s="9"/>
      <c r="EA110" s="9"/>
      <c r="EB110" s="9"/>
      <c r="EC110" s="9"/>
      <c r="ED110" s="9"/>
      <c r="EE110" s="9"/>
      <c r="EF110" s="9"/>
      <c r="EG110" s="9"/>
      <c r="EH110" s="9"/>
      <c r="EI110" s="9"/>
      <c r="EJ110" s="9"/>
      <c r="EK110" s="9"/>
      <c r="EL110" s="9"/>
      <c r="EM110" s="9"/>
      <c r="EN110" s="9"/>
      <c r="EO110" s="9"/>
      <c r="EP110" s="9"/>
      <c r="EQ110" s="9"/>
      <c r="ER110" s="9"/>
      <c r="ES110" s="9"/>
      <c r="ET110" s="9"/>
      <c r="EU110" s="9"/>
      <c r="EV110" s="9"/>
      <c r="EW110" s="9"/>
      <c r="EX110" s="9"/>
    </row>
    <row r="111" spans="1:154" ht="20.25" x14ac:dyDescent="0.2">
      <c r="A111" s="88"/>
      <c r="B111" s="89"/>
      <c r="C111" s="89"/>
      <c r="D111" s="89" t="s">
        <v>32</v>
      </c>
      <c r="E111" s="89"/>
      <c r="F111" s="89"/>
      <c r="G111" s="138" t="s">
        <v>62</v>
      </c>
      <c r="H111" s="139">
        <f>H112+H139+H157</f>
        <v>0</v>
      </c>
      <c r="I111" s="139">
        <f>I112+I139+I157</f>
        <v>0</v>
      </c>
      <c r="J111" s="139">
        <f>J112+J139+J157</f>
        <v>0</v>
      </c>
      <c r="K111" s="140" t="e">
        <f>ROUND(I111/H111*100,2)</f>
        <v>#DIV/0!</v>
      </c>
      <c r="L111" s="139">
        <f>L112+L139+L157</f>
        <v>0</v>
      </c>
      <c r="M111" s="121">
        <f>M112+M139+M157</f>
        <v>0</v>
      </c>
      <c r="N111" s="139">
        <f>N112+N139+N157</f>
        <v>0</v>
      </c>
      <c r="O111" s="141">
        <f>O112+O139+O157</f>
        <v>0</v>
      </c>
      <c r="P111" s="141">
        <f t="shared" si="17"/>
        <v>0</v>
      </c>
      <c r="Q111" s="142" t="e">
        <f t="shared" si="18"/>
        <v>#DIV/0!</v>
      </c>
      <c r="R111" s="43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9"/>
      <c r="DD111" s="9"/>
      <c r="DE111" s="9"/>
      <c r="DF111" s="9"/>
      <c r="DG111" s="9"/>
      <c r="DH111" s="9"/>
      <c r="DI111" s="9"/>
      <c r="DJ111" s="9"/>
      <c r="DK111" s="9"/>
      <c r="DL111" s="9"/>
      <c r="DM111" s="9"/>
      <c r="DN111" s="9"/>
      <c r="DO111" s="9"/>
      <c r="DP111" s="9"/>
      <c r="DQ111" s="9"/>
      <c r="DR111" s="9"/>
      <c r="DS111" s="9"/>
      <c r="DT111" s="9"/>
      <c r="DU111" s="9"/>
      <c r="DV111" s="9"/>
      <c r="DW111" s="9"/>
      <c r="DX111" s="9"/>
      <c r="DY111" s="9"/>
      <c r="DZ111" s="9"/>
      <c r="EA111" s="9"/>
      <c r="EB111" s="9"/>
      <c r="EC111" s="9"/>
      <c r="ED111" s="9"/>
      <c r="EE111" s="9"/>
      <c r="EF111" s="9"/>
      <c r="EG111" s="9"/>
      <c r="EH111" s="9"/>
      <c r="EI111" s="9"/>
      <c r="EJ111" s="9"/>
      <c r="EK111" s="9"/>
      <c r="EL111" s="9"/>
      <c r="EM111" s="9"/>
      <c r="EN111" s="9"/>
      <c r="EO111" s="9"/>
      <c r="EP111" s="9"/>
      <c r="EQ111" s="9"/>
      <c r="ER111" s="9"/>
      <c r="ES111" s="9"/>
      <c r="ET111" s="9"/>
      <c r="EU111" s="9"/>
      <c r="EV111" s="9"/>
      <c r="EW111" s="9"/>
      <c r="EX111" s="9"/>
    </row>
    <row r="112" spans="1:154" ht="20.25" x14ac:dyDescent="0.2">
      <c r="A112" s="88"/>
      <c r="B112" s="89"/>
      <c r="C112" s="89"/>
      <c r="D112" s="89" t="s">
        <v>88</v>
      </c>
      <c r="E112" s="89"/>
      <c r="F112" s="89"/>
      <c r="G112" s="138" t="s">
        <v>64</v>
      </c>
      <c r="H112" s="139">
        <f>H113+H132+H130</f>
        <v>0</v>
      </c>
      <c r="I112" s="139">
        <f>I113+I132+I130</f>
        <v>0</v>
      </c>
      <c r="J112" s="139">
        <f>J113+J132+J130</f>
        <v>0</v>
      </c>
      <c r="K112" s="140"/>
      <c r="L112" s="139">
        <f>L113+L132+L130</f>
        <v>0</v>
      </c>
      <c r="M112" s="121">
        <f>M113+M132+M130</f>
        <v>0</v>
      </c>
      <c r="N112" s="139">
        <f>N113+N132+N130</f>
        <v>0</v>
      </c>
      <c r="O112" s="141">
        <f>O113+O132+O130</f>
        <v>0</v>
      </c>
      <c r="P112" s="141">
        <f t="shared" si="17"/>
        <v>0</v>
      </c>
      <c r="Q112" s="142" t="e">
        <f t="shared" si="18"/>
        <v>#DIV/0!</v>
      </c>
      <c r="R112" s="43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  <c r="DN112" s="9"/>
      <c r="DO112" s="9"/>
      <c r="DP112" s="9"/>
      <c r="DQ112" s="9"/>
      <c r="DR112" s="9"/>
      <c r="DS112" s="9"/>
      <c r="DT112" s="9"/>
      <c r="DU112" s="9"/>
      <c r="DV112" s="9"/>
      <c r="DW112" s="9"/>
      <c r="DX112" s="9"/>
      <c r="DY112" s="9"/>
      <c r="DZ112" s="9"/>
      <c r="EA112" s="9"/>
      <c r="EB112" s="9"/>
      <c r="EC112" s="9"/>
      <c r="ED112" s="9"/>
      <c r="EE112" s="9"/>
      <c r="EF112" s="9"/>
      <c r="EG112" s="9"/>
      <c r="EH112" s="9"/>
      <c r="EI112" s="9"/>
      <c r="EJ112" s="9"/>
      <c r="EK112" s="9"/>
      <c r="EL112" s="9"/>
      <c r="EM112" s="9"/>
      <c r="EN112" s="9"/>
      <c r="EO112" s="9"/>
      <c r="EP112" s="9"/>
      <c r="EQ112" s="9"/>
      <c r="ER112" s="9"/>
      <c r="ES112" s="9"/>
      <c r="ET112" s="9"/>
      <c r="EU112" s="9"/>
      <c r="EV112" s="9"/>
      <c r="EW112" s="9"/>
      <c r="EX112" s="9"/>
    </row>
    <row r="113" spans="1:154" ht="20.25" x14ac:dyDescent="0.2">
      <c r="A113" s="88"/>
      <c r="B113" s="89"/>
      <c r="C113" s="89"/>
      <c r="D113" s="89"/>
      <c r="E113" s="89" t="s">
        <v>32</v>
      </c>
      <c r="F113" s="89"/>
      <c r="G113" s="101" t="s">
        <v>112</v>
      </c>
      <c r="H113" s="139">
        <f>SUM(H114:H129)</f>
        <v>0</v>
      </c>
      <c r="I113" s="139">
        <f>SUM(I114:I129)</f>
        <v>0</v>
      </c>
      <c r="J113" s="139">
        <f>SUM(J114:J129)</f>
        <v>0</v>
      </c>
      <c r="K113" s="140"/>
      <c r="L113" s="139">
        <f>SUM(L114:L129)</f>
        <v>0</v>
      </c>
      <c r="M113" s="121">
        <f>SUM(M114:M129)</f>
        <v>0</v>
      </c>
      <c r="N113" s="139">
        <f>SUM(N114:N129)</f>
        <v>0</v>
      </c>
      <c r="O113" s="141">
        <f>SUM(O114:O129)</f>
        <v>0</v>
      </c>
      <c r="P113" s="141">
        <f t="shared" si="17"/>
        <v>0</v>
      </c>
      <c r="Q113" s="142"/>
      <c r="R113" s="43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9"/>
      <c r="DD113" s="9"/>
      <c r="DE113" s="9"/>
      <c r="DF113" s="9"/>
      <c r="DG113" s="9"/>
      <c r="DH113" s="9"/>
      <c r="DI113" s="9"/>
      <c r="DJ113" s="9"/>
      <c r="DK113" s="9"/>
      <c r="DL113" s="9"/>
      <c r="DM113" s="9"/>
      <c r="DN113" s="9"/>
      <c r="DO113" s="9"/>
      <c r="DP113" s="9"/>
      <c r="DQ113" s="9"/>
      <c r="DR113" s="9"/>
      <c r="DS113" s="9"/>
      <c r="DT113" s="9"/>
      <c r="DU113" s="9"/>
      <c r="DV113" s="9"/>
      <c r="DW113" s="9"/>
      <c r="DX113" s="9"/>
      <c r="DY113" s="9"/>
      <c r="DZ113" s="9"/>
      <c r="EA113" s="9"/>
      <c r="EB113" s="9"/>
      <c r="EC113" s="9"/>
      <c r="ED113" s="9"/>
      <c r="EE113" s="9"/>
      <c r="EF113" s="9"/>
      <c r="EG113" s="9"/>
      <c r="EH113" s="9"/>
      <c r="EI113" s="9"/>
      <c r="EJ113" s="9"/>
      <c r="EK113" s="9"/>
      <c r="EL113" s="9"/>
      <c r="EM113" s="9"/>
      <c r="EN113" s="9"/>
      <c r="EO113" s="9"/>
      <c r="EP113" s="9"/>
      <c r="EQ113" s="9"/>
      <c r="ER113" s="9"/>
      <c r="ES113" s="9"/>
      <c r="ET113" s="9"/>
      <c r="EU113" s="9"/>
      <c r="EV113" s="9"/>
      <c r="EW113" s="9"/>
      <c r="EX113" s="9"/>
    </row>
    <row r="114" spans="1:154" ht="20.25" x14ac:dyDescent="0.2">
      <c r="A114" s="100"/>
      <c r="B114" s="99"/>
      <c r="C114" s="99"/>
      <c r="D114" s="99"/>
      <c r="E114" s="99"/>
      <c r="F114" s="99" t="s">
        <v>32</v>
      </c>
      <c r="G114" s="103" t="s">
        <v>113</v>
      </c>
      <c r="H114" s="143"/>
      <c r="I114" s="143"/>
      <c r="J114" s="143">
        <f t="shared" ref="J114:J156" si="31">H114-I114</f>
        <v>0</v>
      </c>
      <c r="K114" s="140"/>
      <c r="L114" s="143"/>
      <c r="M114" s="144"/>
      <c r="N114" s="143"/>
      <c r="O114" s="145">
        <f>M114+N114</f>
        <v>0</v>
      </c>
      <c r="P114" s="145">
        <f t="shared" si="17"/>
        <v>0</v>
      </c>
      <c r="Q114" s="142"/>
      <c r="R114" s="43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9"/>
      <c r="DD114" s="9"/>
      <c r="DE114" s="9"/>
      <c r="DF114" s="9"/>
      <c r="DG114" s="9"/>
      <c r="DH114" s="9"/>
      <c r="DI114" s="9"/>
      <c r="DJ114" s="9"/>
      <c r="DK114" s="9"/>
      <c r="DL114" s="9"/>
      <c r="DM114" s="9"/>
      <c r="DN114" s="9"/>
      <c r="DO114" s="9"/>
      <c r="DP114" s="9"/>
      <c r="DQ114" s="9"/>
      <c r="DR114" s="9"/>
      <c r="DS114" s="9"/>
      <c r="DT114" s="9"/>
      <c r="DU114" s="9"/>
      <c r="DV114" s="9"/>
      <c r="DW114" s="9"/>
      <c r="DX114" s="9"/>
      <c r="DY114" s="9"/>
      <c r="DZ114" s="9"/>
      <c r="EA114" s="9"/>
      <c r="EB114" s="9"/>
      <c r="EC114" s="9"/>
      <c r="ED114" s="9"/>
      <c r="EE114" s="9"/>
      <c r="EF114" s="9"/>
      <c r="EG114" s="9"/>
      <c r="EH114" s="9"/>
      <c r="EI114" s="9"/>
      <c r="EJ114" s="9"/>
      <c r="EK114" s="9"/>
      <c r="EL114" s="9"/>
      <c r="EM114" s="9"/>
      <c r="EN114" s="9"/>
      <c r="EO114" s="9"/>
      <c r="EP114" s="9"/>
      <c r="EQ114" s="9"/>
      <c r="ER114" s="9"/>
      <c r="ES114" s="9"/>
      <c r="ET114" s="9"/>
      <c r="EU114" s="9"/>
      <c r="EV114" s="9"/>
      <c r="EW114" s="9"/>
      <c r="EX114" s="9"/>
    </row>
    <row r="115" spans="1:154" ht="20.25" hidden="1" x14ac:dyDescent="0.2">
      <c r="A115" s="100"/>
      <c r="B115" s="99"/>
      <c r="C115" s="99"/>
      <c r="D115" s="99"/>
      <c r="E115" s="99"/>
      <c r="F115" s="99" t="s">
        <v>30</v>
      </c>
      <c r="G115" s="103" t="s">
        <v>293</v>
      </c>
      <c r="H115" s="143"/>
      <c r="I115" s="143"/>
      <c r="J115" s="143">
        <f t="shared" si="31"/>
        <v>0</v>
      </c>
      <c r="K115" s="140"/>
      <c r="L115" s="143"/>
      <c r="M115" s="144"/>
      <c r="N115" s="143"/>
      <c r="O115" s="145">
        <f t="shared" ref="O115:O138" si="32">M115+N115</f>
        <v>0</v>
      </c>
      <c r="P115" s="145">
        <f t="shared" si="17"/>
        <v>0</v>
      </c>
      <c r="Q115" s="142"/>
      <c r="R115" s="43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9"/>
      <c r="DD115" s="9"/>
      <c r="DE115" s="9"/>
      <c r="DF115" s="9"/>
      <c r="DG115" s="9"/>
      <c r="DH115" s="9"/>
      <c r="DI115" s="9"/>
      <c r="DJ115" s="9"/>
      <c r="DK115" s="9"/>
      <c r="DL115" s="9"/>
      <c r="DM115" s="9"/>
      <c r="DN115" s="9"/>
      <c r="DO115" s="9"/>
      <c r="DP115" s="9"/>
      <c r="DQ115" s="9"/>
      <c r="DR115" s="9"/>
      <c r="DS115" s="9"/>
      <c r="DT115" s="9"/>
      <c r="DU115" s="9"/>
      <c r="DV115" s="9"/>
      <c r="DW115" s="9"/>
      <c r="DX115" s="9"/>
      <c r="DY115" s="9"/>
      <c r="DZ115" s="9"/>
      <c r="EA115" s="9"/>
      <c r="EB115" s="9"/>
      <c r="EC115" s="9"/>
      <c r="ED115" s="9"/>
      <c r="EE115" s="9"/>
      <c r="EF115" s="9"/>
      <c r="EG115" s="9"/>
      <c r="EH115" s="9"/>
      <c r="EI115" s="9"/>
      <c r="EJ115" s="9"/>
      <c r="EK115" s="9"/>
      <c r="EL115" s="9"/>
      <c r="EM115" s="9"/>
      <c r="EN115" s="9"/>
      <c r="EO115" s="9"/>
      <c r="EP115" s="9"/>
      <c r="EQ115" s="9"/>
      <c r="ER115" s="9"/>
      <c r="ES115" s="9"/>
      <c r="ET115" s="9"/>
      <c r="EU115" s="9"/>
      <c r="EV115" s="9"/>
      <c r="EW115" s="9"/>
      <c r="EX115" s="9"/>
    </row>
    <row r="116" spans="1:154" ht="20.25" x14ac:dyDescent="0.2">
      <c r="A116" s="100"/>
      <c r="B116" s="99"/>
      <c r="C116" s="99"/>
      <c r="D116" s="99"/>
      <c r="E116" s="99"/>
      <c r="F116" s="99" t="s">
        <v>114</v>
      </c>
      <c r="G116" s="103" t="s">
        <v>291</v>
      </c>
      <c r="H116" s="143"/>
      <c r="I116" s="143"/>
      <c r="J116" s="143">
        <f t="shared" si="31"/>
        <v>0</v>
      </c>
      <c r="K116" s="140"/>
      <c r="L116" s="143"/>
      <c r="M116" s="144"/>
      <c r="N116" s="143"/>
      <c r="O116" s="145">
        <f t="shared" si="32"/>
        <v>0</v>
      </c>
      <c r="P116" s="145">
        <f t="shared" si="17"/>
        <v>0</v>
      </c>
      <c r="Q116" s="142"/>
      <c r="R116" s="43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9"/>
      <c r="DD116" s="9"/>
      <c r="DE116" s="9"/>
      <c r="DF116" s="9"/>
      <c r="DG116" s="9"/>
      <c r="DH116" s="9"/>
      <c r="DI116" s="9"/>
      <c r="DJ116" s="9"/>
      <c r="DK116" s="9"/>
      <c r="DL116" s="9"/>
      <c r="DM116" s="9"/>
      <c r="DN116" s="9"/>
      <c r="DO116" s="9"/>
      <c r="DP116" s="9"/>
      <c r="DQ116" s="9"/>
      <c r="DR116" s="9"/>
      <c r="DS116" s="9"/>
      <c r="DT116" s="9"/>
      <c r="DU116" s="9"/>
      <c r="DV116" s="9"/>
      <c r="DW116" s="9"/>
      <c r="DX116" s="9"/>
      <c r="DY116" s="9"/>
      <c r="DZ116" s="9"/>
      <c r="EA116" s="9"/>
      <c r="EB116" s="9"/>
      <c r="EC116" s="9"/>
      <c r="ED116" s="9"/>
      <c r="EE116" s="9"/>
      <c r="EF116" s="9"/>
      <c r="EG116" s="9"/>
      <c r="EH116" s="9"/>
      <c r="EI116" s="9"/>
      <c r="EJ116" s="9"/>
      <c r="EK116" s="9"/>
      <c r="EL116" s="9"/>
      <c r="EM116" s="9"/>
      <c r="EN116" s="9"/>
      <c r="EO116" s="9"/>
      <c r="EP116" s="9"/>
      <c r="EQ116" s="9"/>
      <c r="ER116" s="9"/>
      <c r="ES116" s="9"/>
      <c r="ET116" s="9"/>
      <c r="EU116" s="9"/>
      <c r="EV116" s="9"/>
      <c r="EW116" s="9"/>
      <c r="EX116" s="9"/>
    </row>
    <row r="117" spans="1:154" ht="20.25" hidden="1" x14ac:dyDescent="0.2">
      <c r="A117" s="100"/>
      <c r="B117" s="99"/>
      <c r="C117" s="99"/>
      <c r="D117" s="99"/>
      <c r="E117" s="99"/>
      <c r="F117" s="99" t="s">
        <v>22</v>
      </c>
      <c r="G117" s="103" t="s">
        <v>292</v>
      </c>
      <c r="H117" s="143"/>
      <c r="I117" s="143"/>
      <c r="J117" s="143">
        <f t="shared" si="31"/>
        <v>0</v>
      </c>
      <c r="K117" s="140"/>
      <c r="L117" s="143"/>
      <c r="M117" s="144"/>
      <c r="N117" s="143"/>
      <c r="O117" s="145">
        <f t="shared" si="32"/>
        <v>0</v>
      </c>
      <c r="P117" s="145">
        <f t="shared" si="17"/>
        <v>0</v>
      </c>
      <c r="Q117" s="142"/>
      <c r="R117" s="43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9"/>
      <c r="DD117" s="9"/>
      <c r="DE117" s="9"/>
      <c r="DF117" s="9"/>
      <c r="DG117" s="9"/>
      <c r="DH117" s="9"/>
      <c r="DI117" s="9"/>
      <c r="DJ117" s="9"/>
      <c r="DK117" s="9"/>
      <c r="DL117" s="9"/>
      <c r="DM117" s="9"/>
      <c r="DN117" s="9"/>
      <c r="DO117" s="9"/>
      <c r="DP117" s="9"/>
      <c r="DQ117" s="9"/>
      <c r="DR117" s="9"/>
      <c r="DS117" s="9"/>
      <c r="DT117" s="9"/>
      <c r="DU117" s="9"/>
      <c r="DV117" s="9"/>
      <c r="DW117" s="9"/>
      <c r="DX117" s="9"/>
      <c r="DY117" s="9"/>
      <c r="DZ117" s="9"/>
      <c r="EA117" s="9"/>
      <c r="EB117" s="9"/>
      <c r="EC117" s="9"/>
      <c r="ED117" s="9"/>
      <c r="EE117" s="9"/>
      <c r="EF117" s="9"/>
      <c r="EG117" s="9"/>
      <c r="EH117" s="9"/>
      <c r="EI117" s="9"/>
      <c r="EJ117" s="9"/>
      <c r="EK117" s="9"/>
      <c r="EL117" s="9"/>
      <c r="EM117" s="9"/>
      <c r="EN117" s="9"/>
      <c r="EO117" s="9"/>
      <c r="EP117" s="9"/>
      <c r="EQ117" s="9"/>
      <c r="ER117" s="9"/>
      <c r="ES117" s="9"/>
      <c r="ET117" s="9"/>
      <c r="EU117" s="9"/>
      <c r="EV117" s="9"/>
      <c r="EW117" s="9"/>
      <c r="EX117" s="9"/>
    </row>
    <row r="118" spans="1:154" ht="20.25" hidden="1" x14ac:dyDescent="0.2">
      <c r="A118" s="100"/>
      <c r="B118" s="99"/>
      <c r="C118" s="99"/>
      <c r="D118" s="99"/>
      <c r="E118" s="99"/>
      <c r="F118" s="99" t="s">
        <v>33</v>
      </c>
      <c r="G118" s="103" t="s">
        <v>294</v>
      </c>
      <c r="H118" s="143"/>
      <c r="I118" s="143"/>
      <c r="J118" s="143">
        <f t="shared" si="31"/>
        <v>0</v>
      </c>
      <c r="K118" s="140"/>
      <c r="L118" s="143"/>
      <c r="M118" s="144"/>
      <c r="N118" s="143"/>
      <c r="O118" s="145">
        <f t="shared" si="32"/>
        <v>0</v>
      </c>
      <c r="P118" s="145">
        <f t="shared" si="17"/>
        <v>0</v>
      </c>
      <c r="Q118" s="142"/>
      <c r="R118" s="43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9"/>
      <c r="DD118" s="9"/>
      <c r="DE118" s="9"/>
      <c r="DF118" s="9"/>
      <c r="DG118" s="9"/>
      <c r="DH118" s="9"/>
      <c r="DI118" s="9"/>
      <c r="DJ118" s="9"/>
      <c r="DK118" s="9"/>
      <c r="DL118" s="9"/>
      <c r="DM118" s="9"/>
      <c r="DN118" s="9"/>
      <c r="DO118" s="9"/>
      <c r="DP118" s="9"/>
      <c r="DQ118" s="9"/>
      <c r="DR118" s="9"/>
      <c r="DS118" s="9"/>
      <c r="DT118" s="9"/>
      <c r="DU118" s="9"/>
      <c r="DV118" s="9"/>
      <c r="DW118" s="9"/>
      <c r="DX118" s="9"/>
      <c r="DY118" s="9"/>
      <c r="DZ118" s="9"/>
      <c r="EA118" s="9"/>
      <c r="EB118" s="9"/>
      <c r="EC118" s="9"/>
      <c r="ED118" s="9"/>
      <c r="EE118" s="9"/>
      <c r="EF118" s="9"/>
      <c r="EG118" s="9"/>
      <c r="EH118" s="9"/>
      <c r="EI118" s="9"/>
      <c r="EJ118" s="9"/>
      <c r="EK118" s="9"/>
      <c r="EL118" s="9"/>
      <c r="EM118" s="9"/>
      <c r="EN118" s="9"/>
      <c r="EO118" s="9"/>
      <c r="EP118" s="9"/>
      <c r="EQ118" s="9"/>
      <c r="ER118" s="9"/>
      <c r="ES118" s="9"/>
      <c r="ET118" s="9"/>
      <c r="EU118" s="9"/>
      <c r="EV118" s="9"/>
      <c r="EW118" s="9"/>
      <c r="EX118" s="9"/>
    </row>
    <row r="119" spans="1:154" ht="20.25" hidden="1" x14ac:dyDescent="0.2">
      <c r="A119" s="100"/>
      <c r="B119" s="99"/>
      <c r="C119" s="99"/>
      <c r="D119" s="99"/>
      <c r="E119" s="99"/>
      <c r="F119" s="99" t="s">
        <v>124</v>
      </c>
      <c r="G119" s="103" t="s">
        <v>282</v>
      </c>
      <c r="H119" s="143"/>
      <c r="I119" s="143"/>
      <c r="J119" s="143">
        <f t="shared" si="31"/>
        <v>0</v>
      </c>
      <c r="K119" s="140"/>
      <c r="L119" s="143"/>
      <c r="M119" s="144"/>
      <c r="N119" s="143"/>
      <c r="O119" s="145">
        <f t="shared" si="32"/>
        <v>0</v>
      </c>
      <c r="P119" s="145">
        <f t="shared" si="17"/>
        <v>0</v>
      </c>
      <c r="Q119" s="142"/>
      <c r="R119" s="43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9"/>
      <c r="DD119" s="9"/>
      <c r="DE119" s="9"/>
      <c r="DF119" s="9"/>
      <c r="DG119" s="9"/>
      <c r="DH119" s="9"/>
      <c r="DI119" s="9"/>
      <c r="DJ119" s="9"/>
      <c r="DK119" s="9"/>
      <c r="DL119" s="9"/>
      <c r="DM119" s="9"/>
      <c r="DN119" s="9"/>
      <c r="DO119" s="9"/>
      <c r="DP119" s="9"/>
      <c r="DQ119" s="9"/>
      <c r="DR119" s="9"/>
      <c r="DS119" s="9"/>
      <c r="DT119" s="9"/>
      <c r="DU119" s="9"/>
      <c r="DV119" s="9"/>
      <c r="DW119" s="9"/>
      <c r="DX119" s="9"/>
      <c r="DY119" s="9"/>
      <c r="DZ119" s="9"/>
      <c r="EA119" s="9"/>
      <c r="EB119" s="9"/>
      <c r="EC119" s="9"/>
      <c r="ED119" s="9"/>
      <c r="EE119" s="9"/>
      <c r="EF119" s="9"/>
      <c r="EG119" s="9"/>
      <c r="EH119" s="9"/>
      <c r="EI119" s="9"/>
      <c r="EJ119" s="9"/>
      <c r="EK119" s="9"/>
      <c r="EL119" s="9"/>
      <c r="EM119" s="9"/>
      <c r="EN119" s="9"/>
      <c r="EO119" s="9"/>
      <c r="EP119" s="9"/>
      <c r="EQ119" s="9"/>
      <c r="ER119" s="9"/>
      <c r="ES119" s="9"/>
      <c r="ET119" s="9"/>
      <c r="EU119" s="9"/>
      <c r="EV119" s="9"/>
      <c r="EW119" s="9"/>
      <c r="EX119" s="9"/>
    </row>
    <row r="120" spans="1:154" ht="20.25" hidden="1" x14ac:dyDescent="0.2">
      <c r="A120" s="100"/>
      <c r="B120" s="99"/>
      <c r="C120" s="99"/>
      <c r="D120" s="99"/>
      <c r="E120" s="99"/>
      <c r="F120" s="99" t="s">
        <v>115</v>
      </c>
      <c r="G120" s="103" t="s">
        <v>295</v>
      </c>
      <c r="H120" s="143"/>
      <c r="I120" s="143"/>
      <c r="J120" s="143">
        <f t="shared" si="31"/>
        <v>0</v>
      </c>
      <c r="K120" s="140"/>
      <c r="L120" s="143"/>
      <c r="M120" s="144"/>
      <c r="N120" s="143"/>
      <c r="O120" s="145">
        <f t="shared" si="32"/>
        <v>0</v>
      </c>
      <c r="P120" s="145">
        <f t="shared" si="17"/>
        <v>0</v>
      </c>
      <c r="Q120" s="142"/>
      <c r="R120" s="43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9"/>
      <c r="DD120" s="9"/>
      <c r="DE120" s="9"/>
      <c r="DF120" s="9"/>
      <c r="DG120" s="9"/>
      <c r="DH120" s="9"/>
      <c r="DI120" s="9"/>
      <c r="DJ120" s="9"/>
      <c r="DK120" s="9"/>
      <c r="DL120" s="9"/>
      <c r="DM120" s="9"/>
      <c r="DN120" s="9"/>
      <c r="DO120" s="9"/>
      <c r="DP120" s="9"/>
      <c r="DQ120" s="9"/>
      <c r="DR120" s="9"/>
      <c r="DS120" s="9"/>
      <c r="DT120" s="9"/>
      <c r="DU120" s="9"/>
      <c r="DV120" s="9"/>
      <c r="DW120" s="9"/>
      <c r="DX120" s="9"/>
      <c r="DY120" s="9"/>
      <c r="DZ120" s="9"/>
      <c r="EA120" s="9"/>
      <c r="EB120" s="9"/>
      <c r="EC120" s="9"/>
      <c r="ED120" s="9"/>
      <c r="EE120" s="9"/>
      <c r="EF120" s="9"/>
      <c r="EG120" s="9"/>
      <c r="EH120" s="9"/>
      <c r="EI120" s="9"/>
      <c r="EJ120" s="9"/>
      <c r="EK120" s="9"/>
      <c r="EL120" s="9"/>
      <c r="EM120" s="9"/>
      <c r="EN120" s="9"/>
      <c r="EO120" s="9"/>
      <c r="EP120" s="9"/>
      <c r="EQ120" s="9"/>
      <c r="ER120" s="9"/>
      <c r="ES120" s="9"/>
      <c r="ET120" s="9"/>
      <c r="EU120" s="9"/>
      <c r="EV120" s="9"/>
      <c r="EW120" s="9"/>
      <c r="EX120" s="9"/>
    </row>
    <row r="121" spans="1:154" ht="20.25" hidden="1" x14ac:dyDescent="0.2">
      <c r="A121" s="100"/>
      <c r="B121" s="99"/>
      <c r="C121" s="99"/>
      <c r="D121" s="99"/>
      <c r="E121" s="99"/>
      <c r="F121" s="99" t="s">
        <v>38</v>
      </c>
      <c r="G121" s="103" t="s">
        <v>296</v>
      </c>
      <c r="H121" s="143"/>
      <c r="I121" s="143"/>
      <c r="J121" s="143">
        <f t="shared" si="31"/>
        <v>0</v>
      </c>
      <c r="K121" s="140"/>
      <c r="L121" s="143"/>
      <c r="M121" s="144"/>
      <c r="N121" s="143"/>
      <c r="O121" s="145">
        <f t="shared" si="32"/>
        <v>0</v>
      </c>
      <c r="P121" s="145">
        <f t="shared" si="17"/>
        <v>0</v>
      </c>
      <c r="Q121" s="142"/>
      <c r="R121" s="43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9"/>
      <c r="DD121" s="9"/>
      <c r="DE121" s="9"/>
      <c r="DF121" s="9"/>
      <c r="DG121" s="9"/>
      <c r="DH121" s="9"/>
      <c r="DI121" s="9"/>
      <c r="DJ121" s="9"/>
      <c r="DK121" s="9"/>
      <c r="DL121" s="9"/>
      <c r="DM121" s="9"/>
      <c r="DN121" s="9"/>
      <c r="DO121" s="9"/>
      <c r="DP121" s="9"/>
      <c r="DQ121" s="9"/>
      <c r="DR121" s="9"/>
      <c r="DS121" s="9"/>
      <c r="DT121" s="9"/>
      <c r="DU121" s="9"/>
      <c r="DV121" s="9"/>
      <c r="DW121" s="9"/>
      <c r="DX121" s="9"/>
      <c r="DY121" s="9"/>
      <c r="DZ121" s="9"/>
      <c r="EA121" s="9"/>
      <c r="EB121" s="9"/>
      <c r="EC121" s="9"/>
      <c r="ED121" s="9"/>
      <c r="EE121" s="9"/>
      <c r="EF121" s="9"/>
      <c r="EG121" s="9"/>
      <c r="EH121" s="9"/>
      <c r="EI121" s="9"/>
      <c r="EJ121" s="9"/>
      <c r="EK121" s="9"/>
      <c r="EL121" s="9"/>
      <c r="EM121" s="9"/>
      <c r="EN121" s="9"/>
      <c r="EO121" s="9"/>
      <c r="EP121" s="9"/>
      <c r="EQ121" s="9"/>
      <c r="ER121" s="9"/>
      <c r="ES121" s="9"/>
      <c r="ET121" s="9"/>
      <c r="EU121" s="9"/>
      <c r="EV121" s="9"/>
      <c r="EW121" s="9"/>
      <c r="EX121" s="9"/>
    </row>
    <row r="122" spans="1:154" ht="20.25" hidden="1" x14ac:dyDescent="0.2">
      <c r="A122" s="100"/>
      <c r="B122" s="99"/>
      <c r="C122" s="99"/>
      <c r="D122" s="99"/>
      <c r="E122" s="99"/>
      <c r="F122" s="99" t="s">
        <v>88</v>
      </c>
      <c r="G122" s="103" t="s">
        <v>285</v>
      </c>
      <c r="H122" s="143"/>
      <c r="I122" s="143"/>
      <c r="J122" s="143">
        <f t="shared" si="31"/>
        <v>0</v>
      </c>
      <c r="K122" s="140"/>
      <c r="L122" s="143"/>
      <c r="M122" s="144"/>
      <c r="N122" s="143"/>
      <c r="O122" s="145">
        <f t="shared" si="32"/>
        <v>0</v>
      </c>
      <c r="P122" s="145">
        <f t="shared" si="17"/>
        <v>0</v>
      </c>
      <c r="Q122" s="142"/>
      <c r="R122" s="43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9"/>
      <c r="DD122" s="9"/>
      <c r="DE122" s="9"/>
      <c r="DF122" s="9"/>
      <c r="DG122" s="9"/>
      <c r="DH122" s="9"/>
      <c r="DI122" s="9"/>
      <c r="DJ122" s="9"/>
      <c r="DK122" s="9"/>
      <c r="DL122" s="9"/>
      <c r="DM122" s="9"/>
      <c r="DN122" s="9"/>
      <c r="DO122" s="9"/>
      <c r="DP122" s="9"/>
      <c r="DQ122" s="9"/>
      <c r="DR122" s="9"/>
      <c r="DS122" s="9"/>
      <c r="DT122" s="9"/>
      <c r="DU122" s="9"/>
      <c r="DV122" s="9"/>
      <c r="DW122" s="9"/>
      <c r="DX122" s="9"/>
      <c r="DY122" s="9"/>
      <c r="DZ122" s="9"/>
      <c r="EA122" s="9"/>
      <c r="EB122" s="9"/>
      <c r="EC122" s="9"/>
      <c r="ED122" s="9"/>
      <c r="EE122" s="9"/>
      <c r="EF122" s="9"/>
      <c r="EG122" s="9"/>
      <c r="EH122" s="9"/>
      <c r="EI122" s="9"/>
      <c r="EJ122" s="9"/>
      <c r="EK122" s="9"/>
      <c r="EL122" s="9"/>
      <c r="EM122" s="9"/>
      <c r="EN122" s="9"/>
      <c r="EO122" s="9"/>
      <c r="EP122" s="9"/>
      <c r="EQ122" s="9"/>
      <c r="ER122" s="9"/>
      <c r="ES122" s="9"/>
      <c r="ET122" s="9"/>
      <c r="EU122" s="9"/>
      <c r="EV122" s="9"/>
      <c r="EW122" s="9"/>
      <c r="EX122" s="9"/>
    </row>
    <row r="123" spans="1:154" ht="20.25" hidden="1" x14ac:dyDescent="0.2">
      <c r="A123" s="100"/>
      <c r="B123" s="99"/>
      <c r="C123" s="99"/>
      <c r="D123" s="99"/>
      <c r="E123" s="99"/>
      <c r="F123" s="99">
        <v>11</v>
      </c>
      <c r="G123" s="103" t="s">
        <v>286</v>
      </c>
      <c r="H123" s="143"/>
      <c r="I123" s="143"/>
      <c r="J123" s="143">
        <f t="shared" si="31"/>
        <v>0</v>
      </c>
      <c r="K123" s="140"/>
      <c r="L123" s="143"/>
      <c r="M123" s="144"/>
      <c r="N123" s="143"/>
      <c r="O123" s="145">
        <f t="shared" si="32"/>
        <v>0</v>
      </c>
      <c r="P123" s="145">
        <f t="shared" si="17"/>
        <v>0</v>
      </c>
      <c r="Q123" s="142"/>
      <c r="R123" s="43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9"/>
      <c r="DD123" s="9"/>
      <c r="DE123" s="9"/>
      <c r="DF123" s="9"/>
      <c r="DG123" s="9"/>
      <c r="DH123" s="9"/>
      <c r="DI123" s="9"/>
      <c r="DJ123" s="9"/>
      <c r="DK123" s="9"/>
      <c r="DL123" s="9"/>
      <c r="DM123" s="9"/>
      <c r="DN123" s="9"/>
      <c r="DO123" s="9"/>
      <c r="DP123" s="9"/>
      <c r="DQ123" s="9"/>
      <c r="DR123" s="9"/>
      <c r="DS123" s="9"/>
      <c r="DT123" s="9"/>
      <c r="DU123" s="9"/>
      <c r="DV123" s="9"/>
      <c r="DW123" s="9"/>
      <c r="DX123" s="9"/>
      <c r="DY123" s="9"/>
      <c r="DZ123" s="9"/>
      <c r="EA123" s="9"/>
      <c r="EB123" s="9"/>
      <c r="EC123" s="9"/>
      <c r="ED123" s="9"/>
      <c r="EE123" s="9"/>
      <c r="EF123" s="9"/>
      <c r="EG123" s="9"/>
      <c r="EH123" s="9"/>
      <c r="EI123" s="9"/>
      <c r="EJ123" s="9"/>
      <c r="EK123" s="9"/>
      <c r="EL123" s="9"/>
      <c r="EM123" s="9"/>
      <c r="EN123" s="9"/>
      <c r="EO123" s="9"/>
      <c r="EP123" s="9"/>
      <c r="EQ123" s="9"/>
      <c r="ER123" s="9"/>
      <c r="ES123" s="9"/>
      <c r="ET123" s="9"/>
      <c r="EU123" s="9"/>
      <c r="EV123" s="9"/>
      <c r="EW123" s="9"/>
      <c r="EX123" s="9"/>
    </row>
    <row r="124" spans="1:154" ht="40.5" hidden="1" x14ac:dyDescent="0.2">
      <c r="A124" s="100"/>
      <c r="B124" s="99"/>
      <c r="C124" s="99"/>
      <c r="D124" s="99"/>
      <c r="E124" s="99"/>
      <c r="F124" s="99">
        <v>12</v>
      </c>
      <c r="G124" s="103" t="s">
        <v>297</v>
      </c>
      <c r="H124" s="143"/>
      <c r="I124" s="143"/>
      <c r="J124" s="143">
        <f t="shared" si="31"/>
        <v>0</v>
      </c>
      <c r="K124" s="140"/>
      <c r="L124" s="143"/>
      <c r="M124" s="144"/>
      <c r="N124" s="143"/>
      <c r="O124" s="145">
        <f t="shared" si="32"/>
        <v>0</v>
      </c>
      <c r="P124" s="145">
        <f t="shared" si="17"/>
        <v>0</v>
      </c>
      <c r="Q124" s="142"/>
      <c r="R124" s="43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9"/>
      <c r="DD124" s="9"/>
      <c r="DE124" s="9"/>
      <c r="DF124" s="9"/>
      <c r="DG124" s="9"/>
      <c r="DH124" s="9"/>
      <c r="DI124" s="9"/>
      <c r="DJ124" s="9"/>
      <c r="DK124" s="9"/>
      <c r="DL124" s="9"/>
      <c r="DM124" s="9"/>
      <c r="DN124" s="9"/>
      <c r="DO124" s="9"/>
      <c r="DP124" s="9"/>
      <c r="DQ124" s="9"/>
      <c r="DR124" s="9"/>
      <c r="DS124" s="9"/>
      <c r="DT124" s="9"/>
      <c r="DU124" s="9"/>
      <c r="DV124" s="9"/>
      <c r="DW124" s="9"/>
      <c r="DX124" s="9"/>
      <c r="DY124" s="9"/>
      <c r="DZ124" s="9"/>
      <c r="EA124" s="9"/>
      <c r="EB124" s="9"/>
      <c r="EC124" s="9"/>
      <c r="ED124" s="9"/>
      <c r="EE124" s="9"/>
      <c r="EF124" s="9"/>
      <c r="EG124" s="9"/>
      <c r="EH124" s="9"/>
      <c r="EI124" s="9"/>
      <c r="EJ124" s="9"/>
      <c r="EK124" s="9"/>
      <c r="EL124" s="9"/>
      <c r="EM124" s="9"/>
      <c r="EN124" s="9"/>
      <c r="EO124" s="9"/>
      <c r="EP124" s="9"/>
      <c r="EQ124" s="9"/>
      <c r="ER124" s="9"/>
      <c r="ES124" s="9"/>
      <c r="ET124" s="9"/>
      <c r="EU124" s="9"/>
      <c r="EV124" s="9"/>
      <c r="EW124" s="9"/>
      <c r="EX124" s="9"/>
    </row>
    <row r="125" spans="1:154" ht="20.25" hidden="1" x14ac:dyDescent="0.2">
      <c r="A125" s="100"/>
      <c r="B125" s="99"/>
      <c r="C125" s="99"/>
      <c r="D125" s="99"/>
      <c r="E125" s="99"/>
      <c r="F125" s="99">
        <v>13</v>
      </c>
      <c r="G125" s="103" t="s">
        <v>298</v>
      </c>
      <c r="H125" s="143"/>
      <c r="I125" s="143"/>
      <c r="J125" s="143">
        <f t="shared" si="31"/>
        <v>0</v>
      </c>
      <c r="K125" s="140"/>
      <c r="L125" s="143"/>
      <c r="M125" s="144"/>
      <c r="N125" s="143"/>
      <c r="O125" s="145">
        <f t="shared" si="32"/>
        <v>0</v>
      </c>
      <c r="P125" s="145">
        <f t="shared" si="17"/>
        <v>0</v>
      </c>
      <c r="Q125" s="142"/>
      <c r="R125" s="43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9"/>
      <c r="DD125" s="9"/>
      <c r="DE125" s="9"/>
      <c r="DF125" s="9"/>
      <c r="DG125" s="9"/>
      <c r="DH125" s="9"/>
      <c r="DI125" s="9"/>
      <c r="DJ125" s="9"/>
      <c r="DK125" s="9"/>
      <c r="DL125" s="9"/>
      <c r="DM125" s="9"/>
      <c r="DN125" s="9"/>
      <c r="DO125" s="9"/>
      <c r="DP125" s="9"/>
      <c r="DQ125" s="9"/>
      <c r="DR125" s="9"/>
      <c r="DS125" s="9"/>
      <c r="DT125" s="9"/>
      <c r="DU125" s="9"/>
      <c r="DV125" s="9"/>
      <c r="DW125" s="9"/>
      <c r="DX125" s="9"/>
      <c r="DY125" s="9"/>
      <c r="DZ125" s="9"/>
      <c r="EA125" s="9"/>
      <c r="EB125" s="9"/>
      <c r="EC125" s="9"/>
      <c r="ED125" s="9"/>
      <c r="EE125" s="9"/>
      <c r="EF125" s="9"/>
      <c r="EG125" s="9"/>
      <c r="EH125" s="9"/>
      <c r="EI125" s="9"/>
      <c r="EJ125" s="9"/>
      <c r="EK125" s="9"/>
      <c r="EL125" s="9"/>
      <c r="EM125" s="9"/>
      <c r="EN125" s="9"/>
      <c r="EO125" s="9"/>
      <c r="EP125" s="9"/>
      <c r="EQ125" s="9"/>
      <c r="ER125" s="9"/>
      <c r="ES125" s="9"/>
      <c r="ET125" s="9"/>
      <c r="EU125" s="9"/>
      <c r="EV125" s="9"/>
      <c r="EW125" s="9"/>
      <c r="EX125" s="9"/>
    </row>
    <row r="126" spans="1:154" ht="20.25" hidden="1" x14ac:dyDescent="0.2">
      <c r="A126" s="100"/>
      <c r="B126" s="99"/>
      <c r="C126" s="99"/>
      <c r="D126" s="99"/>
      <c r="E126" s="99"/>
      <c r="F126" s="99">
        <v>14</v>
      </c>
      <c r="G126" s="103" t="s">
        <v>272</v>
      </c>
      <c r="H126" s="143"/>
      <c r="I126" s="143"/>
      <c r="J126" s="143">
        <f t="shared" si="31"/>
        <v>0</v>
      </c>
      <c r="K126" s="140"/>
      <c r="L126" s="143"/>
      <c r="M126" s="144"/>
      <c r="N126" s="143"/>
      <c r="O126" s="145">
        <f t="shared" si="32"/>
        <v>0</v>
      </c>
      <c r="P126" s="145">
        <f t="shared" si="17"/>
        <v>0</v>
      </c>
      <c r="Q126" s="142"/>
      <c r="R126" s="43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9"/>
      <c r="DD126" s="9"/>
      <c r="DE126" s="9"/>
      <c r="DF126" s="9"/>
      <c r="DG126" s="9"/>
      <c r="DH126" s="9"/>
      <c r="DI126" s="9"/>
      <c r="DJ126" s="9"/>
      <c r="DK126" s="9"/>
      <c r="DL126" s="9"/>
      <c r="DM126" s="9"/>
      <c r="DN126" s="9"/>
      <c r="DO126" s="9"/>
      <c r="DP126" s="9"/>
      <c r="DQ126" s="9"/>
      <c r="DR126" s="9"/>
      <c r="DS126" s="9"/>
      <c r="DT126" s="9"/>
      <c r="DU126" s="9"/>
      <c r="DV126" s="9"/>
      <c r="DW126" s="9"/>
      <c r="DX126" s="9"/>
      <c r="DY126" s="9"/>
      <c r="DZ126" s="9"/>
      <c r="EA126" s="9"/>
      <c r="EB126" s="9"/>
      <c r="EC126" s="9"/>
      <c r="ED126" s="9"/>
      <c r="EE126" s="9"/>
      <c r="EF126" s="9"/>
      <c r="EG126" s="9"/>
      <c r="EH126" s="9"/>
      <c r="EI126" s="9"/>
      <c r="EJ126" s="9"/>
      <c r="EK126" s="9"/>
      <c r="EL126" s="9"/>
      <c r="EM126" s="9"/>
      <c r="EN126" s="9"/>
      <c r="EO126" s="9"/>
      <c r="EP126" s="9"/>
      <c r="EQ126" s="9"/>
      <c r="ER126" s="9"/>
      <c r="ES126" s="9"/>
      <c r="ET126" s="9"/>
      <c r="EU126" s="9"/>
      <c r="EV126" s="9"/>
      <c r="EW126" s="9"/>
      <c r="EX126" s="9"/>
    </row>
    <row r="127" spans="1:154" ht="40.5" hidden="1" x14ac:dyDescent="0.2">
      <c r="A127" s="100"/>
      <c r="B127" s="99"/>
      <c r="C127" s="99"/>
      <c r="D127" s="99"/>
      <c r="E127" s="99"/>
      <c r="F127" s="99">
        <v>15</v>
      </c>
      <c r="G127" s="103" t="s">
        <v>299</v>
      </c>
      <c r="H127" s="143"/>
      <c r="I127" s="143"/>
      <c r="J127" s="143">
        <f t="shared" si="31"/>
        <v>0</v>
      </c>
      <c r="K127" s="140"/>
      <c r="L127" s="143"/>
      <c r="M127" s="144"/>
      <c r="N127" s="143"/>
      <c r="O127" s="145">
        <f t="shared" si="32"/>
        <v>0</v>
      </c>
      <c r="P127" s="145">
        <f t="shared" si="17"/>
        <v>0</v>
      </c>
      <c r="Q127" s="142"/>
      <c r="R127" s="43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9"/>
      <c r="DD127" s="9"/>
      <c r="DE127" s="9"/>
      <c r="DF127" s="9"/>
      <c r="DG127" s="9"/>
      <c r="DH127" s="9"/>
      <c r="DI127" s="9"/>
      <c r="DJ127" s="9"/>
      <c r="DK127" s="9"/>
      <c r="DL127" s="9"/>
      <c r="DM127" s="9"/>
      <c r="DN127" s="9"/>
      <c r="DO127" s="9"/>
      <c r="DP127" s="9"/>
      <c r="DQ127" s="9"/>
      <c r="DR127" s="9"/>
      <c r="DS127" s="9"/>
      <c r="DT127" s="9"/>
      <c r="DU127" s="9"/>
      <c r="DV127" s="9"/>
      <c r="DW127" s="9"/>
      <c r="DX127" s="9"/>
      <c r="DY127" s="9"/>
      <c r="DZ127" s="9"/>
      <c r="EA127" s="9"/>
      <c r="EB127" s="9"/>
      <c r="EC127" s="9"/>
      <c r="ED127" s="9"/>
      <c r="EE127" s="9"/>
      <c r="EF127" s="9"/>
      <c r="EG127" s="9"/>
      <c r="EH127" s="9"/>
      <c r="EI127" s="9"/>
      <c r="EJ127" s="9"/>
      <c r="EK127" s="9"/>
      <c r="EL127" s="9"/>
      <c r="EM127" s="9"/>
      <c r="EN127" s="9"/>
      <c r="EO127" s="9"/>
      <c r="EP127" s="9"/>
      <c r="EQ127" s="9"/>
      <c r="ER127" s="9"/>
      <c r="ES127" s="9"/>
      <c r="ET127" s="9"/>
      <c r="EU127" s="9"/>
      <c r="EV127" s="9"/>
      <c r="EW127" s="9"/>
      <c r="EX127" s="9"/>
    </row>
    <row r="128" spans="1:154" ht="20.25" x14ac:dyDescent="0.2">
      <c r="A128" s="100"/>
      <c r="B128" s="99"/>
      <c r="C128" s="99"/>
      <c r="D128" s="99"/>
      <c r="E128" s="99"/>
      <c r="F128" s="99">
        <v>17</v>
      </c>
      <c r="G128" s="103" t="s">
        <v>274</v>
      </c>
      <c r="H128" s="143"/>
      <c r="I128" s="143"/>
      <c r="J128" s="143">
        <f t="shared" si="31"/>
        <v>0</v>
      </c>
      <c r="K128" s="140"/>
      <c r="L128" s="143"/>
      <c r="M128" s="144"/>
      <c r="N128" s="143"/>
      <c r="O128" s="145">
        <f t="shared" si="32"/>
        <v>0</v>
      </c>
      <c r="P128" s="145">
        <f t="shared" si="17"/>
        <v>0</v>
      </c>
      <c r="Q128" s="142"/>
      <c r="R128" s="43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9"/>
      <c r="DD128" s="9"/>
      <c r="DE128" s="9"/>
      <c r="DF128" s="9"/>
      <c r="DG128" s="9"/>
      <c r="DH128" s="9"/>
      <c r="DI128" s="9"/>
      <c r="DJ128" s="9"/>
      <c r="DK128" s="9"/>
      <c r="DL128" s="9"/>
      <c r="DM128" s="9"/>
      <c r="DN128" s="9"/>
      <c r="DO128" s="9"/>
      <c r="DP128" s="9"/>
      <c r="DQ128" s="9"/>
      <c r="DR128" s="9"/>
      <c r="DS128" s="9"/>
      <c r="DT128" s="9"/>
      <c r="DU128" s="9"/>
      <c r="DV128" s="9"/>
      <c r="DW128" s="9"/>
      <c r="DX128" s="9"/>
      <c r="DY128" s="9"/>
      <c r="DZ128" s="9"/>
      <c r="EA128" s="9"/>
      <c r="EB128" s="9"/>
      <c r="EC128" s="9"/>
      <c r="ED128" s="9"/>
      <c r="EE128" s="9"/>
      <c r="EF128" s="9"/>
      <c r="EG128" s="9"/>
      <c r="EH128" s="9"/>
      <c r="EI128" s="9"/>
      <c r="EJ128" s="9"/>
      <c r="EK128" s="9"/>
      <c r="EL128" s="9"/>
      <c r="EM128" s="9"/>
      <c r="EN128" s="9"/>
      <c r="EO128" s="9"/>
      <c r="EP128" s="9"/>
      <c r="EQ128" s="9"/>
      <c r="ER128" s="9"/>
      <c r="ES128" s="9"/>
      <c r="ET128" s="9"/>
      <c r="EU128" s="9"/>
      <c r="EV128" s="9"/>
      <c r="EW128" s="9"/>
      <c r="EX128" s="9"/>
    </row>
    <row r="129" spans="1:154" ht="20.25" x14ac:dyDescent="0.2">
      <c r="A129" s="100"/>
      <c r="B129" s="99"/>
      <c r="C129" s="99"/>
      <c r="D129" s="99"/>
      <c r="E129" s="99"/>
      <c r="F129" s="99" t="s">
        <v>90</v>
      </c>
      <c r="G129" s="103" t="s">
        <v>273</v>
      </c>
      <c r="H129" s="143"/>
      <c r="I129" s="143"/>
      <c r="J129" s="143">
        <f t="shared" si="31"/>
        <v>0</v>
      </c>
      <c r="K129" s="140"/>
      <c r="L129" s="143"/>
      <c r="M129" s="144"/>
      <c r="N129" s="143"/>
      <c r="O129" s="145">
        <f t="shared" si="32"/>
        <v>0</v>
      </c>
      <c r="P129" s="145">
        <f t="shared" si="17"/>
        <v>0</v>
      </c>
      <c r="Q129" s="142"/>
      <c r="R129" s="43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B129" s="9"/>
      <c r="EC129" s="9"/>
      <c r="ED129" s="9"/>
      <c r="EE129" s="9"/>
      <c r="EF129" s="9"/>
      <c r="EG129" s="9"/>
      <c r="EH129" s="9"/>
      <c r="EI129" s="9"/>
      <c r="EJ129" s="9"/>
      <c r="EK129" s="9"/>
      <c r="EL129" s="9"/>
      <c r="EM129" s="9"/>
      <c r="EN129" s="9"/>
      <c r="EO129" s="9"/>
      <c r="EP129" s="9"/>
      <c r="EQ129" s="9"/>
      <c r="ER129" s="9"/>
      <c r="ES129" s="9"/>
      <c r="ET129" s="9"/>
      <c r="EU129" s="9"/>
      <c r="EV129" s="9"/>
      <c r="EW129" s="9"/>
      <c r="EX129" s="9"/>
    </row>
    <row r="130" spans="1:154" ht="20.25" x14ac:dyDescent="0.2">
      <c r="A130" s="100"/>
      <c r="B130" s="99"/>
      <c r="C130" s="99"/>
      <c r="D130" s="99"/>
      <c r="E130" s="146" t="s">
        <v>55</v>
      </c>
      <c r="F130" s="89"/>
      <c r="G130" s="101" t="s">
        <v>116</v>
      </c>
      <c r="H130" s="139">
        <f>H131</f>
        <v>0</v>
      </c>
      <c r="I130" s="139">
        <f>I131</f>
        <v>0</v>
      </c>
      <c r="J130" s="143">
        <f t="shared" si="31"/>
        <v>0</v>
      </c>
      <c r="K130" s="140"/>
      <c r="L130" s="139">
        <f>L131</f>
        <v>0</v>
      </c>
      <c r="M130" s="121">
        <f>M131</f>
        <v>0</v>
      </c>
      <c r="N130" s="139">
        <f>N131</f>
        <v>0</v>
      </c>
      <c r="O130" s="141">
        <f>O131</f>
        <v>0</v>
      </c>
      <c r="P130" s="141">
        <f t="shared" si="17"/>
        <v>0</v>
      </c>
      <c r="Q130" s="142"/>
      <c r="R130" s="43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9"/>
      <c r="DD130" s="9"/>
      <c r="DE130" s="9"/>
      <c r="DF130" s="9"/>
      <c r="DG130" s="9"/>
      <c r="DH130" s="9"/>
      <c r="DI130" s="9"/>
      <c r="DJ130" s="9"/>
      <c r="DK130" s="9"/>
      <c r="DL130" s="9"/>
      <c r="DM130" s="9"/>
      <c r="DN130" s="9"/>
      <c r="DO130" s="9"/>
      <c r="DP130" s="9"/>
      <c r="DQ130" s="9"/>
      <c r="DR130" s="9"/>
      <c r="DS130" s="9"/>
      <c r="DT130" s="9"/>
      <c r="DU130" s="9"/>
      <c r="DV130" s="9"/>
      <c r="DW130" s="9"/>
      <c r="DX130" s="9"/>
      <c r="DY130" s="9"/>
      <c r="DZ130" s="9"/>
      <c r="EA130" s="9"/>
      <c r="EB130" s="9"/>
      <c r="EC130" s="9"/>
      <c r="ED130" s="9"/>
      <c r="EE130" s="9"/>
      <c r="EF130" s="9"/>
      <c r="EG130" s="9"/>
      <c r="EH130" s="9"/>
      <c r="EI130" s="9"/>
      <c r="EJ130" s="9"/>
      <c r="EK130" s="9"/>
      <c r="EL130" s="9"/>
      <c r="EM130" s="9"/>
      <c r="EN130" s="9"/>
      <c r="EO130" s="9"/>
      <c r="EP130" s="9"/>
      <c r="EQ130" s="9"/>
      <c r="ER130" s="9"/>
      <c r="ES130" s="9"/>
      <c r="ET130" s="9"/>
      <c r="EU130" s="9"/>
      <c r="EV130" s="9"/>
      <c r="EW130" s="9"/>
      <c r="EX130" s="9"/>
    </row>
    <row r="131" spans="1:154" ht="20.25" x14ac:dyDescent="0.2">
      <c r="A131" s="100"/>
      <c r="B131" s="99"/>
      <c r="C131" s="99"/>
      <c r="D131" s="99"/>
      <c r="E131" s="99"/>
      <c r="F131" s="147" t="s">
        <v>104</v>
      </c>
      <c r="G131" s="103" t="s">
        <v>117</v>
      </c>
      <c r="H131" s="143"/>
      <c r="I131" s="143"/>
      <c r="J131" s="143">
        <f t="shared" si="31"/>
        <v>0</v>
      </c>
      <c r="K131" s="140"/>
      <c r="L131" s="143"/>
      <c r="M131" s="144"/>
      <c r="N131" s="143"/>
      <c r="O131" s="145">
        <f t="shared" si="32"/>
        <v>0</v>
      </c>
      <c r="P131" s="145">
        <f t="shared" si="17"/>
        <v>0</v>
      </c>
      <c r="Q131" s="142"/>
      <c r="R131" s="43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9"/>
      <c r="DD131" s="9"/>
      <c r="DE131" s="9"/>
      <c r="DF131" s="9"/>
      <c r="DG131" s="9"/>
      <c r="DH131" s="9"/>
      <c r="DI131" s="9"/>
      <c r="DJ131" s="9"/>
      <c r="DK131" s="9"/>
      <c r="DL131" s="9"/>
      <c r="DM131" s="9"/>
      <c r="DN131" s="9"/>
      <c r="DO131" s="9"/>
      <c r="DP131" s="9"/>
      <c r="DQ131" s="9"/>
      <c r="DR131" s="9"/>
      <c r="DS131" s="9"/>
      <c r="DT131" s="9"/>
      <c r="DU131" s="9"/>
      <c r="DV131" s="9"/>
      <c r="DW131" s="9"/>
      <c r="DX131" s="9"/>
      <c r="DY131" s="9"/>
      <c r="DZ131" s="9"/>
      <c r="EA131" s="9"/>
      <c r="EB131" s="9"/>
      <c r="EC131" s="9"/>
      <c r="ED131" s="9"/>
      <c r="EE131" s="9"/>
      <c r="EF131" s="9"/>
      <c r="EG131" s="9"/>
      <c r="EH131" s="9"/>
      <c r="EI131" s="9"/>
      <c r="EJ131" s="9"/>
      <c r="EK131" s="9"/>
      <c r="EL131" s="9"/>
      <c r="EM131" s="9"/>
      <c r="EN131" s="9"/>
      <c r="EO131" s="9"/>
      <c r="EP131" s="9"/>
      <c r="EQ131" s="9"/>
      <c r="ER131" s="9"/>
      <c r="ES131" s="9"/>
      <c r="ET131" s="9"/>
      <c r="EU131" s="9"/>
      <c r="EV131" s="9"/>
      <c r="EW131" s="9"/>
      <c r="EX131" s="9"/>
    </row>
    <row r="132" spans="1:154" ht="20.25" x14ac:dyDescent="0.2">
      <c r="A132" s="88"/>
      <c r="B132" s="89"/>
      <c r="C132" s="89"/>
      <c r="D132" s="89"/>
      <c r="E132" s="89" t="s">
        <v>43</v>
      </c>
      <c r="F132" s="89"/>
      <c r="G132" s="101" t="s">
        <v>118</v>
      </c>
      <c r="H132" s="139">
        <f>H133+H134+H135+H136+H137+H138</f>
        <v>0</v>
      </c>
      <c r="I132" s="139">
        <f>I133+I134+I135+I136+I137+I138</f>
        <v>0</v>
      </c>
      <c r="J132" s="143">
        <f t="shared" si="31"/>
        <v>0</v>
      </c>
      <c r="K132" s="140"/>
      <c r="L132" s="139">
        <f>L133+L134+L135+L136+L137+L138</f>
        <v>0</v>
      </c>
      <c r="M132" s="121">
        <f>M133+M134+M135+M136+M137+M138</f>
        <v>0</v>
      </c>
      <c r="N132" s="139">
        <f>N133+N134+N135+N136+N137+N138</f>
        <v>0</v>
      </c>
      <c r="O132" s="141">
        <f>O133+O134+O135+O136+O137+O138</f>
        <v>0</v>
      </c>
      <c r="P132" s="141">
        <f t="shared" ref="P132:P195" si="33">L132-O132</f>
        <v>0</v>
      </c>
      <c r="Q132" s="142"/>
      <c r="R132" s="43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9"/>
      <c r="DD132" s="9"/>
      <c r="DE132" s="9"/>
      <c r="DF132" s="9"/>
      <c r="DG132" s="9"/>
      <c r="DH132" s="9"/>
      <c r="DI132" s="9"/>
      <c r="DJ132" s="9"/>
      <c r="DK132" s="9"/>
      <c r="DL132" s="9"/>
      <c r="DM132" s="9"/>
      <c r="DN132" s="9"/>
      <c r="DO132" s="9"/>
      <c r="DP132" s="9"/>
      <c r="DQ132" s="9"/>
      <c r="DR132" s="9"/>
      <c r="DS132" s="9"/>
      <c r="DT132" s="9"/>
      <c r="DU132" s="9"/>
      <c r="DV132" s="9"/>
      <c r="DW132" s="9"/>
      <c r="DX132" s="9"/>
      <c r="DY132" s="9"/>
      <c r="DZ132" s="9"/>
      <c r="EA132" s="9"/>
      <c r="EB132" s="9"/>
      <c r="EC132" s="9"/>
      <c r="ED132" s="9"/>
      <c r="EE132" s="9"/>
      <c r="EF132" s="9"/>
      <c r="EG132" s="9"/>
      <c r="EH132" s="9"/>
      <c r="EI132" s="9"/>
      <c r="EJ132" s="9"/>
      <c r="EK132" s="9"/>
      <c r="EL132" s="9"/>
      <c r="EM132" s="9"/>
      <c r="EN132" s="9"/>
      <c r="EO132" s="9"/>
      <c r="EP132" s="9"/>
      <c r="EQ132" s="9"/>
      <c r="ER132" s="9"/>
      <c r="ES132" s="9"/>
      <c r="ET132" s="9"/>
      <c r="EU132" s="9"/>
      <c r="EV132" s="9"/>
      <c r="EW132" s="9"/>
      <c r="EX132" s="9"/>
    </row>
    <row r="133" spans="1:154" ht="20.25" hidden="1" x14ac:dyDescent="0.2">
      <c r="A133" s="100"/>
      <c r="B133" s="99"/>
      <c r="C133" s="99"/>
      <c r="D133" s="99"/>
      <c r="E133" s="99"/>
      <c r="F133" s="99" t="s">
        <v>32</v>
      </c>
      <c r="G133" s="103" t="s">
        <v>119</v>
      </c>
      <c r="H133" s="143"/>
      <c r="I133" s="143"/>
      <c r="J133" s="143">
        <f t="shared" si="31"/>
        <v>0</v>
      </c>
      <c r="K133" s="140"/>
      <c r="L133" s="143"/>
      <c r="M133" s="144"/>
      <c r="N133" s="143"/>
      <c r="O133" s="145">
        <f t="shared" si="32"/>
        <v>0</v>
      </c>
      <c r="P133" s="145">
        <f t="shared" si="33"/>
        <v>0</v>
      </c>
      <c r="Q133" s="142"/>
      <c r="R133" s="43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9"/>
      <c r="DD133" s="9"/>
      <c r="DE133" s="9"/>
      <c r="DF133" s="9"/>
      <c r="DG133" s="9"/>
      <c r="DH133" s="9"/>
      <c r="DI133" s="9"/>
      <c r="DJ133" s="9"/>
      <c r="DK133" s="9"/>
      <c r="DL133" s="9"/>
      <c r="DM133" s="9"/>
      <c r="DN133" s="9"/>
      <c r="DO133" s="9"/>
      <c r="DP133" s="9"/>
      <c r="DQ133" s="9"/>
      <c r="DR133" s="9"/>
      <c r="DS133" s="9"/>
      <c r="DT133" s="9"/>
      <c r="DU133" s="9"/>
      <c r="DV133" s="9"/>
      <c r="DW133" s="9"/>
      <c r="DX133" s="9"/>
      <c r="DY133" s="9"/>
      <c r="DZ133" s="9"/>
      <c r="EA133" s="9"/>
      <c r="EB133" s="9"/>
      <c r="EC133" s="9"/>
      <c r="ED133" s="9"/>
      <c r="EE133" s="9"/>
      <c r="EF133" s="9"/>
      <c r="EG133" s="9"/>
      <c r="EH133" s="9"/>
      <c r="EI133" s="9"/>
      <c r="EJ133" s="9"/>
      <c r="EK133" s="9"/>
      <c r="EL133" s="9"/>
      <c r="EM133" s="9"/>
      <c r="EN133" s="9"/>
      <c r="EO133" s="9"/>
      <c r="EP133" s="9"/>
      <c r="EQ133" s="9"/>
      <c r="ER133" s="9"/>
      <c r="ES133" s="9"/>
      <c r="ET133" s="9"/>
      <c r="EU133" s="9"/>
      <c r="EV133" s="9"/>
      <c r="EW133" s="9"/>
      <c r="EX133" s="9"/>
    </row>
    <row r="134" spans="1:154" ht="20.25" hidden="1" x14ac:dyDescent="0.2">
      <c r="A134" s="100"/>
      <c r="B134" s="99"/>
      <c r="C134" s="99"/>
      <c r="D134" s="99"/>
      <c r="E134" s="99"/>
      <c r="F134" s="99" t="s">
        <v>30</v>
      </c>
      <c r="G134" s="103" t="s">
        <v>120</v>
      </c>
      <c r="H134" s="143"/>
      <c r="I134" s="143"/>
      <c r="J134" s="143">
        <f t="shared" si="31"/>
        <v>0</v>
      </c>
      <c r="K134" s="140"/>
      <c r="L134" s="143"/>
      <c r="M134" s="144"/>
      <c r="N134" s="143"/>
      <c r="O134" s="145">
        <f t="shared" si="32"/>
        <v>0</v>
      </c>
      <c r="P134" s="145">
        <f t="shared" si="33"/>
        <v>0</v>
      </c>
      <c r="Q134" s="142"/>
      <c r="R134" s="43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9"/>
      <c r="DD134" s="9"/>
      <c r="DE134" s="9"/>
      <c r="DF134" s="9"/>
      <c r="DG134" s="9"/>
      <c r="DH134" s="9"/>
      <c r="DI134" s="9"/>
      <c r="DJ134" s="9"/>
      <c r="DK134" s="9"/>
      <c r="DL134" s="9"/>
      <c r="DM134" s="9"/>
      <c r="DN134" s="9"/>
      <c r="DO134" s="9"/>
      <c r="DP134" s="9"/>
      <c r="DQ134" s="9"/>
      <c r="DR134" s="9"/>
      <c r="DS134" s="9"/>
      <c r="DT134" s="9"/>
      <c r="DU134" s="9"/>
      <c r="DV134" s="9"/>
      <c r="DW134" s="9"/>
      <c r="DX134" s="9"/>
      <c r="DY134" s="9"/>
      <c r="DZ134" s="9"/>
      <c r="EA134" s="9"/>
      <c r="EB134" s="9"/>
      <c r="EC134" s="9"/>
      <c r="ED134" s="9"/>
      <c r="EE134" s="9"/>
      <c r="EF134" s="9"/>
      <c r="EG134" s="9"/>
      <c r="EH134" s="9"/>
      <c r="EI134" s="9"/>
      <c r="EJ134" s="9"/>
      <c r="EK134" s="9"/>
      <c r="EL134" s="9"/>
      <c r="EM134" s="9"/>
      <c r="EN134" s="9"/>
      <c r="EO134" s="9"/>
      <c r="EP134" s="9"/>
      <c r="EQ134" s="9"/>
      <c r="ER134" s="9"/>
      <c r="ES134" s="9"/>
      <c r="ET134" s="9"/>
      <c r="EU134" s="9"/>
      <c r="EV134" s="9"/>
      <c r="EW134" s="9"/>
      <c r="EX134" s="9"/>
    </row>
    <row r="135" spans="1:154" ht="20.25" hidden="1" x14ac:dyDescent="0.2">
      <c r="A135" s="100"/>
      <c r="B135" s="99"/>
      <c r="C135" s="99"/>
      <c r="D135" s="99"/>
      <c r="E135" s="99"/>
      <c r="F135" s="99" t="s">
        <v>43</v>
      </c>
      <c r="G135" s="103" t="s">
        <v>121</v>
      </c>
      <c r="H135" s="143"/>
      <c r="I135" s="143"/>
      <c r="J135" s="143">
        <f t="shared" si="31"/>
        <v>0</v>
      </c>
      <c r="K135" s="140"/>
      <c r="L135" s="143"/>
      <c r="M135" s="144"/>
      <c r="N135" s="143"/>
      <c r="O135" s="145">
        <f t="shared" si="32"/>
        <v>0</v>
      </c>
      <c r="P135" s="145">
        <f t="shared" si="33"/>
        <v>0</v>
      </c>
      <c r="Q135" s="142"/>
      <c r="R135" s="43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9"/>
      <c r="DD135" s="9"/>
      <c r="DE135" s="9"/>
      <c r="DF135" s="9"/>
      <c r="DG135" s="9"/>
      <c r="DH135" s="9"/>
      <c r="DI135" s="9"/>
      <c r="DJ135" s="9"/>
      <c r="DK135" s="9"/>
      <c r="DL135" s="9"/>
      <c r="DM135" s="9"/>
      <c r="DN135" s="9"/>
      <c r="DO135" s="9"/>
      <c r="DP135" s="9"/>
      <c r="DQ135" s="9"/>
      <c r="DR135" s="9"/>
      <c r="DS135" s="9"/>
      <c r="DT135" s="9"/>
      <c r="DU135" s="9"/>
      <c r="DV135" s="9"/>
      <c r="DW135" s="9"/>
      <c r="DX135" s="9"/>
      <c r="DY135" s="9"/>
      <c r="DZ135" s="9"/>
      <c r="EA135" s="9"/>
      <c r="EB135" s="9"/>
      <c r="EC135" s="9"/>
      <c r="ED135" s="9"/>
      <c r="EE135" s="9"/>
      <c r="EF135" s="9"/>
      <c r="EG135" s="9"/>
      <c r="EH135" s="9"/>
      <c r="EI135" s="9"/>
      <c r="EJ135" s="9"/>
      <c r="EK135" s="9"/>
      <c r="EL135" s="9"/>
      <c r="EM135" s="9"/>
      <c r="EN135" s="9"/>
      <c r="EO135" s="9"/>
      <c r="EP135" s="9"/>
      <c r="EQ135" s="9"/>
      <c r="ER135" s="9"/>
      <c r="ES135" s="9"/>
      <c r="ET135" s="9"/>
      <c r="EU135" s="9"/>
      <c r="EV135" s="9"/>
      <c r="EW135" s="9"/>
      <c r="EX135" s="9"/>
    </row>
    <row r="136" spans="1:154" ht="40.5" hidden="1" x14ac:dyDescent="0.2">
      <c r="A136" s="100"/>
      <c r="B136" s="99"/>
      <c r="C136" s="99"/>
      <c r="D136" s="99"/>
      <c r="E136" s="99"/>
      <c r="F136" s="99" t="s">
        <v>22</v>
      </c>
      <c r="G136" s="103" t="s">
        <v>122</v>
      </c>
      <c r="H136" s="143"/>
      <c r="I136" s="143"/>
      <c r="J136" s="143">
        <f t="shared" si="31"/>
        <v>0</v>
      </c>
      <c r="K136" s="140"/>
      <c r="L136" s="143"/>
      <c r="M136" s="144"/>
      <c r="N136" s="143"/>
      <c r="O136" s="145">
        <f t="shared" si="32"/>
        <v>0</v>
      </c>
      <c r="P136" s="145">
        <f t="shared" si="33"/>
        <v>0</v>
      </c>
      <c r="Q136" s="142"/>
      <c r="R136" s="43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9"/>
      <c r="DD136" s="9"/>
      <c r="DE136" s="9"/>
      <c r="DF136" s="9"/>
      <c r="DG136" s="9"/>
      <c r="DH136" s="9"/>
      <c r="DI136" s="9"/>
      <c r="DJ136" s="9"/>
      <c r="DK136" s="9"/>
      <c r="DL136" s="9"/>
      <c r="DM136" s="9"/>
      <c r="DN136" s="9"/>
      <c r="DO136" s="9"/>
      <c r="DP136" s="9"/>
      <c r="DQ136" s="9"/>
      <c r="DR136" s="9"/>
      <c r="DS136" s="9"/>
      <c r="DT136" s="9"/>
      <c r="DU136" s="9"/>
      <c r="DV136" s="9"/>
      <c r="DW136" s="9"/>
      <c r="DX136" s="9"/>
      <c r="DY136" s="9"/>
      <c r="DZ136" s="9"/>
      <c r="EA136" s="9"/>
      <c r="EB136" s="9"/>
      <c r="EC136" s="9"/>
      <c r="ED136" s="9"/>
      <c r="EE136" s="9"/>
      <c r="EF136" s="9"/>
      <c r="EG136" s="9"/>
      <c r="EH136" s="9"/>
      <c r="EI136" s="9"/>
      <c r="EJ136" s="9"/>
      <c r="EK136" s="9"/>
      <c r="EL136" s="9"/>
      <c r="EM136" s="9"/>
      <c r="EN136" s="9"/>
      <c r="EO136" s="9"/>
      <c r="EP136" s="9"/>
      <c r="EQ136" s="9"/>
      <c r="ER136" s="9"/>
      <c r="ES136" s="9"/>
      <c r="ET136" s="9"/>
      <c r="EU136" s="9"/>
      <c r="EV136" s="9"/>
      <c r="EW136" s="9"/>
      <c r="EX136" s="9"/>
    </row>
    <row r="137" spans="1:154" ht="20.25" hidden="1" x14ac:dyDescent="0.2">
      <c r="A137" s="100"/>
      <c r="B137" s="99"/>
      <c r="C137" s="99"/>
      <c r="D137" s="99"/>
      <c r="E137" s="99"/>
      <c r="F137" s="99" t="s">
        <v>33</v>
      </c>
      <c r="G137" s="103" t="s">
        <v>123</v>
      </c>
      <c r="H137" s="143"/>
      <c r="I137" s="143"/>
      <c r="J137" s="143">
        <f t="shared" si="31"/>
        <v>0</v>
      </c>
      <c r="K137" s="140"/>
      <c r="L137" s="143"/>
      <c r="M137" s="144"/>
      <c r="N137" s="143"/>
      <c r="O137" s="145">
        <f t="shared" si="32"/>
        <v>0</v>
      </c>
      <c r="P137" s="145">
        <f t="shared" si="33"/>
        <v>0</v>
      </c>
      <c r="Q137" s="142"/>
      <c r="R137" s="43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9"/>
      <c r="DD137" s="9"/>
      <c r="DE137" s="9"/>
      <c r="DF137" s="9"/>
      <c r="DG137" s="9"/>
      <c r="DH137" s="9"/>
      <c r="DI137" s="9"/>
      <c r="DJ137" s="9"/>
      <c r="DK137" s="9"/>
      <c r="DL137" s="9"/>
      <c r="DM137" s="9"/>
      <c r="DN137" s="9"/>
      <c r="DO137" s="9"/>
      <c r="DP137" s="9"/>
      <c r="DQ137" s="9"/>
      <c r="DR137" s="9"/>
      <c r="DS137" s="9"/>
      <c r="DT137" s="9"/>
      <c r="DU137" s="9"/>
      <c r="DV137" s="9"/>
      <c r="DW137" s="9"/>
      <c r="DX137" s="9"/>
      <c r="DY137" s="9"/>
      <c r="DZ137" s="9"/>
      <c r="EA137" s="9"/>
      <c r="EB137" s="9"/>
      <c r="EC137" s="9"/>
      <c r="ED137" s="9"/>
      <c r="EE137" s="9"/>
      <c r="EF137" s="9"/>
      <c r="EG137" s="9"/>
      <c r="EH137" s="9"/>
      <c r="EI137" s="9"/>
      <c r="EJ137" s="9"/>
      <c r="EK137" s="9"/>
      <c r="EL137" s="9"/>
      <c r="EM137" s="9"/>
      <c r="EN137" s="9"/>
      <c r="EO137" s="9"/>
      <c r="EP137" s="9"/>
      <c r="EQ137" s="9"/>
      <c r="ER137" s="9"/>
      <c r="ES137" s="9"/>
      <c r="ET137" s="9"/>
      <c r="EU137" s="9"/>
      <c r="EV137" s="9"/>
      <c r="EW137" s="9"/>
      <c r="EX137" s="9"/>
    </row>
    <row r="138" spans="1:154" ht="20.25" x14ac:dyDescent="0.2">
      <c r="A138" s="100"/>
      <c r="B138" s="99"/>
      <c r="C138" s="99"/>
      <c r="D138" s="99"/>
      <c r="E138" s="99"/>
      <c r="F138" s="99" t="s">
        <v>124</v>
      </c>
      <c r="G138" s="103" t="s">
        <v>125</v>
      </c>
      <c r="H138" s="143"/>
      <c r="I138" s="143"/>
      <c r="J138" s="143">
        <f t="shared" si="31"/>
        <v>0</v>
      </c>
      <c r="K138" s="140"/>
      <c r="L138" s="143"/>
      <c r="M138" s="144"/>
      <c r="N138" s="143"/>
      <c r="O138" s="145">
        <f t="shared" si="32"/>
        <v>0</v>
      </c>
      <c r="P138" s="145">
        <f t="shared" si="33"/>
        <v>0</v>
      </c>
      <c r="Q138" s="142"/>
      <c r="R138" s="43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9"/>
      <c r="DD138" s="9"/>
      <c r="DE138" s="9"/>
      <c r="DF138" s="9"/>
      <c r="DG138" s="9"/>
      <c r="DH138" s="9"/>
      <c r="DI138" s="9"/>
      <c r="DJ138" s="9"/>
      <c r="DK138" s="9"/>
      <c r="DL138" s="9"/>
      <c r="DM138" s="9"/>
      <c r="DN138" s="9"/>
      <c r="DO138" s="9"/>
      <c r="DP138" s="9"/>
      <c r="DQ138" s="9"/>
      <c r="DR138" s="9"/>
      <c r="DS138" s="9"/>
      <c r="DT138" s="9"/>
      <c r="DU138" s="9"/>
      <c r="DV138" s="9"/>
      <c r="DW138" s="9"/>
      <c r="DX138" s="9"/>
      <c r="DY138" s="9"/>
      <c r="DZ138" s="9"/>
      <c r="EA138" s="9"/>
      <c r="EB138" s="9"/>
      <c r="EC138" s="9"/>
      <c r="ED138" s="9"/>
      <c r="EE138" s="9"/>
      <c r="EF138" s="9"/>
      <c r="EG138" s="9"/>
      <c r="EH138" s="9"/>
      <c r="EI138" s="9"/>
      <c r="EJ138" s="9"/>
      <c r="EK138" s="9"/>
      <c r="EL138" s="9"/>
      <c r="EM138" s="9"/>
      <c r="EN138" s="9"/>
      <c r="EO138" s="9"/>
      <c r="EP138" s="9"/>
      <c r="EQ138" s="9"/>
      <c r="ER138" s="9"/>
      <c r="ES138" s="9"/>
      <c r="ET138" s="9"/>
      <c r="EU138" s="9"/>
      <c r="EV138" s="9"/>
      <c r="EW138" s="9"/>
      <c r="EX138" s="9"/>
    </row>
    <row r="139" spans="1:154" ht="20.25" x14ac:dyDescent="0.2">
      <c r="A139" s="88"/>
      <c r="B139" s="89"/>
      <c r="C139" s="89"/>
      <c r="D139" s="89" t="s">
        <v>89</v>
      </c>
      <c r="E139" s="89"/>
      <c r="F139" s="89"/>
      <c r="G139" s="138" t="s">
        <v>66</v>
      </c>
      <c r="H139" s="139">
        <f>H140+H147+H151+H152</f>
        <v>0</v>
      </c>
      <c r="I139" s="139">
        <f>I140+I147+I151+I152</f>
        <v>0</v>
      </c>
      <c r="J139" s="143">
        <f t="shared" si="31"/>
        <v>0</v>
      </c>
      <c r="K139" s="140"/>
      <c r="L139" s="139">
        <f>L140+L147+L151+L152</f>
        <v>0</v>
      </c>
      <c r="M139" s="121">
        <f>M140+M147+M151+M152</f>
        <v>0</v>
      </c>
      <c r="N139" s="139">
        <f>N140+N147+N151+N152</f>
        <v>0</v>
      </c>
      <c r="O139" s="141">
        <f>O140+O147+O151+O152</f>
        <v>0</v>
      </c>
      <c r="P139" s="141">
        <f t="shared" si="33"/>
        <v>0</v>
      </c>
      <c r="Q139" s="142"/>
      <c r="R139" s="43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9"/>
      <c r="DD139" s="9"/>
      <c r="DE139" s="9"/>
      <c r="DF139" s="9"/>
      <c r="DG139" s="9"/>
      <c r="DH139" s="9"/>
      <c r="DI139" s="9"/>
      <c r="DJ139" s="9"/>
      <c r="DK139" s="9"/>
      <c r="DL139" s="9"/>
      <c r="DM139" s="9"/>
      <c r="DN139" s="9"/>
      <c r="DO139" s="9"/>
      <c r="DP139" s="9"/>
      <c r="DQ139" s="9"/>
      <c r="DR139" s="9"/>
      <c r="DS139" s="9"/>
      <c r="DT139" s="9"/>
      <c r="DU139" s="9"/>
      <c r="DV139" s="9"/>
      <c r="DW139" s="9"/>
      <c r="DX139" s="9"/>
      <c r="DY139" s="9"/>
      <c r="DZ139" s="9"/>
      <c r="EA139" s="9"/>
      <c r="EB139" s="9"/>
      <c r="EC139" s="9"/>
      <c r="ED139" s="9"/>
      <c r="EE139" s="9"/>
      <c r="EF139" s="9"/>
      <c r="EG139" s="9"/>
      <c r="EH139" s="9"/>
      <c r="EI139" s="9"/>
      <c r="EJ139" s="9"/>
      <c r="EK139" s="9"/>
      <c r="EL139" s="9"/>
      <c r="EM139" s="9"/>
      <c r="EN139" s="9"/>
      <c r="EO139" s="9"/>
      <c r="EP139" s="9"/>
      <c r="EQ139" s="9"/>
      <c r="ER139" s="9"/>
      <c r="ES139" s="9"/>
      <c r="ET139" s="9"/>
      <c r="EU139" s="9"/>
      <c r="EV139" s="9"/>
      <c r="EW139" s="9"/>
      <c r="EX139" s="9"/>
    </row>
    <row r="140" spans="1:154" ht="20.25" x14ac:dyDescent="0.2">
      <c r="A140" s="88"/>
      <c r="B140" s="89"/>
      <c r="C140" s="89"/>
      <c r="D140" s="89"/>
      <c r="E140" s="89" t="s">
        <v>32</v>
      </c>
      <c r="F140" s="89"/>
      <c r="G140" s="101" t="s">
        <v>302</v>
      </c>
      <c r="H140" s="139">
        <f>SUM(H141:H146)</f>
        <v>0</v>
      </c>
      <c r="I140" s="139">
        <f>SUM(I141:I146)</f>
        <v>0</v>
      </c>
      <c r="J140" s="143">
        <f t="shared" si="31"/>
        <v>0</v>
      </c>
      <c r="K140" s="140"/>
      <c r="L140" s="139">
        <f>SUM(L141:L146)</f>
        <v>0</v>
      </c>
      <c r="M140" s="121">
        <f>SUM(M141:M146)</f>
        <v>0</v>
      </c>
      <c r="N140" s="139">
        <f>SUM(N141:N146)</f>
        <v>0</v>
      </c>
      <c r="O140" s="141">
        <f>SUM(O141:O146)</f>
        <v>0</v>
      </c>
      <c r="P140" s="141">
        <f t="shared" si="33"/>
        <v>0</v>
      </c>
      <c r="Q140" s="142"/>
      <c r="R140" s="43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9"/>
      <c r="DD140" s="9"/>
      <c r="DE140" s="9"/>
      <c r="DF140" s="9"/>
      <c r="DG140" s="9"/>
      <c r="DH140" s="9"/>
      <c r="DI140" s="9"/>
      <c r="DJ140" s="9"/>
      <c r="DK140" s="9"/>
      <c r="DL140" s="9"/>
      <c r="DM140" s="9"/>
      <c r="DN140" s="9"/>
      <c r="DO140" s="9"/>
      <c r="DP140" s="9"/>
      <c r="DQ140" s="9"/>
      <c r="DR140" s="9"/>
      <c r="DS140" s="9"/>
      <c r="DT140" s="9"/>
      <c r="DU140" s="9"/>
      <c r="DV140" s="9"/>
      <c r="DW140" s="9"/>
      <c r="DX140" s="9"/>
      <c r="DY140" s="9"/>
      <c r="DZ140" s="9"/>
      <c r="EA140" s="9"/>
      <c r="EB140" s="9"/>
      <c r="EC140" s="9"/>
      <c r="ED140" s="9"/>
      <c r="EE140" s="9"/>
      <c r="EF140" s="9"/>
      <c r="EG140" s="9"/>
      <c r="EH140" s="9"/>
      <c r="EI140" s="9"/>
      <c r="EJ140" s="9"/>
      <c r="EK140" s="9"/>
      <c r="EL140" s="9"/>
      <c r="EM140" s="9"/>
      <c r="EN140" s="9"/>
      <c r="EO140" s="9"/>
      <c r="EP140" s="9"/>
      <c r="EQ140" s="9"/>
      <c r="ER140" s="9"/>
      <c r="ES140" s="9"/>
      <c r="ET140" s="9"/>
      <c r="EU140" s="9"/>
      <c r="EV140" s="9"/>
      <c r="EW140" s="9"/>
      <c r="EX140" s="9"/>
    </row>
    <row r="141" spans="1:154" ht="20.25" hidden="1" x14ac:dyDescent="0.2">
      <c r="A141" s="100"/>
      <c r="B141" s="99"/>
      <c r="C141" s="99"/>
      <c r="D141" s="99"/>
      <c r="E141" s="99"/>
      <c r="F141" s="99" t="s">
        <v>32</v>
      </c>
      <c r="G141" s="103" t="s">
        <v>300</v>
      </c>
      <c r="H141" s="143"/>
      <c r="I141" s="143"/>
      <c r="J141" s="143">
        <f t="shared" si="31"/>
        <v>0</v>
      </c>
      <c r="K141" s="140"/>
      <c r="L141" s="143"/>
      <c r="M141" s="144"/>
      <c r="N141" s="143"/>
      <c r="O141" s="145">
        <f t="shared" ref="O141:O146" si="34">M141+N141</f>
        <v>0</v>
      </c>
      <c r="P141" s="145">
        <f t="shared" si="33"/>
        <v>0</v>
      </c>
      <c r="Q141" s="142"/>
      <c r="R141" s="43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9"/>
      <c r="DD141" s="9"/>
      <c r="DE141" s="9"/>
      <c r="DF141" s="9"/>
      <c r="DG141" s="9"/>
      <c r="DH141" s="9"/>
      <c r="DI141" s="9"/>
      <c r="DJ141" s="9"/>
      <c r="DK141" s="9"/>
      <c r="DL141" s="9"/>
      <c r="DM141" s="9"/>
      <c r="DN141" s="9"/>
      <c r="DO141" s="9"/>
      <c r="DP141" s="9"/>
      <c r="DQ141" s="9"/>
      <c r="DR141" s="9"/>
      <c r="DS141" s="9"/>
      <c r="DT141" s="9"/>
      <c r="DU141" s="9"/>
      <c r="DV141" s="9"/>
      <c r="DW141" s="9"/>
      <c r="DX141" s="9"/>
      <c r="DY141" s="9"/>
      <c r="DZ141" s="9"/>
      <c r="EA141" s="9"/>
      <c r="EB141" s="9"/>
      <c r="EC141" s="9"/>
      <c r="ED141" s="9"/>
      <c r="EE141" s="9"/>
      <c r="EF141" s="9"/>
      <c r="EG141" s="9"/>
      <c r="EH141" s="9"/>
      <c r="EI141" s="9"/>
      <c r="EJ141" s="9"/>
      <c r="EK141" s="9"/>
      <c r="EL141" s="9"/>
      <c r="EM141" s="9"/>
      <c r="EN141" s="9"/>
      <c r="EO141" s="9"/>
      <c r="EP141" s="9"/>
      <c r="EQ141" s="9"/>
      <c r="ER141" s="9"/>
      <c r="ES141" s="9"/>
      <c r="ET141" s="9"/>
      <c r="EU141" s="9"/>
      <c r="EV141" s="9"/>
      <c r="EW141" s="9"/>
      <c r="EX141" s="9"/>
    </row>
    <row r="142" spans="1:154" ht="20.25" hidden="1" x14ac:dyDescent="0.2">
      <c r="A142" s="100"/>
      <c r="B142" s="99"/>
      <c r="C142" s="99"/>
      <c r="D142" s="99"/>
      <c r="E142" s="99"/>
      <c r="F142" s="99" t="s">
        <v>30</v>
      </c>
      <c r="G142" s="103" t="s">
        <v>301</v>
      </c>
      <c r="H142" s="143"/>
      <c r="I142" s="143"/>
      <c r="J142" s="143">
        <f t="shared" si="31"/>
        <v>0</v>
      </c>
      <c r="K142" s="140"/>
      <c r="L142" s="143"/>
      <c r="M142" s="144"/>
      <c r="N142" s="143"/>
      <c r="O142" s="145">
        <f t="shared" si="34"/>
        <v>0</v>
      </c>
      <c r="P142" s="145">
        <f t="shared" si="33"/>
        <v>0</v>
      </c>
      <c r="Q142" s="142"/>
      <c r="R142" s="43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9"/>
      <c r="DD142" s="9"/>
      <c r="DE142" s="9"/>
      <c r="DF142" s="9"/>
      <c r="DG142" s="9"/>
      <c r="DH142" s="9"/>
      <c r="DI142" s="9"/>
      <c r="DJ142" s="9"/>
      <c r="DK142" s="9"/>
      <c r="DL142" s="9"/>
      <c r="DM142" s="9"/>
      <c r="DN142" s="9"/>
      <c r="DO142" s="9"/>
      <c r="DP142" s="9"/>
      <c r="DQ142" s="9"/>
      <c r="DR142" s="9"/>
      <c r="DS142" s="9"/>
      <c r="DT142" s="9"/>
      <c r="DU142" s="9"/>
      <c r="DV142" s="9"/>
      <c r="DW142" s="9"/>
      <c r="DX142" s="9"/>
      <c r="DY142" s="9"/>
      <c r="DZ142" s="9"/>
      <c r="EA142" s="9"/>
      <c r="EB142" s="9"/>
      <c r="EC142" s="9"/>
      <c r="ED142" s="9"/>
      <c r="EE142" s="9"/>
      <c r="EF142" s="9"/>
      <c r="EG142" s="9"/>
      <c r="EH142" s="9"/>
      <c r="EI142" s="9"/>
      <c r="EJ142" s="9"/>
      <c r="EK142" s="9"/>
      <c r="EL142" s="9"/>
      <c r="EM142" s="9"/>
      <c r="EN142" s="9"/>
      <c r="EO142" s="9"/>
      <c r="EP142" s="9"/>
      <c r="EQ142" s="9"/>
      <c r="ER142" s="9"/>
      <c r="ES142" s="9"/>
      <c r="ET142" s="9"/>
      <c r="EU142" s="9"/>
      <c r="EV142" s="9"/>
      <c r="EW142" s="9"/>
      <c r="EX142" s="9"/>
    </row>
    <row r="143" spans="1:154" ht="20.25" hidden="1" x14ac:dyDescent="0.2">
      <c r="A143" s="100"/>
      <c r="B143" s="99"/>
      <c r="C143" s="99"/>
      <c r="D143" s="99"/>
      <c r="E143" s="99"/>
      <c r="F143" s="99" t="s">
        <v>43</v>
      </c>
      <c r="G143" s="103" t="s">
        <v>303</v>
      </c>
      <c r="H143" s="143"/>
      <c r="I143" s="143"/>
      <c r="J143" s="143">
        <f t="shared" si="31"/>
        <v>0</v>
      </c>
      <c r="K143" s="140"/>
      <c r="L143" s="143"/>
      <c r="M143" s="144"/>
      <c r="N143" s="143"/>
      <c r="O143" s="145">
        <f t="shared" si="34"/>
        <v>0</v>
      </c>
      <c r="P143" s="145">
        <f t="shared" si="33"/>
        <v>0</v>
      </c>
      <c r="Q143" s="142"/>
      <c r="R143" s="43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9"/>
      <c r="DD143" s="9"/>
      <c r="DE143" s="9"/>
      <c r="DF143" s="9"/>
      <c r="DG143" s="9"/>
      <c r="DH143" s="9"/>
      <c r="DI143" s="9"/>
      <c r="DJ143" s="9"/>
      <c r="DK143" s="9"/>
      <c r="DL143" s="9"/>
      <c r="DM143" s="9"/>
      <c r="DN143" s="9"/>
      <c r="DO143" s="9"/>
      <c r="DP143" s="9"/>
      <c r="DQ143" s="9"/>
      <c r="DR143" s="9"/>
      <c r="DS143" s="9"/>
      <c r="DT143" s="9"/>
      <c r="DU143" s="9"/>
      <c r="DV143" s="9"/>
      <c r="DW143" s="9"/>
      <c r="DX143" s="9"/>
      <c r="DY143" s="9"/>
      <c r="DZ143" s="9"/>
      <c r="EA143" s="9"/>
      <c r="EB143" s="9"/>
      <c r="EC143" s="9"/>
      <c r="ED143" s="9"/>
      <c r="EE143" s="9"/>
      <c r="EF143" s="9"/>
      <c r="EG143" s="9"/>
      <c r="EH143" s="9"/>
      <c r="EI143" s="9"/>
      <c r="EJ143" s="9"/>
      <c r="EK143" s="9"/>
      <c r="EL143" s="9"/>
      <c r="EM143" s="9"/>
      <c r="EN143" s="9"/>
      <c r="EO143" s="9"/>
      <c r="EP143" s="9"/>
      <c r="EQ143" s="9"/>
      <c r="ER143" s="9"/>
      <c r="ES143" s="9"/>
      <c r="ET143" s="9"/>
      <c r="EU143" s="9"/>
      <c r="EV143" s="9"/>
      <c r="EW143" s="9"/>
      <c r="EX143" s="9"/>
    </row>
    <row r="144" spans="1:154" ht="20.25" hidden="1" x14ac:dyDescent="0.2">
      <c r="A144" s="100"/>
      <c r="B144" s="99"/>
      <c r="C144" s="99"/>
      <c r="D144" s="99"/>
      <c r="E144" s="99"/>
      <c r="F144" s="99" t="s">
        <v>22</v>
      </c>
      <c r="G144" s="103" t="s">
        <v>304</v>
      </c>
      <c r="H144" s="143"/>
      <c r="I144" s="143"/>
      <c r="J144" s="143">
        <f t="shared" si="31"/>
        <v>0</v>
      </c>
      <c r="K144" s="140"/>
      <c r="L144" s="143"/>
      <c r="M144" s="144"/>
      <c r="N144" s="143"/>
      <c r="O144" s="145">
        <f t="shared" si="34"/>
        <v>0</v>
      </c>
      <c r="P144" s="145">
        <f t="shared" si="33"/>
        <v>0</v>
      </c>
      <c r="Q144" s="142"/>
      <c r="R144" s="43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9"/>
      <c r="DD144" s="9"/>
      <c r="DE144" s="9"/>
      <c r="DF144" s="9"/>
      <c r="DG144" s="9"/>
      <c r="DH144" s="9"/>
      <c r="DI144" s="9"/>
      <c r="DJ144" s="9"/>
      <c r="DK144" s="9"/>
      <c r="DL144" s="9"/>
      <c r="DM144" s="9"/>
      <c r="DN144" s="9"/>
      <c r="DO144" s="9"/>
      <c r="DP144" s="9"/>
      <c r="DQ144" s="9"/>
      <c r="DR144" s="9"/>
      <c r="DS144" s="9"/>
      <c r="DT144" s="9"/>
      <c r="DU144" s="9"/>
      <c r="DV144" s="9"/>
      <c r="DW144" s="9"/>
      <c r="DX144" s="9"/>
      <c r="DY144" s="9"/>
      <c r="DZ144" s="9"/>
      <c r="EA144" s="9"/>
      <c r="EB144" s="9"/>
      <c r="EC144" s="9"/>
      <c r="ED144" s="9"/>
      <c r="EE144" s="9"/>
      <c r="EF144" s="9"/>
      <c r="EG144" s="9"/>
      <c r="EH144" s="9"/>
      <c r="EI144" s="9"/>
      <c r="EJ144" s="9"/>
      <c r="EK144" s="9"/>
      <c r="EL144" s="9"/>
      <c r="EM144" s="9"/>
      <c r="EN144" s="9"/>
      <c r="EO144" s="9"/>
      <c r="EP144" s="9"/>
      <c r="EQ144" s="9"/>
      <c r="ER144" s="9"/>
      <c r="ES144" s="9"/>
      <c r="ET144" s="9"/>
      <c r="EU144" s="9"/>
      <c r="EV144" s="9"/>
      <c r="EW144" s="9"/>
      <c r="EX144" s="9"/>
    </row>
    <row r="145" spans="1:154" ht="40.5" x14ac:dyDescent="0.2">
      <c r="A145" s="100"/>
      <c r="B145" s="99"/>
      <c r="C145" s="99"/>
      <c r="D145" s="99"/>
      <c r="E145" s="99"/>
      <c r="F145" s="99" t="s">
        <v>38</v>
      </c>
      <c r="G145" s="103" t="s">
        <v>305</v>
      </c>
      <c r="H145" s="143"/>
      <c r="I145" s="143"/>
      <c r="J145" s="143">
        <f t="shared" si="31"/>
        <v>0</v>
      </c>
      <c r="K145" s="140"/>
      <c r="L145" s="143"/>
      <c r="M145" s="144"/>
      <c r="N145" s="143"/>
      <c r="O145" s="145">
        <f t="shared" si="34"/>
        <v>0</v>
      </c>
      <c r="P145" s="145">
        <f t="shared" si="33"/>
        <v>0</v>
      </c>
      <c r="Q145" s="142"/>
      <c r="R145" s="43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9"/>
      <c r="DD145" s="9"/>
      <c r="DE145" s="9"/>
      <c r="DF145" s="9"/>
      <c r="DG145" s="9"/>
      <c r="DH145" s="9"/>
      <c r="DI145" s="9"/>
      <c r="DJ145" s="9"/>
      <c r="DK145" s="9"/>
      <c r="DL145" s="9"/>
      <c r="DM145" s="9"/>
      <c r="DN145" s="9"/>
      <c r="DO145" s="9"/>
      <c r="DP145" s="9"/>
      <c r="DQ145" s="9"/>
      <c r="DR145" s="9"/>
      <c r="DS145" s="9"/>
      <c r="DT145" s="9"/>
      <c r="DU145" s="9"/>
      <c r="DV145" s="9"/>
      <c r="DW145" s="9"/>
      <c r="DX145" s="9"/>
      <c r="DY145" s="9"/>
      <c r="DZ145" s="9"/>
      <c r="EA145" s="9"/>
      <c r="EB145" s="9"/>
      <c r="EC145" s="9"/>
      <c r="ED145" s="9"/>
      <c r="EE145" s="9"/>
      <c r="EF145" s="9"/>
      <c r="EG145" s="9"/>
      <c r="EH145" s="9"/>
      <c r="EI145" s="9"/>
      <c r="EJ145" s="9"/>
      <c r="EK145" s="9"/>
      <c r="EL145" s="9"/>
      <c r="EM145" s="9"/>
      <c r="EN145" s="9"/>
      <c r="EO145" s="9"/>
      <c r="EP145" s="9"/>
      <c r="EQ145" s="9"/>
      <c r="ER145" s="9"/>
      <c r="ES145" s="9"/>
      <c r="ET145" s="9"/>
      <c r="EU145" s="9"/>
      <c r="EV145" s="9"/>
      <c r="EW145" s="9"/>
      <c r="EX145" s="9"/>
    </row>
    <row r="146" spans="1:154" ht="40.5" hidden="1" x14ac:dyDescent="0.2">
      <c r="A146" s="100"/>
      <c r="B146" s="99"/>
      <c r="C146" s="99"/>
      <c r="D146" s="99"/>
      <c r="E146" s="99"/>
      <c r="F146" s="99" t="s">
        <v>90</v>
      </c>
      <c r="G146" s="103" t="s">
        <v>306</v>
      </c>
      <c r="H146" s="143"/>
      <c r="I146" s="143"/>
      <c r="J146" s="143">
        <f t="shared" si="31"/>
        <v>0</v>
      </c>
      <c r="K146" s="140"/>
      <c r="L146" s="143"/>
      <c r="M146" s="144"/>
      <c r="N146" s="143"/>
      <c r="O146" s="145">
        <f t="shared" si="34"/>
        <v>0</v>
      </c>
      <c r="P146" s="145">
        <f t="shared" si="33"/>
        <v>0</v>
      </c>
      <c r="Q146" s="142"/>
      <c r="R146" s="43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9"/>
      <c r="DD146" s="9"/>
      <c r="DE146" s="9"/>
      <c r="DF146" s="9"/>
      <c r="DG146" s="9"/>
      <c r="DH146" s="9"/>
      <c r="DI146" s="9"/>
      <c r="DJ146" s="9"/>
      <c r="DK146" s="9"/>
      <c r="DL146" s="9"/>
      <c r="DM146" s="9"/>
      <c r="DN146" s="9"/>
      <c r="DO146" s="9"/>
      <c r="DP146" s="9"/>
      <c r="DQ146" s="9"/>
      <c r="DR146" s="9"/>
      <c r="DS146" s="9"/>
      <c r="DT146" s="9"/>
      <c r="DU146" s="9"/>
      <c r="DV146" s="9"/>
      <c r="DW146" s="9"/>
      <c r="DX146" s="9"/>
      <c r="DY146" s="9"/>
      <c r="DZ146" s="9"/>
      <c r="EA146" s="9"/>
      <c r="EB146" s="9"/>
      <c r="EC146" s="9"/>
      <c r="ED146" s="9"/>
      <c r="EE146" s="9"/>
      <c r="EF146" s="9"/>
      <c r="EG146" s="9"/>
      <c r="EH146" s="9"/>
      <c r="EI146" s="9"/>
      <c r="EJ146" s="9"/>
      <c r="EK146" s="9"/>
      <c r="EL146" s="9"/>
      <c r="EM146" s="9"/>
      <c r="EN146" s="9"/>
      <c r="EO146" s="9"/>
      <c r="EP146" s="9"/>
      <c r="EQ146" s="9"/>
      <c r="ER146" s="9"/>
      <c r="ES146" s="9"/>
      <c r="ET146" s="9"/>
      <c r="EU146" s="9"/>
      <c r="EV146" s="9"/>
      <c r="EW146" s="9"/>
      <c r="EX146" s="9"/>
    </row>
    <row r="147" spans="1:154" ht="20.25" hidden="1" x14ac:dyDescent="0.2">
      <c r="A147" s="88"/>
      <c r="B147" s="89"/>
      <c r="C147" s="89"/>
      <c r="D147" s="89"/>
      <c r="E147" s="89" t="s">
        <v>114</v>
      </c>
      <c r="F147" s="89"/>
      <c r="G147" s="138" t="s">
        <v>150</v>
      </c>
      <c r="H147" s="139">
        <f>H148+H149+H150</f>
        <v>0</v>
      </c>
      <c r="I147" s="139">
        <f>I148+I149+I150</f>
        <v>0</v>
      </c>
      <c r="J147" s="143">
        <f t="shared" si="31"/>
        <v>0</v>
      </c>
      <c r="K147" s="140"/>
      <c r="L147" s="139">
        <f>L148+L149+L150</f>
        <v>0</v>
      </c>
      <c r="M147" s="121">
        <f>M148+M149+M150</f>
        <v>0</v>
      </c>
      <c r="N147" s="139">
        <f>N148+N149+N150</f>
        <v>0</v>
      </c>
      <c r="O147" s="141">
        <f>O148+O149+O150</f>
        <v>0</v>
      </c>
      <c r="P147" s="141">
        <f t="shared" si="33"/>
        <v>0</v>
      </c>
      <c r="Q147" s="142"/>
      <c r="R147" s="43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9"/>
      <c r="DD147" s="9"/>
      <c r="DE147" s="9"/>
      <c r="DF147" s="9"/>
      <c r="DG147" s="9"/>
      <c r="DH147" s="9"/>
      <c r="DI147" s="9"/>
      <c r="DJ147" s="9"/>
      <c r="DK147" s="9"/>
      <c r="DL147" s="9"/>
      <c r="DM147" s="9"/>
      <c r="DN147" s="9"/>
      <c r="DO147" s="9"/>
      <c r="DP147" s="9"/>
      <c r="DQ147" s="9"/>
      <c r="DR147" s="9"/>
      <c r="DS147" s="9"/>
      <c r="DT147" s="9"/>
      <c r="DU147" s="9"/>
      <c r="DV147" s="9"/>
      <c r="DW147" s="9"/>
      <c r="DX147" s="9"/>
      <c r="DY147" s="9"/>
      <c r="DZ147" s="9"/>
      <c r="EA147" s="9"/>
      <c r="EB147" s="9"/>
      <c r="EC147" s="9"/>
      <c r="ED147" s="9"/>
      <c r="EE147" s="9"/>
      <c r="EF147" s="9"/>
      <c r="EG147" s="9"/>
      <c r="EH147" s="9"/>
      <c r="EI147" s="9"/>
      <c r="EJ147" s="9"/>
      <c r="EK147" s="9"/>
      <c r="EL147" s="9"/>
      <c r="EM147" s="9"/>
      <c r="EN147" s="9"/>
      <c r="EO147" s="9"/>
      <c r="EP147" s="9"/>
      <c r="EQ147" s="9"/>
      <c r="ER147" s="9"/>
      <c r="ES147" s="9"/>
      <c r="ET147" s="9"/>
      <c r="EU147" s="9"/>
      <c r="EV147" s="9"/>
      <c r="EW147" s="9"/>
      <c r="EX147" s="9"/>
    </row>
    <row r="148" spans="1:154" ht="20.25" hidden="1" x14ac:dyDescent="0.2">
      <c r="A148" s="100"/>
      <c r="B148" s="99"/>
      <c r="C148" s="99"/>
      <c r="D148" s="99"/>
      <c r="E148" s="99"/>
      <c r="F148" s="99" t="s">
        <v>32</v>
      </c>
      <c r="G148" s="103" t="s">
        <v>307</v>
      </c>
      <c r="H148" s="143"/>
      <c r="I148" s="143"/>
      <c r="J148" s="143">
        <f t="shared" si="31"/>
        <v>0</v>
      </c>
      <c r="K148" s="140"/>
      <c r="L148" s="143"/>
      <c r="M148" s="144"/>
      <c r="N148" s="143"/>
      <c r="O148" s="145">
        <f t="shared" ref="O148:O151" si="35">M148+N148</f>
        <v>0</v>
      </c>
      <c r="P148" s="145">
        <f t="shared" si="33"/>
        <v>0</v>
      </c>
      <c r="Q148" s="142"/>
      <c r="R148" s="43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9"/>
      <c r="DD148" s="9"/>
      <c r="DE148" s="9"/>
      <c r="DF148" s="9"/>
      <c r="DG148" s="9"/>
      <c r="DH148" s="9"/>
      <c r="DI148" s="9"/>
      <c r="DJ148" s="9"/>
      <c r="DK148" s="9"/>
      <c r="DL148" s="9"/>
      <c r="DM148" s="9"/>
      <c r="DN148" s="9"/>
      <c r="DO148" s="9"/>
      <c r="DP148" s="9"/>
      <c r="DQ148" s="9"/>
      <c r="DR148" s="9"/>
      <c r="DS148" s="9"/>
      <c r="DT148" s="9"/>
      <c r="DU148" s="9"/>
      <c r="DV148" s="9"/>
      <c r="DW148" s="9"/>
      <c r="DX148" s="9"/>
      <c r="DY148" s="9"/>
      <c r="DZ148" s="9"/>
      <c r="EA148" s="9"/>
      <c r="EB148" s="9"/>
      <c r="EC148" s="9"/>
      <c r="ED148" s="9"/>
      <c r="EE148" s="9"/>
      <c r="EF148" s="9"/>
      <c r="EG148" s="9"/>
      <c r="EH148" s="9"/>
      <c r="EI148" s="9"/>
      <c r="EJ148" s="9"/>
      <c r="EK148" s="9"/>
      <c r="EL148" s="9"/>
      <c r="EM148" s="9"/>
      <c r="EN148" s="9"/>
      <c r="EO148" s="9"/>
      <c r="EP148" s="9"/>
      <c r="EQ148" s="9"/>
      <c r="ER148" s="9"/>
      <c r="ES148" s="9"/>
      <c r="ET148" s="9"/>
      <c r="EU148" s="9"/>
      <c r="EV148" s="9"/>
      <c r="EW148" s="9"/>
      <c r="EX148" s="9"/>
    </row>
    <row r="149" spans="1:154" ht="20.25" hidden="1" x14ac:dyDescent="0.2">
      <c r="A149" s="100"/>
      <c r="B149" s="99"/>
      <c r="C149" s="99"/>
      <c r="D149" s="99"/>
      <c r="E149" s="99"/>
      <c r="F149" s="99" t="s">
        <v>43</v>
      </c>
      <c r="G149" s="103" t="s">
        <v>308</v>
      </c>
      <c r="H149" s="143"/>
      <c r="I149" s="143"/>
      <c r="J149" s="143">
        <f t="shared" si="31"/>
        <v>0</v>
      </c>
      <c r="K149" s="140"/>
      <c r="L149" s="143"/>
      <c r="M149" s="144"/>
      <c r="N149" s="143"/>
      <c r="O149" s="145">
        <f t="shared" si="35"/>
        <v>0</v>
      </c>
      <c r="P149" s="145">
        <f t="shared" si="33"/>
        <v>0</v>
      </c>
      <c r="Q149" s="142"/>
      <c r="R149" s="43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9"/>
      <c r="DD149" s="9"/>
      <c r="DE149" s="9"/>
      <c r="DF149" s="9"/>
      <c r="DG149" s="9"/>
      <c r="DH149" s="9"/>
      <c r="DI149" s="9"/>
      <c r="DJ149" s="9"/>
      <c r="DK149" s="9"/>
      <c r="DL149" s="9"/>
      <c r="DM149" s="9"/>
      <c r="DN149" s="9"/>
      <c r="DO149" s="9"/>
      <c r="DP149" s="9"/>
      <c r="DQ149" s="9"/>
      <c r="DR149" s="9"/>
      <c r="DS149" s="9"/>
      <c r="DT149" s="9"/>
      <c r="DU149" s="9"/>
      <c r="DV149" s="9"/>
      <c r="DW149" s="9"/>
      <c r="DX149" s="9"/>
      <c r="DY149" s="9"/>
      <c r="DZ149" s="9"/>
      <c r="EA149" s="9"/>
      <c r="EB149" s="9"/>
      <c r="EC149" s="9"/>
      <c r="ED149" s="9"/>
      <c r="EE149" s="9"/>
      <c r="EF149" s="9"/>
      <c r="EG149" s="9"/>
      <c r="EH149" s="9"/>
      <c r="EI149" s="9"/>
      <c r="EJ149" s="9"/>
      <c r="EK149" s="9"/>
      <c r="EL149" s="9"/>
      <c r="EM149" s="9"/>
      <c r="EN149" s="9"/>
      <c r="EO149" s="9"/>
      <c r="EP149" s="9"/>
      <c r="EQ149" s="9"/>
      <c r="ER149" s="9"/>
      <c r="ES149" s="9"/>
      <c r="ET149" s="9"/>
      <c r="EU149" s="9"/>
      <c r="EV149" s="9"/>
      <c r="EW149" s="9"/>
      <c r="EX149" s="9"/>
    </row>
    <row r="150" spans="1:154" ht="20.25" hidden="1" x14ac:dyDescent="0.2">
      <c r="A150" s="100"/>
      <c r="B150" s="99"/>
      <c r="C150" s="99"/>
      <c r="D150" s="99"/>
      <c r="E150" s="99"/>
      <c r="F150" s="99" t="s">
        <v>90</v>
      </c>
      <c r="G150" s="103" t="s">
        <v>151</v>
      </c>
      <c r="H150" s="143"/>
      <c r="I150" s="143"/>
      <c r="J150" s="143">
        <f t="shared" si="31"/>
        <v>0</v>
      </c>
      <c r="K150" s="140"/>
      <c r="L150" s="143"/>
      <c r="M150" s="144"/>
      <c r="N150" s="143"/>
      <c r="O150" s="145">
        <f t="shared" si="35"/>
        <v>0</v>
      </c>
      <c r="P150" s="145">
        <f t="shared" si="33"/>
        <v>0</v>
      </c>
      <c r="Q150" s="142"/>
      <c r="R150" s="43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9"/>
      <c r="DD150" s="9"/>
      <c r="DE150" s="9"/>
      <c r="DF150" s="9"/>
      <c r="DG150" s="9"/>
      <c r="DH150" s="9"/>
      <c r="DI150" s="9"/>
      <c r="DJ150" s="9"/>
      <c r="DK150" s="9"/>
      <c r="DL150" s="9"/>
      <c r="DM150" s="9"/>
      <c r="DN150" s="9"/>
      <c r="DO150" s="9"/>
      <c r="DP150" s="9"/>
      <c r="DQ150" s="9"/>
      <c r="DR150" s="9"/>
      <c r="DS150" s="9"/>
      <c r="DT150" s="9"/>
      <c r="DU150" s="9"/>
      <c r="DV150" s="9"/>
      <c r="DW150" s="9"/>
      <c r="DX150" s="9"/>
      <c r="DY150" s="9"/>
      <c r="DZ150" s="9"/>
      <c r="EA150" s="9"/>
      <c r="EB150" s="9"/>
      <c r="EC150" s="9"/>
      <c r="ED150" s="9"/>
      <c r="EE150" s="9"/>
      <c r="EF150" s="9"/>
      <c r="EG150" s="9"/>
      <c r="EH150" s="9"/>
      <c r="EI150" s="9"/>
      <c r="EJ150" s="9"/>
      <c r="EK150" s="9"/>
      <c r="EL150" s="9"/>
      <c r="EM150" s="9"/>
      <c r="EN150" s="9"/>
      <c r="EO150" s="9"/>
      <c r="EP150" s="9"/>
      <c r="EQ150" s="9"/>
      <c r="ER150" s="9"/>
      <c r="ES150" s="9"/>
      <c r="ET150" s="9"/>
      <c r="EU150" s="9"/>
      <c r="EV150" s="9"/>
      <c r="EW150" s="9"/>
      <c r="EX150" s="9"/>
    </row>
    <row r="151" spans="1:154" ht="20.25" hidden="1" x14ac:dyDescent="0.2">
      <c r="A151" s="100"/>
      <c r="B151" s="99"/>
      <c r="C151" s="99"/>
      <c r="D151" s="99"/>
      <c r="E151" s="99">
        <v>13</v>
      </c>
      <c r="F151" s="99"/>
      <c r="G151" s="103" t="s">
        <v>309</v>
      </c>
      <c r="H151" s="143"/>
      <c r="I151" s="143"/>
      <c r="J151" s="143">
        <f t="shared" si="31"/>
        <v>0</v>
      </c>
      <c r="K151" s="140"/>
      <c r="L151" s="143"/>
      <c r="M151" s="144"/>
      <c r="N151" s="143"/>
      <c r="O151" s="145">
        <f t="shared" si="35"/>
        <v>0</v>
      </c>
      <c r="P151" s="145">
        <f t="shared" si="33"/>
        <v>0</v>
      </c>
      <c r="Q151" s="142"/>
      <c r="R151" s="43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9"/>
      <c r="DD151" s="9"/>
      <c r="DE151" s="9"/>
      <c r="DF151" s="9"/>
      <c r="DG151" s="9"/>
      <c r="DH151" s="9"/>
      <c r="DI151" s="9"/>
      <c r="DJ151" s="9"/>
      <c r="DK151" s="9"/>
      <c r="DL151" s="9"/>
      <c r="DM151" s="9"/>
      <c r="DN151" s="9"/>
      <c r="DO151" s="9"/>
      <c r="DP151" s="9"/>
      <c r="DQ151" s="9"/>
      <c r="DR151" s="9"/>
      <c r="DS151" s="9"/>
      <c r="DT151" s="9"/>
      <c r="DU151" s="9"/>
      <c r="DV151" s="9"/>
      <c r="DW151" s="9"/>
      <c r="DX151" s="9"/>
      <c r="DY151" s="9"/>
      <c r="DZ151" s="9"/>
      <c r="EA151" s="9"/>
      <c r="EB151" s="9"/>
      <c r="EC151" s="9"/>
      <c r="ED151" s="9"/>
      <c r="EE151" s="9"/>
      <c r="EF151" s="9"/>
      <c r="EG151" s="9"/>
      <c r="EH151" s="9"/>
      <c r="EI151" s="9"/>
      <c r="EJ151" s="9"/>
      <c r="EK151" s="9"/>
      <c r="EL151" s="9"/>
      <c r="EM151" s="9"/>
      <c r="EN151" s="9"/>
      <c r="EO151" s="9"/>
      <c r="EP151" s="9"/>
      <c r="EQ151" s="9"/>
      <c r="ER151" s="9"/>
      <c r="ES151" s="9"/>
      <c r="ET151" s="9"/>
      <c r="EU151" s="9"/>
      <c r="EV151" s="9"/>
      <c r="EW151" s="9"/>
      <c r="EX151" s="9"/>
    </row>
    <row r="152" spans="1:154" ht="20.25" x14ac:dyDescent="0.2">
      <c r="A152" s="88"/>
      <c r="B152" s="89"/>
      <c r="C152" s="89"/>
      <c r="D152" s="89"/>
      <c r="E152" s="89" t="s">
        <v>90</v>
      </c>
      <c r="F152" s="89"/>
      <c r="G152" s="138" t="s">
        <v>314</v>
      </c>
      <c r="H152" s="139">
        <f>H153+H154+H155+H156</f>
        <v>0</v>
      </c>
      <c r="I152" s="139">
        <f>I153+I154+I155+I156</f>
        <v>0</v>
      </c>
      <c r="J152" s="143">
        <f t="shared" si="31"/>
        <v>0</v>
      </c>
      <c r="K152" s="140"/>
      <c r="L152" s="139">
        <f>L153+L154+L155+L156</f>
        <v>0</v>
      </c>
      <c r="M152" s="121">
        <f>M153+M154+M155+M156</f>
        <v>0</v>
      </c>
      <c r="N152" s="139">
        <f>N153+N154+N155+N156</f>
        <v>0</v>
      </c>
      <c r="O152" s="141">
        <f>O153+O154+O155+O156</f>
        <v>0</v>
      </c>
      <c r="P152" s="141">
        <f t="shared" si="33"/>
        <v>0</v>
      </c>
      <c r="Q152" s="142"/>
      <c r="R152" s="43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9"/>
      <c r="DD152" s="9"/>
      <c r="DE152" s="9"/>
      <c r="DF152" s="9"/>
      <c r="DG152" s="9"/>
      <c r="DH152" s="9"/>
      <c r="DI152" s="9"/>
      <c r="DJ152" s="9"/>
      <c r="DK152" s="9"/>
      <c r="DL152" s="9"/>
      <c r="DM152" s="9"/>
      <c r="DN152" s="9"/>
      <c r="DO152" s="9"/>
      <c r="DP152" s="9"/>
      <c r="DQ152" s="9"/>
      <c r="DR152" s="9"/>
      <c r="DS152" s="9"/>
      <c r="DT152" s="9"/>
      <c r="DU152" s="9"/>
      <c r="DV152" s="9"/>
      <c r="DW152" s="9"/>
      <c r="DX152" s="9"/>
      <c r="DY152" s="9"/>
      <c r="DZ152" s="9"/>
      <c r="EA152" s="9"/>
      <c r="EB152" s="9"/>
      <c r="EC152" s="9"/>
      <c r="ED152" s="9"/>
      <c r="EE152" s="9"/>
      <c r="EF152" s="9"/>
      <c r="EG152" s="9"/>
      <c r="EH152" s="9"/>
      <c r="EI152" s="9"/>
      <c r="EJ152" s="9"/>
      <c r="EK152" s="9"/>
      <c r="EL152" s="9"/>
      <c r="EM152" s="9"/>
      <c r="EN152" s="9"/>
      <c r="EO152" s="9"/>
      <c r="EP152" s="9"/>
      <c r="EQ152" s="9"/>
      <c r="ER152" s="9"/>
      <c r="ES152" s="9"/>
      <c r="ET152" s="9"/>
      <c r="EU152" s="9"/>
      <c r="EV152" s="9"/>
      <c r="EW152" s="9"/>
      <c r="EX152" s="9"/>
    </row>
    <row r="153" spans="1:154" ht="20.25" hidden="1" x14ac:dyDescent="0.2">
      <c r="A153" s="100"/>
      <c r="B153" s="99"/>
      <c r="C153" s="99"/>
      <c r="D153" s="99"/>
      <c r="E153" s="99"/>
      <c r="F153" s="99" t="s">
        <v>30</v>
      </c>
      <c r="G153" s="103" t="s">
        <v>290</v>
      </c>
      <c r="H153" s="143"/>
      <c r="I153" s="143"/>
      <c r="J153" s="143">
        <f t="shared" si="31"/>
        <v>0</v>
      </c>
      <c r="K153" s="140"/>
      <c r="L153" s="143"/>
      <c r="M153" s="144"/>
      <c r="N153" s="143"/>
      <c r="O153" s="145">
        <f t="shared" ref="O153:O159" si="36">M153+N153</f>
        <v>0</v>
      </c>
      <c r="P153" s="145">
        <f t="shared" si="33"/>
        <v>0</v>
      </c>
      <c r="Q153" s="142"/>
      <c r="R153" s="43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9"/>
      <c r="DD153" s="9"/>
      <c r="DE153" s="9"/>
      <c r="DF153" s="9"/>
      <c r="DG153" s="9"/>
      <c r="DH153" s="9"/>
      <c r="DI153" s="9"/>
      <c r="DJ153" s="9"/>
      <c r="DK153" s="9"/>
      <c r="DL153" s="9"/>
      <c r="DM153" s="9"/>
      <c r="DN153" s="9"/>
      <c r="DO153" s="9"/>
      <c r="DP153" s="9"/>
      <c r="DQ153" s="9"/>
      <c r="DR153" s="9"/>
      <c r="DS153" s="9"/>
      <c r="DT153" s="9"/>
      <c r="DU153" s="9"/>
      <c r="DV153" s="9"/>
      <c r="DW153" s="9"/>
      <c r="DX153" s="9"/>
      <c r="DY153" s="9"/>
      <c r="DZ153" s="9"/>
      <c r="EA153" s="9"/>
      <c r="EB153" s="9"/>
      <c r="EC153" s="9"/>
      <c r="ED153" s="9"/>
      <c r="EE153" s="9"/>
      <c r="EF153" s="9"/>
      <c r="EG153" s="9"/>
      <c r="EH153" s="9"/>
      <c r="EI153" s="9"/>
      <c r="EJ153" s="9"/>
      <c r="EK153" s="9"/>
      <c r="EL153" s="9"/>
      <c r="EM153" s="9"/>
      <c r="EN153" s="9"/>
      <c r="EO153" s="9"/>
      <c r="EP153" s="9"/>
      <c r="EQ153" s="9"/>
      <c r="ER153" s="9"/>
      <c r="ES153" s="9"/>
      <c r="ET153" s="9"/>
      <c r="EU153" s="9"/>
      <c r="EV153" s="9"/>
      <c r="EW153" s="9"/>
      <c r="EX153" s="9"/>
    </row>
    <row r="154" spans="1:154" ht="20.25" hidden="1" x14ac:dyDescent="0.2">
      <c r="A154" s="100"/>
      <c r="B154" s="99"/>
      <c r="C154" s="99"/>
      <c r="D154" s="99"/>
      <c r="E154" s="99"/>
      <c r="F154" s="99" t="s">
        <v>22</v>
      </c>
      <c r="G154" s="103" t="s">
        <v>310</v>
      </c>
      <c r="H154" s="143"/>
      <c r="I154" s="143"/>
      <c r="J154" s="143">
        <f t="shared" si="31"/>
        <v>0</v>
      </c>
      <c r="K154" s="140"/>
      <c r="L154" s="143"/>
      <c r="M154" s="144"/>
      <c r="N154" s="143"/>
      <c r="O154" s="145">
        <f t="shared" si="36"/>
        <v>0</v>
      </c>
      <c r="P154" s="145">
        <f t="shared" si="33"/>
        <v>0</v>
      </c>
      <c r="Q154" s="142"/>
      <c r="R154" s="43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9"/>
      <c r="DD154" s="9"/>
      <c r="DE154" s="9"/>
      <c r="DF154" s="9"/>
      <c r="DG154" s="9"/>
      <c r="DH154" s="9"/>
      <c r="DI154" s="9"/>
      <c r="DJ154" s="9"/>
      <c r="DK154" s="9"/>
      <c r="DL154" s="9"/>
      <c r="DM154" s="9"/>
      <c r="DN154" s="9"/>
      <c r="DO154" s="9"/>
      <c r="DP154" s="9"/>
      <c r="DQ154" s="9"/>
      <c r="DR154" s="9"/>
      <c r="DS154" s="9"/>
      <c r="DT154" s="9"/>
      <c r="DU154" s="9"/>
      <c r="DV154" s="9"/>
      <c r="DW154" s="9"/>
      <c r="DX154" s="9"/>
      <c r="DY154" s="9"/>
      <c r="DZ154" s="9"/>
      <c r="EA154" s="9"/>
      <c r="EB154" s="9"/>
      <c r="EC154" s="9"/>
      <c r="ED154" s="9"/>
      <c r="EE154" s="9"/>
      <c r="EF154" s="9"/>
      <c r="EG154" s="9"/>
      <c r="EH154" s="9"/>
      <c r="EI154" s="9"/>
      <c r="EJ154" s="9"/>
      <c r="EK154" s="9"/>
      <c r="EL154" s="9"/>
      <c r="EM154" s="9"/>
      <c r="EN154" s="9"/>
      <c r="EO154" s="9"/>
      <c r="EP154" s="9"/>
      <c r="EQ154" s="9"/>
      <c r="ER154" s="9"/>
      <c r="ES154" s="9"/>
      <c r="ET154" s="9"/>
      <c r="EU154" s="9"/>
      <c r="EV154" s="9"/>
      <c r="EW154" s="9"/>
      <c r="EX154" s="9"/>
    </row>
    <row r="155" spans="1:154" ht="40.5" x14ac:dyDescent="0.2">
      <c r="A155" s="100"/>
      <c r="B155" s="99"/>
      <c r="C155" s="99"/>
      <c r="D155" s="99"/>
      <c r="E155" s="99"/>
      <c r="F155" s="99" t="s">
        <v>33</v>
      </c>
      <c r="G155" s="103" t="s">
        <v>289</v>
      </c>
      <c r="H155" s="143"/>
      <c r="I155" s="143"/>
      <c r="J155" s="143">
        <f t="shared" si="31"/>
        <v>0</v>
      </c>
      <c r="K155" s="140"/>
      <c r="L155" s="143"/>
      <c r="M155" s="144"/>
      <c r="N155" s="143"/>
      <c r="O155" s="145">
        <f t="shared" si="36"/>
        <v>0</v>
      </c>
      <c r="P155" s="145">
        <f t="shared" si="33"/>
        <v>0</v>
      </c>
      <c r="Q155" s="142"/>
      <c r="R155" s="43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9"/>
      <c r="DD155" s="9"/>
      <c r="DE155" s="9"/>
      <c r="DF155" s="9"/>
      <c r="DG155" s="9"/>
      <c r="DH155" s="9"/>
      <c r="DI155" s="9"/>
      <c r="DJ155" s="9"/>
      <c r="DK155" s="9"/>
      <c r="DL155" s="9"/>
      <c r="DM155" s="9"/>
      <c r="DN155" s="9"/>
      <c r="DO155" s="9"/>
      <c r="DP155" s="9"/>
      <c r="DQ155" s="9"/>
      <c r="DR155" s="9"/>
      <c r="DS155" s="9"/>
      <c r="DT155" s="9"/>
      <c r="DU155" s="9"/>
      <c r="DV155" s="9"/>
      <c r="DW155" s="9"/>
      <c r="DX155" s="9"/>
      <c r="DY155" s="9"/>
      <c r="DZ155" s="9"/>
      <c r="EA155" s="9"/>
      <c r="EB155" s="9"/>
      <c r="EC155" s="9"/>
      <c r="ED155" s="9"/>
      <c r="EE155" s="9"/>
      <c r="EF155" s="9"/>
      <c r="EG155" s="9"/>
      <c r="EH155" s="9"/>
      <c r="EI155" s="9"/>
      <c r="EJ155" s="9"/>
      <c r="EK155" s="9"/>
      <c r="EL155" s="9"/>
      <c r="EM155" s="9"/>
      <c r="EN155" s="9"/>
      <c r="EO155" s="9"/>
      <c r="EP155" s="9"/>
      <c r="EQ155" s="9"/>
      <c r="ER155" s="9"/>
      <c r="ES155" s="9"/>
      <c r="ET155" s="9"/>
      <c r="EU155" s="9"/>
      <c r="EV155" s="9"/>
      <c r="EW155" s="9"/>
      <c r="EX155" s="9"/>
    </row>
    <row r="156" spans="1:154" ht="20.25" hidden="1" x14ac:dyDescent="0.2">
      <c r="A156" s="100"/>
      <c r="B156" s="99"/>
      <c r="C156" s="99"/>
      <c r="D156" s="99"/>
      <c r="E156" s="99"/>
      <c r="F156" s="99" t="s">
        <v>90</v>
      </c>
      <c r="G156" s="103" t="s">
        <v>311</v>
      </c>
      <c r="H156" s="143"/>
      <c r="I156" s="143"/>
      <c r="J156" s="143">
        <f t="shared" si="31"/>
        <v>0</v>
      </c>
      <c r="K156" s="140"/>
      <c r="L156" s="143"/>
      <c r="M156" s="144"/>
      <c r="N156" s="143"/>
      <c r="O156" s="145">
        <f t="shared" si="36"/>
        <v>0</v>
      </c>
      <c r="P156" s="145">
        <f t="shared" si="33"/>
        <v>0</v>
      </c>
      <c r="Q156" s="142"/>
      <c r="R156" s="43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9"/>
      <c r="DD156" s="9"/>
      <c r="DE156" s="9"/>
      <c r="DF156" s="9"/>
      <c r="DG156" s="9"/>
      <c r="DH156" s="9"/>
      <c r="DI156" s="9"/>
      <c r="DJ156" s="9"/>
      <c r="DK156" s="9"/>
      <c r="DL156" s="9"/>
      <c r="DM156" s="9"/>
      <c r="DN156" s="9"/>
      <c r="DO156" s="9"/>
      <c r="DP156" s="9"/>
      <c r="DQ156" s="9"/>
      <c r="DR156" s="9"/>
      <c r="DS156" s="9"/>
      <c r="DT156" s="9"/>
      <c r="DU156" s="9"/>
      <c r="DV156" s="9"/>
      <c r="DW156" s="9"/>
      <c r="DX156" s="9"/>
      <c r="DY156" s="9"/>
      <c r="DZ156" s="9"/>
      <c r="EA156" s="9"/>
      <c r="EB156" s="9"/>
      <c r="EC156" s="9"/>
      <c r="ED156" s="9"/>
      <c r="EE156" s="9"/>
      <c r="EF156" s="9"/>
      <c r="EG156" s="9"/>
      <c r="EH156" s="9"/>
      <c r="EI156" s="9"/>
      <c r="EJ156" s="9"/>
      <c r="EK156" s="9"/>
      <c r="EL156" s="9"/>
      <c r="EM156" s="9"/>
      <c r="EN156" s="9"/>
      <c r="EO156" s="9"/>
      <c r="EP156" s="9"/>
      <c r="EQ156" s="9"/>
      <c r="ER156" s="9"/>
      <c r="ES156" s="9"/>
      <c r="ET156" s="9"/>
      <c r="EU156" s="9"/>
      <c r="EV156" s="9"/>
      <c r="EW156" s="9"/>
      <c r="EX156" s="9"/>
    </row>
    <row r="157" spans="1:154" ht="20.25" x14ac:dyDescent="0.2">
      <c r="A157" s="88"/>
      <c r="B157" s="89"/>
      <c r="C157" s="89"/>
      <c r="D157" s="89">
        <v>59</v>
      </c>
      <c r="E157" s="89"/>
      <c r="F157" s="89"/>
      <c r="G157" s="138" t="s">
        <v>313</v>
      </c>
      <c r="H157" s="139">
        <f>+H158</f>
        <v>0</v>
      </c>
      <c r="I157" s="139">
        <f>+I158</f>
        <v>0</v>
      </c>
      <c r="J157" s="139">
        <f t="shared" ref="J157" si="37">+J158</f>
        <v>0</v>
      </c>
      <c r="K157" s="140" t="e">
        <f>ROUND(I157/H157*100,2)</f>
        <v>#DIV/0!</v>
      </c>
      <c r="L157" s="139">
        <f>+L158</f>
        <v>0</v>
      </c>
      <c r="M157" s="139">
        <f>+M158</f>
        <v>0</v>
      </c>
      <c r="N157" s="139">
        <f>+N158</f>
        <v>0</v>
      </c>
      <c r="O157" s="139">
        <f t="shared" ref="O157" si="38">+O158</f>
        <v>0</v>
      </c>
      <c r="P157" s="141">
        <f t="shared" si="33"/>
        <v>0</v>
      </c>
      <c r="Q157" s="142" t="e">
        <f t="shared" ref="Q157:Q178" si="39">ROUND(O157/L157*100,2)</f>
        <v>#DIV/0!</v>
      </c>
      <c r="R157" s="43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9"/>
      <c r="DD157" s="9"/>
      <c r="DE157" s="9"/>
      <c r="DF157" s="9"/>
      <c r="DG157" s="9"/>
      <c r="DH157" s="9"/>
      <c r="DI157" s="9"/>
      <c r="DJ157" s="9"/>
      <c r="DK157" s="9"/>
      <c r="DL157" s="9"/>
      <c r="DM157" s="9"/>
      <c r="DN157" s="9"/>
      <c r="DO157" s="9"/>
      <c r="DP157" s="9"/>
      <c r="DQ157" s="9"/>
      <c r="DR157" s="9"/>
      <c r="DS157" s="9"/>
      <c r="DT157" s="9"/>
      <c r="DU157" s="9"/>
      <c r="DV157" s="9"/>
      <c r="DW157" s="9"/>
      <c r="DX157" s="9"/>
      <c r="DY157" s="9"/>
      <c r="DZ157" s="9"/>
      <c r="EA157" s="9"/>
      <c r="EB157" s="9"/>
      <c r="EC157" s="9"/>
      <c r="ED157" s="9"/>
      <c r="EE157" s="9"/>
      <c r="EF157" s="9"/>
      <c r="EG157" s="9"/>
      <c r="EH157" s="9"/>
      <c r="EI157" s="9"/>
      <c r="EJ157" s="9"/>
      <c r="EK157" s="9"/>
      <c r="EL157" s="9"/>
      <c r="EM157" s="9"/>
      <c r="EN157" s="9"/>
      <c r="EO157" s="9"/>
      <c r="EP157" s="9"/>
      <c r="EQ157" s="9"/>
      <c r="ER157" s="9"/>
      <c r="ES157" s="9"/>
      <c r="ET157" s="9"/>
      <c r="EU157" s="9"/>
      <c r="EV157" s="9"/>
      <c r="EW157" s="9"/>
      <c r="EX157" s="9"/>
    </row>
    <row r="158" spans="1:154" ht="20.25" x14ac:dyDescent="0.2">
      <c r="A158" s="100"/>
      <c r="B158" s="99"/>
      <c r="C158" s="99"/>
      <c r="D158" s="99"/>
      <c r="E158" s="99">
        <v>25</v>
      </c>
      <c r="F158" s="99"/>
      <c r="G158" s="103" t="s">
        <v>312</v>
      </c>
      <c r="H158" s="143"/>
      <c r="I158" s="143">
        <f>O158</f>
        <v>0</v>
      </c>
      <c r="J158" s="143">
        <f t="shared" ref="J158:J176" si="40">H158-I158</f>
        <v>0</v>
      </c>
      <c r="K158" s="140" t="e">
        <f>ROUND(I158/H158*100,2)</f>
        <v>#DIV/0!</v>
      </c>
      <c r="L158" s="143"/>
      <c r="M158" s="144"/>
      <c r="N158" s="143">
        <v>0</v>
      </c>
      <c r="O158" s="145">
        <f t="shared" si="36"/>
        <v>0</v>
      </c>
      <c r="P158" s="145">
        <f t="shared" si="33"/>
        <v>0</v>
      </c>
      <c r="Q158" s="142" t="e">
        <f t="shared" si="39"/>
        <v>#DIV/0!</v>
      </c>
      <c r="R158" s="43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9"/>
      <c r="DD158" s="9"/>
      <c r="DE158" s="9"/>
      <c r="DF158" s="9"/>
      <c r="DG158" s="9"/>
      <c r="DH158" s="9"/>
      <c r="DI158" s="9"/>
      <c r="DJ158" s="9"/>
      <c r="DK158" s="9"/>
      <c r="DL158" s="9"/>
      <c r="DM158" s="9"/>
      <c r="DN158" s="9"/>
      <c r="DO158" s="9"/>
      <c r="DP158" s="9"/>
      <c r="DQ158" s="9"/>
      <c r="DR158" s="9"/>
      <c r="DS158" s="9"/>
      <c r="DT158" s="9"/>
      <c r="DU158" s="9"/>
      <c r="DV158" s="9"/>
      <c r="DW158" s="9"/>
      <c r="DX158" s="9"/>
      <c r="DY158" s="9"/>
      <c r="DZ158" s="9"/>
      <c r="EA158" s="9"/>
      <c r="EB158" s="9"/>
      <c r="EC158" s="9"/>
      <c r="ED158" s="9"/>
      <c r="EE158" s="9"/>
      <c r="EF158" s="9"/>
      <c r="EG158" s="9"/>
      <c r="EH158" s="9"/>
      <c r="EI158" s="9"/>
      <c r="EJ158" s="9"/>
      <c r="EK158" s="9"/>
      <c r="EL158" s="9"/>
      <c r="EM158" s="9"/>
      <c r="EN158" s="9"/>
      <c r="EO158" s="9"/>
      <c r="EP158" s="9"/>
      <c r="EQ158" s="9"/>
      <c r="ER158" s="9"/>
      <c r="ES158" s="9"/>
      <c r="ET158" s="9"/>
      <c r="EU158" s="9"/>
      <c r="EV158" s="9"/>
      <c r="EW158" s="9"/>
      <c r="EX158" s="9"/>
    </row>
    <row r="159" spans="1:154" ht="40.5" x14ac:dyDescent="0.2">
      <c r="A159" s="148" t="s">
        <v>126</v>
      </c>
      <c r="B159" s="149"/>
      <c r="C159" s="149"/>
      <c r="D159" s="150">
        <v>85</v>
      </c>
      <c r="E159" s="149"/>
      <c r="F159" s="149"/>
      <c r="G159" s="151" t="s">
        <v>127</v>
      </c>
      <c r="H159" s="152"/>
      <c r="I159" s="152"/>
      <c r="J159" s="152">
        <f t="shared" si="40"/>
        <v>0</v>
      </c>
      <c r="K159" s="153"/>
      <c r="L159" s="152"/>
      <c r="M159" s="154"/>
      <c r="N159" s="152"/>
      <c r="O159" s="155">
        <f t="shared" si="36"/>
        <v>0</v>
      </c>
      <c r="P159" s="155">
        <f t="shared" si="33"/>
        <v>0</v>
      </c>
      <c r="Q159" s="156"/>
      <c r="R159" s="43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9"/>
      <c r="DD159" s="9"/>
      <c r="DE159" s="9"/>
      <c r="DF159" s="9"/>
      <c r="DG159" s="9"/>
      <c r="DH159" s="9"/>
      <c r="DI159" s="9"/>
      <c r="DJ159" s="9"/>
      <c r="DK159" s="9"/>
      <c r="DL159" s="9"/>
      <c r="DM159" s="9"/>
      <c r="DN159" s="9"/>
      <c r="DO159" s="9"/>
      <c r="DP159" s="9"/>
      <c r="DQ159" s="9"/>
      <c r="DR159" s="9"/>
      <c r="DS159" s="9"/>
      <c r="DT159" s="9"/>
      <c r="DU159" s="9"/>
      <c r="DV159" s="9"/>
      <c r="DW159" s="9"/>
      <c r="DX159" s="9"/>
      <c r="DY159" s="9"/>
      <c r="DZ159" s="9"/>
      <c r="EA159" s="9"/>
      <c r="EB159" s="9"/>
      <c r="EC159" s="9"/>
      <c r="ED159" s="9"/>
      <c r="EE159" s="9"/>
      <c r="EF159" s="9"/>
      <c r="EG159" s="9"/>
      <c r="EH159" s="9"/>
      <c r="EI159" s="9"/>
      <c r="EJ159" s="9"/>
      <c r="EK159" s="9"/>
      <c r="EL159" s="9"/>
      <c r="EM159" s="9"/>
      <c r="EN159" s="9"/>
      <c r="EO159" s="9"/>
      <c r="EP159" s="9"/>
      <c r="EQ159" s="9"/>
      <c r="ER159" s="9"/>
      <c r="ES159" s="9"/>
      <c r="ET159" s="9"/>
      <c r="EU159" s="9"/>
      <c r="EV159" s="9"/>
      <c r="EW159" s="9"/>
      <c r="EX159" s="9"/>
    </row>
    <row r="160" spans="1:154" ht="20.25" x14ac:dyDescent="0.2">
      <c r="A160" s="88" t="s">
        <v>110</v>
      </c>
      <c r="B160" s="89" t="s">
        <v>32</v>
      </c>
      <c r="C160" s="89"/>
      <c r="D160" s="89"/>
      <c r="E160" s="89"/>
      <c r="F160" s="89"/>
      <c r="G160" s="101" t="s">
        <v>128</v>
      </c>
      <c r="H160" s="139">
        <f>H157</f>
        <v>0</v>
      </c>
      <c r="I160" s="139">
        <f>I157</f>
        <v>0</v>
      </c>
      <c r="J160" s="143">
        <f t="shared" si="40"/>
        <v>0</v>
      </c>
      <c r="K160" s="140" t="e">
        <f t="shared" ref="K160:K175" si="41">ROUND(I160/H160*100,2)</f>
        <v>#DIV/0!</v>
      </c>
      <c r="L160" s="139">
        <f>L157</f>
        <v>0</v>
      </c>
      <c r="M160" s="139">
        <f>M157</f>
        <v>0</v>
      </c>
      <c r="N160" s="139">
        <f>N157</f>
        <v>0</v>
      </c>
      <c r="O160" s="139">
        <f>O157</f>
        <v>0</v>
      </c>
      <c r="P160" s="141">
        <f t="shared" si="33"/>
        <v>0</v>
      </c>
      <c r="Q160" s="142" t="e">
        <f t="shared" si="39"/>
        <v>#DIV/0!</v>
      </c>
      <c r="R160" s="43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9"/>
      <c r="DD160" s="9"/>
      <c r="DE160" s="9"/>
      <c r="DF160" s="9"/>
      <c r="DG160" s="9"/>
      <c r="DH160" s="9"/>
      <c r="DI160" s="9"/>
      <c r="DJ160" s="9"/>
      <c r="DK160" s="9"/>
      <c r="DL160" s="9"/>
      <c r="DM160" s="9"/>
      <c r="DN160" s="9"/>
      <c r="DO160" s="9"/>
      <c r="DP160" s="9"/>
      <c r="DQ160" s="9"/>
      <c r="DR160" s="9"/>
      <c r="DS160" s="9"/>
      <c r="DT160" s="9"/>
      <c r="DU160" s="9"/>
      <c r="DV160" s="9"/>
      <c r="DW160" s="9"/>
      <c r="DX160" s="9"/>
      <c r="DY160" s="9"/>
      <c r="DZ160" s="9"/>
      <c r="EA160" s="9"/>
      <c r="EB160" s="9"/>
      <c r="EC160" s="9"/>
      <c r="ED160" s="9"/>
      <c r="EE160" s="9"/>
      <c r="EF160" s="9"/>
      <c r="EG160" s="9"/>
      <c r="EH160" s="9"/>
      <c r="EI160" s="9"/>
      <c r="EJ160" s="9"/>
      <c r="EK160" s="9"/>
      <c r="EL160" s="9"/>
      <c r="EM160" s="9"/>
      <c r="EN160" s="9"/>
      <c r="EO160" s="9"/>
      <c r="EP160" s="9"/>
      <c r="EQ160" s="9"/>
      <c r="ER160" s="9"/>
      <c r="ES160" s="9"/>
      <c r="ET160" s="9"/>
      <c r="EU160" s="9"/>
      <c r="EV160" s="9"/>
      <c r="EW160" s="9"/>
      <c r="EX160" s="9"/>
    </row>
    <row r="161" spans="1:154" ht="40.5" x14ac:dyDescent="0.2">
      <c r="A161" s="88"/>
      <c r="B161" s="89" t="s">
        <v>30</v>
      </c>
      <c r="C161" s="89"/>
      <c r="D161" s="89"/>
      <c r="E161" s="89"/>
      <c r="F161" s="89"/>
      <c r="G161" s="101" t="s">
        <v>129</v>
      </c>
      <c r="H161" s="139">
        <f>H162+H163</f>
        <v>0</v>
      </c>
      <c r="I161" s="139">
        <f>I162+I163</f>
        <v>0</v>
      </c>
      <c r="J161" s="143">
        <f t="shared" si="40"/>
        <v>0</v>
      </c>
      <c r="K161" s="140" t="e">
        <f t="shared" si="41"/>
        <v>#DIV/0!</v>
      </c>
      <c r="L161" s="139">
        <f>L162+L163</f>
        <v>0</v>
      </c>
      <c r="M161" s="139">
        <f>M162+M163</f>
        <v>0</v>
      </c>
      <c r="N161" s="139">
        <f>N162+N163</f>
        <v>0</v>
      </c>
      <c r="O161" s="139">
        <f>O162+O163</f>
        <v>0</v>
      </c>
      <c r="P161" s="141">
        <f t="shared" si="33"/>
        <v>0</v>
      </c>
      <c r="Q161" s="142" t="e">
        <f t="shared" si="39"/>
        <v>#DIV/0!</v>
      </c>
      <c r="R161" s="43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9"/>
      <c r="DD161" s="9"/>
      <c r="DE161" s="9"/>
      <c r="DF161" s="9"/>
      <c r="DG161" s="9"/>
      <c r="DH161" s="9"/>
      <c r="DI161" s="9"/>
      <c r="DJ161" s="9"/>
      <c r="DK161" s="9"/>
      <c r="DL161" s="9"/>
      <c r="DM161" s="9"/>
      <c r="DN161" s="9"/>
      <c r="DO161" s="9"/>
      <c r="DP161" s="9"/>
      <c r="DQ161" s="9"/>
      <c r="DR161" s="9"/>
      <c r="DS161" s="9"/>
      <c r="DT161" s="9"/>
      <c r="DU161" s="9"/>
      <c r="DV161" s="9"/>
      <c r="DW161" s="9"/>
      <c r="DX161" s="9"/>
      <c r="DY161" s="9"/>
      <c r="DZ161" s="9"/>
      <c r="EA161" s="9"/>
      <c r="EB161" s="9"/>
      <c r="EC161" s="9"/>
      <c r="ED161" s="9"/>
      <c r="EE161" s="9"/>
      <c r="EF161" s="9"/>
      <c r="EG161" s="9"/>
      <c r="EH161" s="9"/>
      <c r="EI161" s="9"/>
      <c r="EJ161" s="9"/>
      <c r="EK161" s="9"/>
      <c r="EL161" s="9"/>
      <c r="EM161" s="9"/>
      <c r="EN161" s="9"/>
      <c r="EO161" s="9"/>
      <c r="EP161" s="9"/>
      <c r="EQ161" s="9"/>
      <c r="ER161" s="9"/>
      <c r="ES161" s="9"/>
      <c r="ET161" s="9"/>
      <c r="EU161" s="9"/>
      <c r="EV161" s="9"/>
      <c r="EW161" s="9"/>
      <c r="EX161" s="9"/>
    </row>
    <row r="162" spans="1:154" ht="40.5" x14ac:dyDescent="0.2">
      <c r="A162" s="88"/>
      <c r="B162" s="89"/>
      <c r="C162" s="89" t="s">
        <v>32</v>
      </c>
      <c r="D162" s="89"/>
      <c r="E162" s="89"/>
      <c r="F162" s="89"/>
      <c r="G162" s="101" t="s">
        <v>130</v>
      </c>
      <c r="H162" s="139">
        <f>H155</f>
        <v>0</v>
      </c>
      <c r="I162" s="139">
        <f>I155</f>
        <v>0</v>
      </c>
      <c r="J162" s="143">
        <f t="shared" si="40"/>
        <v>0</v>
      </c>
      <c r="K162" s="140" t="e">
        <f t="shared" si="41"/>
        <v>#DIV/0!</v>
      </c>
      <c r="L162" s="139">
        <f>L155</f>
        <v>0</v>
      </c>
      <c r="M162" s="139">
        <f>M155</f>
        <v>0</v>
      </c>
      <c r="N162" s="139">
        <f>N155</f>
        <v>0</v>
      </c>
      <c r="O162" s="139">
        <f>O155</f>
        <v>0</v>
      </c>
      <c r="P162" s="141">
        <f t="shared" si="33"/>
        <v>0</v>
      </c>
      <c r="Q162" s="142" t="e">
        <f t="shared" si="39"/>
        <v>#DIV/0!</v>
      </c>
      <c r="R162" s="43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9"/>
      <c r="DD162" s="9"/>
      <c r="DE162" s="9"/>
      <c r="DF162" s="9"/>
      <c r="DG162" s="9"/>
      <c r="DH162" s="9"/>
      <c r="DI162" s="9"/>
      <c r="DJ162" s="9"/>
      <c r="DK162" s="9"/>
      <c r="DL162" s="9"/>
      <c r="DM162" s="9"/>
      <c r="DN162" s="9"/>
      <c r="DO162" s="9"/>
      <c r="DP162" s="9"/>
      <c r="DQ162" s="9"/>
      <c r="DR162" s="9"/>
      <c r="DS162" s="9"/>
      <c r="DT162" s="9"/>
      <c r="DU162" s="9"/>
      <c r="DV162" s="9"/>
      <c r="DW162" s="9"/>
      <c r="DX162" s="9"/>
      <c r="DY162" s="9"/>
      <c r="DZ162" s="9"/>
      <c r="EA162" s="9"/>
      <c r="EB162" s="9"/>
      <c r="EC162" s="9"/>
      <c r="ED162" s="9"/>
      <c r="EE162" s="9"/>
      <c r="EF162" s="9"/>
      <c r="EG162" s="9"/>
      <c r="EH162" s="9"/>
      <c r="EI162" s="9"/>
      <c r="EJ162" s="9"/>
      <c r="EK162" s="9"/>
      <c r="EL162" s="9"/>
      <c r="EM162" s="9"/>
      <c r="EN162" s="9"/>
      <c r="EO162" s="9"/>
      <c r="EP162" s="9"/>
      <c r="EQ162" s="9"/>
      <c r="ER162" s="9"/>
      <c r="ES162" s="9"/>
      <c r="ET162" s="9"/>
      <c r="EU162" s="9"/>
      <c r="EV162" s="9"/>
      <c r="EW162" s="9"/>
      <c r="EX162" s="9"/>
    </row>
    <row r="163" spans="1:154" ht="20.25" x14ac:dyDescent="0.2">
      <c r="A163" s="88"/>
      <c r="B163" s="89"/>
      <c r="C163" s="89" t="s">
        <v>30</v>
      </c>
      <c r="D163" s="89"/>
      <c r="E163" s="89"/>
      <c r="F163" s="89"/>
      <c r="G163" s="101" t="s">
        <v>131</v>
      </c>
      <c r="H163" s="139">
        <f>H110-H155-H157</f>
        <v>0</v>
      </c>
      <c r="I163" s="139">
        <f>I110-I155-I157</f>
        <v>0</v>
      </c>
      <c r="J163" s="143">
        <f t="shared" si="40"/>
        <v>0</v>
      </c>
      <c r="K163" s="140" t="e">
        <f t="shared" si="41"/>
        <v>#DIV/0!</v>
      </c>
      <c r="L163" s="139">
        <f>L110-L155-L157</f>
        <v>0</v>
      </c>
      <c r="M163" s="139">
        <f>M110-M155-M157</f>
        <v>0</v>
      </c>
      <c r="N163" s="139">
        <f>N110-N155-N157</f>
        <v>0</v>
      </c>
      <c r="O163" s="139">
        <f>O110-O155-O157</f>
        <v>0</v>
      </c>
      <c r="P163" s="141">
        <f t="shared" si="33"/>
        <v>0</v>
      </c>
      <c r="Q163" s="142" t="e">
        <f t="shared" si="39"/>
        <v>#DIV/0!</v>
      </c>
      <c r="R163" s="43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9"/>
      <c r="DD163" s="9"/>
      <c r="DE163" s="9"/>
      <c r="DF163" s="9"/>
      <c r="DG163" s="9"/>
      <c r="DH163" s="9"/>
      <c r="DI163" s="9"/>
      <c r="DJ163" s="9"/>
      <c r="DK163" s="9"/>
      <c r="DL163" s="9"/>
      <c r="DM163" s="9"/>
      <c r="DN163" s="9"/>
      <c r="DO163" s="9"/>
      <c r="DP163" s="9"/>
      <c r="DQ163" s="9"/>
      <c r="DR163" s="9"/>
      <c r="DS163" s="9"/>
      <c r="DT163" s="9"/>
      <c r="DU163" s="9"/>
      <c r="DV163" s="9"/>
      <c r="DW163" s="9"/>
      <c r="DX163" s="9"/>
      <c r="DY163" s="9"/>
      <c r="DZ163" s="9"/>
      <c r="EA163" s="9"/>
      <c r="EB163" s="9"/>
      <c r="EC163" s="9"/>
      <c r="ED163" s="9"/>
      <c r="EE163" s="9"/>
      <c r="EF163" s="9"/>
      <c r="EG163" s="9"/>
      <c r="EH163" s="9"/>
      <c r="EI163" s="9"/>
      <c r="EJ163" s="9"/>
      <c r="EK163" s="9"/>
      <c r="EL163" s="9"/>
      <c r="EM163" s="9"/>
      <c r="EN163" s="9"/>
      <c r="EO163" s="9"/>
      <c r="EP163" s="9"/>
      <c r="EQ163" s="9"/>
      <c r="ER163" s="9"/>
      <c r="ES163" s="9"/>
      <c r="ET163" s="9"/>
      <c r="EU163" s="9"/>
      <c r="EV163" s="9"/>
      <c r="EW163" s="9"/>
      <c r="EX163" s="9"/>
    </row>
    <row r="164" spans="1:154" ht="20.25" x14ac:dyDescent="0.2">
      <c r="A164" s="88" t="s">
        <v>132</v>
      </c>
      <c r="B164" s="89" t="s">
        <v>22</v>
      </c>
      <c r="C164" s="89"/>
      <c r="D164" s="89"/>
      <c r="E164" s="89"/>
      <c r="F164" s="89"/>
      <c r="G164" s="101" t="s">
        <v>133</v>
      </c>
      <c r="H164" s="139">
        <f>+H165+H174</f>
        <v>2570400</v>
      </c>
      <c r="I164" s="139">
        <f>+I165+I174</f>
        <v>2504443.77</v>
      </c>
      <c r="J164" s="143">
        <f t="shared" si="40"/>
        <v>65956.229999999981</v>
      </c>
      <c r="K164" s="140">
        <f t="shared" si="41"/>
        <v>97.43</v>
      </c>
      <c r="L164" s="139">
        <f>+L165+L174</f>
        <v>0</v>
      </c>
      <c r="M164" s="139">
        <f>+M165+M174</f>
        <v>0</v>
      </c>
      <c r="N164" s="139">
        <f>+N165+N174</f>
        <v>2504443.77</v>
      </c>
      <c r="O164" s="139">
        <f>+O165+O174</f>
        <v>2504443.77</v>
      </c>
      <c r="P164" s="141">
        <f t="shared" si="33"/>
        <v>-2504443.77</v>
      </c>
      <c r="Q164" s="142" t="e">
        <f t="shared" si="39"/>
        <v>#DIV/0!</v>
      </c>
      <c r="R164" s="43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9"/>
      <c r="DD164" s="9"/>
      <c r="DE164" s="9"/>
      <c r="DF164" s="9"/>
      <c r="DG164" s="9"/>
      <c r="DH164" s="9"/>
      <c r="DI164" s="9"/>
      <c r="DJ164" s="9"/>
      <c r="DK164" s="9"/>
      <c r="DL164" s="9"/>
      <c r="DM164" s="9"/>
      <c r="DN164" s="9"/>
      <c r="DO164" s="9"/>
      <c r="DP164" s="9"/>
      <c r="DQ164" s="9"/>
      <c r="DR164" s="9"/>
      <c r="DS164" s="9"/>
      <c r="DT164" s="9"/>
      <c r="DU164" s="9"/>
      <c r="DV164" s="9"/>
      <c r="DW164" s="9"/>
      <c r="DX164" s="9"/>
      <c r="DY164" s="9"/>
      <c r="DZ164" s="9"/>
      <c r="EA164" s="9"/>
      <c r="EB164" s="9"/>
      <c r="EC164" s="9"/>
      <c r="ED164" s="9"/>
      <c r="EE164" s="9"/>
      <c r="EF164" s="9"/>
      <c r="EG164" s="9"/>
      <c r="EH164" s="9"/>
      <c r="EI164" s="9"/>
      <c r="EJ164" s="9"/>
      <c r="EK164" s="9"/>
      <c r="EL164" s="9"/>
      <c r="EM164" s="9"/>
      <c r="EN164" s="9"/>
      <c r="EO164" s="9"/>
      <c r="EP164" s="9"/>
      <c r="EQ164" s="9"/>
      <c r="ER164" s="9"/>
      <c r="ES164" s="9"/>
      <c r="ET164" s="9"/>
      <c r="EU164" s="9"/>
      <c r="EV164" s="9"/>
      <c r="EW164" s="9"/>
      <c r="EX164" s="9"/>
    </row>
    <row r="165" spans="1:154" ht="20.25" x14ac:dyDescent="0.2">
      <c r="A165" s="88"/>
      <c r="B165" s="89"/>
      <c r="C165" s="89"/>
      <c r="D165" s="89" t="s">
        <v>32</v>
      </c>
      <c r="E165" s="89"/>
      <c r="F165" s="89"/>
      <c r="G165" s="101" t="s">
        <v>62</v>
      </c>
      <c r="H165" s="139">
        <f>+H166+H167+H168+H169+H170+H171+H172+H173</f>
        <v>2570400</v>
      </c>
      <c r="I165" s="139">
        <f>+I166+I167+I168+I169+I170+I171+I172+I173</f>
        <v>2504443.77</v>
      </c>
      <c r="J165" s="139">
        <f>+J166+J167+J168+J169+J170+J171+J172+J173</f>
        <v>65956.23</v>
      </c>
      <c r="K165" s="140">
        <f t="shared" si="41"/>
        <v>97.43</v>
      </c>
      <c r="L165" s="139">
        <f>+L166+L167+L168+L169+L170+L171+L172+L173</f>
        <v>0</v>
      </c>
      <c r="M165" s="139">
        <f>+M166+M167+M168+M169+M170+M171+M172+M173</f>
        <v>0</v>
      </c>
      <c r="N165" s="139">
        <f>+N166+N167+N168+N169+N170+N171+N172+N173</f>
        <v>2504443.77</v>
      </c>
      <c r="O165" s="139">
        <f>+O166+O167+O168+O169+O170+O171+O172+O173</f>
        <v>2504443.77</v>
      </c>
      <c r="P165" s="141">
        <f t="shared" si="33"/>
        <v>-2504443.77</v>
      </c>
      <c r="Q165" s="142" t="e">
        <f t="shared" si="39"/>
        <v>#DIV/0!</v>
      </c>
      <c r="R165" s="43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9"/>
      <c r="DD165" s="9"/>
      <c r="DE165" s="9"/>
      <c r="DF165" s="9"/>
      <c r="DG165" s="9"/>
      <c r="DH165" s="9"/>
      <c r="DI165" s="9"/>
      <c r="DJ165" s="9"/>
      <c r="DK165" s="9"/>
      <c r="DL165" s="9"/>
      <c r="DM165" s="9"/>
      <c r="DN165" s="9"/>
      <c r="DO165" s="9"/>
      <c r="DP165" s="9"/>
      <c r="DQ165" s="9"/>
      <c r="DR165" s="9"/>
      <c r="DS165" s="9"/>
      <c r="DT165" s="9"/>
      <c r="DU165" s="9"/>
      <c r="DV165" s="9"/>
      <c r="DW165" s="9"/>
      <c r="DX165" s="9"/>
      <c r="DY165" s="9"/>
      <c r="DZ165" s="9"/>
      <c r="EA165" s="9"/>
      <c r="EB165" s="9"/>
      <c r="EC165" s="9"/>
      <c r="ED165" s="9"/>
      <c r="EE165" s="9"/>
      <c r="EF165" s="9"/>
      <c r="EG165" s="9"/>
      <c r="EH165" s="9"/>
      <c r="EI165" s="9"/>
      <c r="EJ165" s="9"/>
      <c r="EK165" s="9"/>
      <c r="EL165" s="9"/>
      <c r="EM165" s="9"/>
      <c r="EN165" s="9"/>
      <c r="EO165" s="9"/>
      <c r="EP165" s="9"/>
      <c r="EQ165" s="9"/>
      <c r="ER165" s="9"/>
      <c r="ES165" s="9"/>
      <c r="ET165" s="9"/>
      <c r="EU165" s="9"/>
      <c r="EV165" s="9"/>
      <c r="EW165" s="9"/>
      <c r="EX165" s="9"/>
    </row>
    <row r="166" spans="1:154" ht="20.25" x14ac:dyDescent="0.2">
      <c r="A166" s="88"/>
      <c r="B166" s="89"/>
      <c r="C166" s="89"/>
      <c r="D166" s="89" t="s">
        <v>88</v>
      </c>
      <c r="E166" s="89"/>
      <c r="F166" s="89"/>
      <c r="G166" s="101" t="s">
        <v>134</v>
      </c>
      <c r="H166" s="139">
        <f>+H179+H264+H112</f>
        <v>398800</v>
      </c>
      <c r="I166" s="139">
        <f>+I179+I264+I112</f>
        <v>380284</v>
      </c>
      <c r="J166" s="143">
        <f t="shared" si="40"/>
        <v>18516</v>
      </c>
      <c r="K166" s="140">
        <f t="shared" si="41"/>
        <v>95.36</v>
      </c>
      <c r="L166" s="139">
        <f>+L179+L264+L112</f>
        <v>0</v>
      </c>
      <c r="M166" s="139">
        <f>+M179+M264+M112</f>
        <v>0</v>
      </c>
      <c r="N166" s="139">
        <f>+N179+N264+N112</f>
        <v>380284</v>
      </c>
      <c r="O166" s="139">
        <f>+O179+O264+O112</f>
        <v>380284</v>
      </c>
      <c r="P166" s="141">
        <f t="shared" si="33"/>
        <v>-380284</v>
      </c>
      <c r="Q166" s="142" t="e">
        <f t="shared" si="39"/>
        <v>#DIV/0!</v>
      </c>
      <c r="R166" s="43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9"/>
      <c r="DD166" s="9"/>
      <c r="DE166" s="9"/>
      <c r="DF166" s="9"/>
      <c r="DG166" s="9"/>
      <c r="DH166" s="9"/>
      <c r="DI166" s="9"/>
      <c r="DJ166" s="9"/>
      <c r="DK166" s="9"/>
      <c r="DL166" s="9"/>
      <c r="DM166" s="9"/>
      <c r="DN166" s="9"/>
      <c r="DO166" s="9"/>
      <c r="DP166" s="9"/>
      <c r="DQ166" s="9"/>
      <c r="DR166" s="9"/>
      <c r="DS166" s="9"/>
      <c r="DT166" s="9"/>
      <c r="DU166" s="9"/>
      <c r="DV166" s="9"/>
      <c r="DW166" s="9"/>
      <c r="DX166" s="9"/>
      <c r="DY166" s="9"/>
      <c r="DZ166" s="9"/>
      <c r="EA166" s="9"/>
      <c r="EB166" s="9"/>
      <c r="EC166" s="9"/>
      <c r="ED166" s="9"/>
      <c r="EE166" s="9"/>
      <c r="EF166" s="9"/>
      <c r="EG166" s="9"/>
      <c r="EH166" s="9"/>
      <c r="EI166" s="9"/>
      <c r="EJ166" s="9"/>
      <c r="EK166" s="9"/>
      <c r="EL166" s="9"/>
      <c r="EM166" s="9"/>
      <c r="EN166" s="9"/>
      <c r="EO166" s="9"/>
      <c r="EP166" s="9"/>
      <c r="EQ166" s="9"/>
      <c r="ER166" s="9"/>
      <c r="ES166" s="9"/>
      <c r="ET166" s="9"/>
      <c r="EU166" s="9"/>
      <c r="EV166" s="9"/>
      <c r="EW166" s="9"/>
      <c r="EX166" s="9"/>
    </row>
    <row r="167" spans="1:154" ht="20.25" x14ac:dyDescent="0.2">
      <c r="A167" s="88"/>
      <c r="B167" s="89"/>
      <c r="C167" s="89"/>
      <c r="D167" s="89" t="s">
        <v>89</v>
      </c>
      <c r="E167" s="89"/>
      <c r="F167" s="89"/>
      <c r="G167" s="101" t="s">
        <v>135</v>
      </c>
      <c r="H167" s="139">
        <f>+H206+H296+H139</f>
        <v>37600</v>
      </c>
      <c r="I167" s="139">
        <f>+I206+I296+I139</f>
        <v>34526.770000000004</v>
      </c>
      <c r="J167" s="143">
        <f t="shared" si="40"/>
        <v>3073.2299999999959</v>
      </c>
      <c r="K167" s="140">
        <f t="shared" si="41"/>
        <v>91.83</v>
      </c>
      <c r="L167" s="139">
        <f>+L206+L296+L139</f>
        <v>0</v>
      </c>
      <c r="M167" s="139">
        <f>+M206+M296+M139</f>
        <v>0</v>
      </c>
      <c r="N167" s="139">
        <f>+N206+N296+N139</f>
        <v>34526.770000000004</v>
      </c>
      <c r="O167" s="139">
        <f>+O206+O296+O139</f>
        <v>34526.770000000004</v>
      </c>
      <c r="P167" s="141">
        <f t="shared" si="33"/>
        <v>-34526.770000000004</v>
      </c>
      <c r="Q167" s="142" t="e">
        <f t="shared" si="39"/>
        <v>#DIV/0!</v>
      </c>
      <c r="R167" s="43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9"/>
      <c r="DD167" s="9"/>
      <c r="DE167" s="9"/>
      <c r="DF167" s="9"/>
      <c r="DG167" s="9"/>
      <c r="DH167" s="9"/>
      <c r="DI167" s="9"/>
      <c r="DJ167" s="9"/>
      <c r="DK167" s="9"/>
      <c r="DL167" s="9"/>
      <c r="DM167" s="9"/>
      <c r="DN167" s="9"/>
      <c r="DO167" s="9"/>
      <c r="DP167" s="9"/>
      <c r="DQ167" s="9"/>
      <c r="DR167" s="9"/>
      <c r="DS167" s="9"/>
      <c r="DT167" s="9"/>
      <c r="DU167" s="9"/>
      <c r="DV167" s="9"/>
      <c r="DW167" s="9"/>
      <c r="DX167" s="9"/>
      <c r="DY167" s="9"/>
      <c r="DZ167" s="9"/>
      <c r="EA167" s="9"/>
      <c r="EB167" s="9"/>
      <c r="EC167" s="9"/>
      <c r="ED167" s="9"/>
      <c r="EE167" s="9"/>
      <c r="EF167" s="9"/>
      <c r="EG167" s="9"/>
      <c r="EH167" s="9"/>
      <c r="EI167" s="9"/>
      <c r="EJ167" s="9"/>
      <c r="EK167" s="9"/>
      <c r="EL167" s="9"/>
      <c r="EM167" s="9"/>
      <c r="EN167" s="9"/>
      <c r="EO167" s="9"/>
      <c r="EP167" s="9"/>
      <c r="EQ167" s="9"/>
      <c r="ER167" s="9"/>
      <c r="ES167" s="9"/>
      <c r="ET167" s="9"/>
      <c r="EU167" s="9"/>
      <c r="EV167" s="9"/>
      <c r="EW167" s="9"/>
      <c r="EX167" s="9"/>
    </row>
    <row r="168" spans="1:154" ht="20.25" x14ac:dyDescent="0.2">
      <c r="A168" s="88"/>
      <c r="B168" s="89"/>
      <c r="C168" s="89"/>
      <c r="D168" s="89" t="s">
        <v>90</v>
      </c>
      <c r="E168" s="89"/>
      <c r="F168" s="89"/>
      <c r="G168" s="101" t="s">
        <v>136</v>
      </c>
      <c r="H168" s="139">
        <f>+H329</f>
        <v>0</v>
      </c>
      <c r="I168" s="139">
        <f>+I329</f>
        <v>0</v>
      </c>
      <c r="J168" s="143">
        <f t="shared" si="40"/>
        <v>0</v>
      </c>
      <c r="K168" s="140" t="e">
        <f t="shared" si="41"/>
        <v>#DIV/0!</v>
      </c>
      <c r="L168" s="139">
        <f>+L329</f>
        <v>0</v>
      </c>
      <c r="M168" s="139">
        <f>+M329</f>
        <v>0</v>
      </c>
      <c r="N168" s="139">
        <f>+N329</f>
        <v>0</v>
      </c>
      <c r="O168" s="139">
        <f>+O329</f>
        <v>0</v>
      </c>
      <c r="P168" s="141">
        <f t="shared" si="33"/>
        <v>0</v>
      </c>
      <c r="Q168" s="142" t="e">
        <f t="shared" si="39"/>
        <v>#DIV/0!</v>
      </c>
      <c r="R168" s="43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9"/>
      <c r="DD168" s="9"/>
      <c r="DE168" s="9"/>
      <c r="DF168" s="9"/>
      <c r="DG168" s="9"/>
      <c r="DH168" s="9"/>
      <c r="DI168" s="9"/>
      <c r="DJ168" s="9"/>
      <c r="DK168" s="9"/>
      <c r="DL168" s="9"/>
      <c r="DM168" s="9"/>
      <c r="DN168" s="9"/>
      <c r="DO168" s="9"/>
      <c r="DP168" s="9"/>
      <c r="DQ168" s="9"/>
      <c r="DR168" s="9"/>
      <c r="DS168" s="9"/>
      <c r="DT168" s="9"/>
      <c r="DU168" s="9"/>
      <c r="DV168" s="9"/>
      <c r="DW168" s="9"/>
      <c r="DX168" s="9"/>
      <c r="DY168" s="9"/>
      <c r="DZ168" s="9"/>
      <c r="EA168" s="9"/>
      <c r="EB168" s="9"/>
      <c r="EC168" s="9"/>
      <c r="ED168" s="9"/>
      <c r="EE168" s="9"/>
      <c r="EF168" s="9"/>
      <c r="EG168" s="9"/>
      <c r="EH168" s="9"/>
      <c r="EI168" s="9"/>
      <c r="EJ168" s="9"/>
      <c r="EK168" s="9"/>
      <c r="EL168" s="9"/>
      <c r="EM168" s="9"/>
      <c r="EN168" s="9"/>
      <c r="EO168" s="9"/>
      <c r="EP168" s="9"/>
      <c r="EQ168" s="9"/>
      <c r="ER168" s="9"/>
      <c r="ES168" s="9"/>
      <c r="ET168" s="9"/>
      <c r="EU168" s="9"/>
      <c r="EV168" s="9"/>
      <c r="EW168" s="9"/>
      <c r="EX168" s="9"/>
    </row>
    <row r="169" spans="1:154" ht="20.25" x14ac:dyDescent="0.2">
      <c r="A169" s="88"/>
      <c r="B169" s="89"/>
      <c r="C169" s="89"/>
      <c r="D169" s="89" t="s">
        <v>91</v>
      </c>
      <c r="E169" s="89"/>
      <c r="F169" s="89"/>
      <c r="G169" s="101" t="s">
        <v>137</v>
      </c>
      <c r="H169" s="139">
        <f>+H235</f>
        <v>0</v>
      </c>
      <c r="I169" s="139">
        <f>+I235</f>
        <v>0</v>
      </c>
      <c r="J169" s="143">
        <f t="shared" si="40"/>
        <v>0</v>
      </c>
      <c r="K169" s="140" t="e">
        <f t="shared" si="41"/>
        <v>#DIV/0!</v>
      </c>
      <c r="L169" s="139">
        <f>+L235</f>
        <v>0</v>
      </c>
      <c r="M169" s="139">
        <f>+M235</f>
        <v>0</v>
      </c>
      <c r="N169" s="139">
        <f>+N235</f>
        <v>0</v>
      </c>
      <c r="O169" s="139">
        <f>+O235</f>
        <v>0</v>
      </c>
      <c r="P169" s="141">
        <f t="shared" si="33"/>
        <v>0</v>
      </c>
      <c r="Q169" s="142" t="e">
        <f t="shared" si="39"/>
        <v>#DIV/0!</v>
      </c>
      <c r="R169" s="43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9"/>
      <c r="DD169" s="9"/>
      <c r="DE169" s="9"/>
      <c r="DF169" s="9"/>
      <c r="DG169" s="9"/>
      <c r="DH169" s="9"/>
      <c r="DI169" s="9"/>
      <c r="DJ169" s="9"/>
      <c r="DK169" s="9"/>
      <c r="DL169" s="9"/>
      <c r="DM169" s="9"/>
      <c r="DN169" s="9"/>
      <c r="DO169" s="9"/>
      <c r="DP169" s="9"/>
      <c r="DQ169" s="9"/>
      <c r="DR169" s="9"/>
      <c r="DS169" s="9"/>
      <c r="DT169" s="9"/>
      <c r="DU169" s="9"/>
      <c r="DV169" s="9"/>
      <c r="DW169" s="9"/>
      <c r="DX169" s="9"/>
      <c r="DY169" s="9"/>
      <c r="DZ169" s="9"/>
      <c r="EA169" s="9"/>
      <c r="EB169" s="9"/>
      <c r="EC169" s="9"/>
      <c r="ED169" s="9"/>
      <c r="EE169" s="9"/>
      <c r="EF169" s="9"/>
      <c r="EG169" s="9"/>
      <c r="EH169" s="9"/>
      <c r="EI169" s="9"/>
      <c r="EJ169" s="9"/>
      <c r="EK169" s="9"/>
      <c r="EL169" s="9"/>
      <c r="EM169" s="9"/>
      <c r="EN169" s="9"/>
      <c r="EO169" s="9"/>
      <c r="EP169" s="9"/>
      <c r="EQ169" s="9"/>
      <c r="ER169" s="9"/>
      <c r="ES169" s="9"/>
      <c r="ET169" s="9"/>
      <c r="EU169" s="9"/>
      <c r="EV169" s="9"/>
      <c r="EW169" s="9"/>
      <c r="EX169" s="9"/>
    </row>
    <row r="170" spans="1:154" ht="40.5" x14ac:dyDescent="0.2">
      <c r="A170" s="88"/>
      <c r="B170" s="89"/>
      <c r="C170" s="89"/>
      <c r="D170" s="89">
        <v>51</v>
      </c>
      <c r="E170" s="89"/>
      <c r="F170" s="89"/>
      <c r="G170" s="101" t="s">
        <v>138</v>
      </c>
      <c r="H170" s="139">
        <f>+H237+H332</f>
        <v>395000</v>
      </c>
      <c r="I170" s="139">
        <f>+I237+I332</f>
        <v>388258</v>
      </c>
      <c r="J170" s="143">
        <f t="shared" si="40"/>
        <v>6742</v>
      </c>
      <c r="K170" s="140">
        <f t="shared" si="41"/>
        <v>98.29</v>
      </c>
      <c r="L170" s="139">
        <f>+L237+L332</f>
        <v>0</v>
      </c>
      <c r="M170" s="139">
        <f>+M237+M332</f>
        <v>0</v>
      </c>
      <c r="N170" s="139">
        <f>+N237+N332</f>
        <v>388258</v>
      </c>
      <c r="O170" s="139">
        <f>+O237+O332</f>
        <v>388258</v>
      </c>
      <c r="P170" s="141">
        <f t="shared" si="33"/>
        <v>-388258</v>
      </c>
      <c r="Q170" s="142" t="e">
        <f t="shared" si="39"/>
        <v>#DIV/0!</v>
      </c>
      <c r="R170" s="43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9"/>
      <c r="DD170" s="9"/>
      <c r="DE170" s="9"/>
      <c r="DF170" s="9"/>
      <c r="DG170" s="9"/>
      <c r="DH170" s="9"/>
      <c r="DI170" s="9"/>
      <c r="DJ170" s="9"/>
      <c r="DK170" s="9"/>
      <c r="DL170" s="9"/>
      <c r="DM170" s="9"/>
      <c r="DN170" s="9"/>
      <c r="DO170" s="9"/>
      <c r="DP170" s="9"/>
      <c r="DQ170" s="9"/>
      <c r="DR170" s="9"/>
      <c r="DS170" s="9"/>
      <c r="DT170" s="9"/>
      <c r="DU170" s="9"/>
      <c r="DV170" s="9"/>
      <c r="DW170" s="9"/>
      <c r="DX170" s="9"/>
      <c r="DY170" s="9"/>
      <c r="DZ170" s="9"/>
      <c r="EA170" s="9"/>
      <c r="EB170" s="9"/>
      <c r="EC170" s="9"/>
      <c r="ED170" s="9"/>
      <c r="EE170" s="9"/>
      <c r="EF170" s="9"/>
      <c r="EG170" s="9"/>
      <c r="EH170" s="9"/>
      <c r="EI170" s="9"/>
      <c r="EJ170" s="9"/>
      <c r="EK170" s="9"/>
      <c r="EL170" s="9"/>
      <c r="EM170" s="9"/>
      <c r="EN170" s="9"/>
      <c r="EO170" s="9"/>
      <c r="EP170" s="9"/>
      <c r="EQ170" s="9"/>
      <c r="ER170" s="9"/>
      <c r="ES170" s="9"/>
      <c r="ET170" s="9"/>
      <c r="EU170" s="9"/>
      <c r="EV170" s="9"/>
      <c r="EW170" s="9"/>
      <c r="EX170" s="9"/>
    </row>
    <row r="171" spans="1:154" ht="60.75" x14ac:dyDescent="0.2">
      <c r="A171" s="88"/>
      <c r="B171" s="89"/>
      <c r="C171" s="89"/>
      <c r="D171" s="89">
        <v>56</v>
      </c>
      <c r="E171" s="89"/>
      <c r="F171" s="89"/>
      <c r="G171" s="101" t="s">
        <v>139</v>
      </c>
      <c r="H171" s="139">
        <f>H240+H404</f>
        <v>167000</v>
      </c>
      <c r="I171" s="139">
        <f>I240+I404</f>
        <v>135735</v>
      </c>
      <c r="J171" s="143">
        <f t="shared" si="40"/>
        <v>31265</v>
      </c>
      <c r="K171" s="140">
        <f t="shared" si="41"/>
        <v>81.28</v>
      </c>
      <c r="L171" s="139">
        <f>L240+L404</f>
        <v>0</v>
      </c>
      <c r="M171" s="139">
        <f>M240+M404</f>
        <v>0</v>
      </c>
      <c r="N171" s="139">
        <f>N240+N404</f>
        <v>135735</v>
      </c>
      <c r="O171" s="139">
        <f>O240+O404</f>
        <v>135735</v>
      </c>
      <c r="P171" s="141">
        <f t="shared" si="33"/>
        <v>-135735</v>
      </c>
      <c r="Q171" s="142" t="e">
        <f t="shared" si="39"/>
        <v>#DIV/0!</v>
      </c>
      <c r="R171" s="43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9"/>
      <c r="DD171" s="9"/>
      <c r="DE171" s="9"/>
      <c r="DF171" s="9"/>
      <c r="DG171" s="9"/>
      <c r="DH171" s="9"/>
      <c r="DI171" s="9"/>
      <c r="DJ171" s="9"/>
      <c r="DK171" s="9"/>
      <c r="DL171" s="9"/>
      <c r="DM171" s="9"/>
      <c r="DN171" s="9"/>
      <c r="DO171" s="9"/>
      <c r="DP171" s="9"/>
      <c r="DQ171" s="9"/>
      <c r="DR171" s="9"/>
      <c r="DS171" s="9"/>
      <c r="DT171" s="9"/>
      <c r="DU171" s="9"/>
      <c r="DV171" s="9"/>
      <c r="DW171" s="9"/>
      <c r="DX171" s="9"/>
      <c r="DY171" s="9"/>
      <c r="DZ171" s="9"/>
      <c r="EA171" s="9"/>
      <c r="EB171" s="9"/>
      <c r="EC171" s="9"/>
      <c r="ED171" s="9"/>
      <c r="EE171" s="9"/>
      <c r="EF171" s="9"/>
      <c r="EG171" s="9"/>
      <c r="EH171" s="9"/>
      <c r="EI171" s="9"/>
      <c r="EJ171" s="9"/>
      <c r="EK171" s="9"/>
      <c r="EL171" s="9"/>
      <c r="EM171" s="9"/>
      <c r="EN171" s="9"/>
      <c r="EO171" s="9"/>
      <c r="EP171" s="9"/>
      <c r="EQ171" s="9"/>
      <c r="ER171" s="9"/>
      <c r="ES171" s="9"/>
      <c r="ET171" s="9"/>
      <c r="EU171" s="9"/>
      <c r="EV171" s="9"/>
      <c r="EW171" s="9"/>
      <c r="EX171" s="9"/>
    </row>
    <row r="172" spans="1:154" ht="20.25" x14ac:dyDescent="0.2">
      <c r="A172" s="88"/>
      <c r="B172" s="89"/>
      <c r="C172" s="89"/>
      <c r="D172" s="89">
        <v>57</v>
      </c>
      <c r="E172" s="89"/>
      <c r="F172" s="89"/>
      <c r="G172" s="101" t="s">
        <v>140</v>
      </c>
      <c r="H172" s="139">
        <f>+H244+H337</f>
        <v>1572000</v>
      </c>
      <c r="I172" s="139">
        <f>+I244+I337</f>
        <v>1565640</v>
      </c>
      <c r="J172" s="143">
        <f t="shared" si="40"/>
        <v>6360</v>
      </c>
      <c r="K172" s="140">
        <f t="shared" si="41"/>
        <v>99.6</v>
      </c>
      <c r="L172" s="139">
        <f>+L244+L337</f>
        <v>0</v>
      </c>
      <c r="M172" s="139">
        <f>+M244+M337</f>
        <v>0</v>
      </c>
      <c r="N172" s="139">
        <f>+N244+N337</f>
        <v>1565640</v>
      </c>
      <c r="O172" s="139">
        <f>+O244+O337</f>
        <v>1565640</v>
      </c>
      <c r="P172" s="141">
        <f t="shared" si="33"/>
        <v>-1565640</v>
      </c>
      <c r="Q172" s="142" t="e">
        <f t="shared" si="39"/>
        <v>#DIV/0!</v>
      </c>
      <c r="R172" s="43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9"/>
      <c r="DD172" s="9"/>
      <c r="DE172" s="9"/>
      <c r="DF172" s="9"/>
      <c r="DG172" s="9"/>
      <c r="DH172" s="9"/>
      <c r="DI172" s="9"/>
      <c r="DJ172" s="9"/>
      <c r="DK172" s="9"/>
      <c r="DL172" s="9"/>
      <c r="DM172" s="9"/>
      <c r="DN172" s="9"/>
      <c r="DO172" s="9"/>
      <c r="DP172" s="9"/>
      <c r="DQ172" s="9"/>
      <c r="DR172" s="9"/>
      <c r="DS172" s="9"/>
      <c r="DT172" s="9"/>
      <c r="DU172" s="9"/>
      <c r="DV172" s="9"/>
      <c r="DW172" s="9"/>
      <c r="DX172" s="9"/>
      <c r="DY172" s="9"/>
      <c r="DZ172" s="9"/>
      <c r="EA172" s="9"/>
      <c r="EB172" s="9"/>
      <c r="EC172" s="9"/>
      <c r="ED172" s="9"/>
      <c r="EE172" s="9"/>
      <c r="EF172" s="9"/>
      <c r="EG172" s="9"/>
      <c r="EH172" s="9"/>
      <c r="EI172" s="9"/>
      <c r="EJ172" s="9"/>
      <c r="EK172" s="9"/>
      <c r="EL172" s="9"/>
      <c r="EM172" s="9"/>
      <c r="EN172" s="9"/>
      <c r="EO172" s="9"/>
      <c r="EP172" s="9"/>
      <c r="EQ172" s="9"/>
      <c r="ER172" s="9"/>
      <c r="ES172" s="9"/>
      <c r="ET172" s="9"/>
      <c r="EU172" s="9"/>
      <c r="EV172" s="9"/>
      <c r="EW172" s="9"/>
      <c r="EX172" s="9"/>
    </row>
    <row r="173" spans="1:154" ht="20.25" x14ac:dyDescent="0.2">
      <c r="A173" s="88"/>
      <c r="B173" s="89"/>
      <c r="C173" s="89"/>
      <c r="D173" s="89">
        <v>59</v>
      </c>
      <c r="E173" s="89"/>
      <c r="F173" s="89"/>
      <c r="G173" s="101" t="s">
        <v>80</v>
      </c>
      <c r="H173" s="139">
        <f>+H362+H157</f>
        <v>0</v>
      </c>
      <c r="I173" s="139">
        <f>+I362+I157</f>
        <v>0</v>
      </c>
      <c r="J173" s="143">
        <f t="shared" si="40"/>
        <v>0</v>
      </c>
      <c r="K173" s="140" t="e">
        <f t="shared" si="41"/>
        <v>#DIV/0!</v>
      </c>
      <c r="L173" s="139">
        <f>+L362+L157</f>
        <v>0</v>
      </c>
      <c r="M173" s="139">
        <f>+M362+M157</f>
        <v>0</v>
      </c>
      <c r="N173" s="139">
        <f>+N362+N157</f>
        <v>0</v>
      </c>
      <c r="O173" s="139">
        <f>+O362+O157</f>
        <v>0</v>
      </c>
      <c r="P173" s="141">
        <f t="shared" si="33"/>
        <v>0</v>
      </c>
      <c r="Q173" s="142" t="e">
        <f t="shared" si="39"/>
        <v>#DIV/0!</v>
      </c>
      <c r="R173" s="43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9"/>
      <c r="DD173" s="9"/>
      <c r="DE173" s="9"/>
      <c r="DF173" s="9"/>
      <c r="DG173" s="9"/>
      <c r="DH173" s="9"/>
      <c r="DI173" s="9"/>
      <c r="DJ173" s="9"/>
      <c r="DK173" s="9"/>
      <c r="DL173" s="9"/>
      <c r="DM173" s="9"/>
      <c r="DN173" s="9"/>
      <c r="DO173" s="9"/>
      <c r="DP173" s="9"/>
      <c r="DQ173" s="9"/>
      <c r="DR173" s="9"/>
      <c r="DS173" s="9"/>
      <c r="DT173" s="9"/>
      <c r="DU173" s="9"/>
      <c r="DV173" s="9"/>
      <c r="DW173" s="9"/>
      <c r="DX173" s="9"/>
      <c r="DY173" s="9"/>
      <c r="DZ173" s="9"/>
      <c r="EA173" s="9"/>
      <c r="EB173" s="9"/>
      <c r="EC173" s="9"/>
      <c r="ED173" s="9"/>
      <c r="EE173" s="9"/>
      <c r="EF173" s="9"/>
      <c r="EG173" s="9"/>
      <c r="EH173" s="9"/>
      <c r="EI173" s="9"/>
      <c r="EJ173" s="9"/>
      <c r="EK173" s="9"/>
      <c r="EL173" s="9"/>
      <c r="EM173" s="9"/>
      <c r="EN173" s="9"/>
      <c r="EO173" s="9"/>
      <c r="EP173" s="9"/>
      <c r="EQ173" s="9"/>
      <c r="ER173" s="9"/>
      <c r="ES173" s="9"/>
      <c r="ET173" s="9"/>
      <c r="EU173" s="9"/>
      <c r="EV173" s="9"/>
      <c r="EW173" s="9"/>
      <c r="EX173" s="9"/>
    </row>
    <row r="174" spans="1:154" ht="20.25" x14ac:dyDescent="0.2">
      <c r="A174" s="88"/>
      <c r="B174" s="89"/>
      <c r="C174" s="89"/>
      <c r="D174" s="89" t="s">
        <v>105</v>
      </c>
      <c r="E174" s="89"/>
      <c r="F174" s="89"/>
      <c r="G174" s="101" t="s">
        <v>83</v>
      </c>
      <c r="H174" s="139">
        <f>+H175</f>
        <v>0</v>
      </c>
      <c r="I174" s="139">
        <f>+I175</f>
        <v>0</v>
      </c>
      <c r="J174" s="143">
        <f t="shared" si="40"/>
        <v>0</v>
      </c>
      <c r="K174" s="140" t="e">
        <f t="shared" si="41"/>
        <v>#DIV/0!</v>
      </c>
      <c r="L174" s="139">
        <f>+L175</f>
        <v>0</v>
      </c>
      <c r="M174" s="139">
        <f>+M175</f>
        <v>0</v>
      </c>
      <c r="N174" s="139">
        <f>+N175</f>
        <v>0</v>
      </c>
      <c r="O174" s="139">
        <f>+O175</f>
        <v>0</v>
      </c>
      <c r="P174" s="141">
        <f t="shared" si="33"/>
        <v>0</v>
      </c>
      <c r="Q174" s="142" t="e">
        <f t="shared" si="39"/>
        <v>#DIV/0!</v>
      </c>
      <c r="R174" s="43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9"/>
      <c r="DD174" s="9"/>
      <c r="DE174" s="9"/>
      <c r="DF174" s="9"/>
      <c r="DG174" s="9"/>
      <c r="DH174" s="9"/>
      <c r="DI174" s="9"/>
      <c r="DJ174" s="9"/>
      <c r="DK174" s="9"/>
      <c r="DL174" s="9"/>
      <c r="DM174" s="9"/>
      <c r="DN174" s="9"/>
      <c r="DO174" s="9"/>
      <c r="DP174" s="9"/>
      <c r="DQ174" s="9"/>
      <c r="DR174" s="9"/>
      <c r="DS174" s="9"/>
      <c r="DT174" s="9"/>
      <c r="DU174" s="9"/>
      <c r="DV174" s="9"/>
      <c r="DW174" s="9"/>
      <c r="DX174" s="9"/>
      <c r="DY174" s="9"/>
      <c r="DZ174" s="9"/>
      <c r="EA174" s="9"/>
      <c r="EB174" s="9"/>
      <c r="EC174" s="9"/>
      <c r="ED174" s="9"/>
      <c r="EE174" s="9"/>
      <c r="EF174" s="9"/>
      <c r="EG174" s="9"/>
      <c r="EH174" s="9"/>
      <c r="EI174" s="9"/>
      <c r="EJ174" s="9"/>
      <c r="EK174" s="9"/>
      <c r="EL174" s="9"/>
      <c r="EM174" s="9"/>
      <c r="EN174" s="9"/>
      <c r="EO174" s="9"/>
      <c r="EP174" s="9"/>
      <c r="EQ174" s="9"/>
      <c r="ER174" s="9"/>
      <c r="ES174" s="9"/>
      <c r="ET174" s="9"/>
      <c r="EU174" s="9"/>
      <c r="EV174" s="9"/>
      <c r="EW174" s="9"/>
      <c r="EX174" s="9"/>
    </row>
    <row r="175" spans="1:154" ht="20.25" x14ac:dyDescent="0.2">
      <c r="A175" s="88"/>
      <c r="B175" s="89"/>
      <c r="C175" s="89"/>
      <c r="D175" s="89">
        <v>71</v>
      </c>
      <c r="E175" s="89"/>
      <c r="F175" s="89"/>
      <c r="G175" s="101" t="s">
        <v>141</v>
      </c>
      <c r="H175" s="139">
        <f>+H249+H366</f>
        <v>0</v>
      </c>
      <c r="I175" s="139">
        <f>+I249+I366</f>
        <v>0</v>
      </c>
      <c r="J175" s="143">
        <f t="shared" si="40"/>
        <v>0</v>
      </c>
      <c r="K175" s="140" t="e">
        <f t="shared" si="41"/>
        <v>#DIV/0!</v>
      </c>
      <c r="L175" s="139">
        <f>+L249+L366</f>
        <v>0</v>
      </c>
      <c r="M175" s="139">
        <f>+M249+M366</f>
        <v>0</v>
      </c>
      <c r="N175" s="139">
        <f>+N249+N366</f>
        <v>0</v>
      </c>
      <c r="O175" s="139">
        <f>+O249+O366</f>
        <v>0</v>
      </c>
      <c r="P175" s="141">
        <f t="shared" si="33"/>
        <v>0</v>
      </c>
      <c r="Q175" s="142" t="e">
        <f t="shared" si="39"/>
        <v>#DIV/0!</v>
      </c>
      <c r="R175" s="43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9"/>
      <c r="DD175" s="9"/>
      <c r="DE175" s="9"/>
      <c r="DF175" s="9"/>
      <c r="DG175" s="9"/>
      <c r="DH175" s="9"/>
      <c r="DI175" s="9"/>
      <c r="DJ175" s="9"/>
      <c r="DK175" s="9"/>
      <c r="DL175" s="9"/>
      <c r="DM175" s="9"/>
      <c r="DN175" s="9"/>
      <c r="DO175" s="9"/>
      <c r="DP175" s="9"/>
      <c r="DQ175" s="9"/>
      <c r="DR175" s="9"/>
      <c r="DS175" s="9"/>
      <c r="DT175" s="9"/>
      <c r="DU175" s="9"/>
      <c r="DV175" s="9"/>
      <c r="DW175" s="9"/>
      <c r="DX175" s="9"/>
      <c r="DY175" s="9"/>
      <c r="DZ175" s="9"/>
      <c r="EA175" s="9"/>
      <c r="EB175" s="9"/>
      <c r="EC175" s="9"/>
      <c r="ED175" s="9"/>
      <c r="EE175" s="9"/>
      <c r="EF175" s="9"/>
      <c r="EG175" s="9"/>
      <c r="EH175" s="9"/>
      <c r="EI175" s="9"/>
      <c r="EJ175" s="9"/>
      <c r="EK175" s="9"/>
      <c r="EL175" s="9"/>
      <c r="EM175" s="9"/>
      <c r="EN175" s="9"/>
      <c r="EO175" s="9"/>
      <c r="EP175" s="9"/>
      <c r="EQ175" s="9"/>
      <c r="ER175" s="9"/>
      <c r="ES175" s="9"/>
      <c r="ET175" s="9"/>
      <c r="EU175" s="9"/>
      <c r="EV175" s="9"/>
      <c r="EW175" s="9"/>
      <c r="EX175" s="9"/>
    </row>
    <row r="176" spans="1:154" ht="20.25" hidden="1" x14ac:dyDescent="0.2">
      <c r="A176" s="88"/>
      <c r="B176" s="89"/>
      <c r="C176" s="89"/>
      <c r="D176" s="89">
        <v>79</v>
      </c>
      <c r="E176" s="89"/>
      <c r="F176" s="89"/>
      <c r="G176" s="101" t="s">
        <v>106</v>
      </c>
      <c r="H176" s="139"/>
      <c r="I176" s="139"/>
      <c r="J176" s="143">
        <f t="shared" si="40"/>
        <v>0</v>
      </c>
      <c r="K176" s="140"/>
      <c r="L176" s="139"/>
      <c r="M176" s="139"/>
      <c r="N176" s="139"/>
      <c r="O176" s="139"/>
      <c r="P176" s="141">
        <f t="shared" si="33"/>
        <v>0</v>
      </c>
      <c r="Q176" s="142"/>
      <c r="R176" s="43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9"/>
      <c r="DD176" s="9"/>
      <c r="DE176" s="9"/>
      <c r="DF176" s="9"/>
      <c r="DG176" s="9"/>
      <c r="DH176" s="9"/>
      <c r="DI176" s="9"/>
      <c r="DJ176" s="9"/>
      <c r="DK176" s="9"/>
      <c r="DL176" s="9"/>
      <c r="DM176" s="9"/>
      <c r="DN176" s="9"/>
      <c r="DO176" s="9"/>
      <c r="DP176" s="9"/>
      <c r="DQ176" s="9"/>
      <c r="DR176" s="9"/>
      <c r="DS176" s="9"/>
      <c r="DT176" s="9"/>
      <c r="DU176" s="9"/>
      <c r="DV176" s="9"/>
      <c r="DW176" s="9"/>
      <c r="DX176" s="9"/>
      <c r="DY176" s="9"/>
      <c r="DZ176" s="9"/>
      <c r="EA176" s="9"/>
      <c r="EB176" s="9"/>
      <c r="EC176" s="9"/>
      <c r="ED176" s="9"/>
      <c r="EE176" s="9"/>
      <c r="EF176" s="9"/>
      <c r="EG176" s="9"/>
      <c r="EH176" s="9"/>
      <c r="EI176" s="9"/>
      <c r="EJ176" s="9"/>
      <c r="EK176" s="9"/>
      <c r="EL176" s="9"/>
      <c r="EM176" s="9"/>
      <c r="EN176" s="9"/>
      <c r="EO176" s="9"/>
      <c r="EP176" s="9"/>
      <c r="EQ176" s="9"/>
      <c r="ER176" s="9"/>
      <c r="ES176" s="9"/>
      <c r="ET176" s="9"/>
      <c r="EU176" s="9"/>
      <c r="EV176" s="9"/>
      <c r="EW176" s="9"/>
      <c r="EX176" s="9"/>
    </row>
    <row r="177" spans="1:154" s="18" customFormat="1" ht="20.25" x14ac:dyDescent="0.25">
      <c r="A177" s="214" t="s">
        <v>142</v>
      </c>
      <c r="B177" s="215"/>
      <c r="C177" s="215"/>
      <c r="D177" s="215"/>
      <c r="E177" s="215"/>
      <c r="F177" s="215"/>
      <c r="G177" s="157" t="s">
        <v>143</v>
      </c>
      <c r="H177" s="158">
        <f>H178+H249+H257</f>
        <v>1000</v>
      </c>
      <c r="I177" s="158">
        <f>I178+I249+I257</f>
        <v>361.75</v>
      </c>
      <c r="J177" s="158">
        <f>J178+J249+J257</f>
        <v>638.25</v>
      </c>
      <c r="K177" s="159">
        <f>ROUND(I177/H177*100,2)</f>
        <v>36.18</v>
      </c>
      <c r="L177" s="158">
        <f>L178+L249+L257</f>
        <v>0</v>
      </c>
      <c r="M177" s="160">
        <f>M178+M249+M257</f>
        <v>0</v>
      </c>
      <c r="N177" s="158">
        <f>N178+N249+N257</f>
        <v>361.75</v>
      </c>
      <c r="O177" s="206">
        <f>O178+O249+O257</f>
        <v>361.75</v>
      </c>
      <c r="P177" s="161">
        <f t="shared" si="33"/>
        <v>-361.75</v>
      </c>
      <c r="Q177" s="162" t="e">
        <f t="shared" si="39"/>
        <v>#DIV/0!</v>
      </c>
      <c r="R177" s="43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  <c r="BY177" s="17"/>
      <c r="BZ177" s="17"/>
      <c r="CA177" s="17"/>
      <c r="CB177" s="17"/>
      <c r="CC177" s="17"/>
      <c r="CD177" s="17"/>
      <c r="CE177" s="17"/>
      <c r="CF177" s="17"/>
      <c r="CG177" s="17"/>
      <c r="CH177" s="17"/>
      <c r="CI177" s="17"/>
      <c r="CJ177" s="17"/>
      <c r="CK177" s="17"/>
      <c r="CL177" s="17"/>
      <c r="CM177" s="17"/>
      <c r="CN177" s="17"/>
      <c r="CO177" s="17"/>
      <c r="CP177" s="17"/>
      <c r="CQ177" s="17"/>
      <c r="CR177" s="17"/>
      <c r="CS177" s="17"/>
      <c r="CT177" s="17"/>
      <c r="CU177" s="17"/>
      <c r="CV177" s="17"/>
      <c r="CW177" s="17"/>
      <c r="CX177" s="17"/>
      <c r="CY177" s="17"/>
      <c r="CZ177" s="17"/>
      <c r="DA177" s="17"/>
      <c r="DB177" s="17"/>
      <c r="DC177" s="17"/>
      <c r="DD177" s="17"/>
      <c r="DE177" s="17"/>
      <c r="DF177" s="17"/>
      <c r="DG177" s="17"/>
      <c r="DH177" s="17"/>
      <c r="DI177" s="17"/>
      <c r="DJ177" s="17"/>
      <c r="DK177" s="17"/>
      <c r="DL177" s="17"/>
      <c r="DM177" s="17"/>
      <c r="DN177" s="17"/>
      <c r="DO177" s="17"/>
      <c r="DP177" s="17"/>
      <c r="DQ177" s="17"/>
      <c r="DR177" s="17"/>
      <c r="DS177" s="17"/>
      <c r="DT177" s="17"/>
      <c r="DU177" s="17"/>
      <c r="DV177" s="17"/>
      <c r="DW177" s="17"/>
      <c r="DX177" s="17"/>
      <c r="DY177" s="17"/>
      <c r="DZ177" s="17"/>
      <c r="EA177" s="17"/>
      <c r="EB177" s="17"/>
      <c r="EC177" s="17"/>
      <c r="ED177" s="17"/>
      <c r="EE177" s="17"/>
      <c r="EF177" s="17"/>
      <c r="EG177" s="17"/>
      <c r="EH177" s="17"/>
      <c r="EI177" s="17"/>
      <c r="EJ177" s="17"/>
      <c r="EK177" s="17"/>
      <c r="EL177" s="17"/>
      <c r="EM177" s="17"/>
      <c r="EN177" s="17"/>
      <c r="EO177" s="17"/>
      <c r="EP177" s="17"/>
      <c r="EQ177" s="17"/>
      <c r="ER177" s="17"/>
      <c r="ES177" s="17"/>
      <c r="ET177" s="17"/>
      <c r="EU177" s="17"/>
      <c r="EV177" s="17"/>
      <c r="EW177" s="17"/>
      <c r="EX177" s="17"/>
    </row>
    <row r="178" spans="1:154" ht="20.25" x14ac:dyDescent="0.2">
      <c r="A178" s="88"/>
      <c r="B178" s="89"/>
      <c r="C178" s="89"/>
      <c r="D178" s="89" t="s">
        <v>32</v>
      </c>
      <c r="E178" s="89"/>
      <c r="F178" s="89"/>
      <c r="G178" s="138" t="s">
        <v>62</v>
      </c>
      <c r="H178" s="139">
        <f>H179+H206+H235+H237+H244+H240</f>
        <v>1000</v>
      </c>
      <c r="I178" s="139">
        <f>I179+I206+I235+I237+I244+I240</f>
        <v>361.75</v>
      </c>
      <c r="J178" s="139">
        <f>J179+J206+J235+J237+J244+J240</f>
        <v>638.25</v>
      </c>
      <c r="K178" s="140">
        <f>ROUND(I178/H178*100,2)</f>
        <v>36.18</v>
      </c>
      <c r="L178" s="139">
        <f t="shared" ref="L178:O178" si="42">L179+L206+L235+L237+L244+L240</f>
        <v>0</v>
      </c>
      <c r="M178" s="139">
        <f t="shared" si="42"/>
        <v>0</v>
      </c>
      <c r="N178" s="139">
        <f t="shared" si="42"/>
        <v>361.75</v>
      </c>
      <c r="O178" s="205">
        <f t="shared" si="42"/>
        <v>361.75</v>
      </c>
      <c r="P178" s="141">
        <f t="shared" si="33"/>
        <v>-361.75</v>
      </c>
      <c r="Q178" s="142" t="e">
        <f t="shared" si="39"/>
        <v>#DIV/0!</v>
      </c>
      <c r="R178" s="43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9"/>
      <c r="DD178" s="9"/>
      <c r="DE178" s="9"/>
      <c r="DF178" s="9"/>
      <c r="DG178" s="9"/>
      <c r="DH178" s="9"/>
      <c r="DI178" s="9"/>
      <c r="DJ178" s="9"/>
      <c r="DK178" s="9"/>
      <c r="DL178" s="9"/>
      <c r="DM178" s="9"/>
      <c r="DN178" s="9"/>
      <c r="DO178" s="9"/>
      <c r="DP178" s="9"/>
      <c r="DQ178" s="9"/>
      <c r="DR178" s="9"/>
      <c r="DS178" s="9"/>
      <c r="DT178" s="9"/>
      <c r="DU178" s="9"/>
      <c r="DV178" s="9"/>
      <c r="DW178" s="9"/>
      <c r="DX178" s="9"/>
      <c r="DY178" s="9"/>
      <c r="DZ178" s="9"/>
      <c r="EA178" s="9"/>
      <c r="EB178" s="9"/>
      <c r="EC178" s="9"/>
      <c r="ED178" s="9"/>
      <c r="EE178" s="9"/>
      <c r="EF178" s="9"/>
      <c r="EG178" s="9"/>
      <c r="EH178" s="9"/>
      <c r="EI178" s="9"/>
      <c r="EJ178" s="9"/>
      <c r="EK178" s="9"/>
      <c r="EL178" s="9"/>
      <c r="EM178" s="9"/>
      <c r="EN178" s="9"/>
      <c r="EO178" s="9"/>
      <c r="EP178" s="9"/>
      <c r="EQ178" s="9"/>
      <c r="ER178" s="9"/>
      <c r="ES178" s="9"/>
      <c r="ET178" s="9"/>
      <c r="EU178" s="9"/>
      <c r="EV178" s="9"/>
      <c r="EW178" s="9"/>
      <c r="EX178" s="9"/>
    </row>
    <row r="179" spans="1:154" ht="20.25" x14ac:dyDescent="0.2">
      <c r="A179" s="88"/>
      <c r="B179" s="89"/>
      <c r="C179" s="89"/>
      <c r="D179" s="89" t="s">
        <v>88</v>
      </c>
      <c r="E179" s="89"/>
      <c r="F179" s="89"/>
      <c r="G179" s="138" t="s">
        <v>368</v>
      </c>
      <c r="H179" s="139">
        <f>H180+H199+H197</f>
        <v>0</v>
      </c>
      <c r="I179" s="139">
        <f>I180+I199+I197</f>
        <v>0</v>
      </c>
      <c r="J179" s="139">
        <f>J180+J199+J197</f>
        <v>0</v>
      </c>
      <c r="K179" s="140"/>
      <c r="L179" s="139">
        <f>L180+L199+L197</f>
        <v>0</v>
      </c>
      <c r="M179" s="163">
        <f>M180+M199+M197</f>
        <v>0</v>
      </c>
      <c r="N179" s="139">
        <f>N180+N199+N197</f>
        <v>0</v>
      </c>
      <c r="O179" s="163">
        <f>O180+O199+O197</f>
        <v>0</v>
      </c>
      <c r="P179" s="163">
        <f t="shared" si="33"/>
        <v>0</v>
      </c>
      <c r="Q179" s="142"/>
      <c r="R179" s="43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9"/>
      <c r="DD179" s="9"/>
      <c r="DE179" s="9"/>
      <c r="DF179" s="9"/>
      <c r="DG179" s="9"/>
      <c r="DH179" s="9"/>
      <c r="DI179" s="9"/>
      <c r="DJ179" s="9"/>
      <c r="DK179" s="9"/>
      <c r="DL179" s="9"/>
      <c r="DM179" s="9"/>
      <c r="DN179" s="9"/>
      <c r="DO179" s="9"/>
      <c r="DP179" s="9"/>
      <c r="DQ179" s="9"/>
      <c r="DR179" s="9"/>
      <c r="DS179" s="9"/>
      <c r="DT179" s="9"/>
      <c r="DU179" s="9"/>
      <c r="DV179" s="9"/>
      <c r="DW179" s="9"/>
      <c r="DX179" s="9"/>
      <c r="DY179" s="9"/>
      <c r="DZ179" s="9"/>
      <c r="EA179" s="9"/>
      <c r="EB179" s="9"/>
      <c r="EC179" s="9"/>
      <c r="ED179" s="9"/>
      <c r="EE179" s="9"/>
      <c r="EF179" s="9"/>
      <c r="EG179" s="9"/>
      <c r="EH179" s="9"/>
      <c r="EI179" s="9"/>
      <c r="EJ179" s="9"/>
      <c r="EK179" s="9"/>
      <c r="EL179" s="9"/>
      <c r="EM179" s="9"/>
      <c r="EN179" s="9"/>
      <c r="EO179" s="9"/>
      <c r="EP179" s="9"/>
      <c r="EQ179" s="9"/>
      <c r="ER179" s="9"/>
      <c r="ES179" s="9"/>
      <c r="ET179" s="9"/>
      <c r="EU179" s="9"/>
      <c r="EV179" s="9"/>
      <c r="EW179" s="9"/>
      <c r="EX179" s="9"/>
    </row>
    <row r="180" spans="1:154" ht="20.25" x14ac:dyDescent="0.2">
      <c r="A180" s="88"/>
      <c r="B180" s="89"/>
      <c r="C180" s="89"/>
      <c r="D180" s="89"/>
      <c r="E180" s="89" t="s">
        <v>32</v>
      </c>
      <c r="F180" s="89"/>
      <c r="G180" s="101" t="s">
        <v>112</v>
      </c>
      <c r="H180" s="139">
        <f>SUM(H181:H196)</f>
        <v>0</v>
      </c>
      <c r="I180" s="139">
        <f>SUM(I181:I196)</f>
        <v>0</v>
      </c>
      <c r="J180" s="139">
        <f>SUM(J181:J196)</f>
        <v>0</v>
      </c>
      <c r="K180" s="140"/>
      <c r="L180" s="139">
        <f>SUM(L181:L196)</f>
        <v>0</v>
      </c>
      <c r="M180" s="121">
        <f>SUM(M181:M196)</f>
        <v>0</v>
      </c>
      <c r="N180" s="139">
        <f>SUM(N181:N196)</f>
        <v>0</v>
      </c>
      <c r="O180" s="141">
        <f>SUM(O181:O196)</f>
        <v>0</v>
      </c>
      <c r="P180" s="141">
        <f t="shared" si="33"/>
        <v>0</v>
      </c>
      <c r="Q180" s="142"/>
      <c r="R180" s="43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9"/>
      <c r="DD180" s="9"/>
      <c r="DE180" s="9"/>
      <c r="DF180" s="9"/>
      <c r="DG180" s="9"/>
      <c r="DH180" s="9"/>
      <c r="DI180" s="9"/>
      <c r="DJ180" s="9"/>
      <c r="DK180" s="9"/>
      <c r="DL180" s="9"/>
      <c r="DM180" s="9"/>
      <c r="DN180" s="9"/>
      <c r="DO180" s="9"/>
      <c r="DP180" s="9"/>
      <c r="DQ180" s="9"/>
      <c r="DR180" s="9"/>
      <c r="DS180" s="9"/>
      <c r="DT180" s="9"/>
      <c r="DU180" s="9"/>
      <c r="DV180" s="9"/>
      <c r="DW180" s="9"/>
      <c r="DX180" s="9"/>
      <c r="DY180" s="9"/>
      <c r="DZ180" s="9"/>
      <c r="EA180" s="9"/>
      <c r="EB180" s="9"/>
      <c r="EC180" s="9"/>
      <c r="ED180" s="9"/>
      <c r="EE180" s="9"/>
      <c r="EF180" s="9"/>
      <c r="EG180" s="9"/>
      <c r="EH180" s="9"/>
      <c r="EI180" s="9"/>
      <c r="EJ180" s="9"/>
      <c r="EK180" s="9"/>
      <c r="EL180" s="9"/>
      <c r="EM180" s="9"/>
      <c r="EN180" s="9"/>
      <c r="EO180" s="9"/>
      <c r="EP180" s="9"/>
      <c r="EQ180" s="9"/>
      <c r="ER180" s="9"/>
      <c r="ES180" s="9"/>
      <c r="ET180" s="9"/>
      <c r="EU180" s="9"/>
      <c r="EV180" s="9"/>
      <c r="EW180" s="9"/>
      <c r="EX180" s="9"/>
    </row>
    <row r="181" spans="1:154" ht="20.25" x14ac:dyDescent="0.2">
      <c r="A181" s="100"/>
      <c r="B181" s="99"/>
      <c r="C181" s="99"/>
      <c r="D181" s="99"/>
      <c r="E181" s="99"/>
      <c r="F181" s="99" t="s">
        <v>32</v>
      </c>
      <c r="G181" s="103" t="s">
        <v>347</v>
      </c>
      <c r="H181" s="143"/>
      <c r="I181" s="143"/>
      <c r="J181" s="143">
        <f t="shared" ref="J181:J205" si="43">H181-I181</f>
        <v>0</v>
      </c>
      <c r="K181" s="140"/>
      <c r="L181" s="143"/>
      <c r="M181" s="144"/>
      <c r="N181" s="143"/>
      <c r="O181" s="145">
        <f t="shared" ref="O181:O205" si="44">M181+N181</f>
        <v>0</v>
      </c>
      <c r="P181" s="145">
        <f t="shared" si="33"/>
        <v>0</v>
      </c>
      <c r="Q181" s="142"/>
      <c r="R181" s="43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9"/>
      <c r="DD181" s="9"/>
      <c r="DE181" s="9"/>
      <c r="DF181" s="9"/>
      <c r="DG181" s="9"/>
      <c r="DH181" s="9"/>
      <c r="DI181" s="9"/>
      <c r="DJ181" s="9"/>
      <c r="DK181" s="9"/>
      <c r="DL181" s="9"/>
      <c r="DM181" s="9"/>
      <c r="DN181" s="9"/>
      <c r="DO181" s="9"/>
      <c r="DP181" s="9"/>
      <c r="DQ181" s="9"/>
      <c r="DR181" s="9"/>
      <c r="DS181" s="9"/>
      <c r="DT181" s="9"/>
      <c r="DU181" s="9"/>
      <c r="DV181" s="9"/>
      <c r="DW181" s="9"/>
      <c r="DX181" s="9"/>
      <c r="DY181" s="9"/>
      <c r="DZ181" s="9"/>
      <c r="EA181" s="9"/>
      <c r="EB181" s="9"/>
      <c r="EC181" s="9"/>
      <c r="ED181" s="9"/>
      <c r="EE181" s="9"/>
      <c r="EF181" s="9"/>
      <c r="EG181" s="9"/>
      <c r="EH181" s="9"/>
      <c r="EI181" s="9"/>
      <c r="EJ181" s="9"/>
      <c r="EK181" s="9"/>
      <c r="EL181" s="9"/>
      <c r="EM181" s="9"/>
      <c r="EN181" s="9"/>
      <c r="EO181" s="9"/>
      <c r="EP181" s="9"/>
      <c r="EQ181" s="9"/>
      <c r="ER181" s="9"/>
      <c r="ES181" s="9"/>
      <c r="ET181" s="9"/>
      <c r="EU181" s="9"/>
      <c r="EV181" s="9"/>
      <c r="EW181" s="9"/>
      <c r="EX181" s="9"/>
    </row>
    <row r="182" spans="1:154" ht="20.25" x14ac:dyDescent="0.2">
      <c r="A182" s="100"/>
      <c r="B182" s="99"/>
      <c r="C182" s="99"/>
      <c r="D182" s="99"/>
      <c r="E182" s="99"/>
      <c r="F182" s="99" t="s">
        <v>114</v>
      </c>
      <c r="G182" s="103" t="s">
        <v>348</v>
      </c>
      <c r="H182" s="143"/>
      <c r="I182" s="143"/>
      <c r="J182" s="143">
        <f t="shared" si="43"/>
        <v>0</v>
      </c>
      <c r="K182" s="140"/>
      <c r="L182" s="143"/>
      <c r="M182" s="144"/>
      <c r="N182" s="143"/>
      <c r="O182" s="145">
        <f t="shared" si="44"/>
        <v>0</v>
      </c>
      <c r="P182" s="145">
        <f t="shared" si="33"/>
        <v>0</v>
      </c>
      <c r="Q182" s="142"/>
      <c r="R182" s="43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9"/>
      <c r="DD182" s="9"/>
      <c r="DE182" s="9"/>
      <c r="DF182" s="9"/>
      <c r="DG182" s="9"/>
      <c r="DH182" s="9"/>
      <c r="DI182" s="9"/>
      <c r="DJ182" s="9"/>
      <c r="DK182" s="9"/>
      <c r="DL182" s="9"/>
      <c r="DM182" s="9"/>
      <c r="DN182" s="9"/>
      <c r="DO182" s="9"/>
      <c r="DP182" s="9"/>
      <c r="DQ182" s="9"/>
      <c r="DR182" s="9"/>
      <c r="DS182" s="9"/>
      <c r="DT182" s="9"/>
      <c r="DU182" s="9"/>
      <c r="DV182" s="9"/>
      <c r="DW182" s="9"/>
      <c r="DX182" s="9"/>
      <c r="DY182" s="9"/>
      <c r="DZ182" s="9"/>
      <c r="EA182" s="9"/>
      <c r="EB182" s="9"/>
      <c r="EC182" s="9"/>
      <c r="ED182" s="9"/>
      <c r="EE182" s="9"/>
      <c r="EF182" s="9"/>
      <c r="EG182" s="9"/>
      <c r="EH182" s="9"/>
      <c r="EI182" s="9"/>
      <c r="EJ182" s="9"/>
      <c r="EK182" s="9"/>
      <c r="EL182" s="9"/>
      <c r="EM182" s="9"/>
      <c r="EN182" s="9"/>
      <c r="EO182" s="9"/>
      <c r="EP182" s="9"/>
      <c r="EQ182" s="9"/>
      <c r="ER182" s="9"/>
      <c r="ES182" s="9"/>
      <c r="ET182" s="9"/>
      <c r="EU182" s="9"/>
      <c r="EV182" s="9"/>
      <c r="EW182" s="9"/>
      <c r="EX182" s="9"/>
    </row>
    <row r="183" spans="1:154" ht="20.25" hidden="1" x14ac:dyDescent="0.2">
      <c r="A183" s="100"/>
      <c r="B183" s="99"/>
      <c r="C183" s="99"/>
      <c r="D183" s="99"/>
      <c r="E183" s="99"/>
      <c r="F183" s="99" t="s">
        <v>43</v>
      </c>
      <c r="G183" s="103" t="s">
        <v>279</v>
      </c>
      <c r="H183" s="143"/>
      <c r="I183" s="143"/>
      <c r="J183" s="143">
        <f t="shared" si="43"/>
        <v>0</v>
      </c>
      <c r="K183" s="140"/>
      <c r="L183" s="143"/>
      <c r="M183" s="144"/>
      <c r="N183" s="143"/>
      <c r="O183" s="145">
        <f t="shared" si="44"/>
        <v>0</v>
      </c>
      <c r="P183" s="145">
        <f t="shared" si="33"/>
        <v>0</v>
      </c>
      <c r="Q183" s="142"/>
      <c r="R183" s="43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9"/>
      <c r="DD183" s="9"/>
      <c r="DE183" s="9"/>
      <c r="DF183" s="9"/>
      <c r="DG183" s="9"/>
      <c r="DH183" s="9"/>
      <c r="DI183" s="9"/>
      <c r="DJ183" s="9"/>
      <c r="DK183" s="9"/>
      <c r="DL183" s="9"/>
      <c r="DM183" s="9"/>
      <c r="DN183" s="9"/>
      <c r="DO183" s="9"/>
      <c r="DP183" s="9"/>
      <c r="DQ183" s="9"/>
      <c r="DR183" s="9"/>
      <c r="DS183" s="9"/>
      <c r="DT183" s="9"/>
      <c r="DU183" s="9"/>
      <c r="DV183" s="9"/>
      <c r="DW183" s="9"/>
      <c r="DX183" s="9"/>
      <c r="DY183" s="9"/>
      <c r="DZ183" s="9"/>
      <c r="EA183" s="9"/>
      <c r="EB183" s="9"/>
      <c r="EC183" s="9"/>
      <c r="ED183" s="9"/>
      <c r="EE183" s="9"/>
      <c r="EF183" s="9"/>
      <c r="EG183" s="9"/>
      <c r="EH183" s="9"/>
      <c r="EI183" s="9"/>
      <c r="EJ183" s="9"/>
      <c r="EK183" s="9"/>
      <c r="EL183" s="9"/>
      <c r="EM183" s="9"/>
      <c r="EN183" s="9"/>
      <c r="EO183" s="9"/>
      <c r="EP183" s="9"/>
      <c r="EQ183" s="9"/>
      <c r="ER183" s="9"/>
      <c r="ES183" s="9"/>
      <c r="ET183" s="9"/>
      <c r="EU183" s="9"/>
      <c r="EV183" s="9"/>
      <c r="EW183" s="9"/>
      <c r="EX183" s="9"/>
    </row>
    <row r="184" spans="1:154" ht="20.25" hidden="1" x14ac:dyDescent="0.2">
      <c r="A184" s="100"/>
      <c r="B184" s="99"/>
      <c r="C184" s="99"/>
      <c r="D184" s="99"/>
      <c r="E184" s="99"/>
      <c r="F184" s="99" t="s">
        <v>22</v>
      </c>
      <c r="G184" s="103" t="s">
        <v>280</v>
      </c>
      <c r="H184" s="143"/>
      <c r="I184" s="143"/>
      <c r="J184" s="143">
        <f t="shared" si="43"/>
        <v>0</v>
      </c>
      <c r="K184" s="140"/>
      <c r="L184" s="143"/>
      <c r="M184" s="144"/>
      <c r="N184" s="143"/>
      <c r="O184" s="145">
        <f t="shared" si="44"/>
        <v>0</v>
      </c>
      <c r="P184" s="145">
        <f t="shared" si="33"/>
        <v>0</v>
      </c>
      <c r="Q184" s="142"/>
      <c r="R184" s="43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9"/>
      <c r="DD184" s="9"/>
      <c r="DE184" s="9"/>
      <c r="DF184" s="9"/>
      <c r="DG184" s="9"/>
      <c r="DH184" s="9"/>
      <c r="DI184" s="9"/>
      <c r="DJ184" s="9"/>
      <c r="DK184" s="9"/>
      <c r="DL184" s="9"/>
      <c r="DM184" s="9"/>
      <c r="DN184" s="9"/>
      <c r="DO184" s="9"/>
      <c r="DP184" s="9"/>
      <c r="DQ184" s="9"/>
      <c r="DR184" s="9"/>
      <c r="DS184" s="9"/>
      <c r="DT184" s="9"/>
      <c r="DU184" s="9"/>
      <c r="DV184" s="9"/>
      <c r="DW184" s="9"/>
      <c r="DX184" s="9"/>
      <c r="DY184" s="9"/>
      <c r="DZ184" s="9"/>
      <c r="EA184" s="9"/>
      <c r="EB184" s="9"/>
      <c r="EC184" s="9"/>
      <c r="ED184" s="9"/>
      <c r="EE184" s="9"/>
      <c r="EF184" s="9"/>
      <c r="EG184" s="9"/>
      <c r="EH184" s="9"/>
      <c r="EI184" s="9"/>
      <c r="EJ184" s="9"/>
      <c r="EK184" s="9"/>
      <c r="EL184" s="9"/>
      <c r="EM184" s="9"/>
      <c r="EN184" s="9"/>
      <c r="EO184" s="9"/>
      <c r="EP184" s="9"/>
      <c r="EQ184" s="9"/>
      <c r="ER184" s="9"/>
      <c r="ES184" s="9"/>
      <c r="ET184" s="9"/>
      <c r="EU184" s="9"/>
      <c r="EV184" s="9"/>
      <c r="EW184" s="9"/>
      <c r="EX184" s="9"/>
    </row>
    <row r="185" spans="1:154" ht="20.25" x14ac:dyDescent="0.2">
      <c r="A185" s="100"/>
      <c r="B185" s="99"/>
      <c r="C185" s="99"/>
      <c r="D185" s="99"/>
      <c r="E185" s="99"/>
      <c r="F185" s="99" t="s">
        <v>33</v>
      </c>
      <c r="G185" s="103" t="s">
        <v>281</v>
      </c>
      <c r="H185" s="143"/>
      <c r="I185" s="143"/>
      <c r="J185" s="143">
        <f t="shared" si="43"/>
        <v>0</v>
      </c>
      <c r="K185" s="140"/>
      <c r="L185" s="143"/>
      <c r="M185" s="144"/>
      <c r="N185" s="143"/>
      <c r="O185" s="145">
        <f t="shared" si="44"/>
        <v>0</v>
      </c>
      <c r="P185" s="145">
        <f t="shared" si="33"/>
        <v>0</v>
      </c>
      <c r="Q185" s="142"/>
      <c r="R185" s="43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9"/>
      <c r="DD185" s="9"/>
      <c r="DE185" s="9"/>
      <c r="DF185" s="9"/>
      <c r="DG185" s="9"/>
      <c r="DH185" s="9"/>
      <c r="DI185" s="9"/>
      <c r="DJ185" s="9"/>
      <c r="DK185" s="9"/>
      <c r="DL185" s="9"/>
      <c r="DM185" s="9"/>
      <c r="DN185" s="9"/>
      <c r="DO185" s="9"/>
      <c r="DP185" s="9"/>
      <c r="DQ185" s="9"/>
      <c r="DR185" s="9"/>
      <c r="DS185" s="9"/>
      <c r="DT185" s="9"/>
      <c r="DU185" s="9"/>
      <c r="DV185" s="9"/>
      <c r="DW185" s="9"/>
      <c r="DX185" s="9"/>
      <c r="DY185" s="9"/>
      <c r="DZ185" s="9"/>
      <c r="EA185" s="9"/>
      <c r="EB185" s="9"/>
      <c r="EC185" s="9"/>
      <c r="ED185" s="9"/>
      <c r="EE185" s="9"/>
      <c r="EF185" s="9"/>
      <c r="EG185" s="9"/>
      <c r="EH185" s="9"/>
      <c r="EI185" s="9"/>
      <c r="EJ185" s="9"/>
      <c r="EK185" s="9"/>
      <c r="EL185" s="9"/>
      <c r="EM185" s="9"/>
      <c r="EN185" s="9"/>
      <c r="EO185" s="9"/>
      <c r="EP185" s="9"/>
      <c r="EQ185" s="9"/>
      <c r="ER185" s="9"/>
      <c r="ES185" s="9"/>
      <c r="ET185" s="9"/>
      <c r="EU185" s="9"/>
      <c r="EV185" s="9"/>
      <c r="EW185" s="9"/>
      <c r="EX185" s="9"/>
    </row>
    <row r="186" spans="1:154" ht="20.25" hidden="1" x14ac:dyDescent="0.2">
      <c r="A186" s="100"/>
      <c r="B186" s="99"/>
      <c r="C186" s="99"/>
      <c r="D186" s="99"/>
      <c r="E186" s="99"/>
      <c r="F186" s="99" t="s">
        <v>124</v>
      </c>
      <c r="G186" s="103" t="s">
        <v>282</v>
      </c>
      <c r="H186" s="143"/>
      <c r="I186" s="143"/>
      <c r="J186" s="143">
        <f t="shared" si="43"/>
        <v>0</v>
      </c>
      <c r="K186" s="140"/>
      <c r="L186" s="143"/>
      <c r="M186" s="144"/>
      <c r="N186" s="143"/>
      <c r="O186" s="145">
        <f t="shared" si="44"/>
        <v>0</v>
      </c>
      <c r="P186" s="145">
        <f t="shared" si="33"/>
        <v>0</v>
      </c>
      <c r="Q186" s="142"/>
      <c r="R186" s="43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9"/>
      <c r="DD186" s="9"/>
      <c r="DE186" s="9"/>
      <c r="DF186" s="9"/>
      <c r="DG186" s="9"/>
      <c r="DH186" s="9"/>
      <c r="DI186" s="9"/>
      <c r="DJ186" s="9"/>
      <c r="DK186" s="9"/>
      <c r="DL186" s="9"/>
      <c r="DM186" s="9"/>
      <c r="DN186" s="9"/>
      <c r="DO186" s="9"/>
      <c r="DP186" s="9"/>
      <c r="DQ186" s="9"/>
      <c r="DR186" s="9"/>
      <c r="DS186" s="9"/>
      <c r="DT186" s="9"/>
      <c r="DU186" s="9"/>
      <c r="DV186" s="9"/>
      <c r="DW186" s="9"/>
      <c r="DX186" s="9"/>
      <c r="DY186" s="9"/>
      <c r="DZ186" s="9"/>
      <c r="EA186" s="9"/>
      <c r="EB186" s="9"/>
      <c r="EC186" s="9"/>
      <c r="ED186" s="9"/>
      <c r="EE186" s="9"/>
      <c r="EF186" s="9"/>
      <c r="EG186" s="9"/>
      <c r="EH186" s="9"/>
      <c r="EI186" s="9"/>
      <c r="EJ186" s="9"/>
      <c r="EK186" s="9"/>
      <c r="EL186" s="9"/>
      <c r="EM186" s="9"/>
      <c r="EN186" s="9"/>
      <c r="EO186" s="9"/>
      <c r="EP186" s="9"/>
      <c r="EQ186" s="9"/>
      <c r="ER186" s="9"/>
      <c r="ES186" s="9"/>
      <c r="ET186" s="9"/>
      <c r="EU186" s="9"/>
      <c r="EV186" s="9"/>
      <c r="EW186" s="9"/>
      <c r="EX186" s="9"/>
    </row>
    <row r="187" spans="1:154" ht="20.25" hidden="1" x14ac:dyDescent="0.2">
      <c r="A187" s="100"/>
      <c r="B187" s="99"/>
      <c r="C187" s="99"/>
      <c r="D187" s="99"/>
      <c r="E187" s="99"/>
      <c r="F187" s="99" t="s">
        <v>115</v>
      </c>
      <c r="G187" s="103" t="s">
        <v>283</v>
      </c>
      <c r="H187" s="143"/>
      <c r="I187" s="143"/>
      <c r="J187" s="143">
        <f t="shared" si="43"/>
        <v>0</v>
      </c>
      <c r="K187" s="140"/>
      <c r="L187" s="143"/>
      <c r="M187" s="144"/>
      <c r="N187" s="143"/>
      <c r="O187" s="145">
        <f t="shared" si="44"/>
        <v>0</v>
      </c>
      <c r="P187" s="145">
        <f t="shared" si="33"/>
        <v>0</v>
      </c>
      <c r="Q187" s="142"/>
      <c r="R187" s="43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9"/>
      <c r="DD187" s="9"/>
      <c r="DE187" s="9"/>
      <c r="DF187" s="9"/>
      <c r="DG187" s="9"/>
      <c r="DH187" s="9"/>
      <c r="DI187" s="9"/>
      <c r="DJ187" s="9"/>
      <c r="DK187" s="9"/>
      <c r="DL187" s="9"/>
      <c r="DM187" s="9"/>
      <c r="DN187" s="9"/>
      <c r="DO187" s="9"/>
      <c r="DP187" s="9"/>
      <c r="DQ187" s="9"/>
      <c r="DR187" s="9"/>
      <c r="DS187" s="9"/>
      <c r="DT187" s="9"/>
      <c r="DU187" s="9"/>
      <c r="DV187" s="9"/>
      <c r="DW187" s="9"/>
      <c r="DX187" s="9"/>
      <c r="DY187" s="9"/>
      <c r="DZ187" s="9"/>
      <c r="EA187" s="9"/>
      <c r="EB187" s="9"/>
      <c r="EC187" s="9"/>
      <c r="ED187" s="9"/>
      <c r="EE187" s="9"/>
      <c r="EF187" s="9"/>
      <c r="EG187" s="9"/>
      <c r="EH187" s="9"/>
      <c r="EI187" s="9"/>
      <c r="EJ187" s="9"/>
      <c r="EK187" s="9"/>
      <c r="EL187" s="9"/>
      <c r="EM187" s="9"/>
      <c r="EN187" s="9"/>
      <c r="EO187" s="9"/>
      <c r="EP187" s="9"/>
      <c r="EQ187" s="9"/>
      <c r="ER187" s="9"/>
      <c r="ES187" s="9"/>
      <c r="ET187" s="9"/>
      <c r="EU187" s="9"/>
      <c r="EV187" s="9"/>
      <c r="EW187" s="9"/>
      <c r="EX187" s="9"/>
    </row>
    <row r="188" spans="1:154" ht="20.25" hidden="1" x14ac:dyDescent="0.2">
      <c r="A188" s="100"/>
      <c r="B188" s="99"/>
      <c r="C188" s="99"/>
      <c r="D188" s="99"/>
      <c r="E188" s="99"/>
      <c r="F188" s="99" t="s">
        <v>38</v>
      </c>
      <c r="G188" s="103" t="s">
        <v>296</v>
      </c>
      <c r="H188" s="143"/>
      <c r="I188" s="143"/>
      <c r="J188" s="143">
        <f t="shared" si="43"/>
        <v>0</v>
      </c>
      <c r="K188" s="140"/>
      <c r="L188" s="143"/>
      <c r="M188" s="144"/>
      <c r="N188" s="143"/>
      <c r="O188" s="145">
        <f t="shared" si="44"/>
        <v>0</v>
      </c>
      <c r="P188" s="145">
        <f t="shared" si="33"/>
        <v>0</v>
      </c>
      <c r="Q188" s="142"/>
      <c r="R188" s="43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9"/>
      <c r="DD188" s="9"/>
      <c r="DE188" s="9"/>
      <c r="DF188" s="9"/>
      <c r="DG188" s="9"/>
      <c r="DH188" s="9"/>
      <c r="DI188" s="9"/>
      <c r="DJ188" s="9"/>
      <c r="DK188" s="9"/>
      <c r="DL188" s="9"/>
      <c r="DM188" s="9"/>
      <c r="DN188" s="9"/>
      <c r="DO188" s="9"/>
      <c r="DP188" s="9"/>
      <c r="DQ188" s="9"/>
      <c r="DR188" s="9"/>
      <c r="DS188" s="9"/>
      <c r="DT188" s="9"/>
      <c r="DU188" s="9"/>
      <c r="DV188" s="9"/>
      <c r="DW188" s="9"/>
      <c r="DX188" s="9"/>
      <c r="DY188" s="9"/>
      <c r="DZ188" s="9"/>
      <c r="EA188" s="9"/>
      <c r="EB188" s="9"/>
      <c r="EC188" s="9"/>
      <c r="ED188" s="9"/>
      <c r="EE188" s="9"/>
      <c r="EF188" s="9"/>
      <c r="EG188" s="9"/>
      <c r="EH188" s="9"/>
      <c r="EI188" s="9"/>
      <c r="EJ188" s="9"/>
      <c r="EK188" s="9"/>
      <c r="EL188" s="9"/>
      <c r="EM188" s="9"/>
      <c r="EN188" s="9"/>
      <c r="EO188" s="9"/>
      <c r="EP188" s="9"/>
      <c r="EQ188" s="9"/>
      <c r="ER188" s="9"/>
      <c r="ES188" s="9"/>
      <c r="ET188" s="9"/>
      <c r="EU188" s="9"/>
      <c r="EV188" s="9"/>
      <c r="EW188" s="9"/>
      <c r="EX188" s="9"/>
    </row>
    <row r="189" spans="1:154" ht="20.25" hidden="1" x14ac:dyDescent="0.2">
      <c r="A189" s="100"/>
      <c r="B189" s="99"/>
      <c r="C189" s="99"/>
      <c r="D189" s="99"/>
      <c r="E189" s="99"/>
      <c r="F189" s="99">
        <v>10</v>
      </c>
      <c r="G189" s="103" t="s">
        <v>349</v>
      </c>
      <c r="H189" s="143"/>
      <c r="I189" s="143"/>
      <c r="J189" s="143">
        <f t="shared" si="43"/>
        <v>0</v>
      </c>
      <c r="K189" s="140"/>
      <c r="L189" s="143"/>
      <c r="M189" s="144"/>
      <c r="N189" s="143"/>
      <c r="O189" s="145">
        <f t="shared" si="44"/>
        <v>0</v>
      </c>
      <c r="P189" s="145">
        <f t="shared" si="33"/>
        <v>0</v>
      </c>
      <c r="Q189" s="142"/>
      <c r="R189" s="43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9"/>
      <c r="DD189" s="9"/>
      <c r="DE189" s="9"/>
      <c r="DF189" s="9"/>
      <c r="DG189" s="9"/>
      <c r="DH189" s="9"/>
      <c r="DI189" s="9"/>
      <c r="DJ189" s="9"/>
      <c r="DK189" s="9"/>
      <c r="DL189" s="9"/>
      <c r="DM189" s="9"/>
      <c r="DN189" s="9"/>
      <c r="DO189" s="9"/>
      <c r="DP189" s="9"/>
      <c r="DQ189" s="9"/>
      <c r="DR189" s="9"/>
      <c r="DS189" s="9"/>
      <c r="DT189" s="9"/>
      <c r="DU189" s="9"/>
      <c r="DV189" s="9"/>
      <c r="DW189" s="9"/>
      <c r="DX189" s="9"/>
      <c r="DY189" s="9"/>
      <c r="DZ189" s="9"/>
      <c r="EA189" s="9"/>
      <c r="EB189" s="9"/>
      <c r="EC189" s="9"/>
      <c r="ED189" s="9"/>
      <c r="EE189" s="9"/>
      <c r="EF189" s="9"/>
      <c r="EG189" s="9"/>
      <c r="EH189" s="9"/>
      <c r="EI189" s="9"/>
      <c r="EJ189" s="9"/>
      <c r="EK189" s="9"/>
      <c r="EL189" s="9"/>
      <c r="EM189" s="9"/>
      <c r="EN189" s="9"/>
      <c r="EO189" s="9"/>
      <c r="EP189" s="9"/>
      <c r="EQ189" s="9"/>
      <c r="ER189" s="9"/>
      <c r="ES189" s="9"/>
      <c r="ET189" s="9"/>
      <c r="EU189" s="9"/>
      <c r="EV189" s="9"/>
      <c r="EW189" s="9"/>
      <c r="EX189" s="9"/>
    </row>
    <row r="190" spans="1:154" ht="20.25" hidden="1" x14ac:dyDescent="0.2">
      <c r="A190" s="100"/>
      <c r="B190" s="99"/>
      <c r="C190" s="99"/>
      <c r="D190" s="99"/>
      <c r="E190" s="99"/>
      <c r="F190" s="99">
        <v>11</v>
      </c>
      <c r="G190" s="103" t="s">
        <v>286</v>
      </c>
      <c r="H190" s="143"/>
      <c r="I190" s="143"/>
      <c r="J190" s="143">
        <f t="shared" si="43"/>
        <v>0</v>
      </c>
      <c r="K190" s="140"/>
      <c r="L190" s="143"/>
      <c r="M190" s="144"/>
      <c r="N190" s="143"/>
      <c r="O190" s="145">
        <f t="shared" si="44"/>
        <v>0</v>
      </c>
      <c r="P190" s="145">
        <f t="shared" si="33"/>
        <v>0</v>
      </c>
      <c r="Q190" s="142"/>
      <c r="R190" s="43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9"/>
      <c r="DD190" s="9"/>
      <c r="DE190" s="9"/>
      <c r="DF190" s="9"/>
      <c r="DG190" s="9"/>
      <c r="DH190" s="9"/>
      <c r="DI190" s="9"/>
      <c r="DJ190" s="9"/>
      <c r="DK190" s="9"/>
      <c r="DL190" s="9"/>
      <c r="DM190" s="9"/>
      <c r="DN190" s="9"/>
      <c r="DO190" s="9"/>
      <c r="DP190" s="9"/>
      <c r="DQ190" s="9"/>
      <c r="DR190" s="9"/>
      <c r="DS190" s="9"/>
      <c r="DT190" s="9"/>
      <c r="DU190" s="9"/>
      <c r="DV190" s="9"/>
      <c r="DW190" s="9"/>
      <c r="DX190" s="9"/>
      <c r="DY190" s="9"/>
      <c r="DZ190" s="9"/>
      <c r="EA190" s="9"/>
      <c r="EB190" s="9"/>
      <c r="EC190" s="9"/>
      <c r="ED190" s="9"/>
      <c r="EE190" s="9"/>
      <c r="EF190" s="9"/>
      <c r="EG190" s="9"/>
      <c r="EH190" s="9"/>
      <c r="EI190" s="9"/>
      <c r="EJ190" s="9"/>
      <c r="EK190" s="9"/>
      <c r="EL190" s="9"/>
      <c r="EM190" s="9"/>
      <c r="EN190" s="9"/>
      <c r="EO190" s="9"/>
      <c r="EP190" s="9"/>
      <c r="EQ190" s="9"/>
      <c r="ER190" s="9"/>
      <c r="ES190" s="9"/>
      <c r="ET190" s="9"/>
      <c r="EU190" s="9"/>
      <c r="EV190" s="9"/>
      <c r="EW190" s="9"/>
      <c r="EX190" s="9"/>
    </row>
    <row r="191" spans="1:154" ht="40.5" hidden="1" x14ac:dyDescent="0.2">
      <c r="A191" s="100"/>
      <c r="B191" s="99"/>
      <c r="C191" s="99"/>
      <c r="D191" s="99"/>
      <c r="E191" s="99"/>
      <c r="F191" s="99">
        <v>12</v>
      </c>
      <c r="G191" s="103" t="s">
        <v>297</v>
      </c>
      <c r="H191" s="143"/>
      <c r="I191" s="143"/>
      <c r="J191" s="143">
        <f t="shared" si="43"/>
        <v>0</v>
      </c>
      <c r="K191" s="140"/>
      <c r="L191" s="143"/>
      <c r="M191" s="144"/>
      <c r="N191" s="143"/>
      <c r="O191" s="145">
        <f t="shared" si="44"/>
        <v>0</v>
      </c>
      <c r="P191" s="145">
        <f t="shared" si="33"/>
        <v>0</v>
      </c>
      <c r="Q191" s="142"/>
      <c r="R191" s="43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B191" s="9"/>
      <c r="EC191" s="9"/>
      <c r="ED191" s="9"/>
      <c r="EE191" s="9"/>
      <c r="EF191" s="9"/>
      <c r="EG191" s="9"/>
      <c r="EH191" s="9"/>
      <c r="EI191" s="9"/>
      <c r="EJ191" s="9"/>
      <c r="EK191" s="9"/>
      <c r="EL191" s="9"/>
      <c r="EM191" s="9"/>
      <c r="EN191" s="9"/>
      <c r="EO191" s="9"/>
      <c r="EP191" s="9"/>
      <c r="EQ191" s="9"/>
      <c r="ER191" s="9"/>
      <c r="ES191" s="9"/>
      <c r="ET191" s="9"/>
      <c r="EU191" s="9"/>
      <c r="EV191" s="9"/>
      <c r="EW191" s="9"/>
      <c r="EX191" s="9"/>
    </row>
    <row r="192" spans="1:154" ht="20.25" x14ac:dyDescent="0.2">
      <c r="A192" s="100"/>
      <c r="B192" s="99"/>
      <c r="C192" s="99"/>
      <c r="D192" s="99"/>
      <c r="E192" s="99"/>
      <c r="F192" s="99">
        <v>13</v>
      </c>
      <c r="G192" s="103" t="s">
        <v>298</v>
      </c>
      <c r="H192" s="143"/>
      <c r="I192" s="143"/>
      <c r="J192" s="143">
        <f t="shared" si="43"/>
        <v>0</v>
      </c>
      <c r="K192" s="140"/>
      <c r="L192" s="143"/>
      <c r="M192" s="144"/>
      <c r="N192" s="143"/>
      <c r="O192" s="145">
        <f t="shared" si="44"/>
        <v>0</v>
      </c>
      <c r="P192" s="145">
        <f t="shared" si="33"/>
        <v>0</v>
      </c>
      <c r="Q192" s="142"/>
      <c r="R192" s="43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9"/>
      <c r="DD192" s="9"/>
      <c r="DE192" s="9"/>
      <c r="DF192" s="9"/>
      <c r="DG192" s="9"/>
      <c r="DH192" s="9"/>
      <c r="DI192" s="9"/>
      <c r="DJ192" s="9"/>
      <c r="DK192" s="9"/>
      <c r="DL192" s="9"/>
      <c r="DM192" s="9"/>
      <c r="DN192" s="9"/>
      <c r="DO192" s="9"/>
      <c r="DP192" s="9"/>
      <c r="DQ192" s="9"/>
      <c r="DR192" s="9"/>
      <c r="DS192" s="9"/>
      <c r="DT192" s="9"/>
      <c r="DU192" s="9"/>
      <c r="DV192" s="9"/>
      <c r="DW192" s="9"/>
      <c r="DX192" s="9"/>
      <c r="DY192" s="9"/>
      <c r="DZ192" s="9"/>
      <c r="EA192" s="9"/>
      <c r="EB192" s="9"/>
      <c r="EC192" s="9"/>
      <c r="ED192" s="9"/>
      <c r="EE192" s="9"/>
      <c r="EF192" s="9"/>
      <c r="EG192" s="9"/>
      <c r="EH192" s="9"/>
      <c r="EI192" s="9"/>
      <c r="EJ192" s="9"/>
      <c r="EK192" s="9"/>
      <c r="EL192" s="9"/>
      <c r="EM192" s="9"/>
      <c r="EN192" s="9"/>
      <c r="EO192" s="9"/>
      <c r="EP192" s="9"/>
      <c r="EQ192" s="9"/>
      <c r="ER192" s="9"/>
      <c r="ES192" s="9"/>
      <c r="ET192" s="9"/>
      <c r="EU192" s="9"/>
      <c r="EV192" s="9"/>
      <c r="EW192" s="9"/>
      <c r="EX192" s="9"/>
    </row>
    <row r="193" spans="1:154" ht="20.25" hidden="1" x14ac:dyDescent="0.2">
      <c r="A193" s="100"/>
      <c r="B193" s="99"/>
      <c r="C193" s="99"/>
      <c r="D193" s="99"/>
      <c r="E193" s="99"/>
      <c r="F193" s="99">
        <v>14</v>
      </c>
      <c r="G193" s="103" t="s">
        <v>272</v>
      </c>
      <c r="H193" s="143"/>
      <c r="I193" s="143"/>
      <c r="J193" s="143">
        <f t="shared" si="43"/>
        <v>0</v>
      </c>
      <c r="K193" s="140"/>
      <c r="L193" s="143"/>
      <c r="M193" s="144"/>
      <c r="N193" s="143"/>
      <c r="O193" s="145">
        <f t="shared" si="44"/>
        <v>0</v>
      </c>
      <c r="P193" s="145">
        <f t="shared" si="33"/>
        <v>0</v>
      </c>
      <c r="Q193" s="142"/>
      <c r="R193" s="43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9"/>
      <c r="DD193" s="9"/>
      <c r="DE193" s="9"/>
      <c r="DF193" s="9"/>
      <c r="DG193" s="9"/>
      <c r="DH193" s="9"/>
      <c r="DI193" s="9"/>
      <c r="DJ193" s="9"/>
      <c r="DK193" s="9"/>
      <c r="DL193" s="9"/>
      <c r="DM193" s="9"/>
      <c r="DN193" s="9"/>
      <c r="DO193" s="9"/>
      <c r="DP193" s="9"/>
      <c r="DQ193" s="9"/>
      <c r="DR193" s="9"/>
      <c r="DS193" s="9"/>
      <c r="DT193" s="9"/>
      <c r="DU193" s="9"/>
      <c r="DV193" s="9"/>
      <c r="DW193" s="9"/>
      <c r="DX193" s="9"/>
      <c r="DY193" s="9"/>
      <c r="DZ193" s="9"/>
      <c r="EA193" s="9"/>
      <c r="EB193" s="9"/>
      <c r="EC193" s="9"/>
      <c r="ED193" s="9"/>
      <c r="EE193" s="9"/>
      <c r="EF193" s="9"/>
      <c r="EG193" s="9"/>
      <c r="EH193" s="9"/>
      <c r="EI193" s="9"/>
      <c r="EJ193" s="9"/>
      <c r="EK193" s="9"/>
      <c r="EL193" s="9"/>
      <c r="EM193" s="9"/>
      <c r="EN193" s="9"/>
      <c r="EO193" s="9"/>
      <c r="EP193" s="9"/>
      <c r="EQ193" s="9"/>
      <c r="ER193" s="9"/>
      <c r="ES193" s="9"/>
      <c r="ET193" s="9"/>
      <c r="EU193" s="9"/>
      <c r="EV193" s="9"/>
      <c r="EW193" s="9"/>
      <c r="EX193" s="9"/>
    </row>
    <row r="194" spans="1:154" ht="40.5" hidden="1" x14ac:dyDescent="0.2">
      <c r="A194" s="100"/>
      <c r="B194" s="99"/>
      <c r="C194" s="99"/>
      <c r="D194" s="99"/>
      <c r="E194" s="99"/>
      <c r="F194" s="99">
        <v>15</v>
      </c>
      <c r="G194" s="103" t="s">
        <v>299</v>
      </c>
      <c r="H194" s="143"/>
      <c r="I194" s="143"/>
      <c r="J194" s="143">
        <f t="shared" si="43"/>
        <v>0</v>
      </c>
      <c r="K194" s="140"/>
      <c r="L194" s="143"/>
      <c r="M194" s="144"/>
      <c r="N194" s="143"/>
      <c r="O194" s="145">
        <f t="shared" si="44"/>
        <v>0</v>
      </c>
      <c r="P194" s="145">
        <f t="shared" si="33"/>
        <v>0</v>
      </c>
      <c r="Q194" s="142"/>
      <c r="R194" s="43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9"/>
      <c r="DD194" s="9"/>
      <c r="DE194" s="9"/>
      <c r="DF194" s="9"/>
      <c r="DG194" s="9"/>
      <c r="DH194" s="9"/>
      <c r="DI194" s="9"/>
      <c r="DJ194" s="9"/>
      <c r="DK194" s="9"/>
      <c r="DL194" s="9"/>
      <c r="DM194" s="9"/>
      <c r="DN194" s="9"/>
      <c r="DO194" s="9"/>
      <c r="DP194" s="9"/>
      <c r="DQ194" s="9"/>
      <c r="DR194" s="9"/>
      <c r="DS194" s="9"/>
      <c r="DT194" s="9"/>
      <c r="DU194" s="9"/>
      <c r="DV194" s="9"/>
      <c r="DW194" s="9"/>
      <c r="DX194" s="9"/>
      <c r="DY194" s="9"/>
      <c r="DZ194" s="9"/>
      <c r="EA194" s="9"/>
      <c r="EB194" s="9"/>
      <c r="EC194" s="9"/>
      <c r="ED194" s="9"/>
      <c r="EE194" s="9"/>
      <c r="EF194" s="9"/>
      <c r="EG194" s="9"/>
      <c r="EH194" s="9"/>
      <c r="EI194" s="9"/>
      <c r="EJ194" s="9"/>
      <c r="EK194" s="9"/>
      <c r="EL194" s="9"/>
      <c r="EM194" s="9"/>
      <c r="EN194" s="9"/>
      <c r="EO194" s="9"/>
      <c r="EP194" s="9"/>
      <c r="EQ194" s="9"/>
      <c r="ER194" s="9"/>
      <c r="ES194" s="9"/>
      <c r="ET194" s="9"/>
      <c r="EU194" s="9"/>
      <c r="EV194" s="9"/>
      <c r="EW194" s="9"/>
      <c r="EX194" s="9"/>
    </row>
    <row r="195" spans="1:154" ht="20.25" x14ac:dyDescent="0.2">
      <c r="A195" s="100"/>
      <c r="B195" s="99"/>
      <c r="C195" s="99"/>
      <c r="D195" s="99"/>
      <c r="E195" s="99"/>
      <c r="F195" s="99">
        <v>17</v>
      </c>
      <c r="G195" s="103" t="s">
        <v>274</v>
      </c>
      <c r="H195" s="143"/>
      <c r="I195" s="143"/>
      <c r="J195" s="143">
        <f t="shared" si="43"/>
        <v>0</v>
      </c>
      <c r="K195" s="140"/>
      <c r="L195" s="143"/>
      <c r="M195" s="144"/>
      <c r="N195" s="143"/>
      <c r="O195" s="145">
        <f t="shared" si="44"/>
        <v>0</v>
      </c>
      <c r="P195" s="145">
        <f t="shared" si="33"/>
        <v>0</v>
      </c>
      <c r="Q195" s="142"/>
      <c r="R195" s="43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9"/>
      <c r="DD195" s="9"/>
      <c r="DE195" s="9"/>
      <c r="DF195" s="9"/>
      <c r="DG195" s="9"/>
      <c r="DH195" s="9"/>
      <c r="DI195" s="9"/>
      <c r="DJ195" s="9"/>
      <c r="DK195" s="9"/>
      <c r="DL195" s="9"/>
      <c r="DM195" s="9"/>
      <c r="DN195" s="9"/>
      <c r="DO195" s="9"/>
      <c r="DP195" s="9"/>
      <c r="DQ195" s="9"/>
      <c r="DR195" s="9"/>
      <c r="DS195" s="9"/>
      <c r="DT195" s="9"/>
      <c r="DU195" s="9"/>
      <c r="DV195" s="9"/>
      <c r="DW195" s="9"/>
      <c r="DX195" s="9"/>
      <c r="DY195" s="9"/>
      <c r="DZ195" s="9"/>
      <c r="EA195" s="9"/>
      <c r="EB195" s="9"/>
      <c r="EC195" s="9"/>
      <c r="ED195" s="9"/>
      <c r="EE195" s="9"/>
      <c r="EF195" s="9"/>
      <c r="EG195" s="9"/>
      <c r="EH195" s="9"/>
      <c r="EI195" s="9"/>
      <c r="EJ195" s="9"/>
      <c r="EK195" s="9"/>
      <c r="EL195" s="9"/>
      <c r="EM195" s="9"/>
      <c r="EN195" s="9"/>
      <c r="EO195" s="9"/>
      <c r="EP195" s="9"/>
      <c r="EQ195" s="9"/>
      <c r="ER195" s="9"/>
      <c r="ES195" s="9"/>
      <c r="ET195" s="9"/>
      <c r="EU195" s="9"/>
      <c r="EV195" s="9"/>
      <c r="EW195" s="9"/>
      <c r="EX195" s="9"/>
    </row>
    <row r="196" spans="1:154" ht="20.25" x14ac:dyDescent="0.2">
      <c r="A196" s="100"/>
      <c r="B196" s="99"/>
      <c r="C196" s="99"/>
      <c r="D196" s="99"/>
      <c r="E196" s="99"/>
      <c r="F196" s="99" t="s">
        <v>90</v>
      </c>
      <c r="G196" s="103" t="s">
        <v>273</v>
      </c>
      <c r="H196" s="143"/>
      <c r="I196" s="143"/>
      <c r="J196" s="143">
        <f t="shared" si="43"/>
        <v>0</v>
      </c>
      <c r="K196" s="140"/>
      <c r="L196" s="143"/>
      <c r="M196" s="144"/>
      <c r="N196" s="143"/>
      <c r="O196" s="145">
        <f t="shared" si="44"/>
        <v>0</v>
      </c>
      <c r="P196" s="145">
        <f t="shared" ref="P196:P259" si="45">L196-O196</f>
        <v>0</v>
      </c>
      <c r="Q196" s="142"/>
      <c r="R196" s="43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9"/>
      <c r="DD196" s="9"/>
      <c r="DE196" s="9"/>
      <c r="DF196" s="9"/>
      <c r="DG196" s="9"/>
      <c r="DH196" s="9"/>
      <c r="DI196" s="9"/>
      <c r="DJ196" s="9"/>
      <c r="DK196" s="9"/>
      <c r="DL196" s="9"/>
      <c r="DM196" s="9"/>
      <c r="DN196" s="9"/>
      <c r="DO196" s="9"/>
      <c r="DP196" s="9"/>
      <c r="DQ196" s="9"/>
      <c r="DR196" s="9"/>
      <c r="DS196" s="9"/>
      <c r="DT196" s="9"/>
      <c r="DU196" s="9"/>
      <c r="DV196" s="9"/>
      <c r="DW196" s="9"/>
      <c r="DX196" s="9"/>
      <c r="DY196" s="9"/>
      <c r="DZ196" s="9"/>
      <c r="EA196" s="9"/>
      <c r="EB196" s="9"/>
      <c r="EC196" s="9"/>
      <c r="ED196" s="9"/>
      <c r="EE196" s="9"/>
      <c r="EF196" s="9"/>
      <c r="EG196" s="9"/>
      <c r="EH196" s="9"/>
      <c r="EI196" s="9"/>
      <c r="EJ196" s="9"/>
      <c r="EK196" s="9"/>
      <c r="EL196" s="9"/>
      <c r="EM196" s="9"/>
      <c r="EN196" s="9"/>
      <c r="EO196" s="9"/>
      <c r="EP196" s="9"/>
      <c r="EQ196" s="9"/>
      <c r="ER196" s="9"/>
      <c r="ES196" s="9"/>
      <c r="ET196" s="9"/>
      <c r="EU196" s="9"/>
      <c r="EV196" s="9"/>
      <c r="EW196" s="9"/>
      <c r="EX196" s="9"/>
    </row>
    <row r="197" spans="1:154" ht="20.25" x14ac:dyDescent="0.2">
      <c r="A197" s="100"/>
      <c r="B197" s="99"/>
      <c r="C197" s="99"/>
      <c r="D197" s="99"/>
      <c r="E197" s="99" t="s">
        <v>30</v>
      </c>
      <c r="F197" s="99"/>
      <c r="G197" s="101" t="s">
        <v>116</v>
      </c>
      <c r="H197" s="143">
        <f>H198</f>
        <v>0</v>
      </c>
      <c r="I197" s="143">
        <f>I198</f>
        <v>0</v>
      </c>
      <c r="J197" s="143">
        <f t="shared" si="43"/>
        <v>0</v>
      </c>
      <c r="K197" s="140"/>
      <c r="L197" s="143">
        <f>L198</f>
        <v>0</v>
      </c>
      <c r="M197" s="144">
        <f>M198</f>
        <v>0</v>
      </c>
      <c r="N197" s="143">
        <f>N198</f>
        <v>0</v>
      </c>
      <c r="O197" s="145">
        <f>O198</f>
        <v>0</v>
      </c>
      <c r="P197" s="145">
        <f t="shared" si="45"/>
        <v>0</v>
      </c>
      <c r="Q197" s="142"/>
      <c r="R197" s="43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9"/>
      <c r="DD197" s="9"/>
      <c r="DE197" s="9"/>
      <c r="DF197" s="9"/>
      <c r="DG197" s="9"/>
      <c r="DH197" s="9"/>
      <c r="DI197" s="9"/>
      <c r="DJ197" s="9"/>
      <c r="DK197" s="9"/>
      <c r="DL197" s="9"/>
      <c r="DM197" s="9"/>
      <c r="DN197" s="9"/>
      <c r="DO197" s="9"/>
      <c r="DP197" s="9"/>
      <c r="DQ197" s="9"/>
      <c r="DR197" s="9"/>
      <c r="DS197" s="9"/>
      <c r="DT197" s="9"/>
      <c r="DU197" s="9"/>
      <c r="DV197" s="9"/>
      <c r="DW197" s="9"/>
      <c r="DX197" s="9"/>
      <c r="DY197" s="9"/>
      <c r="DZ197" s="9"/>
      <c r="EA197" s="9"/>
      <c r="EB197" s="9"/>
      <c r="EC197" s="9"/>
      <c r="ED197" s="9"/>
      <c r="EE197" s="9"/>
      <c r="EF197" s="9"/>
      <c r="EG197" s="9"/>
      <c r="EH197" s="9"/>
      <c r="EI197" s="9"/>
      <c r="EJ197" s="9"/>
      <c r="EK197" s="9"/>
      <c r="EL197" s="9"/>
      <c r="EM197" s="9"/>
      <c r="EN197" s="9"/>
      <c r="EO197" s="9"/>
      <c r="EP197" s="9"/>
      <c r="EQ197" s="9"/>
      <c r="ER197" s="9"/>
      <c r="ES197" s="9"/>
      <c r="ET197" s="9"/>
      <c r="EU197" s="9"/>
      <c r="EV197" s="9"/>
      <c r="EW197" s="9"/>
      <c r="EX197" s="9"/>
    </row>
    <row r="198" spans="1:154" ht="20.25" x14ac:dyDescent="0.2">
      <c r="A198" s="100"/>
      <c r="B198" s="99"/>
      <c r="C198" s="99"/>
      <c r="D198" s="99"/>
      <c r="E198" s="99"/>
      <c r="F198" s="99" t="s">
        <v>33</v>
      </c>
      <c r="G198" s="103" t="s">
        <v>117</v>
      </c>
      <c r="H198" s="143"/>
      <c r="I198" s="143"/>
      <c r="J198" s="143">
        <f t="shared" si="43"/>
        <v>0</v>
      </c>
      <c r="K198" s="140"/>
      <c r="L198" s="143"/>
      <c r="M198" s="144"/>
      <c r="N198" s="143"/>
      <c r="O198" s="145">
        <f t="shared" si="44"/>
        <v>0</v>
      </c>
      <c r="P198" s="145">
        <f t="shared" si="45"/>
        <v>0</v>
      </c>
      <c r="Q198" s="142"/>
      <c r="R198" s="43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9"/>
      <c r="DD198" s="9"/>
      <c r="DE198" s="9"/>
      <c r="DF198" s="9"/>
      <c r="DG198" s="9"/>
      <c r="DH198" s="9"/>
      <c r="DI198" s="9"/>
      <c r="DJ198" s="9"/>
      <c r="DK198" s="9"/>
      <c r="DL198" s="9"/>
      <c r="DM198" s="9"/>
      <c r="DN198" s="9"/>
      <c r="DO198" s="9"/>
      <c r="DP198" s="9"/>
      <c r="DQ198" s="9"/>
      <c r="DR198" s="9"/>
      <c r="DS198" s="9"/>
      <c r="DT198" s="9"/>
      <c r="DU198" s="9"/>
      <c r="DV198" s="9"/>
      <c r="DW198" s="9"/>
      <c r="DX198" s="9"/>
      <c r="DY198" s="9"/>
      <c r="DZ198" s="9"/>
      <c r="EA198" s="9"/>
      <c r="EB198" s="9"/>
      <c r="EC198" s="9"/>
      <c r="ED198" s="9"/>
      <c r="EE198" s="9"/>
      <c r="EF198" s="9"/>
      <c r="EG198" s="9"/>
      <c r="EH198" s="9"/>
      <c r="EI198" s="9"/>
      <c r="EJ198" s="9"/>
      <c r="EK198" s="9"/>
      <c r="EL198" s="9"/>
      <c r="EM198" s="9"/>
      <c r="EN198" s="9"/>
      <c r="EO198" s="9"/>
      <c r="EP198" s="9"/>
      <c r="EQ198" s="9"/>
      <c r="ER198" s="9"/>
      <c r="ES198" s="9"/>
      <c r="ET198" s="9"/>
      <c r="EU198" s="9"/>
      <c r="EV198" s="9"/>
      <c r="EW198" s="9"/>
      <c r="EX198" s="9"/>
    </row>
    <row r="199" spans="1:154" ht="20.25" x14ac:dyDescent="0.2">
      <c r="A199" s="88"/>
      <c r="B199" s="89"/>
      <c r="C199" s="89"/>
      <c r="D199" s="89"/>
      <c r="E199" s="89" t="s">
        <v>43</v>
      </c>
      <c r="F199" s="89"/>
      <c r="G199" s="101" t="s">
        <v>350</v>
      </c>
      <c r="H199" s="139">
        <f>H200+H201+H202+H203+H204+H205</f>
        <v>0</v>
      </c>
      <c r="I199" s="139">
        <f>I200+I201+I202+I203+I204+I205</f>
        <v>0</v>
      </c>
      <c r="J199" s="143">
        <f t="shared" si="43"/>
        <v>0</v>
      </c>
      <c r="K199" s="140"/>
      <c r="L199" s="139">
        <f>L200+L201+L202+L203+L204+L205</f>
        <v>0</v>
      </c>
      <c r="M199" s="121">
        <f>M200+M201+M202+M203+M204+M205</f>
        <v>0</v>
      </c>
      <c r="N199" s="139">
        <f>N200+N201+N202+N203+N204+N205</f>
        <v>0</v>
      </c>
      <c r="O199" s="141">
        <f>O200+O201+O202+O203+O204+O205</f>
        <v>0</v>
      </c>
      <c r="P199" s="141">
        <f t="shared" si="45"/>
        <v>0</v>
      </c>
      <c r="Q199" s="142"/>
      <c r="R199" s="43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9"/>
      <c r="DD199" s="9"/>
      <c r="DE199" s="9"/>
      <c r="DF199" s="9"/>
      <c r="DG199" s="9"/>
      <c r="DH199" s="9"/>
      <c r="DI199" s="9"/>
      <c r="DJ199" s="9"/>
      <c r="DK199" s="9"/>
      <c r="DL199" s="9"/>
      <c r="DM199" s="9"/>
      <c r="DN199" s="9"/>
      <c r="DO199" s="9"/>
      <c r="DP199" s="9"/>
      <c r="DQ199" s="9"/>
      <c r="DR199" s="9"/>
      <c r="DS199" s="9"/>
      <c r="DT199" s="9"/>
      <c r="DU199" s="9"/>
      <c r="DV199" s="9"/>
      <c r="DW199" s="9"/>
      <c r="DX199" s="9"/>
      <c r="DY199" s="9"/>
      <c r="DZ199" s="9"/>
      <c r="EA199" s="9"/>
      <c r="EB199" s="9"/>
      <c r="EC199" s="9"/>
      <c r="ED199" s="9"/>
      <c r="EE199" s="9"/>
      <c r="EF199" s="9"/>
      <c r="EG199" s="9"/>
      <c r="EH199" s="9"/>
      <c r="EI199" s="9"/>
      <c r="EJ199" s="9"/>
      <c r="EK199" s="9"/>
      <c r="EL199" s="9"/>
      <c r="EM199" s="9"/>
      <c r="EN199" s="9"/>
      <c r="EO199" s="9"/>
      <c r="EP199" s="9"/>
      <c r="EQ199" s="9"/>
      <c r="ER199" s="9"/>
      <c r="ES199" s="9"/>
      <c r="ET199" s="9"/>
      <c r="EU199" s="9"/>
      <c r="EV199" s="9"/>
      <c r="EW199" s="9"/>
      <c r="EX199" s="9"/>
    </row>
    <row r="200" spans="1:154" ht="20.25" hidden="1" x14ac:dyDescent="0.2">
      <c r="A200" s="100"/>
      <c r="B200" s="99"/>
      <c r="C200" s="99"/>
      <c r="D200" s="99"/>
      <c r="E200" s="99"/>
      <c r="F200" s="99" t="s">
        <v>32</v>
      </c>
      <c r="G200" s="103" t="s">
        <v>119</v>
      </c>
      <c r="H200" s="143"/>
      <c r="I200" s="143"/>
      <c r="J200" s="143">
        <f t="shared" si="43"/>
        <v>0</v>
      </c>
      <c r="K200" s="140"/>
      <c r="L200" s="143"/>
      <c r="M200" s="144"/>
      <c r="N200" s="143"/>
      <c r="O200" s="145">
        <f t="shared" si="44"/>
        <v>0</v>
      </c>
      <c r="P200" s="145">
        <f t="shared" si="45"/>
        <v>0</v>
      </c>
      <c r="Q200" s="142"/>
      <c r="R200" s="43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9"/>
      <c r="DD200" s="9"/>
      <c r="DE200" s="9"/>
      <c r="DF200" s="9"/>
      <c r="DG200" s="9"/>
      <c r="DH200" s="9"/>
      <c r="DI200" s="9"/>
      <c r="DJ200" s="9"/>
      <c r="DK200" s="9"/>
      <c r="DL200" s="9"/>
      <c r="DM200" s="9"/>
      <c r="DN200" s="9"/>
      <c r="DO200" s="9"/>
      <c r="DP200" s="9"/>
      <c r="DQ200" s="9"/>
      <c r="DR200" s="9"/>
      <c r="DS200" s="9"/>
      <c r="DT200" s="9"/>
      <c r="DU200" s="9"/>
      <c r="DV200" s="9"/>
      <c r="DW200" s="9"/>
      <c r="DX200" s="9"/>
      <c r="DY200" s="9"/>
      <c r="DZ200" s="9"/>
      <c r="EA200" s="9"/>
      <c r="EB200" s="9"/>
      <c r="EC200" s="9"/>
      <c r="ED200" s="9"/>
      <c r="EE200" s="9"/>
      <c r="EF200" s="9"/>
      <c r="EG200" s="9"/>
      <c r="EH200" s="9"/>
      <c r="EI200" s="9"/>
      <c r="EJ200" s="9"/>
      <c r="EK200" s="9"/>
      <c r="EL200" s="9"/>
      <c r="EM200" s="9"/>
      <c r="EN200" s="9"/>
      <c r="EO200" s="9"/>
      <c r="EP200" s="9"/>
      <c r="EQ200" s="9"/>
      <c r="ER200" s="9"/>
      <c r="ES200" s="9"/>
      <c r="ET200" s="9"/>
      <c r="EU200" s="9"/>
      <c r="EV200" s="9"/>
      <c r="EW200" s="9"/>
      <c r="EX200" s="9"/>
    </row>
    <row r="201" spans="1:154" ht="20.25" hidden="1" x14ac:dyDescent="0.2">
      <c r="A201" s="100"/>
      <c r="B201" s="99"/>
      <c r="C201" s="99"/>
      <c r="D201" s="99"/>
      <c r="E201" s="99"/>
      <c r="F201" s="99" t="s">
        <v>30</v>
      </c>
      <c r="G201" s="103" t="s">
        <v>351</v>
      </c>
      <c r="H201" s="143"/>
      <c r="I201" s="143"/>
      <c r="J201" s="143">
        <f t="shared" si="43"/>
        <v>0</v>
      </c>
      <c r="K201" s="140"/>
      <c r="L201" s="143"/>
      <c r="M201" s="144"/>
      <c r="N201" s="143"/>
      <c r="O201" s="145">
        <f t="shared" si="44"/>
        <v>0</v>
      </c>
      <c r="P201" s="145">
        <f t="shared" si="45"/>
        <v>0</v>
      </c>
      <c r="Q201" s="142"/>
      <c r="R201" s="43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9"/>
      <c r="DD201" s="9"/>
      <c r="DE201" s="9"/>
      <c r="DF201" s="9"/>
      <c r="DG201" s="9"/>
      <c r="DH201" s="9"/>
      <c r="DI201" s="9"/>
      <c r="DJ201" s="9"/>
      <c r="DK201" s="9"/>
      <c r="DL201" s="9"/>
      <c r="DM201" s="9"/>
      <c r="DN201" s="9"/>
      <c r="DO201" s="9"/>
      <c r="DP201" s="9"/>
      <c r="DQ201" s="9"/>
      <c r="DR201" s="9"/>
      <c r="DS201" s="9"/>
      <c r="DT201" s="9"/>
      <c r="DU201" s="9"/>
      <c r="DV201" s="9"/>
      <c r="DW201" s="9"/>
      <c r="DX201" s="9"/>
      <c r="DY201" s="9"/>
      <c r="DZ201" s="9"/>
      <c r="EA201" s="9"/>
      <c r="EB201" s="9"/>
      <c r="EC201" s="9"/>
      <c r="ED201" s="9"/>
      <c r="EE201" s="9"/>
      <c r="EF201" s="9"/>
      <c r="EG201" s="9"/>
      <c r="EH201" s="9"/>
      <c r="EI201" s="9"/>
      <c r="EJ201" s="9"/>
      <c r="EK201" s="9"/>
      <c r="EL201" s="9"/>
      <c r="EM201" s="9"/>
      <c r="EN201" s="9"/>
      <c r="EO201" s="9"/>
      <c r="EP201" s="9"/>
      <c r="EQ201" s="9"/>
      <c r="ER201" s="9"/>
      <c r="ES201" s="9"/>
      <c r="ET201" s="9"/>
      <c r="EU201" s="9"/>
      <c r="EV201" s="9"/>
      <c r="EW201" s="9"/>
      <c r="EX201" s="9"/>
    </row>
    <row r="202" spans="1:154" ht="20.25" hidden="1" x14ac:dyDescent="0.2">
      <c r="A202" s="100"/>
      <c r="B202" s="99"/>
      <c r="C202" s="99"/>
      <c r="D202" s="99"/>
      <c r="E202" s="99"/>
      <c r="F202" s="99" t="s">
        <v>43</v>
      </c>
      <c r="G202" s="103" t="s">
        <v>352</v>
      </c>
      <c r="H202" s="143"/>
      <c r="I202" s="143"/>
      <c r="J202" s="143">
        <f t="shared" si="43"/>
        <v>0</v>
      </c>
      <c r="K202" s="140"/>
      <c r="L202" s="143"/>
      <c r="M202" s="144"/>
      <c r="N202" s="143"/>
      <c r="O202" s="145">
        <f t="shared" si="44"/>
        <v>0</v>
      </c>
      <c r="P202" s="145">
        <f t="shared" si="45"/>
        <v>0</v>
      </c>
      <c r="Q202" s="142"/>
      <c r="R202" s="43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9"/>
      <c r="DD202" s="9"/>
      <c r="DE202" s="9"/>
      <c r="DF202" s="9"/>
      <c r="DG202" s="9"/>
      <c r="DH202" s="9"/>
      <c r="DI202" s="9"/>
      <c r="DJ202" s="9"/>
      <c r="DK202" s="9"/>
      <c r="DL202" s="9"/>
      <c r="DM202" s="9"/>
      <c r="DN202" s="9"/>
      <c r="DO202" s="9"/>
      <c r="DP202" s="9"/>
      <c r="DQ202" s="9"/>
      <c r="DR202" s="9"/>
      <c r="DS202" s="9"/>
      <c r="DT202" s="9"/>
      <c r="DU202" s="9"/>
      <c r="DV202" s="9"/>
      <c r="DW202" s="9"/>
      <c r="DX202" s="9"/>
      <c r="DY202" s="9"/>
      <c r="DZ202" s="9"/>
      <c r="EA202" s="9"/>
      <c r="EB202" s="9"/>
      <c r="EC202" s="9"/>
      <c r="ED202" s="9"/>
      <c r="EE202" s="9"/>
      <c r="EF202" s="9"/>
      <c r="EG202" s="9"/>
      <c r="EH202" s="9"/>
      <c r="EI202" s="9"/>
      <c r="EJ202" s="9"/>
      <c r="EK202" s="9"/>
      <c r="EL202" s="9"/>
      <c r="EM202" s="9"/>
      <c r="EN202" s="9"/>
      <c r="EO202" s="9"/>
      <c r="EP202" s="9"/>
      <c r="EQ202" s="9"/>
      <c r="ER202" s="9"/>
      <c r="ES202" s="9"/>
      <c r="ET202" s="9"/>
      <c r="EU202" s="9"/>
      <c r="EV202" s="9"/>
      <c r="EW202" s="9"/>
      <c r="EX202" s="9"/>
    </row>
    <row r="203" spans="1:154" ht="40.5" hidden="1" x14ac:dyDescent="0.2">
      <c r="A203" s="100"/>
      <c r="B203" s="99"/>
      <c r="C203" s="99"/>
      <c r="D203" s="99"/>
      <c r="E203" s="99"/>
      <c r="F203" s="99" t="s">
        <v>22</v>
      </c>
      <c r="G203" s="103" t="s">
        <v>122</v>
      </c>
      <c r="H203" s="143"/>
      <c r="I203" s="143"/>
      <c r="J203" s="143">
        <f t="shared" si="43"/>
        <v>0</v>
      </c>
      <c r="K203" s="140"/>
      <c r="L203" s="143"/>
      <c r="M203" s="144"/>
      <c r="N203" s="143"/>
      <c r="O203" s="145">
        <f t="shared" si="44"/>
        <v>0</v>
      </c>
      <c r="P203" s="145">
        <f t="shared" si="45"/>
        <v>0</v>
      </c>
      <c r="Q203" s="142"/>
      <c r="R203" s="43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9"/>
      <c r="DD203" s="9"/>
      <c r="DE203" s="9"/>
      <c r="DF203" s="9"/>
      <c r="DG203" s="9"/>
      <c r="DH203" s="9"/>
      <c r="DI203" s="9"/>
      <c r="DJ203" s="9"/>
      <c r="DK203" s="9"/>
      <c r="DL203" s="9"/>
      <c r="DM203" s="9"/>
      <c r="DN203" s="9"/>
      <c r="DO203" s="9"/>
      <c r="DP203" s="9"/>
      <c r="DQ203" s="9"/>
      <c r="DR203" s="9"/>
      <c r="DS203" s="9"/>
      <c r="DT203" s="9"/>
      <c r="DU203" s="9"/>
      <c r="DV203" s="9"/>
      <c r="DW203" s="9"/>
      <c r="DX203" s="9"/>
      <c r="DY203" s="9"/>
      <c r="DZ203" s="9"/>
      <c r="EA203" s="9"/>
      <c r="EB203" s="9"/>
      <c r="EC203" s="9"/>
      <c r="ED203" s="9"/>
      <c r="EE203" s="9"/>
      <c r="EF203" s="9"/>
      <c r="EG203" s="9"/>
      <c r="EH203" s="9"/>
      <c r="EI203" s="9"/>
      <c r="EJ203" s="9"/>
      <c r="EK203" s="9"/>
      <c r="EL203" s="9"/>
      <c r="EM203" s="9"/>
      <c r="EN203" s="9"/>
      <c r="EO203" s="9"/>
      <c r="EP203" s="9"/>
      <c r="EQ203" s="9"/>
      <c r="ER203" s="9"/>
      <c r="ES203" s="9"/>
      <c r="ET203" s="9"/>
      <c r="EU203" s="9"/>
      <c r="EV203" s="9"/>
      <c r="EW203" s="9"/>
      <c r="EX203" s="9"/>
    </row>
    <row r="204" spans="1:154" ht="20.25" hidden="1" x14ac:dyDescent="0.2">
      <c r="A204" s="100"/>
      <c r="B204" s="99"/>
      <c r="C204" s="99"/>
      <c r="D204" s="99"/>
      <c r="E204" s="99"/>
      <c r="F204" s="99" t="s">
        <v>33</v>
      </c>
      <c r="G204" s="103" t="s">
        <v>123</v>
      </c>
      <c r="H204" s="143"/>
      <c r="I204" s="143"/>
      <c r="J204" s="143">
        <f t="shared" si="43"/>
        <v>0</v>
      </c>
      <c r="K204" s="140"/>
      <c r="L204" s="143"/>
      <c r="M204" s="144"/>
      <c r="N204" s="143"/>
      <c r="O204" s="145">
        <f t="shared" si="44"/>
        <v>0</v>
      </c>
      <c r="P204" s="145">
        <f t="shared" si="45"/>
        <v>0</v>
      </c>
      <c r="Q204" s="142"/>
      <c r="R204" s="43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9"/>
      <c r="DD204" s="9"/>
      <c r="DE204" s="9"/>
      <c r="DF204" s="9"/>
      <c r="DG204" s="9"/>
      <c r="DH204" s="9"/>
      <c r="DI204" s="9"/>
      <c r="DJ204" s="9"/>
      <c r="DK204" s="9"/>
      <c r="DL204" s="9"/>
      <c r="DM204" s="9"/>
      <c r="DN204" s="9"/>
      <c r="DO204" s="9"/>
      <c r="DP204" s="9"/>
      <c r="DQ204" s="9"/>
      <c r="DR204" s="9"/>
      <c r="DS204" s="9"/>
      <c r="DT204" s="9"/>
      <c r="DU204" s="9"/>
      <c r="DV204" s="9"/>
      <c r="DW204" s="9"/>
      <c r="DX204" s="9"/>
      <c r="DY204" s="9"/>
      <c r="DZ204" s="9"/>
      <c r="EA204" s="9"/>
      <c r="EB204" s="9"/>
      <c r="EC204" s="9"/>
      <c r="ED204" s="9"/>
      <c r="EE204" s="9"/>
      <c r="EF204" s="9"/>
      <c r="EG204" s="9"/>
      <c r="EH204" s="9"/>
      <c r="EI204" s="9"/>
      <c r="EJ204" s="9"/>
      <c r="EK204" s="9"/>
      <c r="EL204" s="9"/>
      <c r="EM204" s="9"/>
      <c r="EN204" s="9"/>
      <c r="EO204" s="9"/>
      <c r="EP204" s="9"/>
      <c r="EQ204" s="9"/>
      <c r="ER204" s="9"/>
      <c r="ES204" s="9"/>
      <c r="ET204" s="9"/>
      <c r="EU204" s="9"/>
      <c r="EV204" s="9"/>
      <c r="EW204" s="9"/>
      <c r="EX204" s="9"/>
    </row>
    <row r="205" spans="1:154" ht="20.25" x14ac:dyDescent="0.2">
      <c r="A205" s="100"/>
      <c r="B205" s="99"/>
      <c r="C205" s="99"/>
      <c r="D205" s="99"/>
      <c r="E205" s="99"/>
      <c r="F205" s="99" t="s">
        <v>124</v>
      </c>
      <c r="G205" s="103" t="s">
        <v>125</v>
      </c>
      <c r="H205" s="143"/>
      <c r="I205" s="143"/>
      <c r="J205" s="143">
        <f t="shared" si="43"/>
        <v>0</v>
      </c>
      <c r="K205" s="140"/>
      <c r="L205" s="143"/>
      <c r="M205" s="144"/>
      <c r="N205" s="143"/>
      <c r="O205" s="145">
        <f t="shared" si="44"/>
        <v>0</v>
      </c>
      <c r="P205" s="145">
        <f t="shared" si="45"/>
        <v>0</v>
      </c>
      <c r="Q205" s="142"/>
      <c r="R205" s="43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9"/>
      <c r="DD205" s="9"/>
      <c r="DE205" s="9"/>
      <c r="DF205" s="9"/>
      <c r="DG205" s="9"/>
      <c r="DH205" s="9"/>
      <c r="DI205" s="9"/>
      <c r="DJ205" s="9"/>
      <c r="DK205" s="9"/>
      <c r="DL205" s="9"/>
      <c r="DM205" s="9"/>
      <c r="DN205" s="9"/>
      <c r="DO205" s="9"/>
      <c r="DP205" s="9"/>
      <c r="DQ205" s="9"/>
      <c r="DR205" s="9"/>
      <c r="DS205" s="9"/>
      <c r="DT205" s="9"/>
      <c r="DU205" s="9"/>
      <c r="DV205" s="9"/>
      <c r="DW205" s="9"/>
      <c r="DX205" s="9"/>
      <c r="DY205" s="9"/>
      <c r="DZ205" s="9"/>
      <c r="EA205" s="9"/>
      <c r="EB205" s="9"/>
      <c r="EC205" s="9"/>
      <c r="ED205" s="9"/>
      <c r="EE205" s="9"/>
      <c r="EF205" s="9"/>
      <c r="EG205" s="9"/>
      <c r="EH205" s="9"/>
      <c r="EI205" s="9"/>
      <c r="EJ205" s="9"/>
      <c r="EK205" s="9"/>
      <c r="EL205" s="9"/>
      <c r="EM205" s="9"/>
      <c r="EN205" s="9"/>
      <c r="EO205" s="9"/>
      <c r="EP205" s="9"/>
      <c r="EQ205" s="9"/>
      <c r="ER205" s="9"/>
      <c r="ES205" s="9"/>
      <c r="ET205" s="9"/>
      <c r="EU205" s="9"/>
      <c r="EV205" s="9"/>
      <c r="EW205" s="9"/>
      <c r="EX205" s="9"/>
    </row>
    <row r="206" spans="1:154" ht="20.25" x14ac:dyDescent="0.2">
      <c r="A206" s="88"/>
      <c r="B206" s="89"/>
      <c r="C206" s="89"/>
      <c r="D206" s="89" t="s">
        <v>89</v>
      </c>
      <c r="E206" s="89"/>
      <c r="F206" s="89"/>
      <c r="G206" s="138" t="s">
        <v>66</v>
      </c>
      <c r="H206" s="139">
        <f>H207+H218+H219+H223+H226+H227+H228+H229</f>
        <v>1000</v>
      </c>
      <c r="I206" s="139">
        <f>I207+I218+I219+I223+I226+I227+I228+I229</f>
        <v>361.75</v>
      </c>
      <c r="J206" s="139">
        <f>J207+J218+J219+J223+J226+J227+J228+J229</f>
        <v>638.25</v>
      </c>
      <c r="K206" s="140">
        <f>ROUND(I206/H206*100,2)</f>
        <v>36.18</v>
      </c>
      <c r="L206" s="139">
        <f>L207+L218+L219+L223+L226+L227+L228+L229</f>
        <v>0</v>
      </c>
      <c r="M206" s="139">
        <f>M207+M218+M219+M223+M226+M227+M228+M229</f>
        <v>0</v>
      </c>
      <c r="N206" s="139">
        <f>N207+N218+N219+N223+N226+N227+N228+N229</f>
        <v>361.75</v>
      </c>
      <c r="O206" s="207">
        <f t="shared" ref="O206" si="46">O207+O218+O219+O223+O226+O227+O228+O229</f>
        <v>361.75</v>
      </c>
      <c r="P206" s="141">
        <f t="shared" si="45"/>
        <v>-361.75</v>
      </c>
      <c r="Q206" s="142" t="e">
        <f t="shared" ref="Q206:Q246" si="47">ROUND(O206/L206*100,2)</f>
        <v>#DIV/0!</v>
      </c>
      <c r="R206" s="43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9"/>
      <c r="DD206" s="9"/>
      <c r="DE206" s="9"/>
      <c r="DF206" s="9"/>
      <c r="DG206" s="9"/>
      <c r="DH206" s="9"/>
      <c r="DI206" s="9"/>
      <c r="DJ206" s="9"/>
      <c r="DK206" s="9"/>
      <c r="DL206" s="9"/>
      <c r="DM206" s="9"/>
      <c r="DN206" s="9"/>
      <c r="DO206" s="9"/>
      <c r="DP206" s="9"/>
      <c r="DQ206" s="9"/>
      <c r="DR206" s="9"/>
      <c r="DS206" s="9"/>
      <c r="DT206" s="9"/>
      <c r="DU206" s="9"/>
      <c r="DV206" s="9"/>
      <c r="DW206" s="9"/>
      <c r="DX206" s="9"/>
      <c r="DY206" s="9"/>
      <c r="DZ206" s="9"/>
      <c r="EA206" s="9"/>
      <c r="EB206" s="9"/>
      <c r="EC206" s="9"/>
      <c r="ED206" s="9"/>
      <c r="EE206" s="9"/>
      <c r="EF206" s="9"/>
      <c r="EG206" s="9"/>
      <c r="EH206" s="9"/>
      <c r="EI206" s="9"/>
      <c r="EJ206" s="9"/>
      <c r="EK206" s="9"/>
      <c r="EL206" s="9"/>
      <c r="EM206" s="9"/>
      <c r="EN206" s="9"/>
      <c r="EO206" s="9"/>
      <c r="EP206" s="9"/>
      <c r="EQ206" s="9"/>
      <c r="ER206" s="9"/>
      <c r="ES206" s="9"/>
      <c r="ET206" s="9"/>
      <c r="EU206" s="9"/>
      <c r="EV206" s="9"/>
      <c r="EW206" s="9"/>
      <c r="EX206" s="9"/>
    </row>
    <row r="207" spans="1:154" ht="20.25" x14ac:dyDescent="0.2">
      <c r="A207" s="88"/>
      <c r="B207" s="89"/>
      <c r="C207" s="89"/>
      <c r="D207" s="89"/>
      <c r="E207" s="89" t="s">
        <v>32</v>
      </c>
      <c r="F207" s="89"/>
      <c r="G207" s="101" t="s">
        <v>144</v>
      </c>
      <c r="H207" s="139">
        <f>SUM(H208:H217)</f>
        <v>1000</v>
      </c>
      <c r="I207" s="139">
        <f>SUM(I208:I217)</f>
        <v>361.75</v>
      </c>
      <c r="J207" s="139">
        <f>SUM(J208:J217)</f>
        <v>638.25</v>
      </c>
      <c r="K207" s="140">
        <f>ROUND(I207/H207*100,2)</f>
        <v>36.18</v>
      </c>
      <c r="L207" s="139">
        <f>SUM(L208:L217)</f>
        <v>0</v>
      </c>
      <c r="M207" s="121">
        <f>SUM(M208:M217)</f>
        <v>0</v>
      </c>
      <c r="N207" s="139">
        <f>SUM(N208:N217)</f>
        <v>361.75</v>
      </c>
      <c r="O207" s="141">
        <f>SUM(O208:O217)</f>
        <v>361.75</v>
      </c>
      <c r="P207" s="141">
        <f t="shared" si="45"/>
        <v>-361.75</v>
      </c>
      <c r="Q207" s="142" t="e">
        <f t="shared" si="47"/>
        <v>#DIV/0!</v>
      </c>
      <c r="R207" s="43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9"/>
      <c r="DD207" s="9"/>
      <c r="DE207" s="9"/>
      <c r="DF207" s="9"/>
      <c r="DG207" s="9"/>
      <c r="DH207" s="9"/>
      <c r="DI207" s="9"/>
      <c r="DJ207" s="9"/>
      <c r="DK207" s="9"/>
      <c r="DL207" s="9"/>
      <c r="DM207" s="9"/>
      <c r="DN207" s="9"/>
      <c r="DO207" s="9"/>
      <c r="DP207" s="9"/>
      <c r="DQ207" s="9"/>
      <c r="DR207" s="9"/>
      <c r="DS207" s="9"/>
      <c r="DT207" s="9"/>
      <c r="DU207" s="9"/>
      <c r="DV207" s="9"/>
      <c r="DW207" s="9"/>
      <c r="DX207" s="9"/>
      <c r="DY207" s="9"/>
      <c r="DZ207" s="9"/>
      <c r="EA207" s="9"/>
      <c r="EB207" s="9"/>
      <c r="EC207" s="9"/>
      <c r="ED207" s="9"/>
      <c r="EE207" s="9"/>
      <c r="EF207" s="9"/>
      <c r="EG207" s="9"/>
      <c r="EH207" s="9"/>
      <c r="EI207" s="9"/>
      <c r="EJ207" s="9"/>
      <c r="EK207" s="9"/>
      <c r="EL207" s="9"/>
      <c r="EM207" s="9"/>
      <c r="EN207" s="9"/>
      <c r="EO207" s="9"/>
      <c r="EP207" s="9"/>
      <c r="EQ207" s="9"/>
      <c r="ER207" s="9"/>
      <c r="ES207" s="9"/>
      <c r="ET207" s="9"/>
      <c r="EU207" s="9"/>
      <c r="EV207" s="9"/>
      <c r="EW207" s="9"/>
      <c r="EX207" s="9"/>
    </row>
    <row r="208" spans="1:154" ht="20.25" x14ac:dyDescent="0.2">
      <c r="A208" s="100"/>
      <c r="B208" s="99"/>
      <c r="C208" s="99"/>
      <c r="D208" s="99"/>
      <c r="E208" s="99"/>
      <c r="F208" s="99" t="s">
        <v>32</v>
      </c>
      <c r="G208" s="103" t="s">
        <v>169</v>
      </c>
      <c r="H208" s="143"/>
      <c r="I208" s="143"/>
      <c r="J208" s="143">
        <f t="shared" ref="J208:J260" si="48">H208-I208</f>
        <v>0</v>
      </c>
      <c r="K208" s="140"/>
      <c r="L208" s="143"/>
      <c r="M208" s="144"/>
      <c r="N208" s="143"/>
      <c r="O208" s="145">
        <f t="shared" ref="O208:O218" si="49">M208+N208</f>
        <v>0</v>
      </c>
      <c r="P208" s="145">
        <f t="shared" si="45"/>
        <v>0</v>
      </c>
      <c r="Q208" s="142"/>
      <c r="R208" s="43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9"/>
      <c r="DD208" s="9"/>
      <c r="DE208" s="9"/>
      <c r="DF208" s="9"/>
      <c r="DG208" s="9"/>
      <c r="DH208" s="9"/>
      <c r="DI208" s="9"/>
      <c r="DJ208" s="9"/>
      <c r="DK208" s="9"/>
      <c r="DL208" s="9"/>
      <c r="DM208" s="9"/>
      <c r="DN208" s="9"/>
      <c r="DO208" s="9"/>
      <c r="DP208" s="9"/>
      <c r="DQ208" s="9"/>
      <c r="DR208" s="9"/>
      <c r="DS208" s="9"/>
      <c r="DT208" s="9"/>
      <c r="DU208" s="9"/>
      <c r="DV208" s="9"/>
      <c r="DW208" s="9"/>
      <c r="DX208" s="9"/>
      <c r="DY208" s="9"/>
      <c r="DZ208" s="9"/>
      <c r="EA208" s="9"/>
      <c r="EB208" s="9"/>
      <c r="EC208" s="9"/>
      <c r="ED208" s="9"/>
      <c r="EE208" s="9"/>
      <c r="EF208" s="9"/>
      <c r="EG208" s="9"/>
      <c r="EH208" s="9"/>
      <c r="EI208" s="9"/>
      <c r="EJ208" s="9"/>
      <c r="EK208" s="9"/>
      <c r="EL208" s="9"/>
      <c r="EM208" s="9"/>
      <c r="EN208" s="9"/>
      <c r="EO208" s="9"/>
      <c r="EP208" s="9"/>
      <c r="EQ208" s="9"/>
      <c r="ER208" s="9"/>
      <c r="ES208" s="9"/>
      <c r="ET208" s="9"/>
      <c r="EU208" s="9"/>
      <c r="EV208" s="9"/>
      <c r="EW208" s="9"/>
      <c r="EX208" s="9"/>
    </row>
    <row r="209" spans="1:154" ht="20.25" x14ac:dyDescent="0.2">
      <c r="A209" s="100"/>
      <c r="B209" s="99"/>
      <c r="C209" s="99"/>
      <c r="D209" s="99"/>
      <c r="E209" s="99"/>
      <c r="F209" s="99" t="s">
        <v>30</v>
      </c>
      <c r="G209" s="103" t="s">
        <v>301</v>
      </c>
      <c r="H209" s="143"/>
      <c r="I209" s="143"/>
      <c r="J209" s="143">
        <f t="shared" si="48"/>
        <v>0</v>
      </c>
      <c r="K209" s="140"/>
      <c r="L209" s="143"/>
      <c r="M209" s="144"/>
      <c r="N209" s="143"/>
      <c r="O209" s="145">
        <f t="shared" si="49"/>
        <v>0</v>
      </c>
      <c r="P209" s="145">
        <f t="shared" si="45"/>
        <v>0</v>
      </c>
      <c r="Q209" s="142"/>
      <c r="R209" s="43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9"/>
      <c r="DD209" s="9"/>
      <c r="DE209" s="9"/>
      <c r="DF209" s="9"/>
      <c r="DG209" s="9"/>
      <c r="DH209" s="9"/>
      <c r="DI209" s="9"/>
      <c r="DJ209" s="9"/>
      <c r="DK209" s="9"/>
      <c r="DL209" s="9"/>
      <c r="DM209" s="9"/>
      <c r="DN209" s="9"/>
      <c r="DO209" s="9"/>
      <c r="DP209" s="9"/>
      <c r="DQ209" s="9"/>
      <c r="DR209" s="9"/>
      <c r="DS209" s="9"/>
      <c r="DT209" s="9"/>
      <c r="DU209" s="9"/>
      <c r="DV209" s="9"/>
      <c r="DW209" s="9"/>
      <c r="DX209" s="9"/>
      <c r="DY209" s="9"/>
      <c r="DZ209" s="9"/>
      <c r="EA209" s="9"/>
      <c r="EB209" s="9"/>
      <c r="EC209" s="9"/>
      <c r="ED209" s="9"/>
      <c r="EE209" s="9"/>
      <c r="EF209" s="9"/>
      <c r="EG209" s="9"/>
      <c r="EH209" s="9"/>
      <c r="EI209" s="9"/>
      <c r="EJ209" s="9"/>
      <c r="EK209" s="9"/>
      <c r="EL209" s="9"/>
      <c r="EM209" s="9"/>
      <c r="EN209" s="9"/>
      <c r="EO209" s="9"/>
      <c r="EP209" s="9"/>
      <c r="EQ209" s="9"/>
      <c r="ER209" s="9"/>
      <c r="ES209" s="9"/>
      <c r="ET209" s="9"/>
      <c r="EU209" s="9"/>
      <c r="EV209" s="9"/>
      <c r="EW209" s="9"/>
      <c r="EX209" s="9"/>
    </row>
    <row r="210" spans="1:154" ht="20.25" x14ac:dyDescent="0.2">
      <c r="A210" s="100"/>
      <c r="B210" s="99"/>
      <c r="C210" s="99"/>
      <c r="D210" s="99"/>
      <c r="E210" s="99"/>
      <c r="F210" s="99" t="s">
        <v>43</v>
      </c>
      <c r="G210" s="103" t="s">
        <v>145</v>
      </c>
      <c r="H210" s="143">
        <v>300</v>
      </c>
      <c r="I210" s="143">
        <f>O210</f>
        <v>300</v>
      </c>
      <c r="J210" s="143">
        <f t="shared" si="48"/>
        <v>0</v>
      </c>
      <c r="K210" s="140">
        <f t="shared" ref="K210:K217" si="50">ROUND(I210/H210*100,2)</f>
        <v>100</v>
      </c>
      <c r="L210" s="143"/>
      <c r="M210" s="144"/>
      <c r="N210" s="143">
        <v>300</v>
      </c>
      <c r="O210" s="145">
        <f t="shared" si="49"/>
        <v>300</v>
      </c>
      <c r="P210" s="145">
        <f t="shared" si="45"/>
        <v>-300</v>
      </c>
      <c r="Q210" s="142" t="e">
        <f t="shared" si="47"/>
        <v>#DIV/0!</v>
      </c>
      <c r="R210" s="43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9"/>
      <c r="DD210" s="9"/>
      <c r="DE210" s="9"/>
      <c r="DF210" s="9"/>
      <c r="DG210" s="9"/>
      <c r="DH210" s="9"/>
      <c r="DI210" s="9"/>
      <c r="DJ210" s="9"/>
      <c r="DK210" s="9"/>
      <c r="DL210" s="9"/>
      <c r="DM210" s="9"/>
      <c r="DN210" s="9"/>
      <c r="DO210" s="9"/>
      <c r="DP210" s="9"/>
      <c r="DQ210" s="9"/>
      <c r="DR210" s="9"/>
      <c r="DS210" s="9"/>
      <c r="DT210" s="9"/>
      <c r="DU210" s="9"/>
      <c r="DV210" s="9"/>
      <c r="DW210" s="9"/>
      <c r="DX210" s="9"/>
      <c r="DY210" s="9"/>
      <c r="DZ210" s="9"/>
      <c r="EA210" s="9"/>
      <c r="EB210" s="9"/>
      <c r="EC210" s="9"/>
      <c r="ED210" s="9"/>
      <c r="EE210" s="9"/>
      <c r="EF210" s="9"/>
      <c r="EG210" s="9"/>
      <c r="EH210" s="9"/>
      <c r="EI210" s="9"/>
      <c r="EJ210" s="9"/>
      <c r="EK210" s="9"/>
      <c r="EL210" s="9"/>
      <c r="EM210" s="9"/>
      <c r="EN210" s="9"/>
      <c r="EO210" s="9"/>
      <c r="EP210" s="9"/>
      <c r="EQ210" s="9"/>
      <c r="ER210" s="9"/>
      <c r="ES210" s="9"/>
      <c r="ET210" s="9"/>
      <c r="EU210" s="9"/>
      <c r="EV210" s="9"/>
      <c r="EW210" s="9"/>
      <c r="EX210" s="9"/>
    </row>
    <row r="211" spans="1:154" ht="20.25" x14ac:dyDescent="0.2">
      <c r="A211" s="100"/>
      <c r="B211" s="99"/>
      <c r="C211" s="99"/>
      <c r="D211" s="99"/>
      <c r="E211" s="99"/>
      <c r="F211" s="99" t="s">
        <v>22</v>
      </c>
      <c r="G211" s="103" t="s">
        <v>146</v>
      </c>
      <c r="H211" s="143">
        <v>100</v>
      </c>
      <c r="I211" s="143">
        <f>O211</f>
        <v>30.96</v>
      </c>
      <c r="J211" s="143">
        <f t="shared" si="48"/>
        <v>69.039999999999992</v>
      </c>
      <c r="K211" s="140"/>
      <c r="L211" s="143"/>
      <c r="M211" s="144"/>
      <c r="N211" s="143">
        <v>30.96</v>
      </c>
      <c r="O211" s="145">
        <f t="shared" si="49"/>
        <v>30.96</v>
      </c>
      <c r="P211" s="145">
        <f t="shared" si="45"/>
        <v>-30.96</v>
      </c>
      <c r="Q211" s="142"/>
      <c r="R211" s="43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9"/>
      <c r="DD211" s="9"/>
      <c r="DE211" s="9"/>
      <c r="DF211" s="9"/>
      <c r="DG211" s="9"/>
      <c r="DH211" s="9"/>
      <c r="DI211" s="9"/>
      <c r="DJ211" s="9"/>
      <c r="DK211" s="9"/>
      <c r="DL211" s="9"/>
      <c r="DM211" s="9"/>
      <c r="DN211" s="9"/>
      <c r="DO211" s="9"/>
      <c r="DP211" s="9"/>
      <c r="DQ211" s="9"/>
      <c r="DR211" s="9"/>
      <c r="DS211" s="9"/>
      <c r="DT211" s="9"/>
      <c r="DU211" s="9"/>
      <c r="DV211" s="9"/>
      <c r="DW211" s="9"/>
      <c r="DX211" s="9"/>
      <c r="DY211" s="9"/>
      <c r="DZ211" s="9"/>
      <c r="EA211" s="9"/>
      <c r="EB211" s="9"/>
      <c r="EC211" s="9"/>
      <c r="ED211" s="9"/>
      <c r="EE211" s="9"/>
      <c r="EF211" s="9"/>
      <c r="EG211" s="9"/>
      <c r="EH211" s="9"/>
      <c r="EI211" s="9"/>
      <c r="EJ211" s="9"/>
      <c r="EK211" s="9"/>
      <c r="EL211" s="9"/>
      <c r="EM211" s="9"/>
      <c r="EN211" s="9"/>
      <c r="EO211" s="9"/>
      <c r="EP211" s="9"/>
      <c r="EQ211" s="9"/>
      <c r="ER211" s="9"/>
      <c r="ES211" s="9"/>
      <c r="ET211" s="9"/>
      <c r="EU211" s="9"/>
      <c r="EV211" s="9"/>
      <c r="EW211" s="9"/>
      <c r="EX211" s="9"/>
    </row>
    <row r="212" spans="1:154" ht="20.25" x14ac:dyDescent="0.2">
      <c r="A212" s="100"/>
      <c r="B212" s="99"/>
      <c r="C212" s="99"/>
      <c r="D212" s="99"/>
      <c r="E212" s="99"/>
      <c r="F212" s="99" t="s">
        <v>114</v>
      </c>
      <c r="G212" s="103" t="s">
        <v>353</v>
      </c>
      <c r="H212" s="143"/>
      <c r="I212" s="143"/>
      <c r="J212" s="143">
        <f t="shared" si="48"/>
        <v>0</v>
      </c>
      <c r="K212" s="140"/>
      <c r="L212" s="143"/>
      <c r="M212" s="144"/>
      <c r="N212" s="143"/>
      <c r="O212" s="145">
        <f t="shared" si="49"/>
        <v>0</v>
      </c>
      <c r="P212" s="145">
        <f t="shared" si="45"/>
        <v>0</v>
      </c>
      <c r="Q212" s="142"/>
      <c r="R212" s="43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9"/>
      <c r="DD212" s="9"/>
      <c r="DE212" s="9"/>
      <c r="DF212" s="9"/>
      <c r="DG212" s="9"/>
      <c r="DH212" s="9"/>
      <c r="DI212" s="9"/>
      <c r="DJ212" s="9"/>
      <c r="DK212" s="9"/>
      <c r="DL212" s="9"/>
      <c r="DM212" s="9"/>
      <c r="DN212" s="9"/>
      <c r="DO212" s="9"/>
      <c r="DP212" s="9"/>
      <c r="DQ212" s="9"/>
      <c r="DR212" s="9"/>
      <c r="DS212" s="9"/>
      <c r="DT212" s="9"/>
      <c r="DU212" s="9"/>
      <c r="DV212" s="9"/>
      <c r="DW212" s="9"/>
      <c r="DX212" s="9"/>
      <c r="DY212" s="9"/>
      <c r="DZ212" s="9"/>
      <c r="EA212" s="9"/>
      <c r="EB212" s="9"/>
      <c r="EC212" s="9"/>
      <c r="ED212" s="9"/>
      <c r="EE212" s="9"/>
      <c r="EF212" s="9"/>
      <c r="EG212" s="9"/>
      <c r="EH212" s="9"/>
      <c r="EI212" s="9"/>
      <c r="EJ212" s="9"/>
      <c r="EK212" s="9"/>
      <c r="EL212" s="9"/>
      <c r="EM212" s="9"/>
      <c r="EN212" s="9"/>
      <c r="EO212" s="9"/>
      <c r="EP212" s="9"/>
      <c r="EQ212" s="9"/>
      <c r="ER212" s="9"/>
      <c r="ES212" s="9"/>
      <c r="ET212" s="9"/>
      <c r="EU212" s="9"/>
      <c r="EV212" s="9"/>
      <c r="EW212" s="9"/>
      <c r="EX212" s="9"/>
    </row>
    <row r="213" spans="1:154" ht="20.25" x14ac:dyDescent="0.2">
      <c r="A213" s="100"/>
      <c r="B213" s="99"/>
      <c r="C213" s="99"/>
      <c r="D213" s="99"/>
      <c r="E213" s="99"/>
      <c r="F213" s="99" t="s">
        <v>33</v>
      </c>
      <c r="G213" s="103" t="s">
        <v>354</v>
      </c>
      <c r="H213" s="143"/>
      <c r="I213" s="143"/>
      <c r="J213" s="143">
        <f t="shared" si="48"/>
        <v>0</v>
      </c>
      <c r="K213" s="140"/>
      <c r="L213" s="143"/>
      <c r="M213" s="144"/>
      <c r="N213" s="143"/>
      <c r="O213" s="145">
        <f t="shared" si="49"/>
        <v>0</v>
      </c>
      <c r="P213" s="145">
        <f t="shared" si="45"/>
        <v>0</v>
      </c>
      <c r="Q213" s="142"/>
      <c r="R213" s="43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9"/>
      <c r="DD213" s="9"/>
      <c r="DE213" s="9"/>
      <c r="DF213" s="9"/>
      <c r="DG213" s="9"/>
      <c r="DH213" s="9"/>
      <c r="DI213" s="9"/>
      <c r="DJ213" s="9"/>
      <c r="DK213" s="9"/>
      <c r="DL213" s="9"/>
      <c r="DM213" s="9"/>
      <c r="DN213" s="9"/>
      <c r="DO213" s="9"/>
      <c r="DP213" s="9"/>
      <c r="DQ213" s="9"/>
      <c r="DR213" s="9"/>
      <c r="DS213" s="9"/>
      <c r="DT213" s="9"/>
      <c r="DU213" s="9"/>
      <c r="DV213" s="9"/>
      <c r="DW213" s="9"/>
      <c r="DX213" s="9"/>
      <c r="DY213" s="9"/>
      <c r="DZ213" s="9"/>
      <c r="EA213" s="9"/>
      <c r="EB213" s="9"/>
      <c r="EC213" s="9"/>
      <c r="ED213" s="9"/>
      <c r="EE213" s="9"/>
      <c r="EF213" s="9"/>
      <c r="EG213" s="9"/>
      <c r="EH213" s="9"/>
      <c r="EI213" s="9"/>
      <c r="EJ213" s="9"/>
      <c r="EK213" s="9"/>
      <c r="EL213" s="9"/>
      <c r="EM213" s="9"/>
      <c r="EN213" s="9"/>
      <c r="EO213" s="9"/>
      <c r="EP213" s="9"/>
      <c r="EQ213" s="9"/>
      <c r="ER213" s="9"/>
      <c r="ES213" s="9"/>
      <c r="ET213" s="9"/>
      <c r="EU213" s="9"/>
      <c r="EV213" s="9"/>
      <c r="EW213" s="9"/>
      <c r="EX213" s="9"/>
    </row>
    <row r="214" spans="1:154" ht="20.25" hidden="1" x14ac:dyDescent="0.2">
      <c r="A214" s="100"/>
      <c r="B214" s="99"/>
      <c r="C214" s="99"/>
      <c r="D214" s="99"/>
      <c r="E214" s="99"/>
      <c r="F214" s="99" t="s">
        <v>124</v>
      </c>
      <c r="G214" s="103" t="s">
        <v>355</v>
      </c>
      <c r="H214" s="143"/>
      <c r="I214" s="143"/>
      <c r="J214" s="143">
        <f t="shared" si="48"/>
        <v>0</v>
      </c>
      <c r="K214" s="140"/>
      <c r="L214" s="143"/>
      <c r="M214" s="144"/>
      <c r="N214" s="143"/>
      <c r="O214" s="145">
        <f t="shared" si="49"/>
        <v>0</v>
      </c>
      <c r="P214" s="145">
        <f t="shared" si="45"/>
        <v>0</v>
      </c>
      <c r="Q214" s="142"/>
      <c r="R214" s="43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9"/>
      <c r="DD214" s="9"/>
      <c r="DE214" s="9"/>
      <c r="DF214" s="9"/>
      <c r="DG214" s="9"/>
      <c r="DH214" s="9"/>
      <c r="DI214" s="9"/>
      <c r="DJ214" s="9"/>
      <c r="DK214" s="9"/>
      <c r="DL214" s="9"/>
      <c r="DM214" s="9"/>
      <c r="DN214" s="9"/>
      <c r="DO214" s="9"/>
      <c r="DP214" s="9"/>
      <c r="DQ214" s="9"/>
      <c r="DR214" s="9"/>
      <c r="DS214" s="9"/>
      <c r="DT214" s="9"/>
      <c r="DU214" s="9"/>
      <c r="DV214" s="9"/>
      <c r="DW214" s="9"/>
      <c r="DX214" s="9"/>
      <c r="DY214" s="9"/>
      <c r="DZ214" s="9"/>
      <c r="EA214" s="9"/>
      <c r="EB214" s="9"/>
      <c r="EC214" s="9"/>
      <c r="ED214" s="9"/>
      <c r="EE214" s="9"/>
      <c r="EF214" s="9"/>
      <c r="EG214" s="9"/>
      <c r="EH214" s="9"/>
      <c r="EI214" s="9"/>
      <c r="EJ214" s="9"/>
      <c r="EK214" s="9"/>
      <c r="EL214" s="9"/>
      <c r="EM214" s="9"/>
      <c r="EN214" s="9"/>
      <c r="EO214" s="9"/>
      <c r="EP214" s="9"/>
      <c r="EQ214" s="9"/>
      <c r="ER214" s="9"/>
      <c r="ES214" s="9"/>
      <c r="ET214" s="9"/>
      <c r="EU214" s="9"/>
      <c r="EV214" s="9"/>
      <c r="EW214" s="9"/>
      <c r="EX214" s="9"/>
    </row>
    <row r="215" spans="1:154" ht="20.25" x14ac:dyDescent="0.2">
      <c r="A215" s="100"/>
      <c r="B215" s="99"/>
      <c r="C215" s="99"/>
      <c r="D215" s="99"/>
      <c r="E215" s="99"/>
      <c r="F215" s="99" t="s">
        <v>115</v>
      </c>
      <c r="G215" s="103" t="s">
        <v>356</v>
      </c>
      <c r="H215" s="143">
        <v>100</v>
      </c>
      <c r="I215" s="143">
        <f>O215</f>
        <v>30.79</v>
      </c>
      <c r="J215" s="143">
        <f t="shared" si="48"/>
        <v>69.210000000000008</v>
      </c>
      <c r="K215" s="140">
        <f t="shared" si="50"/>
        <v>30.79</v>
      </c>
      <c r="L215" s="143"/>
      <c r="M215" s="144"/>
      <c r="N215" s="143">
        <v>30.79</v>
      </c>
      <c r="O215" s="145">
        <f t="shared" si="49"/>
        <v>30.79</v>
      </c>
      <c r="P215" s="145">
        <f t="shared" si="45"/>
        <v>-30.79</v>
      </c>
      <c r="Q215" s="142" t="e">
        <f t="shared" si="47"/>
        <v>#DIV/0!</v>
      </c>
      <c r="R215" s="43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9"/>
      <c r="DD215" s="9"/>
      <c r="DE215" s="9"/>
      <c r="DF215" s="9"/>
      <c r="DG215" s="9"/>
      <c r="DH215" s="9"/>
      <c r="DI215" s="9"/>
      <c r="DJ215" s="9"/>
      <c r="DK215" s="9"/>
      <c r="DL215" s="9"/>
      <c r="DM215" s="9"/>
      <c r="DN215" s="9"/>
      <c r="DO215" s="9"/>
      <c r="DP215" s="9"/>
      <c r="DQ215" s="9"/>
      <c r="DR215" s="9"/>
      <c r="DS215" s="9"/>
      <c r="DT215" s="9"/>
      <c r="DU215" s="9"/>
      <c r="DV215" s="9"/>
      <c r="DW215" s="9"/>
      <c r="DX215" s="9"/>
      <c r="DY215" s="9"/>
      <c r="DZ215" s="9"/>
      <c r="EA215" s="9"/>
      <c r="EB215" s="9"/>
      <c r="EC215" s="9"/>
      <c r="ED215" s="9"/>
      <c r="EE215" s="9"/>
      <c r="EF215" s="9"/>
      <c r="EG215" s="9"/>
      <c r="EH215" s="9"/>
      <c r="EI215" s="9"/>
      <c r="EJ215" s="9"/>
      <c r="EK215" s="9"/>
      <c r="EL215" s="9"/>
      <c r="EM215" s="9"/>
      <c r="EN215" s="9"/>
      <c r="EO215" s="9"/>
      <c r="EP215" s="9"/>
      <c r="EQ215" s="9"/>
      <c r="ER215" s="9"/>
      <c r="ES215" s="9"/>
      <c r="ET215" s="9"/>
      <c r="EU215" s="9"/>
      <c r="EV215" s="9"/>
      <c r="EW215" s="9"/>
      <c r="EX215" s="9"/>
    </row>
    <row r="216" spans="1:154" ht="40.5" x14ac:dyDescent="0.2">
      <c r="A216" s="100"/>
      <c r="B216" s="99"/>
      <c r="C216" s="99"/>
      <c r="D216" s="99"/>
      <c r="E216" s="99"/>
      <c r="F216" s="99" t="s">
        <v>38</v>
      </c>
      <c r="G216" s="103" t="s">
        <v>147</v>
      </c>
      <c r="H216" s="143">
        <v>0</v>
      </c>
      <c r="I216" s="143"/>
      <c r="J216" s="143">
        <f t="shared" si="48"/>
        <v>0</v>
      </c>
      <c r="K216" s="140" t="e">
        <f t="shared" si="50"/>
        <v>#DIV/0!</v>
      </c>
      <c r="L216" s="143"/>
      <c r="M216" s="144"/>
      <c r="N216" s="143">
        <v>0</v>
      </c>
      <c r="O216" s="145">
        <f t="shared" si="49"/>
        <v>0</v>
      </c>
      <c r="P216" s="145">
        <f t="shared" si="45"/>
        <v>0</v>
      </c>
      <c r="Q216" s="142" t="e">
        <f t="shared" si="47"/>
        <v>#DIV/0!</v>
      </c>
      <c r="R216" s="43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9"/>
      <c r="DD216" s="9"/>
      <c r="DE216" s="9"/>
      <c r="DF216" s="9"/>
      <c r="DG216" s="9"/>
      <c r="DH216" s="9"/>
      <c r="DI216" s="9"/>
      <c r="DJ216" s="9"/>
      <c r="DK216" s="9"/>
      <c r="DL216" s="9"/>
      <c r="DM216" s="9"/>
      <c r="DN216" s="9"/>
      <c r="DO216" s="9"/>
      <c r="DP216" s="9"/>
      <c r="DQ216" s="9"/>
      <c r="DR216" s="9"/>
      <c r="DS216" s="9"/>
      <c r="DT216" s="9"/>
      <c r="DU216" s="9"/>
      <c r="DV216" s="9"/>
      <c r="DW216" s="9"/>
      <c r="DX216" s="9"/>
      <c r="DY216" s="9"/>
      <c r="DZ216" s="9"/>
      <c r="EA216" s="9"/>
      <c r="EB216" s="9"/>
      <c r="EC216" s="9"/>
      <c r="ED216" s="9"/>
      <c r="EE216" s="9"/>
      <c r="EF216" s="9"/>
      <c r="EG216" s="9"/>
      <c r="EH216" s="9"/>
      <c r="EI216" s="9"/>
      <c r="EJ216" s="9"/>
      <c r="EK216" s="9"/>
      <c r="EL216" s="9"/>
      <c r="EM216" s="9"/>
      <c r="EN216" s="9"/>
      <c r="EO216" s="9"/>
      <c r="EP216" s="9"/>
      <c r="EQ216" s="9"/>
      <c r="ER216" s="9"/>
      <c r="ES216" s="9"/>
      <c r="ET216" s="9"/>
      <c r="EU216" s="9"/>
      <c r="EV216" s="9"/>
      <c r="EW216" s="9"/>
      <c r="EX216" s="9"/>
    </row>
    <row r="217" spans="1:154" ht="40.5" x14ac:dyDescent="0.2">
      <c r="A217" s="100"/>
      <c r="B217" s="99"/>
      <c r="C217" s="99"/>
      <c r="D217" s="99"/>
      <c r="E217" s="99"/>
      <c r="F217" s="99" t="s">
        <v>90</v>
      </c>
      <c r="G217" s="103" t="s">
        <v>148</v>
      </c>
      <c r="H217" s="143">
        <v>500</v>
      </c>
      <c r="I217" s="143">
        <f>O217</f>
        <v>0</v>
      </c>
      <c r="J217" s="143">
        <f t="shared" si="48"/>
        <v>500</v>
      </c>
      <c r="K217" s="140">
        <f t="shared" si="50"/>
        <v>0</v>
      </c>
      <c r="L217" s="143"/>
      <c r="M217" s="144"/>
      <c r="N217" s="143">
        <v>0</v>
      </c>
      <c r="O217" s="145">
        <f t="shared" si="49"/>
        <v>0</v>
      </c>
      <c r="P217" s="145">
        <f t="shared" si="45"/>
        <v>0</v>
      </c>
      <c r="Q217" s="142" t="e">
        <f t="shared" si="47"/>
        <v>#DIV/0!</v>
      </c>
      <c r="R217" s="43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9"/>
      <c r="DD217" s="9"/>
      <c r="DE217" s="9"/>
      <c r="DF217" s="9"/>
      <c r="DG217" s="9"/>
      <c r="DH217" s="9"/>
      <c r="DI217" s="9"/>
      <c r="DJ217" s="9"/>
      <c r="DK217" s="9"/>
      <c r="DL217" s="9"/>
      <c r="DM217" s="9"/>
      <c r="DN217" s="9"/>
      <c r="DO217" s="9"/>
      <c r="DP217" s="9"/>
      <c r="DQ217" s="9"/>
      <c r="DR217" s="9"/>
      <c r="DS217" s="9"/>
      <c r="DT217" s="9"/>
      <c r="DU217" s="9"/>
      <c r="DV217" s="9"/>
      <c r="DW217" s="9"/>
      <c r="DX217" s="9"/>
      <c r="DY217" s="9"/>
      <c r="DZ217" s="9"/>
      <c r="EA217" s="9"/>
      <c r="EB217" s="9"/>
      <c r="EC217" s="9"/>
      <c r="ED217" s="9"/>
      <c r="EE217" s="9"/>
      <c r="EF217" s="9"/>
      <c r="EG217" s="9"/>
      <c r="EH217" s="9"/>
      <c r="EI217" s="9"/>
      <c r="EJ217" s="9"/>
      <c r="EK217" s="9"/>
      <c r="EL217" s="9"/>
      <c r="EM217" s="9"/>
      <c r="EN217" s="9"/>
      <c r="EO217" s="9"/>
      <c r="EP217" s="9"/>
      <c r="EQ217" s="9"/>
      <c r="ER217" s="9"/>
      <c r="ES217" s="9"/>
      <c r="ET217" s="9"/>
      <c r="EU217" s="9"/>
      <c r="EV217" s="9"/>
      <c r="EW217" s="9"/>
      <c r="EX217" s="9"/>
    </row>
    <row r="218" spans="1:154" ht="20.25" x14ac:dyDescent="0.2">
      <c r="A218" s="100"/>
      <c r="B218" s="99"/>
      <c r="C218" s="99"/>
      <c r="D218" s="99"/>
      <c r="E218" s="99" t="s">
        <v>30</v>
      </c>
      <c r="F218" s="99"/>
      <c r="G218" s="103" t="s">
        <v>149</v>
      </c>
      <c r="H218" s="143"/>
      <c r="I218" s="143"/>
      <c r="J218" s="143">
        <f t="shared" si="48"/>
        <v>0</v>
      </c>
      <c r="K218" s="140"/>
      <c r="L218" s="143"/>
      <c r="M218" s="144"/>
      <c r="N218" s="143"/>
      <c r="O218" s="145">
        <f t="shared" si="49"/>
        <v>0</v>
      </c>
      <c r="P218" s="145">
        <f t="shared" si="45"/>
        <v>0</v>
      </c>
      <c r="Q218" s="142"/>
      <c r="R218" s="43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9"/>
      <c r="DD218" s="9"/>
      <c r="DE218" s="9"/>
      <c r="DF218" s="9"/>
      <c r="DG218" s="9"/>
      <c r="DH218" s="9"/>
      <c r="DI218" s="9"/>
      <c r="DJ218" s="9"/>
      <c r="DK218" s="9"/>
      <c r="DL218" s="9"/>
      <c r="DM218" s="9"/>
      <c r="DN218" s="9"/>
      <c r="DO218" s="9"/>
      <c r="DP218" s="9"/>
      <c r="DQ218" s="9"/>
      <c r="DR218" s="9"/>
      <c r="DS218" s="9"/>
      <c r="DT218" s="9"/>
      <c r="DU218" s="9"/>
      <c r="DV218" s="9"/>
      <c r="DW218" s="9"/>
      <c r="DX218" s="9"/>
      <c r="DY218" s="9"/>
      <c r="DZ218" s="9"/>
      <c r="EA218" s="9"/>
      <c r="EB218" s="9"/>
      <c r="EC218" s="9"/>
      <c r="ED218" s="9"/>
      <c r="EE218" s="9"/>
      <c r="EF218" s="9"/>
      <c r="EG218" s="9"/>
      <c r="EH218" s="9"/>
      <c r="EI218" s="9"/>
      <c r="EJ218" s="9"/>
      <c r="EK218" s="9"/>
      <c r="EL218" s="9"/>
      <c r="EM218" s="9"/>
      <c r="EN218" s="9"/>
      <c r="EO218" s="9"/>
      <c r="EP218" s="9"/>
      <c r="EQ218" s="9"/>
      <c r="ER218" s="9"/>
      <c r="ES218" s="9"/>
      <c r="ET218" s="9"/>
      <c r="EU218" s="9"/>
      <c r="EV218" s="9"/>
      <c r="EW218" s="9"/>
      <c r="EX218" s="9"/>
    </row>
    <row r="219" spans="1:154" ht="20.25" hidden="1" x14ac:dyDescent="0.2">
      <c r="A219" s="88"/>
      <c r="B219" s="89"/>
      <c r="C219" s="89"/>
      <c r="D219" s="89"/>
      <c r="E219" s="89" t="s">
        <v>114</v>
      </c>
      <c r="F219" s="89"/>
      <c r="G219" s="138" t="s">
        <v>150</v>
      </c>
      <c r="H219" s="139">
        <f>SUM(H220:H222)</f>
        <v>0</v>
      </c>
      <c r="I219" s="139">
        <f>SUM(I220:I222)</f>
        <v>0</v>
      </c>
      <c r="J219" s="143">
        <f t="shared" si="48"/>
        <v>0</v>
      </c>
      <c r="K219" s="140"/>
      <c r="L219" s="139">
        <f>SUM(L220:L222)</f>
        <v>0</v>
      </c>
      <c r="M219" s="121">
        <f>SUM(M220:M222)</f>
        <v>0</v>
      </c>
      <c r="N219" s="139">
        <f>SUM(N220:N222)</f>
        <v>0</v>
      </c>
      <c r="O219" s="141">
        <f>SUM(O220:O222)</f>
        <v>0</v>
      </c>
      <c r="P219" s="141">
        <f t="shared" si="45"/>
        <v>0</v>
      </c>
      <c r="Q219" s="142"/>
      <c r="R219" s="43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9"/>
      <c r="DD219" s="9"/>
      <c r="DE219" s="9"/>
      <c r="DF219" s="9"/>
      <c r="DG219" s="9"/>
      <c r="DH219" s="9"/>
      <c r="DI219" s="9"/>
      <c r="DJ219" s="9"/>
      <c r="DK219" s="9"/>
      <c r="DL219" s="9"/>
      <c r="DM219" s="9"/>
      <c r="DN219" s="9"/>
      <c r="DO219" s="9"/>
      <c r="DP219" s="9"/>
      <c r="DQ219" s="9"/>
      <c r="DR219" s="9"/>
      <c r="DS219" s="9"/>
      <c r="DT219" s="9"/>
      <c r="DU219" s="9"/>
      <c r="DV219" s="9"/>
      <c r="DW219" s="9"/>
      <c r="DX219" s="9"/>
      <c r="DY219" s="9"/>
      <c r="DZ219" s="9"/>
      <c r="EA219" s="9"/>
      <c r="EB219" s="9"/>
      <c r="EC219" s="9"/>
      <c r="ED219" s="9"/>
      <c r="EE219" s="9"/>
      <c r="EF219" s="9"/>
      <c r="EG219" s="9"/>
      <c r="EH219" s="9"/>
      <c r="EI219" s="9"/>
      <c r="EJ219" s="9"/>
      <c r="EK219" s="9"/>
      <c r="EL219" s="9"/>
      <c r="EM219" s="9"/>
      <c r="EN219" s="9"/>
      <c r="EO219" s="9"/>
      <c r="EP219" s="9"/>
      <c r="EQ219" s="9"/>
      <c r="ER219" s="9"/>
      <c r="ES219" s="9"/>
      <c r="ET219" s="9"/>
      <c r="EU219" s="9"/>
      <c r="EV219" s="9"/>
      <c r="EW219" s="9"/>
      <c r="EX219" s="9"/>
    </row>
    <row r="220" spans="1:154" ht="20.25" hidden="1" x14ac:dyDescent="0.2">
      <c r="A220" s="100"/>
      <c r="B220" s="99"/>
      <c r="C220" s="99"/>
      <c r="D220" s="99"/>
      <c r="E220" s="99"/>
      <c r="F220" s="99" t="s">
        <v>32</v>
      </c>
      <c r="G220" s="103" t="s">
        <v>307</v>
      </c>
      <c r="H220" s="143"/>
      <c r="I220" s="143"/>
      <c r="J220" s="143">
        <f t="shared" si="48"/>
        <v>0</v>
      </c>
      <c r="K220" s="140"/>
      <c r="L220" s="143"/>
      <c r="M220" s="144"/>
      <c r="N220" s="143"/>
      <c r="O220" s="145">
        <f t="shared" ref="O220:O222" si="51">M220+N220</f>
        <v>0</v>
      </c>
      <c r="P220" s="145">
        <f t="shared" si="45"/>
        <v>0</v>
      </c>
      <c r="Q220" s="142"/>
      <c r="R220" s="43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9"/>
      <c r="DD220" s="9"/>
      <c r="DE220" s="9"/>
      <c r="DF220" s="9"/>
      <c r="DG220" s="9"/>
      <c r="DH220" s="9"/>
      <c r="DI220" s="9"/>
      <c r="DJ220" s="9"/>
      <c r="DK220" s="9"/>
      <c r="DL220" s="9"/>
      <c r="DM220" s="9"/>
      <c r="DN220" s="9"/>
      <c r="DO220" s="9"/>
      <c r="DP220" s="9"/>
      <c r="DQ220" s="9"/>
      <c r="DR220" s="9"/>
      <c r="DS220" s="9"/>
      <c r="DT220" s="9"/>
      <c r="DU220" s="9"/>
      <c r="DV220" s="9"/>
      <c r="DW220" s="9"/>
      <c r="DX220" s="9"/>
      <c r="DY220" s="9"/>
      <c r="DZ220" s="9"/>
      <c r="EA220" s="9"/>
      <c r="EB220" s="9"/>
      <c r="EC220" s="9"/>
      <c r="ED220" s="9"/>
      <c r="EE220" s="9"/>
      <c r="EF220" s="9"/>
      <c r="EG220" s="9"/>
      <c r="EH220" s="9"/>
      <c r="EI220" s="9"/>
      <c r="EJ220" s="9"/>
      <c r="EK220" s="9"/>
      <c r="EL220" s="9"/>
      <c r="EM220" s="9"/>
      <c r="EN220" s="9"/>
      <c r="EO220" s="9"/>
      <c r="EP220" s="9"/>
      <c r="EQ220" s="9"/>
      <c r="ER220" s="9"/>
      <c r="ES220" s="9"/>
      <c r="ET220" s="9"/>
      <c r="EU220" s="9"/>
      <c r="EV220" s="9"/>
      <c r="EW220" s="9"/>
      <c r="EX220" s="9"/>
    </row>
    <row r="221" spans="1:154" ht="20.25" hidden="1" x14ac:dyDescent="0.2">
      <c r="A221" s="100"/>
      <c r="B221" s="99"/>
      <c r="C221" s="99"/>
      <c r="D221" s="99"/>
      <c r="E221" s="99"/>
      <c r="F221" s="99" t="s">
        <v>43</v>
      </c>
      <c r="G221" s="103" t="s">
        <v>357</v>
      </c>
      <c r="H221" s="143"/>
      <c r="I221" s="143"/>
      <c r="J221" s="143">
        <f t="shared" si="48"/>
        <v>0</v>
      </c>
      <c r="K221" s="140"/>
      <c r="L221" s="143"/>
      <c r="M221" s="144"/>
      <c r="N221" s="143"/>
      <c r="O221" s="145">
        <f t="shared" si="51"/>
        <v>0</v>
      </c>
      <c r="P221" s="145">
        <f t="shared" si="45"/>
        <v>0</v>
      </c>
      <c r="Q221" s="142"/>
      <c r="R221" s="43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9"/>
      <c r="DD221" s="9"/>
      <c r="DE221" s="9"/>
      <c r="DF221" s="9"/>
      <c r="DG221" s="9"/>
      <c r="DH221" s="9"/>
      <c r="DI221" s="9"/>
      <c r="DJ221" s="9"/>
      <c r="DK221" s="9"/>
      <c r="DL221" s="9"/>
      <c r="DM221" s="9"/>
      <c r="DN221" s="9"/>
      <c r="DO221" s="9"/>
      <c r="DP221" s="9"/>
      <c r="DQ221" s="9"/>
      <c r="DR221" s="9"/>
      <c r="DS221" s="9"/>
      <c r="DT221" s="9"/>
      <c r="DU221" s="9"/>
      <c r="DV221" s="9"/>
      <c r="DW221" s="9"/>
      <c r="DX221" s="9"/>
      <c r="DY221" s="9"/>
      <c r="DZ221" s="9"/>
      <c r="EA221" s="9"/>
      <c r="EB221" s="9"/>
      <c r="EC221" s="9"/>
      <c r="ED221" s="9"/>
      <c r="EE221" s="9"/>
      <c r="EF221" s="9"/>
      <c r="EG221" s="9"/>
      <c r="EH221" s="9"/>
      <c r="EI221" s="9"/>
      <c r="EJ221" s="9"/>
      <c r="EK221" s="9"/>
      <c r="EL221" s="9"/>
      <c r="EM221" s="9"/>
      <c r="EN221" s="9"/>
      <c r="EO221" s="9"/>
      <c r="EP221" s="9"/>
      <c r="EQ221" s="9"/>
      <c r="ER221" s="9"/>
      <c r="ES221" s="9"/>
      <c r="ET221" s="9"/>
      <c r="EU221" s="9"/>
      <c r="EV221" s="9"/>
      <c r="EW221" s="9"/>
      <c r="EX221" s="9"/>
    </row>
    <row r="222" spans="1:154" ht="20.25" hidden="1" x14ac:dyDescent="0.2">
      <c r="A222" s="100"/>
      <c r="B222" s="99"/>
      <c r="C222" s="99"/>
      <c r="D222" s="99"/>
      <c r="E222" s="99"/>
      <c r="F222" s="99" t="s">
        <v>90</v>
      </c>
      <c r="G222" s="103" t="s">
        <v>151</v>
      </c>
      <c r="H222" s="143"/>
      <c r="I222" s="143"/>
      <c r="J222" s="143">
        <f t="shared" si="48"/>
        <v>0</v>
      </c>
      <c r="K222" s="140"/>
      <c r="L222" s="143"/>
      <c r="M222" s="144"/>
      <c r="N222" s="143"/>
      <c r="O222" s="145">
        <f t="shared" si="51"/>
        <v>0</v>
      </c>
      <c r="P222" s="145">
        <f t="shared" si="45"/>
        <v>0</v>
      </c>
      <c r="Q222" s="142"/>
      <c r="R222" s="43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9"/>
      <c r="DD222" s="9"/>
      <c r="DE222" s="9"/>
      <c r="DF222" s="9"/>
      <c r="DG222" s="9"/>
      <c r="DH222" s="9"/>
      <c r="DI222" s="9"/>
      <c r="DJ222" s="9"/>
      <c r="DK222" s="9"/>
      <c r="DL222" s="9"/>
      <c r="DM222" s="9"/>
      <c r="DN222" s="9"/>
      <c r="DO222" s="9"/>
      <c r="DP222" s="9"/>
      <c r="DQ222" s="9"/>
      <c r="DR222" s="9"/>
      <c r="DS222" s="9"/>
      <c r="DT222" s="9"/>
      <c r="DU222" s="9"/>
      <c r="DV222" s="9"/>
      <c r="DW222" s="9"/>
      <c r="DX222" s="9"/>
      <c r="DY222" s="9"/>
      <c r="DZ222" s="9"/>
      <c r="EA222" s="9"/>
      <c r="EB222" s="9"/>
      <c r="EC222" s="9"/>
      <c r="ED222" s="9"/>
      <c r="EE222" s="9"/>
      <c r="EF222" s="9"/>
      <c r="EG222" s="9"/>
      <c r="EH222" s="9"/>
      <c r="EI222" s="9"/>
      <c r="EJ222" s="9"/>
      <c r="EK222" s="9"/>
      <c r="EL222" s="9"/>
      <c r="EM222" s="9"/>
      <c r="EN222" s="9"/>
      <c r="EO222" s="9"/>
      <c r="EP222" s="9"/>
      <c r="EQ222" s="9"/>
      <c r="ER222" s="9"/>
      <c r="ES222" s="9"/>
      <c r="ET222" s="9"/>
      <c r="EU222" s="9"/>
      <c r="EV222" s="9"/>
      <c r="EW222" s="9"/>
      <c r="EX222" s="9"/>
    </row>
    <row r="223" spans="1:154" ht="20.25" x14ac:dyDescent="0.2">
      <c r="A223" s="88"/>
      <c r="B223" s="89"/>
      <c r="C223" s="89"/>
      <c r="D223" s="89"/>
      <c r="E223" s="89" t="s">
        <v>33</v>
      </c>
      <c r="F223" s="89"/>
      <c r="G223" s="138" t="s">
        <v>358</v>
      </c>
      <c r="H223" s="139">
        <f>H224+H225</f>
        <v>0</v>
      </c>
      <c r="I223" s="139">
        <f>I224+I225</f>
        <v>0</v>
      </c>
      <c r="J223" s="143">
        <f t="shared" si="48"/>
        <v>0</v>
      </c>
      <c r="K223" s="140"/>
      <c r="L223" s="139">
        <f>L224+L225</f>
        <v>0</v>
      </c>
      <c r="M223" s="121">
        <f>M224+M225</f>
        <v>0</v>
      </c>
      <c r="N223" s="139">
        <f>N224+N225</f>
        <v>0</v>
      </c>
      <c r="O223" s="141">
        <f>O224+O225</f>
        <v>0</v>
      </c>
      <c r="P223" s="141">
        <f t="shared" si="45"/>
        <v>0</v>
      </c>
      <c r="Q223" s="142"/>
      <c r="R223" s="43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9"/>
      <c r="DD223" s="9"/>
      <c r="DE223" s="9"/>
      <c r="DF223" s="9"/>
      <c r="DG223" s="9"/>
      <c r="DH223" s="9"/>
      <c r="DI223" s="9"/>
      <c r="DJ223" s="9"/>
      <c r="DK223" s="9"/>
      <c r="DL223" s="9"/>
      <c r="DM223" s="9"/>
      <c r="DN223" s="9"/>
      <c r="DO223" s="9"/>
      <c r="DP223" s="9"/>
      <c r="DQ223" s="9"/>
      <c r="DR223" s="9"/>
      <c r="DS223" s="9"/>
      <c r="DT223" s="9"/>
      <c r="DU223" s="9"/>
      <c r="DV223" s="9"/>
      <c r="DW223" s="9"/>
      <c r="DX223" s="9"/>
      <c r="DY223" s="9"/>
      <c r="DZ223" s="9"/>
      <c r="EA223" s="9"/>
      <c r="EB223" s="9"/>
      <c r="EC223" s="9"/>
      <c r="ED223" s="9"/>
      <c r="EE223" s="9"/>
      <c r="EF223" s="9"/>
      <c r="EG223" s="9"/>
      <c r="EH223" s="9"/>
      <c r="EI223" s="9"/>
      <c r="EJ223" s="9"/>
      <c r="EK223" s="9"/>
      <c r="EL223" s="9"/>
      <c r="EM223" s="9"/>
      <c r="EN223" s="9"/>
      <c r="EO223" s="9"/>
      <c r="EP223" s="9"/>
      <c r="EQ223" s="9"/>
      <c r="ER223" s="9"/>
      <c r="ES223" s="9"/>
      <c r="ET223" s="9"/>
      <c r="EU223" s="9"/>
      <c r="EV223" s="9"/>
      <c r="EW223" s="9"/>
      <c r="EX223" s="9"/>
    </row>
    <row r="224" spans="1:154" ht="20.25" x14ac:dyDescent="0.2">
      <c r="A224" s="100"/>
      <c r="B224" s="99"/>
      <c r="C224" s="99"/>
      <c r="D224" s="99"/>
      <c r="E224" s="99"/>
      <c r="F224" s="99" t="s">
        <v>32</v>
      </c>
      <c r="G224" s="103" t="s">
        <v>177</v>
      </c>
      <c r="H224" s="143"/>
      <c r="I224" s="143"/>
      <c r="J224" s="143">
        <f t="shared" si="48"/>
        <v>0</v>
      </c>
      <c r="K224" s="140"/>
      <c r="L224" s="143"/>
      <c r="M224" s="144"/>
      <c r="N224" s="143"/>
      <c r="O224" s="145">
        <f t="shared" ref="O224:O228" si="52">M224+N224</f>
        <v>0</v>
      </c>
      <c r="P224" s="145">
        <f t="shared" si="45"/>
        <v>0</v>
      </c>
      <c r="Q224" s="142"/>
      <c r="R224" s="43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9"/>
      <c r="DD224" s="9"/>
      <c r="DE224" s="9"/>
      <c r="DF224" s="9"/>
      <c r="DG224" s="9"/>
      <c r="DH224" s="9"/>
      <c r="DI224" s="9"/>
      <c r="DJ224" s="9"/>
      <c r="DK224" s="9"/>
      <c r="DL224" s="9"/>
      <c r="DM224" s="9"/>
      <c r="DN224" s="9"/>
      <c r="DO224" s="9"/>
      <c r="DP224" s="9"/>
      <c r="DQ224" s="9"/>
      <c r="DR224" s="9"/>
      <c r="DS224" s="9"/>
      <c r="DT224" s="9"/>
      <c r="DU224" s="9"/>
      <c r="DV224" s="9"/>
      <c r="DW224" s="9"/>
      <c r="DX224" s="9"/>
      <c r="DY224" s="9"/>
      <c r="DZ224" s="9"/>
      <c r="EA224" s="9"/>
      <c r="EB224" s="9"/>
      <c r="EC224" s="9"/>
      <c r="ED224" s="9"/>
      <c r="EE224" s="9"/>
      <c r="EF224" s="9"/>
      <c r="EG224" s="9"/>
      <c r="EH224" s="9"/>
      <c r="EI224" s="9"/>
      <c r="EJ224" s="9"/>
      <c r="EK224" s="9"/>
      <c r="EL224" s="9"/>
      <c r="EM224" s="9"/>
      <c r="EN224" s="9"/>
      <c r="EO224" s="9"/>
      <c r="EP224" s="9"/>
      <c r="EQ224" s="9"/>
      <c r="ER224" s="9"/>
      <c r="ES224" s="9"/>
      <c r="ET224" s="9"/>
      <c r="EU224" s="9"/>
      <c r="EV224" s="9"/>
      <c r="EW224" s="9"/>
      <c r="EX224" s="9"/>
    </row>
    <row r="225" spans="1:154" ht="20.25" x14ac:dyDescent="0.2">
      <c r="A225" s="100"/>
      <c r="B225" s="99"/>
      <c r="C225" s="99"/>
      <c r="D225" s="99"/>
      <c r="E225" s="99"/>
      <c r="F225" s="99" t="s">
        <v>30</v>
      </c>
      <c r="G225" s="103" t="s">
        <v>269</v>
      </c>
      <c r="H225" s="143"/>
      <c r="I225" s="143"/>
      <c r="J225" s="143">
        <f t="shared" si="48"/>
        <v>0</v>
      </c>
      <c r="K225" s="140"/>
      <c r="L225" s="143"/>
      <c r="M225" s="144"/>
      <c r="N225" s="143"/>
      <c r="O225" s="145">
        <f t="shared" si="52"/>
        <v>0</v>
      </c>
      <c r="P225" s="145">
        <f t="shared" si="45"/>
        <v>0</v>
      </c>
      <c r="Q225" s="142"/>
      <c r="R225" s="43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9"/>
      <c r="DD225" s="9"/>
      <c r="DE225" s="9"/>
      <c r="DF225" s="9"/>
      <c r="DG225" s="9"/>
      <c r="DH225" s="9"/>
      <c r="DI225" s="9"/>
      <c r="DJ225" s="9"/>
      <c r="DK225" s="9"/>
      <c r="DL225" s="9"/>
      <c r="DM225" s="9"/>
      <c r="DN225" s="9"/>
      <c r="DO225" s="9"/>
      <c r="DP225" s="9"/>
      <c r="DQ225" s="9"/>
      <c r="DR225" s="9"/>
      <c r="DS225" s="9"/>
      <c r="DT225" s="9"/>
      <c r="DU225" s="9"/>
      <c r="DV225" s="9"/>
      <c r="DW225" s="9"/>
      <c r="DX225" s="9"/>
      <c r="DY225" s="9"/>
      <c r="DZ225" s="9"/>
      <c r="EA225" s="9"/>
      <c r="EB225" s="9"/>
      <c r="EC225" s="9"/>
      <c r="ED225" s="9"/>
      <c r="EE225" s="9"/>
      <c r="EF225" s="9"/>
      <c r="EG225" s="9"/>
      <c r="EH225" s="9"/>
      <c r="EI225" s="9"/>
      <c r="EJ225" s="9"/>
      <c r="EK225" s="9"/>
      <c r="EL225" s="9"/>
      <c r="EM225" s="9"/>
      <c r="EN225" s="9"/>
      <c r="EO225" s="9"/>
      <c r="EP225" s="9"/>
      <c r="EQ225" s="9"/>
      <c r="ER225" s="9"/>
      <c r="ES225" s="9"/>
      <c r="ET225" s="9"/>
      <c r="EU225" s="9"/>
      <c r="EV225" s="9"/>
      <c r="EW225" s="9"/>
      <c r="EX225" s="9"/>
    </row>
    <row r="226" spans="1:154" ht="20.25" x14ac:dyDescent="0.2">
      <c r="A226" s="100"/>
      <c r="B226" s="99"/>
      <c r="C226" s="99"/>
      <c r="D226" s="99"/>
      <c r="E226" s="99">
        <v>11</v>
      </c>
      <c r="F226" s="99"/>
      <c r="G226" s="103" t="s">
        <v>359</v>
      </c>
      <c r="H226" s="143"/>
      <c r="I226" s="143"/>
      <c r="J226" s="143">
        <f t="shared" si="48"/>
        <v>0</v>
      </c>
      <c r="K226" s="140"/>
      <c r="L226" s="143"/>
      <c r="M226" s="144"/>
      <c r="N226" s="143"/>
      <c r="O226" s="145">
        <f t="shared" si="52"/>
        <v>0</v>
      </c>
      <c r="P226" s="145">
        <f t="shared" si="45"/>
        <v>0</v>
      </c>
      <c r="Q226" s="142"/>
      <c r="R226" s="43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9"/>
      <c r="DD226" s="9"/>
      <c r="DE226" s="9"/>
      <c r="DF226" s="9"/>
      <c r="DG226" s="9"/>
      <c r="DH226" s="9"/>
      <c r="DI226" s="9"/>
      <c r="DJ226" s="9"/>
      <c r="DK226" s="9"/>
      <c r="DL226" s="9"/>
      <c r="DM226" s="9"/>
      <c r="DN226" s="9"/>
      <c r="DO226" s="9"/>
      <c r="DP226" s="9"/>
      <c r="DQ226" s="9"/>
      <c r="DR226" s="9"/>
      <c r="DS226" s="9"/>
      <c r="DT226" s="9"/>
      <c r="DU226" s="9"/>
      <c r="DV226" s="9"/>
      <c r="DW226" s="9"/>
      <c r="DX226" s="9"/>
      <c r="DY226" s="9"/>
      <c r="DZ226" s="9"/>
      <c r="EA226" s="9"/>
      <c r="EB226" s="9"/>
      <c r="EC226" s="9"/>
      <c r="ED226" s="9"/>
      <c r="EE226" s="9"/>
      <c r="EF226" s="9"/>
      <c r="EG226" s="9"/>
      <c r="EH226" s="9"/>
      <c r="EI226" s="9"/>
      <c r="EJ226" s="9"/>
      <c r="EK226" s="9"/>
      <c r="EL226" s="9"/>
      <c r="EM226" s="9"/>
      <c r="EN226" s="9"/>
      <c r="EO226" s="9"/>
      <c r="EP226" s="9"/>
      <c r="EQ226" s="9"/>
      <c r="ER226" s="9"/>
      <c r="ES226" s="9"/>
      <c r="ET226" s="9"/>
      <c r="EU226" s="9"/>
      <c r="EV226" s="9"/>
      <c r="EW226" s="9"/>
      <c r="EX226" s="9"/>
    </row>
    <row r="227" spans="1:154" ht="20.25" x14ac:dyDescent="0.2">
      <c r="A227" s="100"/>
      <c r="B227" s="99"/>
      <c r="C227" s="99"/>
      <c r="D227" s="99"/>
      <c r="E227" s="99">
        <v>13</v>
      </c>
      <c r="F227" s="99"/>
      <c r="G227" s="103" t="s">
        <v>179</v>
      </c>
      <c r="H227" s="143"/>
      <c r="I227" s="143"/>
      <c r="J227" s="143">
        <f t="shared" si="48"/>
        <v>0</v>
      </c>
      <c r="K227" s="140"/>
      <c r="L227" s="143"/>
      <c r="M227" s="144"/>
      <c r="N227" s="143"/>
      <c r="O227" s="145">
        <f t="shared" si="52"/>
        <v>0</v>
      </c>
      <c r="P227" s="145">
        <f t="shared" si="45"/>
        <v>0</v>
      </c>
      <c r="Q227" s="142"/>
      <c r="R227" s="43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9"/>
      <c r="DD227" s="9"/>
      <c r="DE227" s="9"/>
      <c r="DF227" s="9"/>
      <c r="DG227" s="9"/>
      <c r="DH227" s="9"/>
      <c r="DI227" s="9"/>
      <c r="DJ227" s="9"/>
      <c r="DK227" s="9"/>
      <c r="DL227" s="9"/>
      <c r="DM227" s="9"/>
      <c r="DN227" s="9"/>
      <c r="DO227" s="9"/>
      <c r="DP227" s="9"/>
      <c r="DQ227" s="9"/>
      <c r="DR227" s="9"/>
      <c r="DS227" s="9"/>
      <c r="DT227" s="9"/>
      <c r="DU227" s="9"/>
      <c r="DV227" s="9"/>
      <c r="DW227" s="9"/>
      <c r="DX227" s="9"/>
      <c r="DY227" s="9"/>
      <c r="DZ227" s="9"/>
      <c r="EA227" s="9"/>
      <c r="EB227" s="9"/>
      <c r="EC227" s="9"/>
      <c r="ED227" s="9"/>
      <c r="EE227" s="9"/>
      <c r="EF227" s="9"/>
      <c r="EG227" s="9"/>
      <c r="EH227" s="9"/>
      <c r="EI227" s="9"/>
      <c r="EJ227" s="9"/>
      <c r="EK227" s="9"/>
      <c r="EL227" s="9"/>
      <c r="EM227" s="9"/>
      <c r="EN227" s="9"/>
      <c r="EO227" s="9"/>
      <c r="EP227" s="9"/>
      <c r="EQ227" s="9"/>
      <c r="ER227" s="9"/>
      <c r="ES227" s="9"/>
      <c r="ET227" s="9"/>
      <c r="EU227" s="9"/>
      <c r="EV227" s="9"/>
      <c r="EW227" s="9"/>
      <c r="EX227" s="9"/>
    </row>
    <row r="228" spans="1:154" ht="20.25" x14ac:dyDescent="0.2">
      <c r="A228" s="100"/>
      <c r="B228" s="99"/>
      <c r="C228" s="99"/>
      <c r="D228" s="99"/>
      <c r="E228" s="99">
        <v>14</v>
      </c>
      <c r="F228" s="99"/>
      <c r="G228" s="103" t="s">
        <v>360</v>
      </c>
      <c r="H228" s="143"/>
      <c r="I228" s="143"/>
      <c r="J228" s="143">
        <f t="shared" si="48"/>
        <v>0</v>
      </c>
      <c r="K228" s="140"/>
      <c r="L228" s="143"/>
      <c r="M228" s="144"/>
      <c r="N228" s="143"/>
      <c r="O228" s="145">
        <f t="shared" si="52"/>
        <v>0</v>
      </c>
      <c r="P228" s="145">
        <f t="shared" si="45"/>
        <v>0</v>
      </c>
      <c r="Q228" s="142"/>
      <c r="R228" s="43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9"/>
      <c r="DD228" s="9"/>
      <c r="DE228" s="9"/>
      <c r="DF228" s="9"/>
      <c r="DG228" s="9"/>
      <c r="DH228" s="9"/>
      <c r="DI228" s="9"/>
      <c r="DJ228" s="9"/>
      <c r="DK228" s="9"/>
      <c r="DL228" s="9"/>
      <c r="DM228" s="9"/>
      <c r="DN228" s="9"/>
      <c r="DO228" s="9"/>
      <c r="DP228" s="9"/>
      <c r="DQ228" s="9"/>
      <c r="DR228" s="9"/>
      <c r="DS228" s="9"/>
      <c r="DT228" s="9"/>
      <c r="DU228" s="9"/>
      <c r="DV228" s="9"/>
      <c r="DW228" s="9"/>
      <c r="DX228" s="9"/>
      <c r="DY228" s="9"/>
      <c r="DZ228" s="9"/>
      <c r="EA228" s="9"/>
      <c r="EB228" s="9"/>
      <c r="EC228" s="9"/>
      <c r="ED228" s="9"/>
      <c r="EE228" s="9"/>
      <c r="EF228" s="9"/>
      <c r="EG228" s="9"/>
      <c r="EH228" s="9"/>
      <c r="EI228" s="9"/>
      <c r="EJ228" s="9"/>
      <c r="EK228" s="9"/>
      <c r="EL228" s="9"/>
      <c r="EM228" s="9"/>
      <c r="EN228" s="9"/>
      <c r="EO228" s="9"/>
      <c r="EP228" s="9"/>
      <c r="EQ228" s="9"/>
      <c r="ER228" s="9"/>
      <c r="ES228" s="9"/>
      <c r="ET228" s="9"/>
      <c r="EU228" s="9"/>
      <c r="EV228" s="9"/>
      <c r="EW228" s="9"/>
      <c r="EX228" s="9"/>
    </row>
    <row r="229" spans="1:154" ht="20.25" x14ac:dyDescent="0.2">
      <c r="A229" s="88"/>
      <c r="B229" s="89"/>
      <c r="C229" s="89"/>
      <c r="D229" s="89"/>
      <c r="E229" s="89" t="s">
        <v>90</v>
      </c>
      <c r="F229" s="89"/>
      <c r="G229" s="138" t="s">
        <v>152</v>
      </c>
      <c r="H229" s="139">
        <f>H230+H231+H232+H233+H234</f>
        <v>0</v>
      </c>
      <c r="I229" s="139">
        <f>I230+I231+I232+I233+I234</f>
        <v>0</v>
      </c>
      <c r="J229" s="143">
        <f t="shared" si="48"/>
        <v>0</v>
      </c>
      <c r="K229" s="140"/>
      <c r="L229" s="139">
        <f>L230+L231+L232+L233+L234</f>
        <v>0</v>
      </c>
      <c r="M229" s="139">
        <f>M230+M231+M232+M233+M234</f>
        <v>0</v>
      </c>
      <c r="N229" s="139">
        <f>N230+N231+N232+N233+N234</f>
        <v>0</v>
      </c>
      <c r="O229" s="139">
        <f>O230+O231+O232+O233+O234</f>
        <v>0</v>
      </c>
      <c r="P229" s="141">
        <f t="shared" si="45"/>
        <v>0</v>
      </c>
      <c r="Q229" s="142"/>
      <c r="R229" s="43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9"/>
      <c r="DD229" s="9"/>
      <c r="DE229" s="9"/>
      <c r="DF229" s="9"/>
      <c r="DG229" s="9"/>
      <c r="DH229" s="9"/>
      <c r="DI229" s="9"/>
      <c r="DJ229" s="9"/>
      <c r="DK229" s="9"/>
      <c r="DL229" s="9"/>
      <c r="DM229" s="9"/>
      <c r="DN229" s="9"/>
      <c r="DO229" s="9"/>
      <c r="DP229" s="9"/>
      <c r="DQ229" s="9"/>
      <c r="DR229" s="9"/>
      <c r="DS229" s="9"/>
      <c r="DT229" s="9"/>
      <c r="DU229" s="9"/>
      <c r="DV229" s="9"/>
      <c r="DW229" s="9"/>
      <c r="DX229" s="9"/>
      <c r="DY229" s="9"/>
      <c r="DZ229" s="9"/>
      <c r="EA229" s="9"/>
      <c r="EB229" s="9"/>
      <c r="EC229" s="9"/>
      <c r="ED229" s="9"/>
      <c r="EE229" s="9"/>
      <c r="EF229" s="9"/>
      <c r="EG229" s="9"/>
      <c r="EH229" s="9"/>
      <c r="EI229" s="9"/>
      <c r="EJ229" s="9"/>
      <c r="EK229" s="9"/>
      <c r="EL229" s="9"/>
      <c r="EM229" s="9"/>
      <c r="EN229" s="9"/>
      <c r="EO229" s="9"/>
      <c r="EP229" s="9"/>
      <c r="EQ229" s="9"/>
      <c r="ER229" s="9"/>
      <c r="ES229" s="9"/>
      <c r="ET229" s="9"/>
      <c r="EU229" s="9"/>
      <c r="EV229" s="9"/>
      <c r="EW229" s="9"/>
      <c r="EX229" s="9"/>
    </row>
    <row r="230" spans="1:154" ht="20.25" hidden="1" x14ac:dyDescent="0.2">
      <c r="A230" s="100"/>
      <c r="B230" s="99"/>
      <c r="C230" s="99"/>
      <c r="D230" s="99"/>
      <c r="E230" s="99"/>
      <c r="F230" s="99" t="s">
        <v>30</v>
      </c>
      <c r="G230" s="103" t="s">
        <v>290</v>
      </c>
      <c r="H230" s="143"/>
      <c r="I230" s="143"/>
      <c r="J230" s="143">
        <f t="shared" si="48"/>
        <v>0</v>
      </c>
      <c r="K230" s="140"/>
      <c r="L230" s="143"/>
      <c r="M230" s="144"/>
      <c r="N230" s="143"/>
      <c r="O230" s="145">
        <f t="shared" ref="O230:O234" si="53">M230+N230</f>
        <v>0</v>
      </c>
      <c r="P230" s="145">
        <f t="shared" si="45"/>
        <v>0</v>
      </c>
      <c r="Q230" s="142"/>
      <c r="R230" s="43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9"/>
      <c r="DD230" s="9"/>
      <c r="DE230" s="9"/>
      <c r="DF230" s="9"/>
      <c r="DG230" s="9"/>
      <c r="DH230" s="9"/>
      <c r="DI230" s="9"/>
      <c r="DJ230" s="9"/>
      <c r="DK230" s="9"/>
      <c r="DL230" s="9"/>
      <c r="DM230" s="9"/>
      <c r="DN230" s="9"/>
      <c r="DO230" s="9"/>
      <c r="DP230" s="9"/>
      <c r="DQ230" s="9"/>
      <c r="DR230" s="9"/>
      <c r="DS230" s="9"/>
      <c r="DT230" s="9"/>
      <c r="DU230" s="9"/>
      <c r="DV230" s="9"/>
      <c r="DW230" s="9"/>
      <c r="DX230" s="9"/>
      <c r="DY230" s="9"/>
      <c r="DZ230" s="9"/>
      <c r="EA230" s="9"/>
      <c r="EB230" s="9"/>
      <c r="EC230" s="9"/>
      <c r="ED230" s="9"/>
      <c r="EE230" s="9"/>
      <c r="EF230" s="9"/>
      <c r="EG230" s="9"/>
      <c r="EH230" s="9"/>
      <c r="EI230" s="9"/>
      <c r="EJ230" s="9"/>
      <c r="EK230" s="9"/>
      <c r="EL230" s="9"/>
      <c r="EM230" s="9"/>
      <c r="EN230" s="9"/>
      <c r="EO230" s="9"/>
      <c r="EP230" s="9"/>
      <c r="EQ230" s="9"/>
      <c r="ER230" s="9"/>
      <c r="ES230" s="9"/>
      <c r="ET230" s="9"/>
      <c r="EU230" s="9"/>
      <c r="EV230" s="9"/>
      <c r="EW230" s="9"/>
      <c r="EX230" s="9"/>
    </row>
    <row r="231" spans="1:154" ht="20.25" x14ac:dyDescent="0.2">
      <c r="A231" s="100"/>
      <c r="B231" s="99"/>
      <c r="C231" s="99"/>
      <c r="D231" s="99"/>
      <c r="E231" s="99"/>
      <c r="F231" s="99" t="s">
        <v>43</v>
      </c>
      <c r="G231" s="103" t="s">
        <v>325</v>
      </c>
      <c r="H231" s="143"/>
      <c r="I231" s="143"/>
      <c r="J231" s="143"/>
      <c r="K231" s="140"/>
      <c r="L231" s="143"/>
      <c r="M231" s="144"/>
      <c r="N231" s="143"/>
      <c r="O231" s="145"/>
      <c r="P231" s="145"/>
      <c r="Q231" s="142"/>
      <c r="R231" s="43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9"/>
      <c r="DD231" s="9"/>
      <c r="DE231" s="9"/>
      <c r="DF231" s="9"/>
      <c r="DG231" s="9"/>
      <c r="DH231" s="9"/>
      <c r="DI231" s="9"/>
      <c r="DJ231" s="9"/>
      <c r="DK231" s="9"/>
      <c r="DL231" s="9"/>
      <c r="DM231" s="9"/>
      <c r="DN231" s="9"/>
      <c r="DO231" s="9"/>
      <c r="DP231" s="9"/>
      <c r="DQ231" s="9"/>
      <c r="DR231" s="9"/>
      <c r="DS231" s="9"/>
      <c r="DT231" s="9"/>
      <c r="DU231" s="9"/>
      <c r="DV231" s="9"/>
      <c r="DW231" s="9"/>
      <c r="DX231" s="9"/>
      <c r="DY231" s="9"/>
      <c r="DZ231" s="9"/>
      <c r="EA231" s="9"/>
      <c r="EB231" s="9"/>
      <c r="EC231" s="9"/>
      <c r="ED231" s="9"/>
      <c r="EE231" s="9"/>
      <c r="EF231" s="9"/>
      <c r="EG231" s="9"/>
      <c r="EH231" s="9"/>
      <c r="EI231" s="9"/>
      <c r="EJ231" s="9"/>
      <c r="EK231" s="9"/>
      <c r="EL231" s="9"/>
      <c r="EM231" s="9"/>
      <c r="EN231" s="9"/>
      <c r="EO231" s="9"/>
      <c r="EP231" s="9"/>
      <c r="EQ231" s="9"/>
      <c r="ER231" s="9"/>
      <c r="ES231" s="9"/>
      <c r="ET231" s="9"/>
      <c r="EU231" s="9"/>
      <c r="EV231" s="9"/>
      <c r="EW231" s="9"/>
      <c r="EX231" s="9"/>
    </row>
    <row r="232" spans="1:154" ht="20.25" x14ac:dyDescent="0.2">
      <c r="A232" s="100"/>
      <c r="B232" s="99"/>
      <c r="C232" s="99"/>
      <c r="D232" s="99"/>
      <c r="E232" s="99"/>
      <c r="F232" s="99" t="s">
        <v>22</v>
      </c>
      <c r="G232" s="103" t="s">
        <v>153</v>
      </c>
      <c r="H232" s="143"/>
      <c r="I232" s="143"/>
      <c r="J232" s="143">
        <f t="shared" si="48"/>
        <v>0</v>
      </c>
      <c r="K232" s="140"/>
      <c r="L232" s="143"/>
      <c r="M232" s="144"/>
      <c r="N232" s="143"/>
      <c r="O232" s="145">
        <f t="shared" si="53"/>
        <v>0</v>
      </c>
      <c r="P232" s="145">
        <f t="shared" si="45"/>
        <v>0</v>
      </c>
      <c r="Q232" s="142"/>
      <c r="R232" s="43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9"/>
      <c r="DD232" s="9"/>
      <c r="DE232" s="9"/>
      <c r="DF232" s="9"/>
      <c r="DG232" s="9"/>
      <c r="DH232" s="9"/>
      <c r="DI232" s="9"/>
      <c r="DJ232" s="9"/>
      <c r="DK232" s="9"/>
      <c r="DL232" s="9"/>
      <c r="DM232" s="9"/>
      <c r="DN232" s="9"/>
      <c r="DO232" s="9"/>
      <c r="DP232" s="9"/>
      <c r="DQ232" s="9"/>
      <c r="DR232" s="9"/>
      <c r="DS232" s="9"/>
      <c r="DT232" s="9"/>
      <c r="DU232" s="9"/>
      <c r="DV232" s="9"/>
      <c r="DW232" s="9"/>
      <c r="DX232" s="9"/>
      <c r="DY232" s="9"/>
      <c r="DZ232" s="9"/>
      <c r="EA232" s="9"/>
      <c r="EB232" s="9"/>
      <c r="EC232" s="9"/>
      <c r="ED232" s="9"/>
      <c r="EE232" s="9"/>
      <c r="EF232" s="9"/>
      <c r="EG232" s="9"/>
      <c r="EH232" s="9"/>
      <c r="EI232" s="9"/>
      <c r="EJ232" s="9"/>
      <c r="EK232" s="9"/>
      <c r="EL232" s="9"/>
      <c r="EM232" s="9"/>
      <c r="EN232" s="9"/>
      <c r="EO232" s="9"/>
      <c r="EP232" s="9"/>
      <c r="EQ232" s="9"/>
      <c r="ER232" s="9"/>
      <c r="ES232" s="9"/>
      <c r="ET232" s="9"/>
      <c r="EU232" s="9"/>
      <c r="EV232" s="9"/>
      <c r="EW232" s="9"/>
      <c r="EX232" s="9"/>
    </row>
    <row r="233" spans="1:154" ht="40.5" x14ac:dyDescent="0.2">
      <c r="A233" s="100"/>
      <c r="B233" s="99"/>
      <c r="C233" s="99"/>
      <c r="D233" s="99"/>
      <c r="E233" s="99"/>
      <c r="F233" s="99" t="s">
        <v>33</v>
      </c>
      <c r="G233" s="103" t="s">
        <v>289</v>
      </c>
      <c r="H233" s="143"/>
      <c r="I233" s="143"/>
      <c r="J233" s="143">
        <f t="shared" si="48"/>
        <v>0</v>
      </c>
      <c r="K233" s="140"/>
      <c r="L233" s="143"/>
      <c r="M233" s="144"/>
      <c r="N233" s="143"/>
      <c r="O233" s="145">
        <f t="shared" si="53"/>
        <v>0</v>
      </c>
      <c r="P233" s="145">
        <f t="shared" si="45"/>
        <v>0</v>
      </c>
      <c r="Q233" s="142"/>
      <c r="R233" s="43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9"/>
      <c r="DD233" s="9"/>
      <c r="DE233" s="9"/>
      <c r="DF233" s="9"/>
      <c r="DG233" s="9"/>
      <c r="DH233" s="9"/>
      <c r="DI233" s="9"/>
      <c r="DJ233" s="9"/>
      <c r="DK233" s="9"/>
      <c r="DL233" s="9"/>
      <c r="DM233" s="9"/>
      <c r="DN233" s="9"/>
      <c r="DO233" s="9"/>
      <c r="DP233" s="9"/>
      <c r="DQ233" s="9"/>
      <c r="DR233" s="9"/>
      <c r="DS233" s="9"/>
      <c r="DT233" s="9"/>
      <c r="DU233" s="9"/>
      <c r="DV233" s="9"/>
      <c r="DW233" s="9"/>
      <c r="DX233" s="9"/>
      <c r="DY233" s="9"/>
      <c r="DZ233" s="9"/>
      <c r="EA233" s="9"/>
      <c r="EB233" s="9"/>
      <c r="EC233" s="9"/>
      <c r="ED233" s="9"/>
      <c r="EE233" s="9"/>
      <c r="EF233" s="9"/>
      <c r="EG233" s="9"/>
      <c r="EH233" s="9"/>
      <c r="EI233" s="9"/>
      <c r="EJ233" s="9"/>
      <c r="EK233" s="9"/>
      <c r="EL233" s="9"/>
      <c r="EM233" s="9"/>
      <c r="EN233" s="9"/>
      <c r="EO233" s="9"/>
      <c r="EP233" s="9"/>
      <c r="EQ233" s="9"/>
      <c r="ER233" s="9"/>
      <c r="ES233" s="9"/>
      <c r="ET233" s="9"/>
      <c r="EU233" s="9"/>
      <c r="EV233" s="9"/>
      <c r="EW233" s="9"/>
      <c r="EX233" s="9"/>
    </row>
    <row r="234" spans="1:154" ht="20.25" x14ac:dyDescent="0.2">
      <c r="A234" s="100"/>
      <c r="B234" s="99"/>
      <c r="C234" s="99"/>
      <c r="D234" s="99"/>
      <c r="E234" s="99"/>
      <c r="F234" s="99" t="s">
        <v>90</v>
      </c>
      <c r="G234" s="103" t="s">
        <v>154</v>
      </c>
      <c r="H234" s="143"/>
      <c r="I234" s="143"/>
      <c r="J234" s="143">
        <f t="shared" si="48"/>
        <v>0</v>
      </c>
      <c r="K234" s="140"/>
      <c r="L234" s="143"/>
      <c r="M234" s="144"/>
      <c r="N234" s="143"/>
      <c r="O234" s="145">
        <f t="shared" si="53"/>
        <v>0</v>
      </c>
      <c r="P234" s="145">
        <f t="shared" si="45"/>
        <v>0</v>
      </c>
      <c r="Q234" s="142"/>
      <c r="R234" s="43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9"/>
      <c r="DD234" s="9"/>
      <c r="DE234" s="9"/>
      <c r="DF234" s="9"/>
      <c r="DG234" s="9"/>
      <c r="DH234" s="9"/>
      <c r="DI234" s="9"/>
      <c r="DJ234" s="9"/>
      <c r="DK234" s="9"/>
      <c r="DL234" s="9"/>
      <c r="DM234" s="9"/>
      <c r="DN234" s="9"/>
      <c r="DO234" s="9"/>
      <c r="DP234" s="9"/>
      <c r="DQ234" s="9"/>
      <c r="DR234" s="9"/>
      <c r="DS234" s="9"/>
      <c r="DT234" s="9"/>
      <c r="DU234" s="9"/>
      <c r="DV234" s="9"/>
      <c r="DW234" s="9"/>
      <c r="DX234" s="9"/>
      <c r="DY234" s="9"/>
      <c r="DZ234" s="9"/>
      <c r="EA234" s="9"/>
      <c r="EB234" s="9"/>
      <c r="EC234" s="9"/>
      <c r="ED234" s="9"/>
      <c r="EE234" s="9"/>
      <c r="EF234" s="9"/>
      <c r="EG234" s="9"/>
      <c r="EH234" s="9"/>
      <c r="EI234" s="9"/>
      <c r="EJ234" s="9"/>
      <c r="EK234" s="9"/>
      <c r="EL234" s="9"/>
      <c r="EM234" s="9"/>
      <c r="EN234" s="9"/>
      <c r="EO234" s="9"/>
      <c r="EP234" s="9"/>
      <c r="EQ234" s="9"/>
      <c r="ER234" s="9"/>
      <c r="ES234" s="9"/>
      <c r="ET234" s="9"/>
      <c r="EU234" s="9"/>
      <c r="EV234" s="9"/>
      <c r="EW234" s="9"/>
      <c r="EX234" s="9"/>
    </row>
    <row r="235" spans="1:154" ht="20.25" x14ac:dyDescent="0.2">
      <c r="A235" s="88"/>
      <c r="B235" s="89"/>
      <c r="C235" s="89"/>
      <c r="D235" s="89" t="s">
        <v>91</v>
      </c>
      <c r="E235" s="89"/>
      <c r="F235" s="89"/>
      <c r="G235" s="138" t="s">
        <v>70</v>
      </c>
      <c r="H235" s="139">
        <f>H236</f>
        <v>0</v>
      </c>
      <c r="I235" s="139">
        <f>I236</f>
        <v>0</v>
      </c>
      <c r="J235" s="143">
        <f t="shared" si="48"/>
        <v>0</v>
      </c>
      <c r="K235" s="140" t="e">
        <f>ROUND(I235/H235*100,2)</f>
        <v>#DIV/0!</v>
      </c>
      <c r="L235" s="139">
        <f>L236</f>
        <v>0</v>
      </c>
      <c r="M235" s="121">
        <f>M236</f>
        <v>0</v>
      </c>
      <c r="N235" s="139">
        <f>N236</f>
        <v>0</v>
      </c>
      <c r="O235" s="141">
        <f>O236</f>
        <v>0</v>
      </c>
      <c r="P235" s="141">
        <f t="shared" si="45"/>
        <v>0</v>
      </c>
      <c r="Q235" s="142" t="e">
        <f t="shared" si="47"/>
        <v>#DIV/0!</v>
      </c>
      <c r="R235" s="43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9"/>
      <c r="DD235" s="9"/>
      <c r="DE235" s="9"/>
      <c r="DF235" s="9"/>
      <c r="DG235" s="9"/>
      <c r="DH235" s="9"/>
      <c r="DI235" s="9"/>
      <c r="DJ235" s="9"/>
      <c r="DK235" s="9"/>
      <c r="DL235" s="9"/>
      <c r="DM235" s="9"/>
      <c r="DN235" s="9"/>
      <c r="DO235" s="9"/>
      <c r="DP235" s="9"/>
      <c r="DQ235" s="9"/>
      <c r="DR235" s="9"/>
      <c r="DS235" s="9"/>
      <c r="DT235" s="9"/>
      <c r="DU235" s="9"/>
      <c r="DV235" s="9"/>
      <c r="DW235" s="9"/>
      <c r="DX235" s="9"/>
      <c r="DY235" s="9"/>
      <c r="DZ235" s="9"/>
      <c r="EA235" s="9"/>
      <c r="EB235" s="9"/>
      <c r="EC235" s="9"/>
      <c r="ED235" s="9"/>
      <c r="EE235" s="9"/>
      <c r="EF235" s="9"/>
      <c r="EG235" s="9"/>
      <c r="EH235" s="9"/>
      <c r="EI235" s="9"/>
      <c r="EJ235" s="9"/>
      <c r="EK235" s="9"/>
      <c r="EL235" s="9"/>
      <c r="EM235" s="9"/>
      <c r="EN235" s="9"/>
      <c r="EO235" s="9"/>
      <c r="EP235" s="9"/>
      <c r="EQ235" s="9"/>
      <c r="ER235" s="9"/>
      <c r="ES235" s="9"/>
      <c r="ET235" s="9"/>
      <c r="EU235" s="9"/>
      <c r="EV235" s="9"/>
      <c r="EW235" s="9"/>
      <c r="EX235" s="9"/>
    </row>
    <row r="236" spans="1:154" ht="40.5" x14ac:dyDescent="0.2">
      <c r="A236" s="100"/>
      <c r="B236" s="99"/>
      <c r="C236" s="99"/>
      <c r="D236" s="99"/>
      <c r="E236" s="99" t="s">
        <v>38</v>
      </c>
      <c r="F236" s="99"/>
      <c r="G236" s="103" t="s">
        <v>288</v>
      </c>
      <c r="H236" s="143"/>
      <c r="I236" s="143"/>
      <c r="J236" s="143">
        <f t="shared" si="48"/>
        <v>0</v>
      </c>
      <c r="K236" s="140" t="e">
        <f>ROUND(I236/H236*100,2)</f>
        <v>#DIV/0!</v>
      </c>
      <c r="L236" s="143"/>
      <c r="M236" s="144"/>
      <c r="N236" s="143">
        <v>0</v>
      </c>
      <c r="O236" s="145">
        <f t="shared" ref="O236" si="54">M236+N236</f>
        <v>0</v>
      </c>
      <c r="P236" s="145">
        <f t="shared" si="45"/>
        <v>0</v>
      </c>
      <c r="Q236" s="142" t="e">
        <f t="shared" si="47"/>
        <v>#DIV/0!</v>
      </c>
      <c r="R236" s="43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9"/>
      <c r="DD236" s="9"/>
      <c r="DE236" s="9"/>
      <c r="DF236" s="9"/>
      <c r="DG236" s="9"/>
      <c r="DH236" s="9"/>
      <c r="DI236" s="9"/>
      <c r="DJ236" s="9"/>
      <c r="DK236" s="9"/>
      <c r="DL236" s="9"/>
      <c r="DM236" s="9"/>
      <c r="DN236" s="9"/>
      <c r="DO236" s="9"/>
      <c r="DP236" s="9"/>
      <c r="DQ236" s="9"/>
      <c r="DR236" s="9"/>
      <c r="DS236" s="9"/>
      <c r="DT236" s="9"/>
      <c r="DU236" s="9"/>
      <c r="DV236" s="9"/>
      <c r="DW236" s="9"/>
      <c r="DX236" s="9"/>
      <c r="DY236" s="9"/>
      <c r="DZ236" s="9"/>
      <c r="EA236" s="9"/>
      <c r="EB236" s="9"/>
      <c r="EC236" s="9"/>
      <c r="ED236" s="9"/>
      <c r="EE236" s="9"/>
      <c r="EF236" s="9"/>
      <c r="EG236" s="9"/>
      <c r="EH236" s="9"/>
      <c r="EI236" s="9"/>
      <c r="EJ236" s="9"/>
      <c r="EK236" s="9"/>
      <c r="EL236" s="9"/>
      <c r="EM236" s="9"/>
      <c r="EN236" s="9"/>
      <c r="EO236" s="9"/>
      <c r="EP236" s="9"/>
      <c r="EQ236" s="9"/>
      <c r="ER236" s="9"/>
      <c r="ES236" s="9"/>
      <c r="ET236" s="9"/>
      <c r="EU236" s="9"/>
      <c r="EV236" s="9"/>
      <c r="EW236" s="9"/>
      <c r="EX236" s="9"/>
    </row>
    <row r="237" spans="1:154" ht="40.5" x14ac:dyDescent="0.2">
      <c r="A237" s="88"/>
      <c r="B237" s="89"/>
      <c r="C237" s="89"/>
      <c r="D237" s="89">
        <v>51</v>
      </c>
      <c r="E237" s="89"/>
      <c r="F237" s="89"/>
      <c r="G237" s="138" t="s">
        <v>362</v>
      </c>
      <c r="H237" s="139">
        <f>H238</f>
        <v>0</v>
      </c>
      <c r="I237" s="139">
        <f>I238</f>
        <v>0</v>
      </c>
      <c r="J237" s="143">
        <f t="shared" si="48"/>
        <v>0</v>
      </c>
      <c r="K237" s="140"/>
      <c r="L237" s="139">
        <f t="shared" ref="L237:O238" si="55">L238</f>
        <v>0</v>
      </c>
      <c r="M237" s="121">
        <f t="shared" si="55"/>
        <v>0</v>
      </c>
      <c r="N237" s="139">
        <f t="shared" si="55"/>
        <v>0</v>
      </c>
      <c r="O237" s="141">
        <f t="shared" si="55"/>
        <v>0</v>
      </c>
      <c r="P237" s="141">
        <f t="shared" si="45"/>
        <v>0</v>
      </c>
      <c r="Q237" s="142"/>
      <c r="R237" s="43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9"/>
      <c r="DD237" s="9"/>
      <c r="DE237" s="9"/>
      <c r="DF237" s="9"/>
      <c r="DG237" s="9"/>
      <c r="DH237" s="9"/>
      <c r="DI237" s="9"/>
      <c r="DJ237" s="9"/>
      <c r="DK237" s="9"/>
      <c r="DL237" s="9"/>
      <c r="DM237" s="9"/>
      <c r="DN237" s="9"/>
      <c r="DO237" s="9"/>
      <c r="DP237" s="9"/>
      <c r="DQ237" s="9"/>
      <c r="DR237" s="9"/>
      <c r="DS237" s="9"/>
      <c r="DT237" s="9"/>
      <c r="DU237" s="9"/>
      <c r="DV237" s="9"/>
      <c r="DW237" s="9"/>
      <c r="DX237" s="9"/>
      <c r="DY237" s="9"/>
      <c r="DZ237" s="9"/>
      <c r="EA237" s="9"/>
      <c r="EB237" s="9"/>
      <c r="EC237" s="9"/>
      <c r="ED237" s="9"/>
      <c r="EE237" s="9"/>
      <c r="EF237" s="9"/>
      <c r="EG237" s="9"/>
      <c r="EH237" s="9"/>
      <c r="EI237" s="9"/>
      <c r="EJ237" s="9"/>
      <c r="EK237" s="9"/>
      <c r="EL237" s="9"/>
      <c r="EM237" s="9"/>
      <c r="EN237" s="9"/>
      <c r="EO237" s="9"/>
      <c r="EP237" s="9"/>
      <c r="EQ237" s="9"/>
      <c r="ER237" s="9"/>
      <c r="ES237" s="9"/>
      <c r="ET237" s="9"/>
      <c r="EU237" s="9"/>
      <c r="EV237" s="9"/>
      <c r="EW237" s="9"/>
      <c r="EX237" s="9"/>
    </row>
    <row r="238" spans="1:154" ht="20.25" x14ac:dyDescent="0.2">
      <c r="A238" s="88"/>
      <c r="B238" s="89"/>
      <c r="C238" s="89"/>
      <c r="D238" s="89"/>
      <c r="E238" s="89" t="s">
        <v>32</v>
      </c>
      <c r="F238" s="89"/>
      <c r="G238" s="101" t="s">
        <v>361</v>
      </c>
      <c r="H238" s="139">
        <f>H239</f>
        <v>0</v>
      </c>
      <c r="I238" s="139">
        <f>I239</f>
        <v>0</v>
      </c>
      <c r="J238" s="143">
        <f t="shared" si="48"/>
        <v>0</v>
      </c>
      <c r="K238" s="140"/>
      <c r="L238" s="139">
        <f t="shared" si="55"/>
        <v>0</v>
      </c>
      <c r="M238" s="121">
        <f t="shared" si="55"/>
        <v>0</v>
      </c>
      <c r="N238" s="139">
        <f t="shared" si="55"/>
        <v>0</v>
      </c>
      <c r="O238" s="141">
        <f t="shared" si="55"/>
        <v>0</v>
      </c>
      <c r="P238" s="141">
        <f t="shared" si="45"/>
        <v>0</v>
      </c>
      <c r="Q238" s="142"/>
      <c r="R238" s="43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9"/>
      <c r="DD238" s="9"/>
      <c r="DE238" s="9"/>
      <c r="DF238" s="9"/>
      <c r="DG238" s="9"/>
      <c r="DH238" s="9"/>
      <c r="DI238" s="9"/>
      <c r="DJ238" s="9"/>
      <c r="DK238" s="9"/>
      <c r="DL238" s="9"/>
      <c r="DM238" s="9"/>
      <c r="DN238" s="9"/>
      <c r="DO238" s="9"/>
      <c r="DP238" s="9"/>
      <c r="DQ238" s="9"/>
      <c r="DR238" s="9"/>
      <c r="DS238" s="9"/>
      <c r="DT238" s="9"/>
      <c r="DU238" s="9"/>
      <c r="DV238" s="9"/>
      <c r="DW238" s="9"/>
      <c r="DX238" s="9"/>
      <c r="DY238" s="9"/>
      <c r="DZ238" s="9"/>
      <c r="EA238" s="9"/>
      <c r="EB238" s="9"/>
      <c r="EC238" s="9"/>
      <c r="ED238" s="9"/>
      <c r="EE238" s="9"/>
      <c r="EF238" s="9"/>
      <c r="EG238" s="9"/>
      <c r="EH238" s="9"/>
      <c r="EI238" s="9"/>
      <c r="EJ238" s="9"/>
      <c r="EK238" s="9"/>
      <c r="EL238" s="9"/>
      <c r="EM238" s="9"/>
      <c r="EN238" s="9"/>
      <c r="EO238" s="9"/>
      <c r="EP238" s="9"/>
      <c r="EQ238" s="9"/>
      <c r="ER238" s="9"/>
      <c r="ES238" s="9"/>
      <c r="ET238" s="9"/>
      <c r="EU238" s="9"/>
      <c r="EV238" s="9"/>
      <c r="EW238" s="9"/>
      <c r="EX238" s="9"/>
    </row>
    <row r="239" spans="1:154" ht="20.25" x14ac:dyDescent="0.2">
      <c r="A239" s="100"/>
      <c r="B239" s="99"/>
      <c r="C239" s="99"/>
      <c r="D239" s="99"/>
      <c r="E239" s="99"/>
      <c r="F239" s="99" t="s">
        <v>32</v>
      </c>
      <c r="G239" s="103" t="s">
        <v>93</v>
      </c>
      <c r="H239" s="143"/>
      <c r="I239" s="143"/>
      <c r="J239" s="143">
        <f t="shared" si="48"/>
        <v>0</v>
      </c>
      <c r="K239" s="140"/>
      <c r="L239" s="143"/>
      <c r="M239" s="144"/>
      <c r="N239" s="143"/>
      <c r="O239" s="145">
        <f t="shared" ref="O239:O243" si="56">M239+N239</f>
        <v>0</v>
      </c>
      <c r="P239" s="145">
        <f t="shared" si="45"/>
        <v>0</v>
      </c>
      <c r="Q239" s="142"/>
      <c r="R239" s="43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9"/>
      <c r="DD239" s="9"/>
      <c r="DE239" s="9"/>
      <c r="DF239" s="9"/>
      <c r="DG239" s="9"/>
      <c r="DH239" s="9"/>
      <c r="DI239" s="9"/>
      <c r="DJ239" s="9"/>
      <c r="DK239" s="9"/>
      <c r="DL239" s="9"/>
      <c r="DM239" s="9"/>
      <c r="DN239" s="9"/>
      <c r="DO239" s="9"/>
      <c r="DP239" s="9"/>
      <c r="DQ239" s="9"/>
      <c r="DR239" s="9"/>
      <c r="DS239" s="9"/>
      <c r="DT239" s="9"/>
      <c r="DU239" s="9"/>
      <c r="DV239" s="9"/>
      <c r="DW239" s="9"/>
      <c r="DX239" s="9"/>
      <c r="DY239" s="9"/>
      <c r="DZ239" s="9"/>
      <c r="EA239" s="9"/>
      <c r="EB239" s="9"/>
      <c r="EC239" s="9"/>
      <c r="ED239" s="9"/>
      <c r="EE239" s="9"/>
      <c r="EF239" s="9"/>
      <c r="EG239" s="9"/>
      <c r="EH239" s="9"/>
      <c r="EI239" s="9"/>
      <c r="EJ239" s="9"/>
      <c r="EK239" s="9"/>
      <c r="EL239" s="9"/>
      <c r="EM239" s="9"/>
      <c r="EN239" s="9"/>
      <c r="EO239" s="9"/>
      <c r="EP239" s="9"/>
      <c r="EQ239" s="9"/>
      <c r="ER239" s="9"/>
      <c r="ES239" s="9"/>
      <c r="ET239" s="9"/>
      <c r="EU239" s="9"/>
      <c r="EV239" s="9"/>
      <c r="EW239" s="9"/>
      <c r="EX239" s="9"/>
    </row>
    <row r="240" spans="1:154" ht="60.75" x14ac:dyDescent="0.2">
      <c r="A240" s="100"/>
      <c r="B240" s="99"/>
      <c r="C240" s="99"/>
      <c r="D240" s="89">
        <v>56</v>
      </c>
      <c r="E240" s="89"/>
      <c r="F240" s="89"/>
      <c r="G240" s="101" t="s">
        <v>331</v>
      </c>
      <c r="H240" s="143">
        <f>H241</f>
        <v>0</v>
      </c>
      <c r="I240" s="143">
        <f>I241</f>
        <v>0</v>
      </c>
      <c r="J240" s="143">
        <f t="shared" si="48"/>
        <v>0</v>
      </c>
      <c r="K240" s="140"/>
      <c r="L240" s="143">
        <f t="shared" ref="L240:N240" si="57">L241</f>
        <v>0</v>
      </c>
      <c r="M240" s="144">
        <f t="shared" si="57"/>
        <v>0</v>
      </c>
      <c r="N240" s="143">
        <f t="shared" si="57"/>
        <v>0</v>
      </c>
      <c r="O240" s="145">
        <f t="shared" si="56"/>
        <v>0</v>
      </c>
      <c r="P240" s="145">
        <f t="shared" si="45"/>
        <v>0</v>
      </c>
      <c r="Q240" s="142" t="e">
        <f t="shared" si="47"/>
        <v>#DIV/0!</v>
      </c>
      <c r="R240" s="43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9"/>
      <c r="DD240" s="9"/>
      <c r="DE240" s="9"/>
      <c r="DF240" s="9"/>
      <c r="DG240" s="9"/>
      <c r="DH240" s="9"/>
      <c r="DI240" s="9"/>
      <c r="DJ240" s="9"/>
      <c r="DK240" s="9"/>
      <c r="DL240" s="9"/>
      <c r="DM240" s="9"/>
      <c r="DN240" s="9"/>
      <c r="DO240" s="9"/>
      <c r="DP240" s="9"/>
      <c r="DQ240" s="9"/>
      <c r="DR240" s="9"/>
      <c r="DS240" s="9"/>
      <c r="DT240" s="9"/>
      <c r="DU240" s="9"/>
      <c r="DV240" s="9"/>
      <c r="DW240" s="9"/>
      <c r="DX240" s="9"/>
      <c r="DY240" s="9"/>
      <c r="DZ240" s="9"/>
      <c r="EA240" s="9"/>
      <c r="EB240" s="9"/>
      <c r="EC240" s="9"/>
      <c r="ED240" s="9"/>
      <c r="EE240" s="9"/>
      <c r="EF240" s="9"/>
      <c r="EG240" s="9"/>
      <c r="EH240" s="9"/>
      <c r="EI240" s="9"/>
      <c r="EJ240" s="9"/>
      <c r="EK240" s="9"/>
      <c r="EL240" s="9"/>
      <c r="EM240" s="9"/>
      <c r="EN240" s="9"/>
      <c r="EO240" s="9"/>
      <c r="EP240" s="9"/>
      <c r="EQ240" s="9"/>
      <c r="ER240" s="9"/>
      <c r="ES240" s="9"/>
      <c r="ET240" s="9"/>
      <c r="EU240" s="9"/>
      <c r="EV240" s="9"/>
      <c r="EW240" s="9"/>
      <c r="EX240" s="9"/>
    </row>
    <row r="241" spans="1:154" ht="60.75" x14ac:dyDescent="0.2">
      <c r="A241" s="100"/>
      <c r="B241" s="99"/>
      <c r="C241" s="99"/>
      <c r="D241" s="99"/>
      <c r="E241" s="99">
        <v>49</v>
      </c>
      <c r="F241" s="99"/>
      <c r="G241" s="103" t="s">
        <v>264</v>
      </c>
      <c r="H241" s="143">
        <f>H242+H243</f>
        <v>0</v>
      </c>
      <c r="I241" s="143">
        <f>I242+I243</f>
        <v>0</v>
      </c>
      <c r="J241" s="143">
        <f t="shared" si="48"/>
        <v>0</v>
      </c>
      <c r="K241" s="140"/>
      <c r="L241" s="143">
        <f t="shared" ref="L241:N241" si="58">L242+L243</f>
        <v>0</v>
      </c>
      <c r="M241" s="144">
        <f t="shared" si="58"/>
        <v>0</v>
      </c>
      <c r="N241" s="143">
        <f t="shared" si="58"/>
        <v>0</v>
      </c>
      <c r="O241" s="145">
        <f t="shared" si="56"/>
        <v>0</v>
      </c>
      <c r="P241" s="145">
        <f t="shared" si="45"/>
        <v>0</v>
      </c>
      <c r="Q241" s="142" t="e">
        <f t="shared" si="47"/>
        <v>#DIV/0!</v>
      </c>
      <c r="R241" s="43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9"/>
      <c r="DD241" s="9"/>
      <c r="DE241" s="9"/>
      <c r="DF241" s="9"/>
      <c r="DG241" s="9"/>
      <c r="DH241" s="9"/>
      <c r="DI241" s="9"/>
      <c r="DJ241" s="9"/>
      <c r="DK241" s="9"/>
      <c r="DL241" s="9"/>
      <c r="DM241" s="9"/>
      <c r="DN241" s="9"/>
      <c r="DO241" s="9"/>
      <c r="DP241" s="9"/>
      <c r="DQ241" s="9"/>
      <c r="DR241" s="9"/>
      <c r="DS241" s="9"/>
      <c r="DT241" s="9"/>
      <c r="DU241" s="9"/>
      <c r="DV241" s="9"/>
      <c r="DW241" s="9"/>
      <c r="DX241" s="9"/>
      <c r="DY241" s="9"/>
      <c r="DZ241" s="9"/>
      <c r="EA241" s="9"/>
      <c r="EB241" s="9"/>
      <c r="EC241" s="9"/>
      <c r="ED241" s="9"/>
      <c r="EE241" s="9"/>
      <c r="EF241" s="9"/>
      <c r="EG241" s="9"/>
      <c r="EH241" s="9"/>
      <c r="EI241" s="9"/>
      <c r="EJ241" s="9"/>
      <c r="EK241" s="9"/>
      <c r="EL241" s="9"/>
      <c r="EM241" s="9"/>
      <c r="EN241" s="9"/>
      <c r="EO241" s="9"/>
      <c r="EP241" s="9"/>
      <c r="EQ241" s="9"/>
      <c r="ER241" s="9"/>
      <c r="ES241" s="9"/>
      <c r="ET241" s="9"/>
      <c r="EU241" s="9"/>
      <c r="EV241" s="9"/>
      <c r="EW241" s="9"/>
      <c r="EX241" s="9"/>
    </row>
    <row r="242" spans="1:154" ht="20.25" x14ac:dyDescent="0.2">
      <c r="A242" s="100"/>
      <c r="B242" s="99"/>
      <c r="C242" s="99"/>
      <c r="D242" s="99"/>
      <c r="E242" s="99"/>
      <c r="F242" s="99" t="s">
        <v>54</v>
      </c>
      <c r="G242" s="103" t="s">
        <v>155</v>
      </c>
      <c r="H242" s="143"/>
      <c r="I242" s="143"/>
      <c r="J242" s="143">
        <f t="shared" si="48"/>
        <v>0</v>
      </c>
      <c r="K242" s="140"/>
      <c r="L242" s="143"/>
      <c r="M242" s="144"/>
      <c r="N242" s="143"/>
      <c r="O242" s="145">
        <f t="shared" si="56"/>
        <v>0</v>
      </c>
      <c r="P242" s="145">
        <f t="shared" si="45"/>
        <v>0</v>
      </c>
      <c r="Q242" s="142" t="e">
        <f t="shared" si="47"/>
        <v>#DIV/0!</v>
      </c>
      <c r="R242" s="43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9"/>
      <c r="DD242" s="9"/>
      <c r="DE242" s="9"/>
      <c r="DF242" s="9"/>
      <c r="DG242" s="9"/>
      <c r="DH242" s="9"/>
      <c r="DI242" s="9"/>
      <c r="DJ242" s="9"/>
      <c r="DK242" s="9"/>
      <c r="DL242" s="9"/>
      <c r="DM242" s="9"/>
      <c r="DN242" s="9"/>
      <c r="DO242" s="9"/>
      <c r="DP242" s="9"/>
      <c r="DQ242" s="9"/>
      <c r="DR242" s="9"/>
      <c r="DS242" s="9"/>
      <c r="DT242" s="9"/>
      <c r="DU242" s="9"/>
      <c r="DV242" s="9"/>
      <c r="DW242" s="9"/>
      <c r="DX242" s="9"/>
      <c r="DY242" s="9"/>
      <c r="DZ242" s="9"/>
      <c r="EA242" s="9"/>
      <c r="EB242" s="9"/>
      <c r="EC242" s="9"/>
      <c r="ED242" s="9"/>
      <c r="EE242" s="9"/>
      <c r="EF242" s="9"/>
      <c r="EG242" s="9"/>
      <c r="EH242" s="9"/>
      <c r="EI242" s="9"/>
      <c r="EJ242" s="9"/>
      <c r="EK242" s="9"/>
      <c r="EL242" s="9"/>
      <c r="EM242" s="9"/>
      <c r="EN242" s="9"/>
      <c r="EO242" s="9"/>
      <c r="EP242" s="9"/>
      <c r="EQ242" s="9"/>
      <c r="ER242" s="9"/>
      <c r="ES242" s="9"/>
      <c r="ET242" s="9"/>
      <c r="EU242" s="9"/>
      <c r="EV242" s="9"/>
      <c r="EW242" s="9"/>
      <c r="EX242" s="9"/>
    </row>
    <row r="243" spans="1:154" ht="20.25" x14ac:dyDescent="0.2">
      <c r="A243" s="100"/>
      <c r="B243" s="99"/>
      <c r="C243" s="99"/>
      <c r="D243" s="99"/>
      <c r="E243" s="99"/>
      <c r="F243" s="99" t="s">
        <v>55</v>
      </c>
      <c r="G243" s="103" t="s">
        <v>156</v>
      </c>
      <c r="H243" s="143"/>
      <c r="I243" s="143"/>
      <c r="J243" s="143">
        <f t="shared" si="48"/>
        <v>0</v>
      </c>
      <c r="K243" s="140"/>
      <c r="L243" s="143"/>
      <c r="M243" s="144"/>
      <c r="N243" s="143"/>
      <c r="O243" s="145">
        <f t="shared" si="56"/>
        <v>0</v>
      </c>
      <c r="P243" s="145">
        <f t="shared" si="45"/>
        <v>0</v>
      </c>
      <c r="Q243" s="142" t="e">
        <f t="shared" si="47"/>
        <v>#DIV/0!</v>
      </c>
      <c r="R243" s="43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9"/>
      <c r="DD243" s="9"/>
      <c r="DE243" s="9"/>
      <c r="DF243" s="9"/>
      <c r="DG243" s="9"/>
      <c r="DH243" s="9"/>
      <c r="DI243" s="9"/>
      <c r="DJ243" s="9"/>
      <c r="DK243" s="9"/>
      <c r="DL243" s="9"/>
      <c r="DM243" s="9"/>
      <c r="DN243" s="9"/>
      <c r="DO243" s="9"/>
      <c r="DP243" s="9"/>
      <c r="DQ243" s="9"/>
      <c r="DR243" s="9"/>
      <c r="DS243" s="9"/>
      <c r="DT243" s="9"/>
      <c r="DU243" s="9"/>
      <c r="DV243" s="9"/>
      <c r="DW243" s="9"/>
      <c r="DX243" s="9"/>
      <c r="DY243" s="9"/>
      <c r="DZ243" s="9"/>
      <c r="EA243" s="9"/>
      <c r="EB243" s="9"/>
      <c r="EC243" s="9"/>
      <c r="ED243" s="9"/>
      <c r="EE243" s="9"/>
      <c r="EF243" s="9"/>
      <c r="EG243" s="9"/>
      <c r="EH243" s="9"/>
      <c r="EI243" s="9"/>
      <c r="EJ243" s="9"/>
      <c r="EK243" s="9"/>
      <c r="EL243" s="9"/>
      <c r="EM243" s="9"/>
      <c r="EN243" s="9"/>
      <c r="EO243" s="9"/>
      <c r="EP243" s="9"/>
      <c r="EQ243" s="9"/>
      <c r="ER243" s="9"/>
      <c r="ES243" s="9"/>
      <c r="ET243" s="9"/>
      <c r="EU243" s="9"/>
      <c r="EV243" s="9"/>
      <c r="EW243" s="9"/>
      <c r="EX243" s="9"/>
    </row>
    <row r="244" spans="1:154" ht="20.25" x14ac:dyDescent="0.2">
      <c r="A244" s="88"/>
      <c r="B244" s="89"/>
      <c r="C244" s="89"/>
      <c r="D244" s="89">
        <v>57</v>
      </c>
      <c r="E244" s="89"/>
      <c r="F244" s="89"/>
      <c r="G244" s="138" t="s">
        <v>78</v>
      </c>
      <c r="H244" s="139">
        <f>H246</f>
        <v>0</v>
      </c>
      <c r="I244" s="139">
        <f>I246</f>
        <v>0</v>
      </c>
      <c r="J244" s="143">
        <f t="shared" si="48"/>
        <v>0</v>
      </c>
      <c r="K244" s="140" t="e">
        <f>ROUND(I244/H244*100,2)</f>
        <v>#DIV/0!</v>
      </c>
      <c r="L244" s="139">
        <f>L246</f>
        <v>0</v>
      </c>
      <c r="M244" s="121">
        <f>M246</f>
        <v>0</v>
      </c>
      <c r="N244" s="139">
        <f>N246</f>
        <v>0</v>
      </c>
      <c r="O244" s="141">
        <f>O246</f>
        <v>0</v>
      </c>
      <c r="P244" s="141">
        <f t="shared" si="45"/>
        <v>0</v>
      </c>
      <c r="Q244" s="142" t="e">
        <f t="shared" si="47"/>
        <v>#DIV/0!</v>
      </c>
      <c r="R244" s="43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9"/>
      <c r="DD244" s="9"/>
      <c r="DE244" s="9"/>
      <c r="DF244" s="9"/>
      <c r="DG244" s="9"/>
      <c r="DH244" s="9"/>
      <c r="DI244" s="9"/>
      <c r="DJ244" s="9"/>
      <c r="DK244" s="9"/>
      <c r="DL244" s="9"/>
      <c r="DM244" s="9"/>
      <c r="DN244" s="9"/>
      <c r="DO244" s="9"/>
      <c r="DP244" s="9"/>
      <c r="DQ244" s="9"/>
      <c r="DR244" s="9"/>
      <c r="DS244" s="9"/>
      <c r="DT244" s="9"/>
      <c r="DU244" s="9"/>
      <c r="DV244" s="9"/>
      <c r="DW244" s="9"/>
      <c r="DX244" s="9"/>
      <c r="DY244" s="9"/>
      <c r="DZ244" s="9"/>
      <c r="EA244" s="9"/>
      <c r="EB244" s="9"/>
      <c r="EC244" s="9"/>
      <c r="ED244" s="9"/>
      <c r="EE244" s="9"/>
      <c r="EF244" s="9"/>
      <c r="EG244" s="9"/>
      <c r="EH244" s="9"/>
      <c r="EI244" s="9"/>
      <c r="EJ244" s="9"/>
      <c r="EK244" s="9"/>
      <c r="EL244" s="9"/>
      <c r="EM244" s="9"/>
      <c r="EN244" s="9"/>
      <c r="EO244" s="9"/>
      <c r="EP244" s="9"/>
      <c r="EQ244" s="9"/>
      <c r="ER244" s="9"/>
      <c r="ES244" s="9"/>
      <c r="ET244" s="9"/>
      <c r="EU244" s="9"/>
      <c r="EV244" s="9"/>
      <c r="EW244" s="9"/>
      <c r="EX244" s="9"/>
    </row>
    <row r="245" spans="1:154" ht="20.25" x14ac:dyDescent="0.2">
      <c r="A245" s="88"/>
      <c r="B245" s="89"/>
      <c r="C245" s="89"/>
      <c r="D245" s="89"/>
      <c r="E245" s="89"/>
      <c r="F245" s="89"/>
      <c r="G245" s="101" t="s">
        <v>99</v>
      </c>
      <c r="H245" s="164"/>
      <c r="I245" s="164"/>
      <c r="J245" s="143">
        <f t="shared" si="48"/>
        <v>0</v>
      </c>
      <c r="K245" s="140"/>
      <c r="L245" s="164"/>
      <c r="M245" s="165"/>
      <c r="N245" s="164"/>
      <c r="O245" s="145"/>
      <c r="P245" s="145">
        <f t="shared" si="45"/>
        <v>0</v>
      </c>
      <c r="Q245" s="142"/>
      <c r="R245" s="43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9"/>
      <c r="DD245" s="9"/>
      <c r="DE245" s="9"/>
      <c r="DF245" s="9"/>
      <c r="DG245" s="9"/>
      <c r="DH245" s="9"/>
      <c r="DI245" s="9"/>
      <c r="DJ245" s="9"/>
      <c r="DK245" s="9"/>
      <c r="DL245" s="9"/>
      <c r="DM245" s="9"/>
      <c r="DN245" s="9"/>
      <c r="DO245" s="9"/>
      <c r="DP245" s="9"/>
      <c r="DQ245" s="9"/>
      <c r="DR245" s="9"/>
      <c r="DS245" s="9"/>
      <c r="DT245" s="9"/>
      <c r="DU245" s="9"/>
      <c r="DV245" s="9"/>
      <c r="DW245" s="9"/>
      <c r="DX245" s="9"/>
      <c r="DY245" s="9"/>
      <c r="DZ245" s="9"/>
      <c r="EA245" s="9"/>
      <c r="EB245" s="9"/>
      <c r="EC245" s="9"/>
      <c r="ED245" s="9"/>
      <c r="EE245" s="9"/>
      <c r="EF245" s="9"/>
      <c r="EG245" s="9"/>
      <c r="EH245" s="9"/>
      <c r="EI245" s="9"/>
      <c r="EJ245" s="9"/>
      <c r="EK245" s="9"/>
      <c r="EL245" s="9"/>
      <c r="EM245" s="9"/>
      <c r="EN245" s="9"/>
      <c r="EO245" s="9"/>
      <c r="EP245" s="9"/>
      <c r="EQ245" s="9"/>
      <c r="ER245" s="9"/>
      <c r="ES245" s="9"/>
      <c r="ET245" s="9"/>
      <c r="EU245" s="9"/>
      <c r="EV245" s="9"/>
      <c r="EW245" s="9"/>
      <c r="EX245" s="9"/>
    </row>
    <row r="246" spans="1:154" ht="20.25" x14ac:dyDescent="0.2">
      <c r="A246" s="88"/>
      <c r="B246" s="89"/>
      <c r="C246" s="89"/>
      <c r="D246" s="89"/>
      <c r="E246" s="89" t="s">
        <v>30</v>
      </c>
      <c r="F246" s="89"/>
      <c r="G246" s="101" t="s">
        <v>100</v>
      </c>
      <c r="H246" s="139">
        <f>H248+H247</f>
        <v>0</v>
      </c>
      <c r="I246" s="139">
        <f>I248+I247</f>
        <v>0</v>
      </c>
      <c r="J246" s="143">
        <f t="shared" si="48"/>
        <v>0</v>
      </c>
      <c r="K246" s="140" t="e">
        <f>ROUND(I246/H246*100,2)</f>
        <v>#DIV/0!</v>
      </c>
      <c r="L246" s="139">
        <f>L248+L247</f>
        <v>0</v>
      </c>
      <c r="M246" s="121">
        <f>M248+M247</f>
        <v>0</v>
      </c>
      <c r="N246" s="139">
        <f>N248+N247</f>
        <v>0</v>
      </c>
      <c r="O246" s="141">
        <f>O248+O247</f>
        <v>0</v>
      </c>
      <c r="P246" s="141">
        <f t="shared" si="45"/>
        <v>0</v>
      </c>
      <c r="Q246" s="142" t="e">
        <f t="shared" si="47"/>
        <v>#DIV/0!</v>
      </c>
      <c r="R246" s="43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9"/>
      <c r="DD246" s="9"/>
      <c r="DE246" s="9"/>
      <c r="DF246" s="9"/>
      <c r="DG246" s="9"/>
      <c r="DH246" s="9"/>
      <c r="DI246" s="9"/>
      <c r="DJ246" s="9"/>
      <c r="DK246" s="9"/>
      <c r="DL246" s="9"/>
      <c r="DM246" s="9"/>
      <c r="DN246" s="9"/>
      <c r="DO246" s="9"/>
      <c r="DP246" s="9"/>
      <c r="DQ246" s="9"/>
      <c r="DR246" s="9"/>
      <c r="DS246" s="9"/>
      <c r="DT246" s="9"/>
      <c r="DU246" s="9"/>
      <c r="DV246" s="9"/>
      <c r="DW246" s="9"/>
      <c r="DX246" s="9"/>
      <c r="DY246" s="9"/>
      <c r="DZ246" s="9"/>
      <c r="EA246" s="9"/>
      <c r="EB246" s="9"/>
      <c r="EC246" s="9"/>
      <c r="ED246" s="9"/>
      <c r="EE246" s="9"/>
      <c r="EF246" s="9"/>
      <c r="EG246" s="9"/>
      <c r="EH246" s="9"/>
      <c r="EI246" s="9"/>
      <c r="EJ246" s="9"/>
      <c r="EK246" s="9"/>
      <c r="EL246" s="9"/>
      <c r="EM246" s="9"/>
      <c r="EN246" s="9"/>
      <c r="EO246" s="9"/>
      <c r="EP246" s="9"/>
      <c r="EQ246" s="9"/>
      <c r="ER246" s="9"/>
      <c r="ES246" s="9"/>
      <c r="ET246" s="9"/>
      <c r="EU246" s="9"/>
      <c r="EV246" s="9"/>
      <c r="EW246" s="9"/>
      <c r="EX246" s="9"/>
    </row>
    <row r="247" spans="1:154" ht="20.25" hidden="1" x14ac:dyDescent="0.2">
      <c r="A247" s="100"/>
      <c r="B247" s="99"/>
      <c r="C247" s="99"/>
      <c r="D247" s="99"/>
      <c r="E247" s="99"/>
      <c r="F247" s="99" t="s">
        <v>32</v>
      </c>
      <c r="G247" s="103" t="s">
        <v>287</v>
      </c>
      <c r="H247" s="143"/>
      <c r="I247" s="143"/>
      <c r="J247" s="143">
        <f t="shared" si="48"/>
        <v>0</v>
      </c>
      <c r="K247" s="140"/>
      <c r="L247" s="143"/>
      <c r="M247" s="144"/>
      <c r="N247" s="143"/>
      <c r="O247" s="145">
        <f t="shared" ref="O247:O248" si="59">M247+N247</f>
        <v>0</v>
      </c>
      <c r="P247" s="145">
        <f t="shared" si="45"/>
        <v>0</v>
      </c>
      <c r="Q247" s="142"/>
      <c r="R247" s="43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9"/>
      <c r="DD247" s="9"/>
      <c r="DE247" s="9"/>
      <c r="DF247" s="9"/>
      <c r="DG247" s="9"/>
      <c r="DH247" s="9"/>
      <c r="DI247" s="9"/>
      <c r="DJ247" s="9"/>
      <c r="DK247" s="9"/>
      <c r="DL247" s="9"/>
      <c r="DM247" s="9"/>
      <c r="DN247" s="9"/>
      <c r="DO247" s="9"/>
      <c r="DP247" s="9"/>
      <c r="DQ247" s="9"/>
      <c r="DR247" s="9"/>
      <c r="DS247" s="9"/>
      <c r="DT247" s="9"/>
      <c r="DU247" s="9"/>
      <c r="DV247" s="9"/>
      <c r="DW247" s="9"/>
      <c r="DX247" s="9"/>
      <c r="DY247" s="9"/>
      <c r="DZ247" s="9"/>
      <c r="EA247" s="9"/>
      <c r="EB247" s="9"/>
      <c r="EC247" s="9"/>
      <c r="ED247" s="9"/>
      <c r="EE247" s="9"/>
      <c r="EF247" s="9"/>
      <c r="EG247" s="9"/>
      <c r="EH247" s="9"/>
      <c r="EI247" s="9"/>
      <c r="EJ247" s="9"/>
      <c r="EK247" s="9"/>
      <c r="EL247" s="9"/>
      <c r="EM247" s="9"/>
      <c r="EN247" s="9"/>
      <c r="EO247" s="9"/>
      <c r="EP247" s="9"/>
      <c r="EQ247" s="9"/>
      <c r="ER247" s="9"/>
      <c r="ES247" s="9"/>
      <c r="ET247" s="9"/>
      <c r="EU247" s="9"/>
      <c r="EV247" s="9"/>
      <c r="EW247" s="9"/>
      <c r="EX247" s="9"/>
    </row>
    <row r="248" spans="1:154" ht="20.25" x14ac:dyDescent="0.2">
      <c r="A248" s="100"/>
      <c r="B248" s="99"/>
      <c r="C248" s="99"/>
      <c r="D248" s="99"/>
      <c r="E248" s="99"/>
      <c r="F248" s="99" t="s">
        <v>30</v>
      </c>
      <c r="G248" s="103" t="s">
        <v>102</v>
      </c>
      <c r="H248" s="143"/>
      <c r="I248" s="143"/>
      <c r="J248" s="143">
        <f t="shared" si="48"/>
        <v>0</v>
      </c>
      <c r="K248" s="140" t="e">
        <f>ROUND(I248/H248*100,2)</f>
        <v>#DIV/0!</v>
      </c>
      <c r="L248" s="143"/>
      <c r="M248" s="144"/>
      <c r="N248" s="143"/>
      <c r="O248" s="145">
        <f t="shared" si="59"/>
        <v>0</v>
      </c>
      <c r="P248" s="145">
        <f t="shared" si="45"/>
        <v>0</v>
      </c>
      <c r="Q248" s="142" t="e">
        <f t="shared" ref="Q248:Q303" si="60">ROUND(O248/L248*100,2)</f>
        <v>#DIV/0!</v>
      </c>
      <c r="R248" s="43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9"/>
      <c r="DD248" s="9"/>
      <c r="DE248" s="9"/>
      <c r="DF248" s="9"/>
      <c r="DG248" s="9"/>
      <c r="DH248" s="9"/>
      <c r="DI248" s="9"/>
      <c r="DJ248" s="9"/>
      <c r="DK248" s="9"/>
      <c r="DL248" s="9"/>
      <c r="DM248" s="9"/>
      <c r="DN248" s="9"/>
      <c r="DO248" s="9"/>
      <c r="DP248" s="9"/>
      <c r="DQ248" s="9"/>
      <c r="DR248" s="9"/>
      <c r="DS248" s="9"/>
      <c r="DT248" s="9"/>
      <c r="DU248" s="9"/>
      <c r="DV248" s="9"/>
      <c r="DW248" s="9"/>
      <c r="DX248" s="9"/>
      <c r="DY248" s="9"/>
      <c r="DZ248" s="9"/>
      <c r="EA248" s="9"/>
      <c r="EB248" s="9"/>
      <c r="EC248" s="9"/>
      <c r="ED248" s="9"/>
      <c r="EE248" s="9"/>
      <c r="EF248" s="9"/>
      <c r="EG248" s="9"/>
      <c r="EH248" s="9"/>
      <c r="EI248" s="9"/>
      <c r="EJ248" s="9"/>
      <c r="EK248" s="9"/>
      <c r="EL248" s="9"/>
      <c r="EM248" s="9"/>
      <c r="EN248" s="9"/>
      <c r="EO248" s="9"/>
      <c r="EP248" s="9"/>
      <c r="EQ248" s="9"/>
      <c r="ER248" s="9"/>
      <c r="ES248" s="9"/>
      <c r="ET248" s="9"/>
      <c r="EU248" s="9"/>
      <c r="EV248" s="9"/>
      <c r="EW248" s="9"/>
      <c r="EX248" s="9"/>
    </row>
    <row r="249" spans="1:154" ht="20.25" x14ac:dyDescent="0.2">
      <c r="A249" s="88"/>
      <c r="B249" s="89"/>
      <c r="C249" s="89"/>
      <c r="D249" s="89" t="s">
        <v>105</v>
      </c>
      <c r="E249" s="89"/>
      <c r="F249" s="89"/>
      <c r="G249" s="138" t="s">
        <v>83</v>
      </c>
      <c r="H249" s="139">
        <f>H250</f>
        <v>0</v>
      </c>
      <c r="I249" s="139">
        <f>I250</f>
        <v>0</v>
      </c>
      <c r="J249" s="143">
        <f t="shared" si="48"/>
        <v>0</v>
      </c>
      <c r="K249" s="140"/>
      <c r="L249" s="139">
        <f>L250</f>
        <v>0</v>
      </c>
      <c r="M249" s="121">
        <f>M250</f>
        <v>0</v>
      </c>
      <c r="N249" s="139">
        <f>N250</f>
        <v>0</v>
      </c>
      <c r="O249" s="141">
        <f>O250</f>
        <v>0</v>
      </c>
      <c r="P249" s="141">
        <f t="shared" si="45"/>
        <v>0</v>
      </c>
      <c r="Q249" s="142"/>
      <c r="R249" s="43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9"/>
      <c r="DD249" s="9"/>
      <c r="DE249" s="9"/>
      <c r="DF249" s="9"/>
      <c r="DG249" s="9"/>
      <c r="DH249" s="9"/>
      <c r="DI249" s="9"/>
      <c r="DJ249" s="9"/>
      <c r="DK249" s="9"/>
      <c r="DL249" s="9"/>
      <c r="DM249" s="9"/>
      <c r="DN249" s="9"/>
      <c r="DO249" s="9"/>
      <c r="DP249" s="9"/>
      <c r="DQ249" s="9"/>
      <c r="DR249" s="9"/>
      <c r="DS249" s="9"/>
      <c r="DT249" s="9"/>
      <c r="DU249" s="9"/>
      <c r="DV249" s="9"/>
      <c r="DW249" s="9"/>
      <c r="DX249" s="9"/>
      <c r="DY249" s="9"/>
      <c r="DZ249" s="9"/>
      <c r="EA249" s="9"/>
      <c r="EB249" s="9"/>
      <c r="EC249" s="9"/>
      <c r="ED249" s="9"/>
      <c r="EE249" s="9"/>
      <c r="EF249" s="9"/>
      <c r="EG249" s="9"/>
      <c r="EH249" s="9"/>
      <c r="EI249" s="9"/>
      <c r="EJ249" s="9"/>
      <c r="EK249" s="9"/>
      <c r="EL249" s="9"/>
      <c r="EM249" s="9"/>
      <c r="EN249" s="9"/>
      <c r="EO249" s="9"/>
      <c r="EP249" s="9"/>
      <c r="EQ249" s="9"/>
      <c r="ER249" s="9"/>
      <c r="ES249" s="9"/>
      <c r="ET249" s="9"/>
      <c r="EU249" s="9"/>
      <c r="EV249" s="9"/>
      <c r="EW249" s="9"/>
      <c r="EX249" s="9"/>
    </row>
    <row r="250" spans="1:154" ht="20.25" x14ac:dyDescent="0.2">
      <c r="A250" s="88"/>
      <c r="B250" s="89"/>
      <c r="C250" s="89"/>
      <c r="D250" s="89">
        <v>71</v>
      </c>
      <c r="E250" s="89"/>
      <c r="F250" s="89"/>
      <c r="G250" s="138" t="s">
        <v>157</v>
      </c>
      <c r="H250" s="139">
        <f>H251+H256</f>
        <v>0</v>
      </c>
      <c r="I250" s="139">
        <f>I251+I256</f>
        <v>0</v>
      </c>
      <c r="J250" s="143">
        <f t="shared" si="48"/>
        <v>0</v>
      </c>
      <c r="K250" s="140"/>
      <c r="L250" s="139">
        <f>L251+L256</f>
        <v>0</v>
      </c>
      <c r="M250" s="121">
        <f>M251+M256</f>
        <v>0</v>
      </c>
      <c r="N250" s="139">
        <f>N251+N256</f>
        <v>0</v>
      </c>
      <c r="O250" s="141">
        <f>O251+O256</f>
        <v>0</v>
      </c>
      <c r="P250" s="141">
        <f t="shared" si="45"/>
        <v>0</v>
      </c>
      <c r="Q250" s="142"/>
      <c r="R250" s="43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9"/>
      <c r="DD250" s="9"/>
      <c r="DE250" s="9"/>
      <c r="DF250" s="9"/>
      <c r="DG250" s="9"/>
      <c r="DH250" s="9"/>
      <c r="DI250" s="9"/>
      <c r="DJ250" s="9"/>
      <c r="DK250" s="9"/>
      <c r="DL250" s="9"/>
      <c r="DM250" s="9"/>
      <c r="DN250" s="9"/>
      <c r="DO250" s="9"/>
      <c r="DP250" s="9"/>
      <c r="DQ250" s="9"/>
      <c r="DR250" s="9"/>
      <c r="DS250" s="9"/>
      <c r="DT250" s="9"/>
      <c r="DU250" s="9"/>
      <c r="DV250" s="9"/>
      <c r="DW250" s="9"/>
      <c r="DX250" s="9"/>
      <c r="DY250" s="9"/>
      <c r="DZ250" s="9"/>
      <c r="EA250" s="9"/>
      <c r="EB250" s="9"/>
      <c r="EC250" s="9"/>
      <c r="ED250" s="9"/>
      <c r="EE250" s="9"/>
      <c r="EF250" s="9"/>
      <c r="EG250" s="9"/>
      <c r="EH250" s="9"/>
      <c r="EI250" s="9"/>
      <c r="EJ250" s="9"/>
      <c r="EK250" s="9"/>
      <c r="EL250" s="9"/>
      <c r="EM250" s="9"/>
      <c r="EN250" s="9"/>
      <c r="EO250" s="9"/>
      <c r="EP250" s="9"/>
      <c r="EQ250" s="9"/>
      <c r="ER250" s="9"/>
      <c r="ES250" s="9"/>
      <c r="ET250" s="9"/>
      <c r="EU250" s="9"/>
      <c r="EV250" s="9"/>
      <c r="EW250" s="9"/>
      <c r="EX250" s="9"/>
    </row>
    <row r="251" spans="1:154" ht="20.25" x14ac:dyDescent="0.2">
      <c r="A251" s="88"/>
      <c r="B251" s="89"/>
      <c r="C251" s="89"/>
      <c r="D251" s="89"/>
      <c r="E251" s="89" t="s">
        <v>32</v>
      </c>
      <c r="F251" s="89"/>
      <c r="G251" s="101" t="s">
        <v>158</v>
      </c>
      <c r="H251" s="139">
        <f>H252+H253+H254+H255</f>
        <v>0</v>
      </c>
      <c r="I251" s="139">
        <f>I252+I253+I254+I255</f>
        <v>0</v>
      </c>
      <c r="J251" s="143">
        <f t="shared" si="48"/>
        <v>0</v>
      </c>
      <c r="K251" s="140"/>
      <c r="L251" s="139">
        <f>L252+L253+L254+L255</f>
        <v>0</v>
      </c>
      <c r="M251" s="121">
        <f>M252+M253+M254+M255</f>
        <v>0</v>
      </c>
      <c r="N251" s="139">
        <f>N252+N253+N254+N255</f>
        <v>0</v>
      </c>
      <c r="O251" s="141">
        <f>O252+O253+O254+O255</f>
        <v>0</v>
      </c>
      <c r="P251" s="141">
        <f t="shared" si="45"/>
        <v>0</v>
      </c>
      <c r="Q251" s="142"/>
      <c r="R251" s="43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9"/>
      <c r="DD251" s="9"/>
      <c r="DE251" s="9"/>
      <c r="DF251" s="9"/>
      <c r="DG251" s="9"/>
      <c r="DH251" s="9"/>
      <c r="DI251" s="9"/>
      <c r="DJ251" s="9"/>
      <c r="DK251" s="9"/>
      <c r="DL251" s="9"/>
      <c r="DM251" s="9"/>
      <c r="DN251" s="9"/>
      <c r="DO251" s="9"/>
      <c r="DP251" s="9"/>
      <c r="DQ251" s="9"/>
      <c r="DR251" s="9"/>
      <c r="DS251" s="9"/>
      <c r="DT251" s="9"/>
      <c r="DU251" s="9"/>
      <c r="DV251" s="9"/>
      <c r="DW251" s="9"/>
      <c r="DX251" s="9"/>
      <c r="DY251" s="9"/>
      <c r="DZ251" s="9"/>
      <c r="EA251" s="9"/>
      <c r="EB251" s="9"/>
      <c r="EC251" s="9"/>
      <c r="ED251" s="9"/>
      <c r="EE251" s="9"/>
      <c r="EF251" s="9"/>
      <c r="EG251" s="9"/>
      <c r="EH251" s="9"/>
      <c r="EI251" s="9"/>
      <c r="EJ251" s="9"/>
      <c r="EK251" s="9"/>
      <c r="EL251" s="9"/>
      <c r="EM251" s="9"/>
      <c r="EN251" s="9"/>
      <c r="EO251" s="9"/>
      <c r="EP251" s="9"/>
      <c r="EQ251" s="9"/>
      <c r="ER251" s="9"/>
      <c r="ES251" s="9"/>
      <c r="ET251" s="9"/>
      <c r="EU251" s="9"/>
      <c r="EV251" s="9"/>
      <c r="EW251" s="9"/>
      <c r="EX251" s="9"/>
    </row>
    <row r="252" spans="1:154" ht="20.25" hidden="1" x14ac:dyDescent="0.2">
      <c r="A252" s="100"/>
      <c r="B252" s="99"/>
      <c r="C252" s="99"/>
      <c r="D252" s="99"/>
      <c r="E252" s="99"/>
      <c r="F252" s="99" t="s">
        <v>32</v>
      </c>
      <c r="G252" s="103" t="s">
        <v>367</v>
      </c>
      <c r="H252" s="143"/>
      <c r="I252" s="143"/>
      <c r="J252" s="143">
        <f t="shared" si="48"/>
        <v>0</v>
      </c>
      <c r="K252" s="140"/>
      <c r="L252" s="143"/>
      <c r="M252" s="144"/>
      <c r="N252" s="143"/>
      <c r="O252" s="145">
        <f t="shared" ref="O252:O257" si="61">M252+N252</f>
        <v>0</v>
      </c>
      <c r="P252" s="145">
        <f t="shared" si="45"/>
        <v>0</v>
      </c>
      <c r="Q252" s="142"/>
      <c r="R252" s="43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9"/>
      <c r="DD252" s="9"/>
      <c r="DE252" s="9"/>
      <c r="DF252" s="9"/>
      <c r="DG252" s="9"/>
      <c r="DH252" s="9"/>
      <c r="DI252" s="9"/>
      <c r="DJ252" s="9"/>
      <c r="DK252" s="9"/>
      <c r="DL252" s="9"/>
      <c r="DM252" s="9"/>
      <c r="DN252" s="9"/>
      <c r="DO252" s="9"/>
      <c r="DP252" s="9"/>
      <c r="DQ252" s="9"/>
      <c r="DR252" s="9"/>
      <c r="DS252" s="9"/>
      <c r="DT252" s="9"/>
      <c r="DU252" s="9"/>
      <c r="DV252" s="9"/>
      <c r="DW252" s="9"/>
      <c r="DX252" s="9"/>
      <c r="DY252" s="9"/>
      <c r="DZ252" s="9"/>
      <c r="EA252" s="9"/>
      <c r="EB252" s="9"/>
      <c r="EC252" s="9"/>
      <c r="ED252" s="9"/>
      <c r="EE252" s="9"/>
      <c r="EF252" s="9"/>
      <c r="EG252" s="9"/>
      <c r="EH252" s="9"/>
      <c r="EI252" s="9"/>
      <c r="EJ252" s="9"/>
      <c r="EK252" s="9"/>
      <c r="EL252" s="9"/>
      <c r="EM252" s="9"/>
      <c r="EN252" s="9"/>
      <c r="EO252" s="9"/>
      <c r="EP252" s="9"/>
      <c r="EQ252" s="9"/>
      <c r="ER252" s="9"/>
      <c r="ES252" s="9"/>
      <c r="ET252" s="9"/>
      <c r="EU252" s="9"/>
      <c r="EV252" s="9"/>
      <c r="EW252" s="9"/>
      <c r="EX252" s="9"/>
    </row>
    <row r="253" spans="1:154" ht="20.25" x14ac:dyDescent="0.2">
      <c r="A253" s="100"/>
      <c r="B253" s="99"/>
      <c r="C253" s="99"/>
      <c r="D253" s="99"/>
      <c r="E253" s="99"/>
      <c r="F253" s="99" t="s">
        <v>30</v>
      </c>
      <c r="G253" s="103" t="s">
        <v>159</v>
      </c>
      <c r="H253" s="143"/>
      <c r="I253" s="143"/>
      <c r="J253" s="143">
        <f t="shared" si="48"/>
        <v>0</v>
      </c>
      <c r="K253" s="140"/>
      <c r="L253" s="143"/>
      <c r="M253" s="144"/>
      <c r="N253" s="143"/>
      <c r="O253" s="145">
        <f t="shared" si="61"/>
        <v>0</v>
      </c>
      <c r="P253" s="145">
        <f t="shared" si="45"/>
        <v>0</v>
      </c>
      <c r="Q253" s="142"/>
      <c r="R253" s="43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9"/>
      <c r="DD253" s="9"/>
      <c r="DE253" s="9"/>
      <c r="DF253" s="9"/>
      <c r="DG253" s="9"/>
      <c r="DH253" s="9"/>
      <c r="DI253" s="9"/>
      <c r="DJ253" s="9"/>
      <c r="DK253" s="9"/>
      <c r="DL253" s="9"/>
      <c r="DM253" s="9"/>
      <c r="DN253" s="9"/>
      <c r="DO253" s="9"/>
      <c r="DP253" s="9"/>
      <c r="DQ253" s="9"/>
      <c r="DR253" s="9"/>
      <c r="DS253" s="9"/>
      <c r="DT253" s="9"/>
      <c r="DU253" s="9"/>
      <c r="DV253" s="9"/>
      <c r="DW253" s="9"/>
      <c r="DX253" s="9"/>
      <c r="DY253" s="9"/>
      <c r="DZ253" s="9"/>
      <c r="EA253" s="9"/>
      <c r="EB253" s="9"/>
      <c r="EC253" s="9"/>
      <c r="ED253" s="9"/>
      <c r="EE253" s="9"/>
      <c r="EF253" s="9"/>
      <c r="EG253" s="9"/>
      <c r="EH253" s="9"/>
      <c r="EI253" s="9"/>
      <c r="EJ253" s="9"/>
      <c r="EK253" s="9"/>
      <c r="EL253" s="9"/>
      <c r="EM253" s="9"/>
      <c r="EN253" s="9"/>
      <c r="EO253" s="9"/>
      <c r="EP253" s="9"/>
      <c r="EQ253" s="9"/>
      <c r="ER253" s="9"/>
      <c r="ES253" s="9"/>
      <c r="ET253" s="9"/>
      <c r="EU253" s="9"/>
      <c r="EV253" s="9"/>
      <c r="EW253" s="9"/>
      <c r="EX253" s="9"/>
    </row>
    <row r="254" spans="1:154" ht="40.5" x14ac:dyDescent="0.2">
      <c r="A254" s="100"/>
      <c r="B254" s="99"/>
      <c r="C254" s="99"/>
      <c r="D254" s="99"/>
      <c r="E254" s="99"/>
      <c r="F254" s="99" t="s">
        <v>43</v>
      </c>
      <c r="G254" s="103" t="s">
        <v>160</v>
      </c>
      <c r="H254" s="143"/>
      <c r="I254" s="143"/>
      <c r="J254" s="143">
        <f t="shared" si="48"/>
        <v>0</v>
      </c>
      <c r="K254" s="140"/>
      <c r="L254" s="143"/>
      <c r="M254" s="144"/>
      <c r="N254" s="143"/>
      <c r="O254" s="145">
        <f t="shared" si="61"/>
        <v>0</v>
      </c>
      <c r="P254" s="145">
        <f t="shared" si="45"/>
        <v>0</v>
      </c>
      <c r="Q254" s="142"/>
      <c r="R254" s="43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9"/>
      <c r="DD254" s="9"/>
      <c r="DE254" s="9"/>
      <c r="DF254" s="9"/>
      <c r="DG254" s="9"/>
      <c r="DH254" s="9"/>
      <c r="DI254" s="9"/>
      <c r="DJ254" s="9"/>
      <c r="DK254" s="9"/>
      <c r="DL254" s="9"/>
      <c r="DM254" s="9"/>
      <c r="DN254" s="9"/>
      <c r="DO254" s="9"/>
      <c r="DP254" s="9"/>
      <c r="DQ254" s="9"/>
      <c r="DR254" s="9"/>
      <c r="DS254" s="9"/>
      <c r="DT254" s="9"/>
      <c r="DU254" s="9"/>
      <c r="DV254" s="9"/>
      <c r="DW254" s="9"/>
      <c r="DX254" s="9"/>
      <c r="DY254" s="9"/>
      <c r="DZ254" s="9"/>
      <c r="EA254" s="9"/>
      <c r="EB254" s="9"/>
      <c r="EC254" s="9"/>
      <c r="ED254" s="9"/>
      <c r="EE254" s="9"/>
      <c r="EF254" s="9"/>
      <c r="EG254" s="9"/>
      <c r="EH254" s="9"/>
      <c r="EI254" s="9"/>
      <c r="EJ254" s="9"/>
      <c r="EK254" s="9"/>
      <c r="EL254" s="9"/>
      <c r="EM254" s="9"/>
      <c r="EN254" s="9"/>
      <c r="EO254" s="9"/>
      <c r="EP254" s="9"/>
      <c r="EQ254" s="9"/>
      <c r="ER254" s="9"/>
      <c r="ES254" s="9"/>
      <c r="ET254" s="9"/>
      <c r="EU254" s="9"/>
      <c r="EV254" s="9"/>
      <c r="EW254" s="9"/>
      <c r="EX254" s="9"/>
    </row>
    <row r="255" spans="1:154" s="29" customFormat="1" ht="20.25" hidden="1" x14ac:dyDescent="0.2">
      <c r="A255" s="166"/>
      <c r="B255" s="167"/>
      <c r="C255" s="167"/>
      <c r="D255" s="167"/>
      <c r="E255" s="167"/>
      <c r="F255" s="167" t="s">
        <v>90</v>
      </c>
      <c r="G255" s="168" t="s">
        <v>365</v>
      </c>
      <c r="H255" s="143"/>
      <c r="I255" s="143"/>
      <c r="J255" s="143">
        <f t="shared" si="48"/>
        <v>0</v>
      </c>
      <c r="K255" s="140"/>
      <c r="L255" s="143"/>
      <c r="M255" s="144"/>
      <c r="N255" s="143"/>
      <c r="O255" s="145">
        <f t="shared" si="61"/>
        <v>0</v>
      </c>
      <c r="P255" s="145">
        <f t="shared" si="45"/>
        <v>0</v>
      </c>
      <c r="Q255" s="142"/>
      <c r="R255" s="46"/>
      <c r="S255" s="26"/>
      <c r="T255" s="14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27"/>
      <c r="BH255" s="27"/>
      <c r="BI255" s="27"/>
      <c r="BJ255" s="27"/>
      <c r="BK255" s="27"/>
      <c r="BL255" s="27"/>
      <c r="BM255" s="27"/>
      <c r="BN255" s="27"/>
      <c r="BO255" s="27"/>
      <c r="BP255" s="27"/>
      <c r="BQ255" s="27"/>
      <c r="BR255" s="27"/>
      <c r="BS255" s="27"/>
      <c r="BT255" s="27"/>
      <c r="BU255" s="27"/>
      <c r="BV255" s="27"/>
      <c r="BW255" s="27"/>
      <c r="BX255" s="27"/>
      <c r="BY255" s="27"/>
      <c r="BZ255" s="27"/>
      <c r="CA255" s="27"/>
      <c r="CB255" s="27"/>
      <c r="CC255" s="27"/>
      <c r="CD255" s="27"/>
      <c r="CE255" s="27"/>
      <c r="CF255" s="27"/>
      <c r="CG255" s="27"/>
      <c r="CH255" s="27"/>
      <c r="CI255" s="27"/>
      <c r="CJ255" s="27"/>
      <c r="CK255" s="27"/>
      <c r="CL255" s="27"/>
      <c r="CM255" s="27"/>
      <c r="CN255" s="27"/>
      <c r="CO255" s="27"/>
      <c r="CP255" s="27"/>
      <c r="CQ255" s="27"/>
      <c r="CR255" s="27"/>
      <c r="CS255" s="27"/>
      <c r="CT255" s="27"/>
      <c r="CU255" s="27"/>
      <c r="CV255" s="27"/>
      <c r="CW255" s="27"/>
      <c r="CX255" s="27"/>
      <c r="CY255" s="27"/>
      <c r="CZ255" s="27"/>
      <c r="DA255" s="27"/>
      <c r="DB255" s="27"/>
      <c r="DC255" s="28"/>
      <c r="DD255" s="28"/>
      <c r="DE255" s="28"/>
      <c r="DF255" s="28"/>
      <c r="DG255" s="28"/>
      <c r="DH255" s="28"/>
      <c r="DI255" s="28"/>
      <c r="DJ255" s="28"/>
      <c r="DK255" s="28"/>
      <c r="DL255" s="28"/>
      <c r="DM255" s="28"/>
      <c r="DN255" s="28"/>
      <c r="DO255" s="28"/>
      <c r="DP255" s="28"/>
      <c r="DQ255" s="28"/>
      <c r="DR255" s="28"/>
      <c r="DS255" s="28"/>
      <c r="DT255" s="28"/>
      <c r="DU255" s="28"/>
      <c r="DV255" s="28"/>
      <c r="DW255" s="28"/>
      <c r="DX255" s="28"/>
      <c r="DY255" s="28"/>
      <c r="DZ255" s="28"/>
      <c r="EA255" s="28"/>
      <c r="EB255" s="28"/>
      <c r="EC255" s="28"/>
      <c r="ED255" s="28"/>
      <c r="EE255" s="28"/>
      <c r="EF255" s="28"/>
      <c r="EG255" s="28"/>
      <c r="EH255" s="28"/>
      <c r="EI255" s="28"/>
      <c r="EJ255" s="28"/>
      <c r="EK255" s="28"/>
      <c r="EL255" s="28"/>
      <c r="EM255" s="28"/>
      <c r="EN255" s="28"/>
      <c r="EO255" s="28"/>
      <c r="EP255" s="28"/>
      <c r="EQ255" s="28"/>
      <c r="ER255" s="28"/>
      <c r="ES255" s="28"/>
      <c r="ET255" s="28"/>
      <c r="EU255" s="28"/>
      <c r="EV255" s="28"/>
      <c r="EW255" s="28"/>
      <c r="EX255" s="28"/>
    </row>
    <row r="256" spans="1:154" s="29" customFormat="1" ht="20.25" x14ac:dyDescent="0.2">
      <c r="A256" s="166"/>
      <c r="B256" s="167"/>
      <c r="C256" s="167"/>
      <c r="D256" s="167"/>
      <c r="E256" s="167" t="s">
        <v>43</v>
      </c>
      <c r="F256" s="167"/>
      <c r="G256" s="168" t="s">
        <v>366</v>
      </c>
      <c r="H256" s="143"/>
      <c r="I256" s="143"/>
      <c r="J256" s="143">
        <f t="shared" si="48"/>
        <v>0</v>
      </c>
      <c r="K256" s="140"/>
      <c r="L256" s="143"/>
      <c r="M256" s="144"/>
      <c r="N256" s="143"/>
      <c r="O256" s="145">
        <f t="shared" si="61"/>
        <v>0</v>
      </c>
      <c r="P256" s="145">
        <f t="shared" si="45"/>
        <v>0</v>
      </c>
      <c r="Q256" s="142"/>
      <c r="R256" s="46"/>
      <c r="S256" s="26"/>
      <c r="T256" s="14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7"/>
      <c r="AT256" s="27"/>
      <c r="AU256" s="27"/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  <c r="BF256" s="27"/>
      <c r="BG256" s="27"/>
      <c r="BH256" s="27"/>
      <c r="BI256" s="27"/>
      <c r="BJ256" s="27"/>
      <c r="BK256" s="27"/>
      <c r="BL256" s="27"/>
      <c r="BM256" s="27"/>
      <c r="BN256" s="27"/>
      <c r="BO256" s="27"/>
      <c r="BP256" s="27"/>
      <c r="BQ256" s="27"/>
      <c r="BR256" s="27"/>
      <c r="BS256" s="27"/>
      <c r="BT256" s="27"/>
      <c r="BU256" s="27"/>
      <c r="BV256" s="27"/>
      <c r="BW256" s="27"/>
      <c r="BX256" s="27"/>
      <c r="BY256" s="27"/>
      <c r="BZ256" s="27"/>
      <c r="CA256" s="27"/>
      <c r="CB256" s="27"/>
      <c r="CC256" s="27"/>
      <c r="CD256" s="27"/>
      <c r="CE256" s="27"/>
      <c r="CF256" s="27"/>
      <c r="CG256" s="27"/>
      <c r="CH256" s="27"/>
      <c r="CI256" s="27"/>
      <c r="CJ256" s="27"/>
      <c r="CK256" s="27"/>
      <c r="CL256" s="27"/>
      <c r="CM256" s="27"/>
      <c r="CN256" s="27"/>
      <c r="CO256" s="27"/>
      <c r="CP256" s="27"/>
      <c r="CQ256" s="27"/>
      <c r="CR256" s="27"/>
      <c r="CS256" s="27"/>
      <c r="CT256" s="27"/>
      <c r="CU256" s="27"/>
      <c r="CV256" s="27"/>
      <c r="CW256" s="27"/>
      <c r="CX256" s="27"/>
      <c r="CY256" s="27"/>
      <c r="CZ256" s="27"/>
      <c r="DA256" s="27"/>
      <c r="DB256" s="27"/>
      <c r="DC256" s="28"/>
      <c r="DD256" s="28"/>
      <c r="DE256" s="28"/>
      <c r="DF256" s="28"/>
      <c r="DG256" s="28"/>
      <c r="DH256" s="28"/>
      <c r="DI256" s="28"/>
      <c r="DJ256" s="28"/>
      <c r="DK256" s="28"/>
      <c r="DL256" s="28"/>
      <c r="DM256" s="28"/>
      <c r="DN256" s="28"/>
      <c r="DO256" s="28"/>
      <c r="DP256" s="28"/>
      <c r="DQ256" s="28"/>
      <c r="DR256" s="28"/>
      <c r="DS256" s="28"/>
      <c r="DT256" s="28"/>
      <c r="DU256" s="28"/>
      <c r="DV256" s="28"/>
      <c r="DW256" s="28"/>
      <c r="DX256" s="28"/>
      <c r="DY256" s="28"/>
      <c r="DZ256" s="28"/>
      <c r="EA256" s="28"/>
      <c r="EB256" s="28"/>
      <c r="EC256" s="28"/>
      <c r="ED256" s="28"/>
      <c r="EE256" s="28"/>
      <c r="EF256" s="28"/>
      <c r="EG256" s="28"/>
      <c r="EH256" s="28"/>
      <c r="EI256" s="28"/>
      <c r="EJ256" s="28"/>
      <c r="EK256" s="28"/>
      <c r="EL256" s="28"/>
      <c r="EM256" s="28"/>
      <c r="EN256" s="28"/>
      <c r="EO256" s="28"/>
      <c r="EP256" s="28"/>
      <c r="EQ256" s="28"/>
      <c r="ER256" s="28"/>
      <c r="ES256" s="28"/>
      <c r="ET256" s="28"/>
      <c r="EU256" s="28"/>
      <c r="EV256" s="28"/>
      <c r="EW256" s="28"/>
      <c r="EX256" s="28"/>
    </row>
    <row r="257" spans="1:154" ht="20.25" x14ac:dyDescent="0.2">
      <c r="A257" s="148"/>
      <c r="B257" s="149"/>
      <c r="C257" s="149"/>
      <c r="D257" s="149">
        <v>85</v>
      </c>
      <c r="E257" s="149"/>
      <c r="F257" s="149"/>
      <c r="G257" s="169" t="s">
        <v>86</v>
      </c>
      <c r="H257" s="152"/>
      <c r="I257" s="152"/>
      <c r="J257" s="152">
        <f t="shared" si="48"/>
        <v>0</v>
      </c>
      <c r="K257" s="153"/>
      <c r="L257" s="152"/>
      <c r="M257" s="154"/>
      <c r="N257" s="152">
        <v>0</v>
      </c>
      <c r="O257" s="155">
        <f t="shared" si="61"/>
        <v>0</v>
      </c>
      <c r="P257" s="155">
        <f t="shared" si="45"/>
        <v>0</v>
      </c>
      <c r="Q257" s="156"/>
      <c r="R257" s="43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9"/>
      <c r="DD257" s="9"/>
      <c r="DE257" s="9"/>
      <c r="DF257" s="9"/>
      <c r="DG257" s="9"/>
      <c r="DH257" s="9"/>
      <c r="DI257" s="9"/>
      <c r="DJ257" s="9"/>
      <c r="DK257" s="9"/>
      <c r="DL257" s="9"/>
      <c r="DM257" s="9"/>
      <c r="DN257" s="9"/>
      <c r="DO257" s="9"/>
      <c r="DP257" s="9"/>
      <c r="DQ257" s="9"/>
      <c r="DR257" s="9"/>
      <c r="DS257" s="9"/>
      <c r="DT257" s="9"/>
      <c r="DU257" s="9"/>
      <c r="DV257" s="9"/>
      <c r="DW257" s="9"/>
      <c r="DX257" s="9"/>
      <c r="DY257" s="9"/>
      <c r="DZ257" s="9"/>
      <c r="EA257" s="9"/>
      <c r="EB257" s="9"/>
      <c r="EC257" s="9"/>
      <c r="ED257" s="9"/>
      <c r="EE257" s="9"/>
      <c r="EF257" s="9"/>
      <c r="EG257" s="9"/>
      <c r="EH257" s="9"/>
      <c r="EI257" s="9"/>
      <c r="EJ257" s="9"/>
      <c r="EK257" s="9"/>
      <c r="EL257" s="9"/>
      <c r="EM257" s="9"/>
      <c r="EN257" s="9"/>
      <c r="EO257" s="9"/>
      <c r="EP257" s="9"/>
      <c r="EQ257" s="9"/>
      <c r="ER257" s="9"/>
      <c r="ES257" s="9"/>
      <c r="ET257" s="9"/>
      <c r="EU257" s="9"/>
      <c r="EV257" s="9"/>
      <c r="EW257" s="9"/>
      <c r="EX257" s="9"/>
    </row>
    <row r="258" spans="1:154" ht="20.25" x14ac:dyDescent="0.2">
      <c r="A258" s="100"/>
      <c r="B258" s="99"/>
      <c r="C258" s="99"/>
      <c r="D258" s="99"/>
      <c r="E258" s="99"/>
      <c r="F258" s="99"/>
      <c r="G258" s="103" t="s">
        <v>161</v>
      </c>
      <c r="H258" s="143"/>
      <c r="I258" s="143"/>
      <c r="J258" s="143">
        <f t="shared" si="48"/>
        <v>0</v>
      </c>
      <c r="K258" s="140"/>
      <c r="L258" s="143"/>
      <c r="M258" s="144"/>
      <c r="N258" s="143"/>
      <c r="O258" s="145"/>
      <c r="P258" s="170">
        <f t="shared" si="45"/>
        <v>0</v>
      </c>
      <c r="Q258" s="142"/>
      <c r="R258" s="43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9"/>
      <c r="DD258" s="9"/>
      <c r="DE258" s="9"/>
      <c r="DF258" s="9"/>
      <c r="DG258" s="9"/>
      <c r="DH258" s="9"/>
      <c r="DI258" s="9"/>
      <c r="DJ258" s="9"/>
      <c r="DK258" s="9"/>
      <c r="DL258" s="9"/>
      <c r="DM258" s="9"/>
      <c r="DN258" s="9"/>
      <c r="DO258" s="9"/>
      <c r="DP258" s="9"/>
      <c r="DQ258" s="9"/>
      <c r="DR258" s="9"/>
      <c r="DS258" s="9"/>
      <c r="DT258" s="9"/>
      <c r="DU258" s="9"/>
      <c r="DV258" s="9"/>
      <c r="DW258" s="9"/>
      <c r="DX258" s="9"/>
      <c r="DY258" s="9"/>
      <c r="DZ258" s="9"/>
      <c r="EA258" s="9"/>
      <c r="EB258" s="9"/>
      <c r="EC258" s="9"/>
      <c r="ED258" s="9"/>
      <c r="EE258" s="9"/>
      <c r="EF258" s="9"/>
      <c r="EG258" s="9"/>
      <c r="EH258" s="9"/>
      <c r="EI258" s="9"/>
      <c r="EJ258" s="9"/>
      <c r="EK258" s="9"/>
      <c r="EL258" s="9"/>
      <c r="EM258" s="9"/>
      <c r="EN258" s="9"/>
      <c r="EO258" s="9"/>
      <c r="EP258" s="9"/>
      <c r="EQ258" s="9"/>
      <c r="ER258" s="9"/>
      <c r="ES258" s="9"/>
      <c r="ET258" s="9"/>
      <c r="EU258" s="9"/>
      <c r="EV258" s="9"/>
      <c r="EW258" s="9"/>
      <c r="EX258" s="9"/>
    </row>
    <row r="259" spans="1:154" ht="20.25" x14ac:dyDescent="0.2">
      <c r="A259" s="88" t="s">
        <v>142</v>
      </c>
      <c r="B259" s="89" t="s">
        <v>124</v>
      </c>
      <c r="C259" s="89"/>
      <c r="D259" s="89"/>
      <c r="E259" s="89"/>
      <c r="F259" s="89"/>
      <c r="G259" s="138" t="s">
        <v>162</v>
      </c>
      <c r="H259" s="139">
        <f>H260</f>
        <v>0</v>
      </c>
      <c r="I259" s="139">
        <f>I260</f>
        <v>0</v>
      </c>
      <c r="J259" s="143">
        <f t="shared" si="48"/>
        <v>0</v>
      </c>
      <c r="K259" s="140" t="e">
        <f>ROUND(I259/H259*100,2)</f>
        <v>#DIV/0!</v>
      </c>
      <c r="L259" s="139">
        <f>L260</f>
        <v>0</v>
      </c>
      <c r="M259" s="139">
        <f>M260</f>
        <v>0</v>
      </c>
      <c r="N259" s="139">
        <f>N260</f>
        <v>0</v>
      </c>
      <c r="O259" s="139">
        <f>O260</f>
        <v>0</v>
      </c>
      <c r="P259" s="141">
        <f t="shared" si="45"/>
        <v>0</v>
      </c>
      <c r="Q259" s="142" t="e">
        <f t="shared" si="60"/>
        <v>#DIV/0!</v>
      </c>
      <c r="R259" s="43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9"/>
      <c r="DD259" s="9"/>
      <c r="DE259" s="9"/>
      <c r="DF259" s="9"/>
      <c r="DG259" s="9"/>
      <c r="DH259" s="9"/>
      <c r="DI259" s="9"/>
      <c r="DJ259" s="9"/>
      <c r="DK259" s="9"/>
      <c r="DL259" s="9"/>
      <c r="DM259" s="9"/>
      <c r="DN259" s="9"/>
      <c r="DO259" s="9"/>
      <c r="DP259" s="9"/>
      <c r="DQ259" s="9"/>
      <c r="DR259" s="9"/>
      <c r="DS259" s="9"/>
      <c r="DT259" s="9"/>
      <c r="DU259" s="9"/>
      <c r="DV259" s="9"/>
      <c r="DW259" s="9"/>
      <c r="DX259" s="9"/>
      <c r="DY259" s="9"/>
      <c r="DZ259" s="9"/>
      <c r="EA259" s="9"/>
      <c r="EB259" s="9"/>
      <c r="EC259" s="9"/>
      <c r="ED259" s="9"/>
      <c r="EE259" s="9"/>
      <c r="EF259" s="9"/>
      <c r="EG259" s="9"/>
      <c r="EH259" s="9"/>
      <c r="EI259" s="9"/>
      <c r="EJ259" s="9"/>
      <c r="EK259" s="9"/>
      <c r="EL259" s="9"/>
      <c r="EM259" s="9"/>
      <c r="EN259" s="9"/>
      <c r="EO259" s="9"/>
      <c r="EP259" s="9"/>
      <c r="EQ259" s="9"/>
      <c r="ER259" s="9"/>
      <c r="ES259" s="9"/>
      <c r="ET259" s="9"/>
      <c r="EU259" s="9"/>
      <c r="EV259" s="9"/>
      <c r="EW259" s="9"/>
      <c r="EX259" s="9"/>
    </row>
    <row r="260" spans="1:154" ht="40.5" x14ac:dyDescent="0.2">
      <c r="A260" s="88"/>
      <c r="B260" s="89"/>
      <c r="C260" s="89" t="s">
        <v>32</v>
      </c>
      <c r="D260" s="89"/>
      <c r="E260" s="89"/>
      <c r="F260" s="89"/>
      <c r="G260" s="138" t="s">
        <v>163</v>
      </c>
      <c r="H260" s="139">
        <f>H237</f>
        <v>0</v>
      </c>
      <c r="I260" s="139">
        <f>I237</f>
        <v>0</v>
      </c>
      <c r="J260" s="143">
        <f t="shared" si="48"/>
        <v>0</v>
      </c>
      <c r="K260" s="140" t="e">
        <f>ROUND(I260/H260*100,2)</f>
        <v>#DIV/0!</v>
      </c>
      <c r="L260" s="139">
        <f>L237</f>
        <v>0</v>
      </c>
      <c r="M260" s="139">
        <f>M237</f>
        <v>0</v>
      </c>
      <c r="N260" s="139">
        <f>N237</f>
        <v>0</v>
      </c>
      <c r="O260" s="139">
        <f>O237</f>
        <v>0</v>
      </c>
      <c r="P260" s="141">
        <f t="shared" ref="P260:P323" si="62">L260-O260</f>
        <v>0</v>
      </c>
      <c r="Q260" s="142" t="e">
        <f t="shared" si="60"/>
        <v>#DIV/0!</v>
      </c>
      <c r="R260" s="43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9"/>
      <c r="DD260" s="9"/>
      <c r="DE260" s="9"/>
      <c r="DF260" s="9"/>
      <c r="DG260" s="9"/>
      <c r="DH260" s="9"/>
      <c r="DI260" s="9"/>
      <c r="DJ260" s="9"/>
      <c r="DK260" s="9"/>
      <c r="DL260" s="9"/>
      <c r="DM260" s="9"/>
      <c r="DN260" s="9"/>
      <c r="DO260" s="9"/>
      <c r="DP260" s="9"/>
      <c r="DQ260" s="9"/>
      <c r="DR260" s="9"/>
      <c r="DS260" s="9"/>
      <c r="DT260" s="9"/>
      <c r="DU260" s="9"/>
      <c r="DV260" s="9"/>
      <c r="DW260" s="9"/>
      <c r="DX260" s="9"/>
      <c r="DY260" s="9"/>
      <c r="DZ260" s="9"/>
      <c r="EA260" s="9"/>
      <c r="EB260" s="9"/>
      <c r="EC260" s="9"/>
      <c r="ED260" s="9"/>
      <c r="EE260" s="9"/>
      <c r="EF260" s="9"/>
      <c r="EG260" s="9"/>
      <c r="EH260" s="9"/>
      <c r="EI260" s="9"/>
      <c r="EJ260" s="9"/>
      <c r="EK260" s="9"/>
      <c r="EL260" s="9"/>
      <c r="EM260" s="9"/>
      <c r="EN260" s="9"/>
      <c r="EO260" s="9"/>
      <c r="EP260" s="9"/>
      <c r="EQ260" s="9"/>
      <c r="ER260" s="9"/>
      <c r="ES260" s="9"/>
      <c r="ET260" s="9"/>
      <c r="EU260" s="9"/>
      <c r="EV260" s="9"/>
      <c r="EW260" s="9"/>
      <c r="EX260" s="9"/>
    </row>
    <row r="261" spans="1:154" ht="20.25" x14ac:dyDescent="0.2">
      <c r="A261" s="88"/>
      <c r="B261" s="89" t="s">
        <v>48</v>
      </c>
      <c r="C261" s="89"/>
      <c r="D261" s="89"/>
      <c r="E261" s="89"/>
      <c r="F261" s="89"/>
      <c r="G261" s="138" t="s">
        <v>164</v>
      </c>
      <c r="H261" s="139">
        <f>H177-H260</f>
        <v>1000</v>
      </c>
      <c r="I261" s="139">
        <f>I177-I260</f>
        <v>361.75</v>
      </c>
      <c r="J261" s="139">
        <f>H261-I261</f>
        <v>638.25</v>
      </c>
      <c r="K261" s="140">
        <f t="shared" ref="K261:K308" si="63">ROUND(I261/H261*100,2)</f>
        <v>36.18</v>
      </c>
      <c r="L261" s="139">
        <f>L177-L260</f>
        <v>0</v>
      </c>
      <c r="M261" s="139">
        <f>M177-M260</f>
        <v>0</v>
      </c>
      <c r="N261" s="139">
        <f>N177-N260</f>
        <v>361.75</v>
      </c>
      <c r="O261" s="139">
        <f>O177-O260</f>
        <v>361.75</v>
      </c>
      <c r="P261" s="141">
        <f t="shared" si="62"/>
        <v>-361.75</v>
      </c>
      <c r="Q261" s="142" t="e">
        <f t="shared" si="60"/>
        <v>#DIV/0!</v>
      </c>
      <c r="R261" s="43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9"/>
      <c r="DD261" s="9"/>
      <c r="DE261" s="9"/>
      <c r="DF261" s="9"/>
      <c r="DG261" s="9"/>
      <c r="DH261" s="9"/>
      <c r="DI261" s="9"/>
      <c r="DJ261" s="9"/>
      <c r="DK261" s="9"/>
      <c r="DL261" s="9"/>
      <c r="DM261" s="9"/>
      <c r="DN261" s="9"/>
      <c r="DO261" s="9"/>
      <c r="DP261" s="9"/>
      <c r="DQ261" s="9"/>
      <c r="DR261" s="9"/>
      <c r="DS261" s="9"/>
      <c r="DT261" s="9"/>
      <c r="DU261" s="9"/>
      <c r="DV261" s="9"/>
      <c r="DW261" s="9"/>
      <c r="DX261" s="9"/>
      <c r="DY261" s="9"/>
      <c r="DZ261" s="9"/>
      <c r="EA261" s="9"/>
      <c r="EB261" s="9"/>
      <c r="EC261" s="9"/>
      <c r="ED261" s="9"/>
      <c r="EE261" s="9"/>
      <c r="EF261" s="9"/>
      <c r="EG261" s="9"/>
      <c r="EH261" s="9"/>
      <c r="EI261" s="9"/>
      <c r="EJ261" s="9"/>
      <c r="EK261" s="9"/>
      <c r="EL261" s="9"/>
      <c r="EM261" s="9"/>
      <c r="EN261" s="9"/>
      <c r="EO261" s="9"/>
      <c r="EP261" s="9"/>
      <c r="EQ261" s="9"/>
      <c r="ER261" s="9"/>
      <c r="ES261" s="9"/>
      <c r="ET261" s="9"/>
      <c r="EU261" s="9"/>
      <c r="EV261" s="9"/>
      <c r="EW261" s="9"/>
      <c r="EX261" s="9"/>
    </row>
    <row r="262" spans="1:154" s="18" customFormat="1" ht="20.25" x14ac:dyDescent="0.25">
      <c r="A262" s="214" t="s">
        <v>165</v>
      </c>
      <c r="B262" s="215"/>
      <c r="C262" s="215"/>
      <c r="D262" s="215"/>
      <c r="E262" s="215"/>
      <c r="F262" s="215"/>
      <c r="G262" s="157" t="s">
        <v>166</v>
      </c>
      <c r="H262" s="158">
        <f>H263+H365+H373+H377</f>
        <v>2402400</v>
      </c>
      <c r="I262" s="158">
        <f>I263+I365+I373+I377</f>
        <v>2367003.02</v>
      </c>
      <c r="J262" s="158">
        <f>J263+J365+J373+J377</f>
        <v>35396.979999999996</v>
      </c>
      <c r="K262" s="159">
        <f t="shared" si="63"/>
        <v>98.53</v>
      </c>
      <c r="L262" s="158">
        <f>L263+L365+L373+L377</f>
        <v>0</v>
      </c>
      <c r="M262" s="160">
        <f>M263+M365+M373+M377</f>
        <v>0</v>
      </c>
      <c r="N262" s="158">
        <f>N263+N365+N373+N377</f>
        <v>2367003.02</v>
      </c>
      <c r="O262" s="161">
        <f>O263+O365+O373+O377</f>
        <v>2367003.02</v>
      </c>
      <c r="P262" s="161">
        <f t="shared" si="62"/>
        <v>-2367003.02</v>
      </c>
      <c r="Q262" s="162" t="e">
        <f t="shared" si="60"/>
        <v>#DIV/0!</v>
      </c>
      <c r="R262" s="43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  <c r="BY262" s="17"/>
      <c r="BZ262" s="17"/>
      <c r="CA262" s="17"/>
      <c r="CB262" s="17"/>
      <c r="CC262" s="17"/>
      <c r="CD262" s="17"/>
      <c r="CE262" s="17"/>
      <c r="CF262" s="17"/>
      <c r="CG262" s="17"/>
      <c r="CH262" s="17"/>
      <c r="CI262" s="17"/>
      <c r="CJ262" s="17"/>
      <c r="CK262" s="17"/>
      <c r="CL262" s="17"/>
      <c r="CM262" s="17"/>
      <c r="CN262" s="17"/>
      <c r="CO262" s="17"/>
      <c r="CP262" s="17"/>
      <c r="CQ262" s="17"/>
      <c r="CR262" s="17"/>
      <c r="CS262" s="17"/>
      <c r="CT262" s="17"/>
      <c r="CU262" s="17"/>
      <c r="CV262" s="17"/>
      <c r="CW262" s="17"/>
      <c r="CX262" s="17"/>
      <c r="CY262" s="17"/>
      <c r="CZ262" s="17"/>
      <c r="DA262" s="17"/>
      <c r="DB262" s="17"/>
      <c r="DC262" s="17"/>
      <c r="DD262" s="17"/>
      <c r="DE262" s="17"/>
      <c r="DF262" s="17"/>
      <c r="DG262" s="17"/>
      <c r="DH262" s="17"/>
      <c r="DI262" s="17"/>
      <c r="DJ262" s="17"/>
      <c r="DK262" s="17"/>
      <c r="DL262" s="17"/>
      <c r="DM262" s="17"/>
      <c r="DN262" s="17"/>
      <c r="DO262" s="17"/>
      <c r="DP262" s="17"/>
      <c r="DQ262" s="17"/>
      <c r="DR262" s="17"/>
      <c r="DS262" s="17"/>
      <c r="DT262" s="17"/>
      <c r="DU262" s="17"/>
      <c r="DV262" s="17"/>
      <c r="DW262" s="17"/>
      <c r="DX262" s="17"/>
      <c r="DY262" s="17"/>
      <c r="DZ262" s="17"/>
      <c r="EA262" s="17"/>
      <c r="EB262" s="17"/>
      <c r="EC262" s="17"/>
      <c r="ED262" s="17"/>
      <c r="EE262" s="17"/>
      <c r="EF262" s="17"/>
      <c r="EG262" s="17"/>
      <c r="EH262" s="17"/>
      <c r="EI262" s="17"/>
      <c r="EJ262" s="17"/>
      <c r="EK262" s="17"/>
      <c r="EL262" s="17"/>
      <c r="EM262" s="17"/>
      <c r="EN262" s="17"/>
      <c r="EO262" s="17"/>
      <c r="EP262" s="17"/>
      <c r="EQ262" s="17"/>
      <c r="ER262" s="17"/>
      <c r="ES262" s="17"/>
      <c r="ET262" s="17"/>
      <c r="EU262" s="17"/>
      <c r="EV262" s="17"/>
      <c r="EW262" s="17"/>
      <c r="EX262" s="17"/>
    </row>
    <row r="263" spans="1:154" s="18" customFormat="1" ht="20.25" x14ac:dyDescent="0.25">
      <c r="A263" s="88"/>
      <c r="B263" s="89"/>
      <c r="C263" s="89"/>
      <c r="D263" s="89" t="s">
        <v>32</v>
      </c>
      <c r="E263" s="89"/>
      <c r="F263" s="89"/>
      <c r="G263" s="138" t="s">
        <v>62</v>
      </c>
      <c r="H263" s="139">
        <f>H264+H296+H329+H332+H337+H362</f>
        <v>2402400</v>
      </c>
      <c r="I263" s="139">
        <f>I264+I296+I329+I332+I337+I362</f>
        <v>2368347.02</v>
      </c>
      <c r="J263" s="139">
        <f>J264+J296+J329+J332+J337+J362</f>
        <v>34052.979999999996</v>
      </c>
      <c r="K263" s="140">
        <f t="shared" si="63"/>
        <v>98.58</v>
      </c>
      <c r="L263" s="139">
        <f>L264+L296+L329+L332+L337+L362</f>
        <v>0</v>
      </c>
      <c r="M263" s="121">
        <f>M264+M296+M329+M332+M337+M362</f>
        <v>0</v>
      </c>
      <c r="N263" s="139">
        <f>N264+N296+N329+N332+N337+N362</f>
        <v>2368347.02</v>
      </c>
      <c r="O263" s="141">
        <f>O264+O296+O329+O332+O337+O362</f>
        <v>2368347.02</v>
      </c>
      <c r="P263" s="141">
        <f t="shared" si="62"/>
        <v>-2368347.02</v>
      </c>
      <c r="Q263" s="142" t="e">
        <f t="shared" si="60"/>
        <v>#DIV/0!</v>
      </c>
      <c r="R263" s="43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6"/>
      <c r="AT263" s="16"/>
      <c r="AU263" s="16"/>
      <c r="AV263" s="16"/>
      <c r="AW263" s="16"/>
      <c r="AX263" s="16"/>
      <c r="AY263" s="16"/>
      <c r="AZ263" s="16"/>
      <c r="BA263" s="16"/>
      <c r="BB263" s="16"/>
      <c r="BC263" s="16"/>
      <c r="BD263" s="16"/>
      <c r="BE263" s="16"/>
      <c r="BF263" s="16"/>
      <c r="BG263" s="16"/>
      <c r="BH263" s="16"/>
      <c r="BI263" s="16"/>
      <c r="BJ263" s="16"/>
      <c r="BK263" s="16"/>
      <c r="BL263" s="16"/>
      <c r="BM263" s="16"/>
      <c r="BN263" s="16"/>
      <c r="BO263" s="16"/>
      <c r="BP263" s="16"/>
      <c r="BQ263" s="16"/>
      <c r="BR263" s="16"/>
      <c r="BS263" s="16"/>
      <c r="BT263" s="16"/>
      <c r="BU263" s="16"/>
      <c r="BV263" s="16"/>
      <c r="BW263" s="16"/>
      <c r="BX263" s="16"/>
      <c r="BY263" s="16"/>
      <c r="BZ263" s="16"/>
      <c r="CA263" s="16"/>
      <c r="CB263" s="16"/>
      <c r="CC263" s="16"/>
      <c r="CD263" s="16"/>
      <c r="CE263" s="16"/>
      <c r="CF263" s="16"/>
      <c r="CG263" s="16"/>
      <c r="CH263" s="16"/>
      <c r="CI263" s="16"/>
      <c r="CJ263" s="16"/>
      <c r="CK263" s="16"/>
      <c r="CL263" s="16"/>
      <c r="CM263" s="16"/>
      <c r="CN263" s="16"/>
      <c r="CO263" s="16"/>
      <c r="CP263" s="16"/>
      <c r="CQ263" s="16"/>
      <c r="CR263" s="16"/>
      <c r="CS263" s="16"/>
      <c r="CT263" s="16"/>
      <c r="CU263" s="16"/>
      <c r="CV263" s="16"/>
      <c r="CW263" s="16"/>
      <c r="CX263" s="16"/>
      <c r="CY263" s="16"/>
      <c r="CZ263" s="16"/>
      <c r="DA263" s="16"/>
      <c r="DB263" s="16"/>
      <c r="DC263" s="17"/>
      <c r="DD263" s="17"/>
      <c r="DE263" s="17"/>
      <c r="DF263" s="17"/>
      <c r="DG263" s="17"/>
      <c r="DH263" s="17"/>
      <c r="DI263" s="17"/>
      <c r="DJ263" s="17"/>
      <c r="DK263" s="17"/>
      <c r="DL263" s="17"/>
      <c r="DM263" s="17"/>
      <c r="DN263" s="17"/>
      <c r="DO263" s="17"/>
      <c r="DP263" s="17"/>
      <c r="DQ263" s="17"/>
      <c r="DR263" s="17"/>
      <c r="DS263" s="17"/>
      <c r="DT263" s="17"/>
      <c r="DU263" s="17"/>
      <c r="DV263" s="17"/>
      <c r="DW263" s="17"/>
      <c r="DX263" s="17"/>
      <c r="DY263" s="17"/>
      <c r="DZ263" s="17"/>
      <c r="EA263" s="17"/>
      <c r="EB263" s="17"/>
      <c r="EC263" s="17"/>
      <c r="ED263" s="17"/>
      <c r="EE263" s="17"/>
      <c r="EF263" s="17"/>
      <c r="EG263" s="17"/>
      <c r="EH263" s="17"/>
      <c r="EI263" s="17"/>
      <c r="EJ263" s="17"/>
      <c r="EK263" s="17"/>
      <c r="EL263" s="17"/>
      <c r="EM263" s="17"/>
      <c r="EN263" s="17"/>
      <c r="EO263" s="17"/>
      <c r="EP263" s="17"/>
      <c r="EQ263" s="17"/>
      <c r="ER263" s="17"/>
      <c r="ES263" s="17"/>
      <c r="ET263" s="17"/>
      <c r="EU263" s="17"/>
      <c r="EV263" s="17"/>
      <c r="EW263" s="17"/>
      <c r="EX263" s="17"/>
    </row>
    <row r="264" spans="1:154" s="18" customFormat="1" ht="20.25" x14ac:dyDescent="0.25">
      <c r="A264" s="88"/>
      <c r="B264" s="89"/>
      <c r="C264" s="89"/>
      <c r="D264" s="89" t="s">
        <v>88</v>
      </c>
      <c r="E264" s="89"/>
      <c r="F264" s="89"/>
      <c r="G264" s="138" t="s">
        <v>64</v>
      </c>
      <c r="H264" s="139">
        <f>H265+H282+H289</f>
        <v>398800</v>
      </c>
      <c r="I264" s="139">
        <f>I265+I282+I289</f>
        <v>380284</v>
      </c>
      <c r="J264" s="139">
        <f>J265+J282+J289</f>
        <v>18516</v>
      </c>
      <c r="K264" s="140">
        <f t="shared" si="63"/>
        <v>95.36</v>
      </c>
      <c r="L264" s="139">
        <f>L265+L282+L289</f>
        <v>0</v>
      </c>
      <c r="M264" s="121">
        <f>M265+M282+M289</f>
        <v>0</v>
      </c>
      <c r="N264" s="139">
        <f>N265+N282+N289</f>
        <v>380284</v>
      </c>
      <c r="O264" s="205">
        <f>O265+O282+O289</f>
        <v>380284</v>
      </c>
      <c r="P264" s="141">
        <f t="shared" si="62"/>
        <v>-380284</v>
      </c>
      <c r="Q264" s="142" t="e">
        <f t="shared" si="60"/>
        <v>#DIV/0!</v>
      </c>
      <c r="R264" s="43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6"/>
      <c r="AT264" s="16"/>
      <c r="AU264" s="16"/>
      <c r="AV264" s="16"/>
      <c r="AW264" s="16"/>
      <c r="AX264" s="16"/>
      <c r="AY264" s="16"/>
      <c r="AZ264" s="16"/>
      <c r="BA264" s="16"/>
      <c r="BB264" s="16"/>
      <c r="BC264" s="16"/>
      <c r="BD264" s="16"/>
      <c r="BE264" s="16"/>
      <c r="BF264" s="16"/>
      <c r="BG264" s="16"/>
      <c r="BH264" s="16"/>
      <c r="BI264" s="16"/>
      <c r="BJ264" s="16"/>
      <c r="BK264" s="16"/>
      <c r="BL264" s="16"/>
      <c r="BM264" s="16"/>
      <c r="BN264" s="16"/>
      <c r="BO264" s="16"/>
      <c r="BP264" s="16"/>
      <c r="BQ264" s="16"/>
      <c r="BR264" s="16"/>
      <c r="BS264" s="16"/>
      <c r="BT264" s="16"/>
      <c r="BU264" s="16"/>
      <c r="BV264" s="16"/>
      <c r="BW264" s="16"/>
      <c r="BX264" s="16"/>
      <c r="BY264" s="16"/>
      <c r="BZ264" s="16"/>
      <c r="CA264" s="16"/>
      <c r="CB264" s="16"/>
      <c r="CC264" s="16"/>
      <c r="CD264" s="16"/>
      <c r="CE264" s="16"/>
      <c r="CF264" s="16"/>
      <c r="CG264" s="16"/>
      <c r="CH264" s="16"/>
      <c r="CI264" s="16"/>
      <c r="CJ264" s="16"/>
      <c r="CK264" s="16"/>
      <c r="CL264" s="16"/>
      <c r="CM264" s="16"/>
      <c r="CN264" s="16"/>
      <c r="CO264" s="16"/>
      <c r="CP264" s="16"/>
      <c r="CQ264" s="16"/>
      <c r="CR264" s="16"/>
      <c r="CS264" s="16"/>
      <c r="CT264" s="16"/>
      <c r="CU264" s="16"/>
      <c r="CV264" s="16"/>
      <c r="CW264" s="16"/>
      <c r="CX264" s="16"/>
      <c r="CY264" s="16"/>
      <c r="CZ264" s="16"/>
      <c r="DA264" s="16"/>
      <c r="DB264" s="16"/>
      <c r="DC264" s="17"/>
      <c r="DD264" s="17"/>
      <c r="DE264" s="17"/>
      <c r="DF264" s="17"/>
      <c r="DG264" s="17"/>
      <c r="DH264" s="17"/>
      <c r="DI264" s="17"/>
      <c r="DJ264" s="17"/>
      <c r="DK264" s="17"/>
      <c r="DL264" s="17"/>
      <c r="DM264" s="17"/>
      <c r="DN264" s="17"/>
      <c r="DO264" s="17"/>
      <c r="DP264" s="17"/>
      <c r="DQ264" s="17"/>
      <c r="DR264" s="17"/>
      <c r="DS264" s="17"/>
      <c r="DT264" s="17"/>
      <c r="DU264" s="17"/>
      <c r="DV264" s="17"/>
      <c r="DW264" s="17"/>
      <c r="DX264" s="17"/>
      <c r="DY264" s="17"/>
      <c r="DZ264" s="17"/>
      <c r="EA264" s="17"/>
      <c r="EB264" s="17"/>
      <c r="EC264" s="17"/>
      <c r="ED264" s="17"/>
      <c r="EE264" s="17"/>
      <c r="EF264" s="17"/>
      <c r="EG264" s="17"/>
      <c r="EH264" s="17"/>
      <c r="EI264" s="17"/>
      <c r="EJ264" s="17"/>
      <c r="EK264" s="17"/>
      <c r="EL264" s="17"/>
      <c r="EM264" s="17"/>
      <c r="EN264" s="17"/>
      <c r="EO264" s="17"/>
      <c r="EP264" s="17"/>
      <c r="EQ264" s="17"/>
      <c r="ER264" s="17"/>
      <c r="ES264" s="17"/>
      <c r="ET264" s="17"/>
      <c r="EU264" s="17"/>
      <c r="EV264" s="17"/>
      <c r="EW264" s="17"/>
      <c r="EX264" s="17"/>
    </row>
    <row r="265" spans="1:154" s="18" customFormat="1" ht="20.25" x14ac:dyDescent="0.25">
      <c r="A265" s="88"/>
      <c r="B265" s="89"/>
      <c r="C265" s="89"/>
      <c r="D265" s="89"/>
      <c r="E265" s="89" t="s">
        <v>32</v>
      </c>
      <c r="F265" s="89"/>
      <c r="G265" s="101" t="s">
        <v>112</v>
      </c>
      <c r="H265" s="139">
        <f>SUM(H266:H281)</f>
        <v>390900</v>
      </c>
      <c r="I265" s="139">
        <f>SUM(I266:I281)</f>
        <v>372505</v>
      </c>
      <c r="J265" s="139">
        <f>SUM(J266:J281)</f>
        <v>18395</v>
      </c>
      <c r="K265" s="140">
        <f t="shared" si="63"/>
        <v>95.29</v>
      </c>
      <c r="L265" s="139">
        <f>SUM(L266:L281)</f>
        <v>0</v>
      </c>
      <c r="M265" s="121">
        <f>SUM(M266:M281)</f>
        <v>0</v>
      </c>
      <c r="N265" s="139">
        <f>SUM(N266:N281)</f>
        <v>372505</v>
      </c>
      <c r="O265" s="141">
        <f>SUM(O266:O281)</f>
        <v>372505</v>
      </c>
      <c r="P265" s="141">
        <f t="shared" si="62"/>
        <v>-372505</v>
      </c>
      <c r="Q265" s="142" t="e">
        <f t="shared" si="60"/>
        <v>#DIV/0!</v>
      </c>
      <c r="R265" s="43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6"/>
      <c r="AT265" s="16"/>
      <c r="AU265" s="16"/>
      <c r="AV265" s="16"/>
      <c r="AW265" s="16"/>
      <c r="AX265" s="16"/>
      <c r="AY265" s="16"/>
      <c r="AZ265" s="16"/>
      <c r="BA265" s="16"/>
      <c r="BB265" s="16"/>
      <c r="BC265" s="16"/>
      <c r="BD265" s="16"/>
      <c r="BE265" s="16"/>
      <c r="BF265" s="16"/>
      <c r="BG265" s="16"/>
      <c r="BH265" s="16"/>
      <c r="BI265" s="16"/>
      <c r="BJ265" s="16"/>
      <c r="BK265" s="16"/>
      <c r="BL265" s="16"/>
      <c r="BM265" s="16"/>
      <c r="BN265" s="16"/>
      <c r="BO265" s="16"/>
      <c r="BP265" s="16"/>
      <c r="BQ265" s="16"/>
      <c r="BR265" s="16"/>
      <c r="BS265" s="16"/>
      <c r="BT265" s="16"/>
      <c r="BU265" s="16"/>
      <c r="BV265" s="16"/>
      <c r="BW265" s="16"/>
      <c r="BX265" s="16"/>
      <c r="BY265" s="16"/>
      <c r="BZ265" s="16"/>
      <c r="CA265" s="16"/>
      <c r="CB265" s="16"/>
      <c r="CC265" s="16"/>
      <c r="CD265" s="16"/>
      <c r="CE265" s="16"/>
      <c r="CF265" s="16"/>
      <c r="CG265" s="16"/>
      <c r="CH265" s="16"/>
      <c r="CI265" s="16"/>
      <c r="CJ265" s="16"/>
      <c r="CK265" s="16"/>
      <c r="CL265" s="16"/>
      <c r="CM265" s="16"/>
      <c r="CN265" s="16"/>
      <c r="CO265" s="16"/>
      <c r="CP265" s="16"/>
      <c r="CQ265" s="16"/>
      <c r="CR265" s="16"/>
      <c r="CS265" s="16"/>
      <c r="CT265" s="16"/>
      <c r="CU265" s="16"/>
      <c r="CV265" s="16"/>
      <c r="CW265" s="16"/>
      <c r="CX265" s="16"/>
      <c r="CY265" s="16"/>
      <c r="CZ265" s="16"/>
      <c r="DA265" s="16"/>
      <c r="DB265" s="16"/>
      <c r="DC265" s="17"/>
      <c r="DD265" s="17"/>
      <c r="DE265" s="17"/>
      <c r="DF265" s="17"/>
      <c r="DG265" s="17"/>
      <c r="DH265" s="17"/>
      <c r="DI265" s="17"/>
      <c r="DJ265" s="17"/>
      <c r="DK265" s="17"/>
      <c r="DL265" s="17"/>
      <c r="DM265" s="17"/>
      <c r="DN265" s="17"/>
      <c r="DO265" s="17"/>
      <c r="DP265" s="17"/>
      <c r="DQ265" s="17"/>
      <c r="DR265" s="17"/>
      <c r="DS265" s="17"/>
      <c r="DT265" s="17"/>
      <c r="DU265" s="17"/>
      <c r="DV265" s="17"/>
      <c r="DW265" s="17"/>
      <c r="DX265" s="17"/>
      <c r="DY265" s="17"/>
      <c r="DZ265" s="17"/>
      <c r="EA265" s="17"/>
      <c r="EB265" s="17"/>
      <c r="EC265" s="17"/>
      <c r="ED265" s="17"/>
      <c r="EE265" s="17"/>
      <c r="EF265" s="17"/>
      <c r="EG265" s="17"/>
      <c r="EH265" s="17"/>
      <c r="EI265" s="17"/>
      <c r="EJ265" s="17"/>
      <c r="EK265" s="17"/>
      <c r="EL265" s="17"/>
      <c r="EM265" s="17"/>
      <c r="EN265" s="17"/>
      <c r="EO265" s="17"/>
      <c r="EP265" s="17"/>
      <c r="EQ265" s="17"/>
      <c r="ER265" s="17"/>
      <c r="ES265" s="17"/>
      <c r="ET265" s="17"/>
      <c r="EU265" s="17"/>
      <c r="EV265" s="17"/>
      <c r="EW265" s="17"/>
      <c r="EX265" s="17"/>
    </row>
    <row r="266" spans="1:154" ht="20.25" x14ac:dyDescent="0.2">
      <c r="A266" s="100"/>
      <c r="B266" s="99"/>
      <c r="C266" s="99"/>
      <c r="D266" s="99"/>
      <c r="E266" s="99"/>
      <c r="F266" s="99" t="s">
        <v>32</v>
      </c>
      <c r="G266" s="103" t="s">
        <v>113</v>
      </c>
      <c r="H266" s="143">
        <v>356000</v>
      </c>
      <c r="I266" s="143">
        <f>O266</f>
        <v>337946</v>
      </c>
      <c r="J266" s="143">
        <f t="shared" ref="J266:J295" si="64">H266-I266</f>
        <v>18054</v>
      </c>
      <c r="K266" s="140">
        <f t="shared" si="63"/>
        <v>94.93</v>
      </c>
      <c r="L266" s="143"/>
      <c r="M266" s="144"/>
      <c r="N266" s="143">
        <v>337946</v>
      </c>
      <c r="O266" s="145">
        <f t="shared" ref="O266:O281" si="65">M266+N266</f>
        <v>337946</v>
      </c>
      <c r="P266" s="145">
        <f t="shared" si="62"/>
        <v>-337946</v>
      </c>
      <c r="Q266" s="142" t="e">
        <f t="shared" si="60"/>
        <v>#DIV/0!</v>
      </c>
      <c r="R266" s="43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9"/>
      <c r="DB266" s="9"/>
      <c r="DC266" s="9"/>
      <c r="DD266" s="9"/>
      <c r="DE266" s="9"/>
      <c r="DF266" s="9"/>
      <c r="DG266" s="9"/>
      <c r="DH266" s="9"/>
      <c r="DI266" s="9"/>
      <c r="DJ266" s="9"/>
      <c r="DK266" s="9"/>
      <c r="DL266" s="9"/>
      <c r="DM266" s="9"/>
      <c r="DN266" s="9"/>
      <c r="DO266" s="9"/>
      <c r="DP266" s="9"/>
      <c r="DQ266" s="9"/>
      <c r="DR266" s="9"/>
      <c r="DS266" s="9"/>
      <c r="DT266" s="9"/>
      <c r="DU266" s="9"/>
      <c r="DV266" s="9"/>
      <c r="DW266" s="9"/>
      <c r="DX266" s="9"/>
      <c r="DY266" s="9"/>
      <c r="DZ266" s="9"/>
      <c r="EA266" s="9"/>
      <c r="EB266" s="9"/>
      <c r="EC266" s="9"/>
      <c r="ED266" s="9"/>
      <c r="EE266" s="9"/>
      <c r="EF266" s="9"/>
      <c r="EG266" s="9"/>
      <c r="EH266" s="9"/>
      <c r="EI266" s="9"/>
      <c r="EJ266" s="9"/>
      <c r="EK266" s="9"/>
      <c r="EL266" s="9"/>
      <c r="EM266" s="9"/>
      <c r="EN266" s="9"/>
      <c r="EO266" s="9"/>
      <c r="EP266" s="9"/>
      <c r="EQ266" s="9"/>
      <c r="ER266" s="9"/>
      <c r="ES266" s="9"/>
      <c r="ET266" s="9"/>
      <c r="EU266" s="9"/>
      <c r="EV266" s="9"/>
    </row>
    <row r="267" spans="1:154" ht="20.25" hidden="1" x14ac:dyDescent="0.2">
      <c r="A267" s="100"/>
      <c r="B267" s="99"/>
      <c r="C267" s="99"/>
      <c r="D267" s="99"/>
      <c r="E267" s="99"/>
      <c r="F267" s="99" t="s">
        <v>43</v>
      </c>
      <c r="G267" s="103" t="s">
        <v>279</v>
      </c>
      <c r="H267" s="143"/>
      <c r="I267" s="143"/>
      <c r="J267" s="143">
        <f t="shared" si="64"/>
        <v>0</v>
      </c>
      <c r="K267" s="140" t="e">
        <f t="shared" si="63"/>
        <v>#DIV/0!</v>
      </c>
      <c r="L267" s="143"/>
      <c r="M267" s="144"/>
      <c r="N267" s="143"/>
      <c r="O267" s="145">
        <f t="shared" si="65"/>
        <v>0</v>
      </c>
      <c r="P267" s="145">
        <f t="shared" si="62"/>
        <v>0</v>
      </c>
      <c r="Q267" s="142" t="e">
        <f t="shared" si="60"/>
        <v>#DIV/0!</v>
      </c>
      <c r="R267" s="43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9"/>
      <c r="DB267" s="9"/>
      <c r="DC267" s="9"/>
      <c r="DD267" s="9"/>
      <c r="DE267" s="9"/>
      <c r="DF267" s="9"/>
      <c r="DG267" s="9"/>
      <c r="DH267" s="9"/>
      <c r="DI267" s="9"/>
      <c r="DJ267" s="9"/>
      <c r="DK267" s="9"/>
      <c r="DL267" s="9"/>
      <c r="DM267" s="9"/>
      <c r="DN267" s="9"/>
      <c r="DO267" s="9"/>
      <c r="DP267" s="9"/>
      <c r="DQ267" s="9"/>
      <c r="DR267" s="9"/>
      <c r="DS267" s="9"/>
      <c r="DT267" s="9"/>
      <c r="DU267" s="9"/>
      <c r="DV267" s="9"/>
      <c r="DW267" s="9"/>
      <c r="DX267" s="9"/>
      <c r="DY267" s="9"/>
      <c r="DZ267" s="9"/>
      <c r="EA267" s="9"/>
      <c r="EB267" s="9"/>
      <c r="EC267" s="9"/>
      <c r="ED267" s="9"/>
      <c r="EE267" s="9"/>
      <c r="EF267" s="9"/>
      <c r="EG267" s="9"/>
      <c r="EH267" s="9"/>
      <c r="EI267" s="9"/>
      <c r="EJ267" s="9"/>
      <c r="EK267" s="9"/>
      <c r="EL267" s="9"/>
      <c r="EM267" s="9"/>
      <c r="EN267" s="9"/>
      <c r="EO267" s="9"/>
      <c r="EP267" s="9"/>
      <c r="EQ267" s="9"/>
      <c r="ER267" s="9"/>
      <c r="ES267" s="9"/>
      <c r="ET267" s="9"/>
      <c r="EU267" s="9"/>
      <c r="EV267" s="9"/>
    </row>
    <row r="268" spans="1:154" ht="20.25" hidden="1" x14ac:dyDescent="0.3">
      <c r="A268" s="100"/>
      <c r="B268" s="99"/>
      <c r="C268" s="99"/>
      <c r="D268" s="99"/>
      <c r="E268" s="99"/>
      <c r="F268" s="99" t="s">
        <v>22</v>
      </c>
      <c r="G268" s="171" t="s">
        <v>280</v>
      </c>
      <c r="H268" s="143"/>
      <c r="I268" s="143"/>
      <c r="J268" s="143">
        <f t="shared" si="64"/>
        <v>0</v>
      </c>
      <c r="K268" s="140"/>
      <c r="L268" s="143"/>
      <c r="M268" s="144"/>
      <c r="N268" s="143"/>
      <c r="O268" s="145">
        <f t="shared" si="65"/>
        <v>0</v>
      </c>
      <c r="P268" s="145">
        <f t="shared" si="62"/>
        <v>0</v>
      </c>
      <c r="Q268" s="142"/>
      <c r="R268" s="43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9"/>
      <c r="DB268" s="9"/>
      <c r="DC268" s="9"/>
      <c r="DD268" s="9"/>
      <c r="DE268" s="9"/>
      <c r="DF268" s="9"/>
      <c r="DG268" s="9"/>
      <c r="DH268" s="9"/>
      <c r="DI268" s="9"/>
      <c r="DJ268" s="9"/>
      <c r="DK268" s="9"/>
      <c r="DL268" s="9"/>
      <c r="DM268" s="9"/>
      <c r="DN268" s="9"/>
      <c r="DO268" s="9"/>
      <c r="DP268" s="9"/>
      <c r="DQ268" s="9"/>
      <c r="DR268" s="9"/>
      <c r="DS268" s="9"/>
      <c r="DT268" s="9"/>
      <c r="DU268" s="9"/>
      <c r="DV268" s="9"/>
      <c r="DW268" s="9"/>
      <c r="DX268" s="9"/>
      <c r="DY268" s="9"/>
      <c r="DZ268" s="9"/>
      <c r="EA268" s="9"/>
      <c r="EB268" s="9"/>
      <c r="EC268" s="9"/>
      <c r="ED268" s="9"/>
      <c r="EE268" s="9"/>
      <c r="EF268" s="9"/>
      <c r="EG268" s="9"/>
      <c r="EH268" s="9"/>
      <c r="EI268" s="9"/>
      <c r="EJ268" s="9"/>
      <c r="EK268" s="9"/>
      <c r="EL268" s="9"/>
      <c r="EM268" s="9"/>
      <c r="EN268" s="9"/>
      <c r="EO268" s="9"/>
      <c r="EP268" s="9"/>
      <c r="EQ268" s="9"/>
      <c r="ER268" s="9"/>
      <c r="ES268" s="9"/>
      <c r="ET268" s="9"/>
      <c r="EU268" s="9"/>
      <c r="EV268" s="9"/>
    </row>
    <row r="269" spans="1:154" ht="20.25" x14ac:dyDescent="0.2">
      <c r="A269" s="100"/>
      <c r="B269" s="99"/>
      <c r="C269" s="99"/>
      <c r="D269" s="99"/>
      <c r="E269" s="99"/>
      <c r="F269" s="99" t="s">
        <v>114</v>
      </c>
      <c r="G269" s="103" t="s">
        <v>278</v>
      </c>
      <c r="H269" s="143">
        <v>8600</v>
      </c>
      <c r="I269" s="143">
        <f>O269</f>
        <v>8565</v>
      </c>
      <c r="J269" s="143">
        <f t="shared" si="64"/>
        <v>35</v>
      </c>
      <c r="K269" s="140">
        <f t="shared" si="63"/>
        <v>99.59</v>
      </c>
      <c r="L269" s="143"/>
      <c r="M269" s="144"/>
      <c r="N269" s="143">
        <v>8565</v>
      </c>
      <c r="O269" s="145">
        <f t="shared" si="65"/>
        <v>8565</v>
      </c>
      <c r="P269" s="145">
        <f t="shared" si="62"/>
        <v>-8565</v>
      </c>
      <c r="Q269" s="142" t="e">
        <f t="shared" si="60"/>
        <v>#DIV/0!</v>
      </c>
      <c r="R269" s="43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9"/>
      <c r="DB269" s="9"/>
      <c r="DC269" s="9"/>
      <c r="DD269" s="9"/>
      <c r="DE269" s="9"/>
      <c r="DF269" s="9"/>
      <c r="DG269" s="9"/>
      <c r="DH269" s="9"/>
      <c r="DI269" s="9"/>
      <c r="DJ269" s="9"/>
      <c r="DK269" s="9"/>
      <c r="DL269" s="9"/>
      <c r="DM269" s="9"/>
      <c r="DN269" s="9"/>
      <c r="DO269" s="9"/>
      <c r="DP269" s="9"/>
      <c r="DQ269" s="9"/>
      <c r="DR269" s="9"/>
      <c r="DS269" s="9"/>
      <c r="DT269" s="9"/>
      <c r="DU269" s="9"/>
      <c r="DV269" s="9"/>
      <c r="DW269" s="9"/>
      <c r="DX269" s="9"/>
      <c r="DY269" s="9"/>
      <c r="DZ269" s="9"/>
      <c r="EA269" s="9"/>
      <c r="EB269" s="9"/>
      <c r="EC269" s="9"/>
      <c r="ED269" s="9"/>
      <c r="EE269" s="9"/>
      <c r="EF269" s="9"/>
      <c r="EG269" s="9"/>
      <c r="EH269" s="9"/>
      <c r="EI269" s="9"/>
      <c r="EJ269" s="9"/>
      <c r="EK269" s="9"/>
      <c r="EL269" s="9"/>
      <c r="EM269" s="9"/>
      <c r="EN269" s="9"/>
      <c r="EO269" s="9"/>
      <c r="EP269" s="9"/>
      <c r="EQ269" s="9"/>
      <c r="ER269" s="9"/>
      <c r="ES269" s="9"/>
      <c r="ET269" s="9"/>
      <c r="EU269" s="9"/>
      <c r="EV269" s="9"/>
    </row>
    <row r="270" spans="1:154" ht="20.25" x14ac:dyDescent="0.3">
      <c r="A270" s="100"/>
      <c r="B270" s="99"/>
      <c r="C270" s="99"/>
      <c r="D270" s="99"/>
      <c r="E270" s="99"/>
      <c r="F270" s="99" t="s">
        <v>33</v>
      </c>
      <c r="G270" s="171" t="s">
        <v>281</v>
      </c>
      <c r="H270" s="143"/>
      <c r="I270" s="143"/>
      <c r="J270" s="143">
        <f t="shared" si="64"/>
        <v>0</v>
      </c>
      <c r="K270" s="140"/>
      <c r="L270" s="143"/>
      <c r="M270" s="144"/>
      <c r="N270" s="143"/>
      <c r="O270" s="145">
        <f t="shared" si="65"/>
        <v>0</v>
      </c>
      <c r="P270" s="145">
        <f t="shared" si="62"/>
        <v>0</v>
      </c>
      <c r="Q270" s="142"/>
      <c r="R270" s="43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9"/>
      <c r="DD270" s="9"/>
      <c r="DE270" s="9"/>
      <c r="DF270" s="9"/>
      <c r="DG270" s="9"/>
      <c r="DH270" s="9"/>
      <c r="DI270" s="9"/>
      <c r="DJ270" s="9"/>
      <c r="DK270" s="9"/>
      <c r="DL270" s="9"/>
      <c r="DM270" s="9"/>
      <c r="DN270" s="9"/>
      <c r="DO270" s="9"/>
      <c r="DP270" s="9"/>
      <c r="DQ270" s="9"/>
      <c r="DR270" s="9"/>
      <c r="DS270" s="9"/>
      <c r="DT270" s="9"/>
      <c r="DU270" s="9"/>
      <c r="DV270" s="9"/>
      <c r="DW270" s="9"/>
      <c r="DX270" s="9"/>
      <c r="DY270" s="9"/>
      <c r="DZ270" s="9"/>
      <c r="EA270" s="9"/>
      <c r="EB270" s="9"/>
      <c r="EC270" s="9"/>
      <c r="ED270" s="9"/>
      <c r="EE270" s="9"/>
      <c r="EF270" s="9"/>
      <c r="EG270" s="9"/>
      <c r="EH270" s="9"/>
      <c r="EI270" s="9"/>
      <c r="EJ270" s="9"/>
      <c r="EK270" s="9"/>
      <c r="EL270" s="9"/>
      <c r="EM270" s="9"/>
      <c r="EN270" s="9"/>
      <c r="EO270" s="9"/>
      <c r="EP270" s="9"/>
      <c r="EQ270" s="9"/>
      <c r="ER270" s="9"/>
      <c r="ES270" s="9"/>
      <c r="ET270" s="9"/>
      <c r="EU270" s="9"/>
      <c r="EV270" s="9"/>
      <c r="EW270" s="9"/>
      <c r="EX270" s="9"/>
    </row>
    <row r="271" spans="1:154" ht="20.25" hidden="1" x14ac:dyDescent="0.3">
      <c r="A271" s="100"/>
      <c r="B271" s="99"/>
      <c r="C271" s="99"/>
      <c r="D271" s="99"/>
      <c r="E271" s="99"/>
      <c r="F271" s="99" t="s">
        <v>124</v>
      </c>
      <c r="G271" s="171" t="s">
        <v>282</v>
      </c>
      <c r="H271" s="143"/>
      <c r="I271" s="143"/>
      <c r="J271" s="143">
        <f t="shared" si="64"/>
        <v>0</v>
      </c>
      <c r="K271" s="140"/>
      <c r="L271" s="143"/>
      <c r="M271" s="144"/>
      <c r="N271" s="143"/>
      <c r="O271" s="145">
        <f t="shared" si="65"/>
        <v>0</v>
      </c>
      <c r="P271" s="145">
        <f t="shared" si="62"/>
        <v>0</v>
      </c>
      <c r="Q271" s="142"/>
      <c r="R271" s="43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9"/>
      <c r="DD271" s="9"/>
      <c r="DE271" s="9"/>
      <c r="DF271" s="9"/>
      <c r="DG271" s="9"/>
      <c r="DH271" s="9"/>
      <c r="DI271" s="9"/>
      <c r="DJ271" s="9"/>
      <c r="DK271" s="9"/>
      <c r="DL271" s="9"/>
      <c r="DM271" s="9"/>
      <c r="DN271" s="9"/>
      <c r="DO271" s="9"/>
      <c r="DP271" s="9"/>
      <c r="DQ271" s="9"/>
      <c r="DR271" s="9"/>
      <c r="DS271" s="9"/>
      <c r="DT271" s="9"/>
      <c r="DU271" s="9"/>
      <c r="DV271" s="9"/>
      <c r="DW271" s="9"/>
      <c r="DX271" s="9"/>
      <c r="DY271" s="9"/>
      <c r="DZ271" s="9"/>
      <c r="EA271" s="9"/>
      <c r="EB271" s="9"/>
      <c r="EC271" s="9"/>
      <c r="ED271" s="9"/>
      <c r="EE271" s="9"/>
      <c r="EF271" s="9"/>
      <c r="EG271" s="9"/>
      <c r="EH271" s="9"/>
      <c r="EI271" s="9"/>
      <c r="EJ271" s="9"/>
      <c r="EK271" s="9"/>
      <c r="EL271" s="9"/>
      <c r="EM271" s="9"/>
      <c r="EN271" s="9"/>
      <c r="EO271" s="9"/>
      <c r="EP271" s="9"/>
      <c r="EQ271" s="9"/>
      <c r="ER271" s="9"/>
      <c r="ES271" s="9"/>
      <c r="ET271" s="9"/>
      <c r="EU271" s="9"/>
      <c r="EV271" s="9"/>
      <c r="EW271" s="9"/>
      <c r="EX271" s="9"/>
    </row>
    <row r="272" spans="1:154" ht="20.25" hidden="1" x14ac:dyDescent="0.3">
      <c r="A272" s="100"/>
      <c r="B272" s="99"/>
      <c r="C272" s="99"/>
      <c r="D272" s="99"/>
      <c r="E272" s="99"/>
      <c r="F272" s="99" t="s">
        <v>115</v>
      </c>
      <c r="G272" s="171" t="s">
        <v>283</v>
      </c>
      <c r="H272" s="143"/>
      <c r="I272" s="143"/>
      <c r="J272" s="143">
        <f t="shared" si="64"/>
        <v>0</v>
      </c>
      <c r="K272" s="140"/>
      <c r="L272" s="143"/>
      <c r="M272" s="144"/>
      <c r="N272" s="143"/>
      <c r="O272" s="145">
        <f t="shared" si="65"/>
        <v>0</v>
      </c>
      <c r="P272" s="145">
        <f t="shared" si="62"/>
        <v>0</v>
      </c>
      <c r="Q272" s="142"/>
      <c r="R272" s="43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9"/>
      <c r="DD272" s="9"/>
      <c r="DE272" s="9"/>
      <c r="DF272" s="9"/>
      <c r="DG272" s="9"/>
      <c r="DH272" s="9"/>
      <c r="DI272" s="9"/>
      <c r="DJ272" s="9"/>
      <c r="DK272" s="9"/>
      <c r="DL272" s="9"/>
      <c r="DM272" s="9"/>
      <c r="DN272" s="9"/>
      <c r="DO272" s="9"/>
      <c r="DP272" s="9"/>
      <c r="DQ272" s="9"/>
      <c r="DR272" s="9"/>
      <c r="DS272" s="9"/>
      <c r="DT272" s="9"/>
      <c r="DU272" s="9"/>
      <c r="DV272" s="9"/>
      <c r="DW272" s="9"/>
      <c r="DX272" s="9"/>
      <c r="DY272" s="9"/>
      <c r="DZ272" s="9"/>
      <c r="EA272" s="9"/>
      <c r="EB272" s="9"/>
      <c r="EC272" s="9"/>
      <c r="ED272" s="9"/>
      <c r="EE272" s="9"/>
      <c r="EF272" s="9"/>
      <c r="EG272" s="9"/>
      <c r="EH272" s="9"/>
      <c r="EI272" s="9"/>
      <c r="EJ272" s="9"/>
      <c r="EK272" s="9"/>
      <c r="EL272" s="9"/>
      <c r="EM272" s="9"/>
      <c r="EN272" s="9"/>
      <c r="EO272" s="9"/>
      <c r="EP272" s="9"/>
      <c r="EQ272" s="9"/>
      <c r="ER272" s="9"/>
      <c r="ES272" s="9"/>
      <c r="ET272" s="9"/>
      <c r="EU272" s="9"/>
      <c r="EV272" s="9"/>
      <c r="EW272" s="9"/>
      <c r="EX272" s="9"/>
    </row>
    <row r="273" spans="1:154" ht="20.25" hidden="1" x14ac:dyDescent="0.3">
      <c r="A273" s="100"/>
      <c r="B273" s="99"/>
      <c r="C273" s="99"/>
      <c r="D273" s="99"/>
      <c r="E273" s="99"/>
      <c r="F273" s="99" t="s">
        <v>38</v>
      </c>
      <c r="G273" s="171" t="s">
        <v>284</v>
      </c>
      <c r="H273" s="143"/>
      <c r="I273" s="143"/>
      <c r="J273" s="143">
        <f t="shared" si="64"/>
        <v>0</v>
      </c>
      <c r="K273" s="140"/>
      <c r="L273" s="143"/>
      <c r="M273" s="144"/>
      <c r="N273" s="143"/>
      <c r="O273" s="145">
        <f t="shared" si="65"/>
        <v>0</v>
      </c>
      <c r="P273" s="145">
        <f t="shared" si="62"/>
        <v>0</v>
      </c>
      <c r="Q273" s="142"/>
      <c r="R273" s="43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9"/>
      <c r="DD273" s="9"/>
      <c r="DE273" s="9"/>
      <c r="DF273" s="9"/>
      <c r="DG273" s="9"/>
      <c r="DH273" s="9"/>
      <c r="DI273" s="9"/>
      <c r="DJ273" s="9"/>
      <c r="DK273" s="9"/>
      <c r="DL273" s="9"/>
      <c r="DM273" s="9"/>
      <c r="DN273" s="9"/>
      <c r="DO273" s="9"/>
      <c r="DP273" s="9"/>
      <c r="DQ273" s="9"/>
      <c r="DR273" s="9"/>
      <c r="DS273" s="9"/>
      <c r="DT273" s="9"/>
      <c r="DU273" s="9"/>
      <c r="DV273" s="9"/>
      <c r="DW273" s="9"/>
      <c r="DX273" s="9"/>
      <c r="DY273" s="9"/>
      <c r="DZ273" s="9"/>
      <c r="EA273" s="9"/>
      <c r="EB273" s="9"/>
      <c r="EC273" s="9"/>
      <c r="ED273" s="9"/>
      <c r="EE273" s="9"/>
      <c r="EF273" s="9"/>
      <c r="EG273" s="9"/>
      <c r="EH273" s="9"/>
      <c r="EI273" s="9"/>
      <c r="EJ273" s="9"/>
      <c r="EK273" s="9"/>
      <c r="EL273" s="9"/>
      <c r="EM273" s="9"/>
      <c r="EN273" s="9"/>
      <c r="EO273" s="9"/>
      <c r="EP273" s="9"/>
      <c r="EQ273" s="9"/>
      <c r="ER273" s="9"/>
      <c r="ES273" s="9"/>
      <c r="ET273" s="9"/>
      <c r="EU273" s="9"/>
      <c r="EV273" s="9"/>
      <c r="EW273" s="9"/>
      <c r="EX273" s="9"/>
    </row>
    <row r="274" spans="1:154" ht="20.25" hidden="1" x14ac:dyDescent="0.3">
      <c r="A274" s="100"/>
      <c r="B274" s="99"/>
      <c r="C274" s="99"/>
      <c r="D274" s="99"/>
      <c r="E274" s="99"/>
      <c r="F274" s="99">
        <v>10</v>
      </c>
      <c r="G274" s="171" t="s">
        <v>285</v>
      </c>
      <c r="H274" s="143"/>
      <c r="I274" s="143"/>
      <c r="J274" s="143">
        <f t="shared" si="64"/>
        <v>0</v>
      </c>
      <c r="K274" s="140"/>
      <c r="L274" s="143"/>
      <c r="M274" s="144"/>
      <c r="N274" s="143"/>
      <c r="O274" s="145">
        <f t="shared" si="65"/>
        <v>0</v>
      </c>
      <c r="P274" s="145">
        <f t="shared" si="62"/>
        <v>0</v>
      </c>
      <c r="Q274" s="142"/>
      <c r="R274" s="43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9"/>
      <c r="DD274" s="9"/>
      <c r="DE274" s="9"/>
      <c r="DF274" s="9"/>
      <c r="DG274" s="9"/>
      <c r="DH274" s="9"/>
      <c r="DI274" s="9"/>
      <c r="DJ274" s="9"/>
      <c r="DK274" s="9"/>
      <c r="DL274" s="9"/>
      <c r="DM274" s="9"/>
      <c r="DN274" s="9"/>
      <c r="DO274" s="9"/>
      <c r="DP274" s="9"/>
      <c r="DQ274" s="9"/>
      <c r="DR274" s="9"/>
      <c r="DS274" s="9"/>
      <c r="DT274" s="9"/>
      <c r="DU274" s="9"/>
      <c r="DV274" s="9"/>
      <c r="DW274" s="9"/>
      <c r="DX274" s="9"/>
      <c r="DY274" s="9"/>
      <c r="DZ274" s="9"/>
      <c r="EA274" s="9"/>
      <c r="EB274" s="9"/>
      <c r="EC274" s="9"/>
      <c r="ED274" s="9"/>
      <c r="EE274" s="9"/>
      <c r="EF274" s="9"/>
      <c r="EG274" s="9"/>
      <c r="EH274" s="9"/>
      <c r="EI274" s="9"/>
      <c r="EJ274" s="9"/>
      <c r="EK274" s="9"/>
      <c r="EL274" s="9"/>
      <c r="EM274" s="9"/>
      <c r="EN274" s="9"/>
      <c r="EO274" s="9"/>
      <c r="EP274" s="9"/>
      <c r="EQ274" s="9"/>
      <c r="ER274" s="9"/>
      <c r="ES274" s="9"/>
      <c r="ET274" s="9"/>
      <c r="EU274" s="9"/>
      <c r="EV274" s="9"/>
      <c r="EW274" s="9"/>
      <c r="EX274" s="9"/>
    </row>
    <row r="275" spans="1:154" ht="20.25" hidden="1" x14ac:dyDescent="0.3">
      <c r="A275" s="100"/>
      <c r="B275" s="99"/>
      <c r="C275" s="99"/>
      <c r="D275" s="99"/>
      <c r="E275" s="99"/>
      <c r="F275" s="99">
        <v>11</v>
      </c>
      <c r="G275" s="171" t="s">
        <v>286</v>
      </c>
      <c r="H275" s="143"/>
      <c r="I275" s="143"/>
      <c r="J275" s="143">
        <f t="shared" si="64"/>
        <v>0</v>
      </c>
      <c r="K275" s="140"/>
      <c r="L275" s="143"/>
      <c r="M275" s="144"/>
      <c r="N275" s="143"/>
      <c r="O275" s="145">
        <f t="shared" si="65"/>
        <v>0</v>
      </c>
      <c r="P275" s="145">
        <f t="shared" si="62"/>
        <v>0</v>
      </c>
      <c r="Q275" s="142"/>
      <c r="R275" s="43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9"/>
      <c r="DD275" s="9"/>
      <c r="DE275" s="9"/>
      <c r="DF275" s="9"/>
      <c r="DG275" s="9"/>
      <c r="DH275" s="9"/>
      <c r="DI275" s="9"/>
      <c r="DJ275" s="9"/>
      <c r="DK275" s="9"/>
      <c r="DL275" s="9"/>
      <c r="DM275" s="9"/>
      <c r="DN275" s="9"/>
      <c r="DO275" s="9"/>
      <c r="DP275" s="9"/>
      <c r="DQ275" s="9"/>
      <c r="DR275" s="9"/>
      <c r="DS275" s="9"/>
      <c r="DT275" s="9"/>
      <c r="DU275" s="9"/>
      <c r="DV275" s="9"/>
      <c r="DW275" s="9"/>
      <c r="DX275" s="9"/>
      <c r="DY275" s="9"/>
      <c r="DZ275" s="9"/>
      <c r="EA275" s="9"/>
      <c r="EB275" s="9"/>
      <c r="EC275" s="9"/>
      <c r="ED275" s="9"/>
      <c r="EE275" s="9"/>
      <c r="EF275" s="9"/>
      <c r="EG275" s="9"/>
      <c r="EH275" s="9"/>
      <c r="EI275" s="9"/>
      <c r="EJ275" s="9"/>
      <c r="EK275" s="9"/>
      <c r="EL275" s="9"/>
      <c r="EM275" s="9"/>
      <c r="EN275" s="9"/>
      <c r="EO275" s="9"/>
      <c r="EP275" s="9"/>
      <c r="EQ275" s="9"/>
      <c r="ER275" s="9"/>
      <c r="ES275" s="9"/>
      <c r="ET275" s="9"/>
      <c r="EU275" s="9"/>
      <c r="EV275" s="9"/>
      <c r="EW275" s="9"/>
      <c r="EX275" s="9"/>
    </row>
    <row r="276" spans="1:154" ht="40.5" x14ac:dyDescent="0.2">
      <c r="A276" s="100"/>
      <c r="B276" s="99"/>
      <c r="C276" s="99"/>
      <c r="D276" s="99"/>
      <c r="E276" s="99"/>
      <c r="F276" s="99">
        <v>12</v>
      </c>
      <c r="G276" s="103" t="s">
        <v>167</v>
      </c>
      <c r="H276" s="143">
        <v>16700</v>
      </c>
      <c r="I276" s="143">
        <f>O276</f>
        <v>16640</v>
      </c>
      <c r="J276" s="143">
        <f t="shared" si="64"/>
        <v>60</v>
      </c>
      <c r="K276" s="140">
        <f t="shared" si="63"/>
        <v>99.64</v>
      </c>
      <c r="L276" s="143"/>
      <c r="M276" s="144"/>
      <c r="N276" s="143">
        <v>16640</v>
      </c>
      <c r="O276" s="145">
        <f t="shared" si="65"/>
        <v>16640</v>
      </c>
      <c r="P276" s="145">
        <f t="shared" si="62"/>
        <v>-16640</v>
      </c>
      <c r="Q276" s="142" t="e">
        <f t="shared" si="60"/>
        <v>#DIV/0!</v>
      </c>
      <c r="R276" s="43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9"/>
      <c r="DD276" s="9"/>
      <c r="DE276" s="9"/>
      <c r="DF276" s="9"/>
      <c r="DG276" s="9"/>
      <c r="DH276" s="9"/>
      <c r="DI276" s="9"/>
      <c r="DJ276" s="9"/>
      <c r="DK276" s="9"/>
      <c r="DL276" s="9"/>
      <c r="DM276" s="9"/>
      <c r="DN276" s="9"/>
      <c r="DO276" s="9"/>
      <c r="DP276" s="9"/>
      <c r="DQ276" s="9"/>
      <c r="DR276" s="9"/>
      <c r="DS276" s="9"/>
      <c r="DT276" s="9"/>
      <c r="DU276" s="9"/>
      <c r="DV276" s="9"/>
      <c r="DW276" s="9"/>
      <c r="DX276" s="9"/>
      <c r="DY276" s="9"/>
      <c r="DZ276" s="9"/>
      <c r="EA276" s="9"/>
      <c r="EB276" s="9"/>
      <c r="EC276" s="9"/>
      <c r="ED276" s="9"/>
      <c r="EE276" s="9"/>
      <c r="EF276" s="9"/>
      <c r="EG276" s="9"/>
      <c r="EH276" s="9"/>
      <c r="EI276" s="9"/>
      <c r="EJ276" s="9"/>
      <c r="EK276" s="9"/>
      <c r="EL276" s="9"/>
      <c r="EM276" s="9"/>
      <c r="EN276" s="9"/>
      <c r="EO276" s="9"/>
      <c r="EP276" s="9"/>
      <c r="EQ276" s="9"/>
      <c r="ER276" s="9"/>
      <c r="ES276" s="9"/>
      <c r="ET276" s="9"/>
      <c r="EU276" s="9"/>
      <c r="EV276" s="9"/>
      <c r="EW276" s="9"/>
      <c r="EX276" s="9"/>
    </row>
    <row r="277" spans="1:154" ht="20.25" x14ac:dyDescent="0.2">
      <c r="A277" s="100"/>
      <c r="B277" s="99"/>
      <c r="C277" s="99"/>
      <c r="D277" s="99"/>
      <c r="E277" s="99"/>
      <c r="F277" s="99">
        <v>13</v>
      </c>
      <c r="G277" s="103" t="s">
        <v>168</v>
      </c>
      <c r="H277" s="143">
        <v>100</v>
      </c>
      <c r="I277" s="143"/>
      <c r="J277" s="143">
        <f t="shared" si="64"/>
        <v>100</v>
      </c>
      <c r="K277" s="140">
        <f t="shared" si="63"/>
        <v>0</v>
      </c>
      <c r="L277" s="143"/>
      <c r="M277" s="144"/>
      <c r="N277" s="143">
        <v>0</v>
      </c>
      <c r="O277" s="145">
        <f t="shared" si="65"/>
        <v>0</v>
      </c>
      <c r="P277" s="145">
        <f t="shared" si="62"/>
        <v>0</v>
      </c>
      <c r="Q277" s="142" t="e">
        <f t="shared" si="60"/>
        <v>#DIV/0!</v>
      </c>
      <c r="R277" s="43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9"/>
      <c r="DD277" s="9"/>
      <c r="DE277" s="9"/>
      <c r="DF277" s="9"/>
      <c r="DG277" s="9"/>
      <c r="DH277" s="9"/>
      <c r="DI277" s="9"/>
      <c r="DJ277" s="9"/>
      <c r="DK277" s="9"/>
      <c r="DL277" s="9"/>
      <c r="DM277" s="9"/>
      <c r="DN277" s="9"/>
      <c r="DO277" s="9"/>
      <c r="DP277" s="9"/>
      <c r="DQ277" s="9"/>
      <c r="DR277" s="9"/>
      <c r="DS277" s="9"/>
      <c r="DT277" s="9"/>
      <c r="DU277" s="9"/>
      <c r="DV277" s="9"/>
      <c r="DW277" s="9"/>
      <c r="DX277" s="9"/>
      <c r="DY277" s="9"/>
      <c r="DZ277" s="9"/>
      <c r="EA277" s="9"/>
      <c r="EB277" s="9"/>
      <c r="EC277" s="9"/>
      <c r="ED277" s="9"/>
      <c r="EE277" s="9"/>
      <c r="EF277" s="9"/>
      <c r="EG277" s="9"/>
      <c r="EH277" s="9"/>
      <c r="EI277" s="9"/>
      <c r="EJ277" s="9"/>
      <c r="EK277" s="9"/>
      <c r="EL277" s="9"/>
      <c r="EM277" s="9"/>
      <c r="EN277" s="9"/>
      <c r="EO277" s="9"/>
      <c r="EP277" s="9"/>
      <c r="EQ277" s="9"/>
      <c r="ER277" s="9"/>
      <c r="ES277" s="9"/>
      <c r="ET277" s="9"/>
      <c r="EU277" s="9"/>
      <c r="EV277" s="9"/>
      <c r="EW277" s="9"/>
      <c r="EX277" s="9"/>
    </row>
    <row r="278" spans="1:154" ht="20.25" x14ac:dyDescent="0.2">
      <c r="A278" s="100"/>
      <c r="B278" s="99"/>
      <c r="C278" s="99"/>
      <c r="D278" s="99"/>
      <c r="E278" s="99"/>
      <c r="F278" s="99">
        <v>14</v>
      </c>
      <c r="G278" s="103" t="s">
        <v>272</v>
      </c>
      <c r="H278" s="143"/>
      <c r="I278" s="143"/>
      <c r="J278" s="143">
        <f t="shared" si="64"/>
        <v>0</v>
      </c>
      <c r="K278" s="140"/>
      <c r="L278" s="143"/>
      <c r="M278" s="144"/>
      <c r="N278" s="143"/>
      <c r="O278" s="145">
        <f t="shared" si="65"/>
        <v>0</v>
      </c>
      <c r="P278" s="145">
        <f t="shared" si="62"/>
        <v>0</v>
      </c>
      <c r="Q278" s="142"/>
      <c r="R278" s="43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9"/>
      <c r="DD278" s="9"/>
      <c r="DE278" s="9"/>
      <c r="DF278" s="9"/>
      <c r="DG278" s="9"/>
      <c r="DH278" s="9"/>
      <c r="DI278" s="9"/>
      <c r="DJ278" s="9"/>
      <c r="DK278" s="9"/>
      <c r="DL278" s="9"/>
      <c r="DM278" s="9"/>
      <c r="DN278" s="9"/>
      <c r="DO278" s="9"/>
      <c r="DP278" s="9"/>
      <c r="DQ278" s="9"/>
      <c r="DR278" s="9"/>
      <c r="DS278" s="9"/>
      <c r="DT278" s="9"/>
      <c r="DU278" s="9"/>
      <c r="DV278" s="9"/>
      <c r="DW278" s="9"/>
      <c r="DX278" s="9"/>
      <c r="DY278" s="9"/>
      <c r="DZ278" s="9"/>
      <c r="EA278" s="9"/>
      <c r="EB278" s="9"/>
      <c r="EC278" s="9"/>
      <c r="ED278" s="9"/>
      <c r="EE278" s="9"/>
      <c r="EF278" s="9"/>
      <c r="EG278" s="9"/>
      <c r="EH278" s="9"/>
      <c r="EI278" s="9"/>
      <c r="EJ278" s="9"/>
      <c r="EK278" s="9"/>
      <c r="EL278" s="9"/>
      <c r="EM278" s="9"/>
      <c r="EN278" s="9"/>
      <c r="EO278" s="9"/>
      <c r="EP278" s="9"/>
      <c r="EQ278" s="9"/>
      <c r="ER278" s="9"/>
      <c r="ES278" s="9"/>
      <c r="ET278" s="9"/>
      <c r="EU278" s="9"/>
      <c r="EV278" s="9"/>
      <c r="EW278" s="9"/>
      <c r="EX278" s="9"/>
    </row>
    <row r="279" spans="1:154" ht="40.5" hidden="1" x14ac:dyDescent="0.2">
      <c r="A279" s="100"/>
      <c r="B279" s="99"/>
      <c r="C279" s="99"/>
      <c r="D279" s="99"/>
      <c r="E279" s="99"/>
      <c r="F279" s="99">
        <v>15</v>
      </c>
      <c r="G279" s="103" t="s">
        <v>411</v>
      </c>
      <c r="H279" s="143"/>
      <c r="I279" s="143"/>
      <c r="J279" s="143">
        <f t="shared" si="64"/>
        <v>0</v>
      </c>
      <c r="K279" s="140"/>
      <c r="L279" s="143"/>
      <c r="M279" s="144"/>
      <c r="N279" s="143"/>
      <c r="O279" s="145">
        <f t="shared" si="65"/>
        <v>0</v>
      </c>
      <c r="P279" s="145">
        <f t="shared" si="62"/>
        <v>0</v>
      </c>
      <c r="Q279" s="142"/>
      <c r="R279" s="43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9"/>
      <c r="DD279" s="9"/>
      <c r="DE279" s="9"/>
      <c r="DF279" s="9"/>
      <c r="DG279" s="9"/>
      <c r="DH279" s="9"/>
      <c r="DI279" s="9"/>
      <c r="DJ279" s="9"/>
      <c r="DK279" s="9"/>
      <c r="DL279" s="9"/>
      <c r="DM279" s="9"/>
      <c r="DN279" s="9"/>
      <c r="DO279" s="9"/>
      <c r="DP279" s="9"/>
      <c r="DQ279" s="9"/>
      <c r="DR279" s="9"/>
      <c r="DS279" s="9"/>
      <c r="DT279" s="9"/>
      <c r="DU279" s="9"/>
      <c r="DV279" s="9"/>
      <c r="DW279" s="9"/>
      <c r="DX279" s="9"/>
      <c r="DY279" s="9"/>
      <c r="DZ279" s="9"/>
      <c r="EA279" s="9"/>
      <c r="EB279" s="9"/>
      <c r="EC279" s="9"/>
      <c r="ED279" s="9"/>
      <c r="EE279" s="9"/>
      <c r="EF279" s="9"/>
      <c r="EG279" s="9"/>
      <c r="EH279" s="9"/>
      <c r="EI279" s="9"/>
      <c r="EJ279" s="9"/>
      <c r="EK279" s="9"/>
      <c r="EL279" s="9"/>
      <c r="EM279" s="9"/>
      <c r="EN279" s="9"/>
      <c r="EO279" s="9"/>
      <c r="EP279" s="9"/>
      <c r="EQ279" s="9"/>
      <c r="ER279" s="9"/>
      <c r="ES279" s="9"/>
      <c r="ET279" s="9"/>
      <c r="EU279" s="9"/>
      <c r="EV279" s="9"/>
      <c r="EW279" s="9"/>
      <c r="EX279" s="9"/>
    </row>
    <row r="280" spans="1:154" ht="20.25" x14ac:dyDescent="0.2">
      <c r="A280" s="100"/>
      <c r="B280" s="99"/>
      <c r="C280" s="99"/>
      <c r="D280" s="99"/>
      <c r="E280" s="99"/>
      <c r="F280" s="99">
        <v>17</v>
      </c>
      <c r="G280" s="103" t="s">
        <v>274</v>
      </c>
      <c r="H280" s="143">
        <v>9500</v>
      </c>
      <c r="I280" s="143">
        <f>O280</f>
        <v>9354</v>
      </c>
      <c r="J280" s="143">
        <f t="shared" si="64"/>
        <v>146</v>
      </c>
      <c r="K280" s="140">
        <f t="shared" si="63"/>
        <v>98.46</v>
      </c>
      <c r="L280" s="143"/>
      <c r="M280" s="144"/>
      <c r="N280" s="143">
        <v>9354</v>
      </c>
      <c r="O280" s="145">
        <f t="shared" si="65"/>
        <v>9354</v>
      </c>
      <c r="P280" s="145">
        <f t="shared" si="62"/>
        <v>-9354</v>
      </c>
      <c r="Q280" s="142" t="e">
        <f t="shared" si="60"/>
        <v>#DIV/0!</v>
      </c>
      <c r="R280" s="43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9"/>
      <c r="DD280" s="9"/>
      <c r="DE280" s="9"/>
      <c r="DF280" s="9"/>
      <c r="DG280" s="9"/>
      <c r="DH280" s="9"/>
      <c r="DI280" s="9"/>
      <c r="DJ280" s="9"/>
      <c r="DK280" s="9"/>
      <c r="DL280" s="9"/>
      <c r="DM280" s="9"/>
      <c r="DN280" s="9"/>
      <c r="DO280" s="9"/>
      <c r="DP280" s="9"/>
      <c r="DQ280" s="9"/>
      <c r="DR280" s="9"/>
      <c r="DS280" s="9"/>
      <c r="DT280" s="9"/>
      <c r="DU280" s="9"/>
      <c r="DV280" s="9"/>
      <c r="DW280" s="9"/>
      <c r="DX280" s="9"/>
      <c r="DY280" s="9"/>
      <c r="DZ280" s="9"/>
      <c r="EA280" s="9"/>
      <c r="EB280" s="9"/>
      <c r="EC280" s="9"/>
      <c r="ED280" s="9"/>
      <c r="EE280" s="9"/>
      <c r="EF280" s="9"/>
      <c r="EG280" s="9"/>
      <c r="EH280" s="9"/>
      <c r="EI280" s="9"/>
      <c r="EJ280" s="9"/>
      <c r="EK280" s="9"/>
      <c r="EL280" s="9"/>
      <c r="EM280" s="9"/>
      <c r="EN280" s="9"/>
      <c r="EO280" s="9"/>
      <c r="EP280" s="9"/>
      <c r="EQ280" s="9"/>
      <c r="ER280" s="9"/>
      <c r="ES280" s="9"/>
      <c r="ET280" s="9"/>
      <c r="EU280" s="9"/>
      <c r="EV280" s="9"/>
      <c r="EW280" s="9"/>
      <c r="EX280" s="9"/>
    </row>
    <row r="281" spans="1:154" ht="20.25" x14ac:dyDescent="0.2">
      <c r="A281" s="100"/>
      <c r="B281" s="99"/>
      <c r="C281" s="99"/>
      <c r="D281" s="99"/>
      <c r="E281" s="99"/>
      <c r="F281" s="99" t="s">
        <v>90</v>
      </c>
      <c r="G281" s="103" t="s">
        <v>273</v>
      </c>
      <c r="H281" s="143">
        <v>0</v>
      </c>
      <c r="I281" s="143"/>
      <c r="J281" s="143">
        <f t="shared" si="64"/>
        <v>0</v>
      </c>
      <c r="K281" s="140" t="e">
        <f t="shared" si="63"/>
        <v>#DIV/0!</v>
      </c>
      <c r="L281" s="143"/>
      <c r="M281" s="144"/>
      <c r="N281" s="143">
        <v>0</v>
      </c>
      <c r="O281" s="145">
        <f t="shared" si="65"/>
        <v>0</v>
      </c>
      <c r="P281" s="145">
        <f t="shared" si="62"/>
        <v>0</v>
      </c>
      <c r="Q281" s="142" t="e">
        <f t="shared" si="60"/>
        <v>#DIV/0!</v>
      </c>
      <c r="R281" s="43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9"/>
      <c r="DD281" s="9"/>
      <c r="DE281" s="9"/>
      <c r="DF281" s="9"/>
      <c r="DG281" s="9"/>
      <c r="DH281" s="9"/>
      <c r="DI281" s="9"/>
      <c r="DJ281" s="9"/>
      <c r="DK281" s="9"/>
      <c r="DL281" s="9"/>
      <c r="DM281" s="9"/>
      <c r="DN281" s="9"/>
      <c r="DO281" s="9"/>
      <c r="DP281" s="9"/>
      <c r="DQ281" s="9"/>
      <c r="DR281" s="9"/>
      <c r="DS281" s="9"/>
      <c r="DT281" s="9"/>
      <c r="DU281" s="9"/>
      <c r="DV281" s="9"/>
      <c r="DW281" s="9"/>
      <c r="DX281" s="9"/>
      <c r="DY281" s="9"/>
      <c r="DZ281" s="9"/>
      <c r="EA281" s="9"/>
      <c r="EB281" s="9"/>
      <c r="EC281" s="9"/>
      <c r="ED281" s="9"/>
      <c r="EE281" s="9"/>
      <c r="EF281" s="9"/>
      <c r="EG281" s="9"/>
      <c r="EH281" s="9"/>
      <c r="EI281" s="9"/>
      <c r="EJ281" s="9"/>
      <c r="EK281" s="9"/>
      <c r="EL281" s="9"/>
      <c r="EM281" s="9"/>
      <c r="EN281" s="9"/>
      <c r="EO281" s="9"/>
      <c r="EP281" s="9"/>
      <c r="EQ281" s="9"/>
      <c r="ER281" s="9"/>
      <c r="ES281" s="9"/>
      <c r="ET281" s="9"/>
      <c r="EU281" s="9"/>
      <c r="EV281" s="9"/>
      <c r="EW281" s="9"/>
      <c r="EX281" s="9"/>
    </row>
    <row r="282" spans="1:154" ht="20.25" x14ac:dyDescent="0.2">
      <c r="A282" s="88"/>
      <c r="B282" s="89"/>
      <c r="C282" s="89"/>
      <c r="D282" s="89"/>
      <c r="E282" s="89" t="s">
        <v>30</v>
      </c>
      <c r="F282" s="89"/>
      <c r="G282" s="101" t="s">
        <v>315</v>
      </c>
      <c r="H282" s="139">
        <f>H286+H288+H287</f>
        <v>0</v>
      </c>
      <c r="I282" s="139">
        <f>I286+I288+I287</f>
        <v>0</v>
      </c>
      <c r="J282" s="143">
        <f t="shared" si="64"/>
        <v>0</v>
      </c>
      <c r="K282" s="140" t="e">
        <f t="shared" si="63"/>
        <v>#DIV/0!</v>
      </c>
      <c r="L282" s="139">
        <f>L286+L288+L287</f>
        <v>0</v>
      </c>
      <c r="M282" s="121">
        <f>M286+M288+M287</f>
        <v>0</v>
      </c>
      <c r="N282" s="139">
        <f>N286+N288+N287</f>
        <v>0</v>
      </c>
      <c r="O282" s="141">
        <f t="shared" ref="O282" si="66">O286+O288+O287</f>
        <v>0</v>
      </c>
      <c r="P282" s="141">
        <f t="shared" si="62"/>
        <v>0</v>
      </c>
      <c r="Q282" s="142"/>
      <c r="R282" s="43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9"/>
      <c r="DD282" s="9"/>
      <c r="DE282" s="9"/>
      <c r="DF282" s="9"/>
      <c r="DG282" s="9"/>
      <c r="DH282" s="9"/>
      <c r="DI282" s="9"/>
      <c r="DJ282" s="9"/>
      <c r="DK282" s="9"/>
      <c r="DL282" s="9"/>
      <c r="DM282" s="9"/>
      <c r="DN282" s="9"/>
      <c r="DO282" s="9"/>
      <c r="DP282" s="9"/>
      <c r="DQ282" s="9"/>
      <c r="DR282" s="9"/>
      <c r="DS282" s="9"/>
      <c r="DT282" s="9"/>
      <c r="DU282" s="9"/>
      <c r="DV282" s="9"/>
      <c r="DW282" s="9"/>
      <c r="DX282" s="9"/>
      <c r="DY282" s="9"/>
      <c r="DZ282" s="9"/>
      <c r="EA282" s="9"/>
      <c r="EB282" s="9"/>
      <c r="EC282" s="9"/>
      <c r="ED282" s="9"/>
      <c r="EE282" s="9"/>
      <c r="EF282" s="9"/>
      <c r="EG282" s="9"/>
      <c r="EH282" s="9"/>
      <c r="EI282" s="9"/>
      <c r="EJ282" s="9"/>
      <c r="EK282" s="9"/>
      <c r="EL282" s="9"/>
      <c r="EM282" s="9"/>
      <c r="EN282" s="9"/>
      <c r="EO282" s="9"/>
      <c r="EP282" s="9"/>
      <c r="EQ282" s="9"/>
      <c r="ER282" s="9"/>
      <c r="ES282" s="9"/>
      <c r="ET282" s="9"/>
      <c r="EU282" s="9"/>
      <c r="EV282" s="9"/>
      <c r="EW282" s="9"/>
      <c r="EX282" s="9"/>
    </row>
    <row r="283" spans="1:154" ht="20.25" hidden="1" x14ac:dyDescent="0.2">
      <c r="A283" s="100"/>
      <c r="B283" s="99"/>
      <c r="C283" s="99"/>
      <c r="D283" s="99"/>
      <c r="E283" s="99"/>
      <c r="F283" s="99" t="s">
        <v>32</v>
      </c>
      <c r="G283" s="103" t="s">
        <v>275</v>
      </c>
      <c r="H283" s="143"/>
      <c r="I283" s="143"/>
      <c r="J283" s="143">
        <f t="shared" si="64"/>
        <v>0</v>
      </c>
      <c r="K283" s="140"/>
      <c r="L283" s="143"/>
      <c r="M283" s="144"/>
      <c r="N283" s="143"/>
      <c r="O283" s="145">
        <f t="shared" ref="O283:O288" si="67">M283+N283</f>
        <v>0</v>
      </c>
      <c r="P283" s="145">
        <f t="shared" si="62"/>
        <v>0</v>
      </c>
      <c r="Q283" s="142"/>
      <c r="R283" s="43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9"/>
      <c r="DD283" s="9"/>
      <c r="DE283" s="9"/>
      <c r="DF283" s="9"/>
      <c r="DG283" s="9"/>
      <c r="DH283" s="9"/>
      <c r="DI283" s="9"/>
      <c r="DJ283" s="9"/>
      <c r="DK283" s="9"/>
      <c r="DL283" s="9"/>
      <c r="DM283" s="9"/>
      <c r="DN283" s="9"/>
      <c r="DO283" s="9"/>
      <c r="DP283" s="9"/>
      <c r="DQ283" s="9"/>
      <c r="DR283" s="9"/>
      <c r="DS283" s="9"/>
      <c r="DT283" s="9"/>
      <c r="DU283" s="9"/>
      <c r="DV283" s="9"/>
      <c r="DW283" s="9"/>
      <c r="DX283" s="9"/>
      <c r="DY283" s="9"/>
      <c r="DZ283" s="9"/>
      <c r="EA283" s="9"/>
      <c r="EB283" s="9"/>
      <c r="EC283" s="9"/>
      <c r="ED283" s="9"/>
      <c r="EE283" s="9"/>
      <c r="EF283" s="9"/>
      <c r="EG283" s="9"/>
      <c r="EH283" s="9"/>
      <c r="EI283" s="9"/>
      <c r="EJ283" s="9"/>
      <c r="EK283" s="9"/>
      <c r="EL283" s="9"/>
      <c r="EM283" s="9"/>
      <c r="EN283" s="9"/>
      <c r="EO283" s="9"/>
      <c r="EP283" s="9"/>
      <c r="EQ283" s="9"/>
      <c r="ER283" s="9"/>
      <c r="ES283" s="9"/>
      <c r="ET283" s="9"/>
      <c r="EU283" s="9"/>
      <c r="EV283" s="9"/>
      <c r="EW283" s="9"/>
      <c r="EX283" s="9"/>
    </row>
    <row r="284" spans="1:154" ht="20.25" hidden="1" x14ac:dyDescent="0.2">
      <c r="A284" s="100"/>
      <c r="B284" s="99"/>
      <c r="C284" s="99"/>
      <c r="D284" s="99"/>
      <c r="E284" s="99"/>
      <c r="F284" s="99" t="s">
        <v>30</v>
      </c>
      <c r="G284" s="103" t="s">
        <v>276</v>
      </c>
      <c r="H284" s="143"/>
      <c r="I284" s="143"/>
      <c r="J284" s="143">
        <f t="shared" si="64"/>
        <v>0</v>
      </c>
      <c r="K284" s="140"/>
      <c r="L284" s="143"/>
      <c r="M284" s="144"/>
      <c r="N284" s="143"/>
      <c r="O284" s="145">
        <f t="shared" si="67"/>
        <v>0</v>
      </c>
      <c r="P284" s="145">
        <f t="shared" si="62"/>
        <v>0</v>
      </c>
      <c r="Q284" s="142"/>
      <c r="R284" s="43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9"/>
      <c r="DD284" s="9"/>
      <c r="DE284" s="9"/>
      <c r="DF284" s="9"/>
      <c r="DG284" s="9"/>
      <c r="DH284" s="9"/>
      <c r="DI284" s="9"/>
      <c r="DJ284" s="9"/>
      <c r="DK284" s="9"/>
      <c r="DL284" s="9"/>
      <c r="DM284" s="9"/>
      <c r="DN284" s="9"/>
      <c r="DO284" s="9"/>
      <c r="DP284" s="9"/>
      <c r="DQ284" s="9"/>
      <c r="DR284" s="9"/>
      <c r="DS284" s="9"/>
      <c r="DT284" s="9"/>
      <c r="DU284" s="9"/>
      <c r="DV284" s="9"/>
      <c r="DW284" s="9"/>
      <c r="DX284" s="9"/>
      <c r="DY284" s="9"/>
      <c r="DZ284" s="9"/>
      <c r="EA284" s="9"/>
      <c r="EB284" s="9"/>
      <c r="EC284" s="9"/>
      <c r="ED284" s="9"/>
      <c r="EE284" s="9"/>
      <c r="EF284" s="9"/>
      <c r="EG284" s="9"/>
      <c r="EH284" s="9"/>
      <c r="EI284" s="9"/>
      <c r="EJ284" s="9"/>
      <c r="EK284" s="9"/>
      <c r="EL284" s="9"/>
      <c r="EM284" s="9"/>
      <c r="EN284" s="9"/>
      <c r="EO284" s="9"/>
      <c r="EP284" s="9"/>
      <c r="EQ284" s="9"/>
      <c r="ER284" s="9"/>
      <c r="ES284" s="9"/>
      <c r="ET284" s="9"/>
      <c r="EU284" s="9"/>
      <c r="EV284" s="9"/>
      <c r="EW284" s="9"/>
      <c r="EX284" s="9"/>
    </row>
    <row r="285" spans="1:154" ht="20.25" hidden="1" x14ac:dyDescent="0.2">
      <c r="A285" s="100"/>
      <c r="B285" s="99"/>
      <c r="C285" s="99"/>
      <c r="D285" s="99"/>
      <c r="E285" s="99"/>
      <c r="F285" s="99" t="s">
        <v>43</v>
      </c>
      <c r="G285" s="103" t="s">
        <v>277</v>
      </c>
      <c r="H285" s="143"/>
      <c r="I285" s="143"/>
      <c r="J285" s="143">
        <f t="shared" si="64"/>
        <v>0</v>
      </c>
      <c r="K285" s="140"/>
      <c r="L285" s="143"/>
      <c r="M285" s="144"/>
      <c r="N285" s="143"/>
      <c r="O285" s="145">
        <f t="shared" si="67"/>
        <v>0</v>
      </c>
      <c r="P285" s="145">
        <f t="shared" si="62"/>
        <v>0</v>
      </c>
      <c r="Q285" s="142"/>
      <c r="R285" s="43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9"/>
      <c r="DD285" s="9"/>
      <c r="DE285" s="9"/>
      <c r="DF285" s="9"/>
      <c r="DG285" s="9"/>
      <c r="DH285" s="9"/>
      <c r="DI285" s="9"/>
      <c r="DJ285" s="9"/>
      <c r="DK285" s="9"/>
      <c r="DL285" s="9"/>
      <c r="DM285" s="9"/>
      <c r="DN285" s="9"/>
      <c r="DO285" s="9"/>
      <c r="DP285" s="9"/>
      <c r="DQ285" s="9"/>
      <c r="DR285" s="9"/>
      <c r="DS285" s="9"/>
      <c r="DT285" s="9"/>
      <c r="DU285" s="9"/>
      <c r="DV285" s="9"/>
      <c r="DW285" s="9"/>
      <c r="DX285" s="9"/>
      <c r="DY285" s="9"/>
      <c r="DZ285" s="9"/>
      <c r="EA285" s="9"/>
      <c r="EB285" s="9"/>
      <c r="EC285" s="9"/>
      <c r="ED285" s="9"/>
      <c r="EE285" s="9"/>
      <c r="EF285" s="9"/>
      <c r="EG285" s="9"/>
      <c r="EH285" s="9"/>
      <c r="EI285" s="9"/>
      <c r="EJ285" s="9"/>
      <c r="EK285" s="9"/>
      <c r="EL285" s="9"/>
      <c r="EM285" s="9"/>
      <c r="EN285" s="9"/>
      <c r="EO285" s="9"/>
      <c r="EP285" s="9"/>
      <c r="EQ285" s="9"/>
      <c r="ER285" s="9"/>
      <c r="ES285" s="9"/>
      <c r="ET285" s="9"/>
      <c r="EU285" s="9"/>
      <c r="EV285" s="9"/>
      <c r="EW285" s="9"/>
      <c r="EX285" s="9"/>
    </row>
    <row r="286" spans="1:154" ht="40.5" x14ac:dyDescent="0.2">
      <c r="A286" s="100"/>
      <c r="B286" s="99"/>
      <c r="C286" s="99"/>
      <c r="D286" s="99"/>
      <c r="E286" s="99"/>
      <c r="F286" s="99" t="s">
        <v>22</v>
      </c>
      <c r="G286" s="103" t="s">
        <v>410</v>
      </c>
      <c r="H286" s="143"/>
      <c r="I286" s="143"/>
      <c r="J286" s="143">
        <f t="shared" si="64"/>
        <v>0</v>
      </c>
      <c r="K286" s="140"/>
      <c r="L286" s="143"/>
      <c r="M286" s="144"/>
      <c r="N286" s="143"/>
      <c r="O286" s="145">
        <f t="shared" si="67"/>
        <v>0</v>
      </c>
      <c r="P286" s="145">
        <f t="shared" si="62"/>
        <v>0</v>
      </c>
      <c r="Q286" s="142"/>
      <c r="R286" s="43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9"/>
      <c r="DD286" s="9"/>
      <c r="DE286" s="9"/>
      <c r="DF286" s="9"/>
      <c r="DG286" s="9"/>
      <c r="DH286" s="9"/>
      <c r="DI286" s="9"/>
      <c r="DJ286" s="9"/>
      <c r="DK286" s="9"/>
      <c r="DL286" s="9"/>
      <c r="DM286" s="9"/>
      <c r="DN286" s="9"/>
      <c r="DO286" s="9"/>
      <c r="DP286" s="9"/>
      <c r="DQ286" s="9"/>
      <c r="DR286" s="9"/>
      <c r="DS286" s="9"/>
      <c r="DT286" s="9"/>
      <c r="DU286" s="9"/>
      <c r="DV286" s="9"/>
      <c r="DW286" s="9"/>
      <c r="DX286" s="9"/>
      <c r="DY286" s="9"/>
      <c r="DZ286" s="9"/>
      <c r="EA286" s="9"/>
      <c r="EB286" s="9"/>
      <c r="EC286" s="9"/>
      <c r="ED286" s="9"/>
      <c r="EE286" s="9"/>
      <c r="EF286" s="9"/>
      <c r="EG286" s="9"/>
      <c r="EH286" s="9"/>
      <c r="EI286" s="9"/>
      <c r="EJ286" s="9"/>
      <c r="EK286" s="9"/>
      <c r="EL286" s="9"/>
      <c r="EM286" s="9"/>
      <c r="EN286" s="9"/>
      <c r="EO286" s="9"/>
      <c r="EP286" s="9"/>
      <c r="EQ286" s="9"/>
      <c r="ER286" s="9"/>
      <c r="ES286" s="9"/>
      <c r="ET286" s="9"/>
      <c r="EU286" s="9"/>
      <c r="EV286" s="9"/>
      <c r="EW286" s="9"/>
      <c r="EX286" s="9"/>
    </row>
    <row r="287" spans="1:154" ht="20.25" x14ac:dyDescent="0.2">
      <c r="A287" s="100"/>
      <c r="B287" s="99"/>
      <c r="C287" s="99"/>
      <c r="D287" s="99"/>
      <c r="E287" s="99"/>
      <c r="F287" s="99" t="s">
        <v>33</v>
      </c>
      <c r="G287" s="103" t="s">
        <v>117</v>
      </c>
      <c r="H287" s="143">
        <v>0</v>
      </c>
      <c r="I287" s="143">
        <f>O287</f>
        <v>0</v>
      </c>
      <c r="J287" s="143">
        <f t="shared" si="64"/>
        <v>0</v>
      </c>
      <c r="K287" s="140" t="e">
        <f t="shared" si="63"/>
        <v>#DIV/0!</v>
      </c>
      <c r="L287" s="143"/>
      <c r="M287" s="144"/>
      <c r="N287" s="143">
        <v>0</v>
      </c>
      <c r="O287" s="145">
        <f t="shared" si="67"/>
        <v>0</v>
      </c>
      <c r="P287" s="145">
        <f t="shared" si="62"/>
        <v>0</v>
      </c>
      <c r="Q287" s="142"/>
      <c r="R287" s="43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9"/>
      <c r="DD287" s="9"/>
      <c r="DE287" s="9"/>
      <c r="DF287" s="9"/>
      <c r="DG287" s="9"/>
      <c r="DH287" s="9"/>
      <c r="DI287" s="9"/>
      <c r="DJ287" s="9"/>
      <c r="DK287" s="9"/>
      <c r="DL287" s="9"/>
      <c r="DM287" s="9"/>
      <c r="DN287" s="9"/>
      <c r="DO287" s="9"/>
      <c r="DP287" s="9"/>
      <c r="DQ287" s="9"/>
      <c r="DR287" s="9"/>
      <c r="DS287" s="9"/>
      <c r="DT287" s="9"/>
      <c r="DU287" s="9"/>
      <c r="DV287" s="9"/>
      <c r="DW287" s="9"/>
      <c r="DX287" s="9"/>
      <c r="DY287" s="9"/>
      <c r="DZ287" s="9"/>
      <c r="EA287" s="9"/>
      <c r="EB287" s="9"/>
      <c r="EC287" s="9"/>
      <c r="ED287" s="9"/>
      <c r="EE287" s="9"/>
      <c r="EF287" s="9"/>
      <c r="EG287" s="9"/>
      <c r="EH287" s="9"/>
      <c r="EI287" s="9"/>
      <c r="EJ287" s="9"/>
      <c r="EK287" s="9"/>
      <c r="EL287" s="9"/>
      <c r="EM287" s="9"/>
      <c r="EN287" s="9"/>
      <c r="EO287" s="9"/>
      <c r="EP287" s="9"/>
      <c r="EQ287" s="9"/>
      <c r="ER287" s="9"/>
      <c r="ES287" s="9"/>
      <c r="ET287" s="9"/>
      <c r="EU287" s="9"/>
      <c r="EV287" s="9"/>
      <c r="EW287" s="9"/>
      <c r="EX287" s="9"/>
    </row>
    <row r="288" spans="1:154" ht="20.25" hidden="1" x14ac:dyDescent="0.2">
      <c r="A288" s="100"/>
      <c r="B288" s="99"/>
      <c r="C288" s="99"/>
      <c r="D288" s="99"/>
      <c r="E288" s="99"/>
      <c r="F288" s="147">
        <v>30</v>
      </c>
      <c r="G288" s="103" t="s">
        <v>267</v>
      </c>
      <c r="H288" s="143"/>
      <c r="I288" s="143"/>
      <c r="J288" s="143">
        <f t="shared" si="64"/>
        <v>0</v>
      </c>
      <c r="K288" s="140" t="e">
        <f t="shared" si="63"/>
        <v>#DIV/0!</v>
      </c>
      <c r="L288" s="143"/>
      <c r="M288" s="144"/>
      <c r="N288" s="143"/>
      <c r="O288" s="145">
        <f t="shared" si="67"/>
        <v>0</v>
      </c>
      <c r="P288" s="145">
        <f t="shared" si="62"/>
        <v>0</v>
      </c>
      <c r="Q288" s="142" t="e">
        <f t="shared" si="60"/>
        <v>#DIV/0!</v>
      </c>
      <c r="R288" s="43"/>
      <c r="S288" s="19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9"/>
      <c r="DD288" s="9"/>
      <c r="DE288" s="9"/>
      <c r="DF288" s="9"/>
      <c r="DG288" s="9"/>
      <c r="DH288" s="9"/>
      <c r="DI288" s="9"/>
      <c r="DJ288" s="9"/>
      <c r="DK288" s="9"/>
      <c r="DL288" s="9"/>
      <c r="DM288" s="9"/>
      <c r="DN288" s="9"/>
      <c r="DO288" s="9"/>
      <c r="DP288" s="9"/>
      <c r="DQ288" s="9"/>
      <c r="DR288" s="9"/>
      <c r="DS288" s="9"/>
      <c r="DT288" s="9"/>
      <c r="DU288" s="9"/>
      <c r="DV288" s="9"/>
      <c r="DW288" s="9"/>
      <c r="DX288" s="9"/>
      <c r="DY288" s="9"/>
      <c r="DZ288" s="9"/>
      <c r="EA288" s="9"/>
      <c r="EB288" s="9"/>
      <c r="EC288" s="9"/>
      <c r="ED288" s="9"/>
      <c r="EE288" s="9"/>
      <c r="EF288" s="9"/>
      <c r="EG288" s="9"/>
      <c r="EH288" s="9"/>
      <c r="EI288" s="9"/>
      <c r="EJ288" s="9"/>
      <c r="EK288" s="9"/>
      <c r="EL288" s="9"/>
      <c r="EM288" s="9"/>
      <c r="EN288" s="9"/>
      <c r="EO288" s="9"/>
      <c r="EP288" s="9"/>
      <c r="EQ288" s="9"/>
      <c r="ER288" s="9"/>
      <c r="ES288" s="9"/>
      <c r="ET288" s="9"/>
      <c r="EU288" s="9"/>
      <c r="EV288" s="9"/>
      <c r="EW288" s="9"/>
      <c r="EX288" s="9"/>
    </row>
    <row r="289" spans="1:154" s="18" customFormat="1" ht="20.25" x14ac:dyDescent="0.25">
      <c r="A289" s="88"/>
      <c r="B289" s="89"/>
      <c r="C289" s="89"/>
      <c r="D289" s="89"/>
      <c r="E289" s="89" t="s">
        <v>43</v>
      </c>
      <c r="F289" s="89"/>
      <c r="G289" s="101" t="s">
        <v>118</v>
      </c>
      <c r="H289" s="139">
        <f>SUM(H290+H291+H292+H293+H294+H295)</f>
        <v>7900</v>
      </c>
      <c r="I289" s="139">
        <f>SUM(I290+I291+I292+I293+I294+I295)</f>
        <v>7779</v>
      </c>
      <c r="J289" s="143">
        <f t="shared" si="64"/>
        <v>121</v>
      </c>
      <c r="K289" s="140">
        <f t="shared" si="63"/>
        <v>98.47</v>
      </c>
      <c r="L289" s="139">
        <f>SUM(L290+L291+L292+L293+L294+L295)</f>
        <v>0</v>
      </c>
      <c r="M289" s="121">
        <f>SUM(M290+M291+M292+M293+M294+M295)</f>
        <v>0</v>
      </c>
      <c r="N289" s="139">
        <f>SUM(N290+N291+N292+N293+N294+N295)</f>
        <v>7779</v>
      </c>
      <c r="O289" s="141">
        <f>SUM(O290+O291+O292+O293+O294+O295)</f>
        <v>7779</v>
      </c>
      <c r="P289" s="141">
        <f t="shared" si="62"/>
        <v>-7779</v>
      </c>
      <c r="Q289" s="142" t="e">
        <f t="shared" si="60"/>
        <v>#DIV/0!</v>
      </c>
      <c r="R289" s="43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6"/>
      <c r="AT289" s="16"/>
      <c r="AU289" s="16"/>
      <c r="AV289" s="16"/>
      <c r="AW289" s="16"/>
      <c r="AX289" s="16"/>
      <c r="AY289" s="16"/>
      <c r="AZ289" s="16"/>
      <c r="BA289" s="16"/>
      <c r="BB289" s="16"/>
      <c r="BC289" s="16"/>
      <c r="BD289" s="16"/>
      <c r="BE289" s="16"/>
      <c r="BF289" s="16"/>
      <c r="BG289" s="16"/>
      <c r="BH289" s="16"/>
      <c r="BI289" s="16"/>
      <c r="BJ289" s="16"/>
      <c r="BK289" s="16"/>
      <c r="BL289" s="16"/>
      <c r="BM289" s="16"/>
      <c r="BN289" s="16"/>
      <c r="BO289" s="16"/>
      <c r="BP289" s="16"/>
      <c r="BQ289" s="16"/>
      <c r="BR289" s="16"/>
      <c r="BS289" s="16"/>
      <c r="BT289" s="16"/>
      <c r="BU289" s="16"/>
      <c r="BV289" s="16"/>
      <c r="BW289" s="16"/>
      <c r="BX289" s="16"/>
      <c r="BY289" s="16"/>
      <c r="BZ289" s="16"/>
      <c r="CA289" s="16"/>
      <c r="CB289" s="16"/>
      <c r="CC289" s="16"/>
      <c r="CD289" s="16"/>
      <c r="CE289" s="16"/>
      <c r="CF289" s="16"/>
      <c r="CG289" s="16"/>
      <c r="CH289" s="16"/>
      <c r="CI289" s="16"/>
      <c r="CJ289" s="16"/>
      <c r="CK289" s="16"/>
      <c r="CL289" s="16"/>
      <c r="CM289" s="16"/>
      <c r="CN289" s="16"/>
      <c r="CO289" s="16"/>
      <c r="CP289" s="16"/>
      <c r="CQ289" s="16"/>
      <c r="CR289" s="16"/>
      <c r="CS289" s="16"/>
      <c r="CT289" s="16"/>
      <c r="CU289" s="16"/>
      <c r="CV289" s="16"/>
      <c r="CW289" s="16"/>
      <c r="CX289" s="16"/>
      <c r="CY289" s="16"/>
      <c r="CZ289" s="16"/>
      <c r="DA289" s="16"/>
      <c r="DB289" s="16"/>
      <c r="DC289" s="17"/>
      <c r="DD289" s="17"/>
      <c r="DE289" s="17"/>
      <c r="DF289" s="17"/>
      <c r="DG289" s="17"/>
      <c r="DH289" s="17"/>
      <c r="DI289" s="17"/>
      <c r="DJ289" s="17"/>
      <c r="DK289" s="17"/>
      <c r="DL289" s="17"/>
      <c r="DM289" s="17"/>
      <c r="DN289" s="17"/>
      <c r="DO289" s="17"/>
      <c r="DP289" s="17"/>
      <c r="DQ289" s="17"/>
      <c r="DR289" s="17"/>
      <c r="DS289" s="17"/>
      <c r="DT289" s="17"/>
      <c r="DU289" s="17"/>
      <c r="DV289" s="17"/>
      <c r="DW289" s="17"/>
      <c r="DX289" s="17"/>
      <c r="DY289" s="17"/>
      <c r="DZ289" s="17"/>
      <c r="EA289" s="17"/>
      <c r="EB289" s="17"/>
      <c r="EC289" s="17"/>
      <c r="ED289" s="17"/>
      <c r="EE289" s="17"/>
      <c r="EF289" s="17"/>
      <c r="EG289" s="17"/>
      <c r="EH289" s="17"/>
      <c r="EI289" s="17"/>
      <c r="EJ289" s="17"/>
      <c r="EK289" s="17"/>
      <c r="EL289" s="17"/>
      <c r="EM289" s="17"/>
      <c r="EN289" s="17"/>
      <c r="EO289" s="17"/>
      <c r="EP289" s="17"/>
      <c r="EQ289" s="17"/>
      <c r="ER289" s="17"/>
      <c r="ES289" s="17"/>
      <c r="ET289" s="17"/>
      <c r="EU289" s="17"/>
      <c r="EV289" s="17"/>
      <c r="EW289" s="17"/>
      <c r="EX289" s="17"/>
    </row>
    <row r="290" spans="1:154" ht="20.25" hidden="1" x14ac:dyDescent="0.2">
      <c r="A290" s="100"/>
      <c r="B290" s="99"/>
      <c r="C290" s="99"/>
      <c r="D290" s="99"/>
      <c r="E290" s="99"/>
      <c r="F290" s="99" t="s">
        <v>32</v>
      </c>
      <c r="G290" s="103" t="s">
        <v>119</v>
      </c>
      <c r="H290" s="143"/>
      <c r="I290" s="143"/>
      <c r="J290" s="143">
        <f t="shared" si="64"/>
        <v>0</v>
      </c>
      <c r="K290" s="140" t="e">
        <f t="shared" si="63"/>
        <v>#DIV/0!</v>
      </c>
      <c r="L290" s="143"/>
      <c r="M290" s="144"/>
      <c r="N290" s="143"/>
      <c r="O290" s="145">
        <f t="shared" ref="O290:O295" si="68">M290+N290</f>
        <v>0</v>
      </c>
      <c r="P290" s="145">
        <f t="shared" si="62"/>
        <v>0</v>
      </c>
      <c r="Q290" s="142" t="e">
        <f t="shared" si="60"/>
        <v>#DIV/0!</v>
      </c>
      <c r="R290" s="43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9"/>
      <c r="DD290" s="9"/>
      <c r="DE290" s="9"/>
      <c r="DF290" s="9"/>
      <c r="DG290" s="9"/>
      <c r="DH290" s="9"/>
      <c r="DI290" s="9"/>
      <c r="DJ290" s="9"/>
      <c r="DK290" s="9"/>
      <c r="DL290" s="9"/>
      <c r="DM290" s="9"/>
      <c r="DN290" s="9"/>
      <c r="DO290" s="9"/>
      <c r="DP290" s="9"/>
      <c r="DQ290" s="9"/>
      <c r="DR290" s="9"/>
      <c r="DS290" s="9"/>
      <c r="DT290" s="9"/>
      <c r="DU290" s="9"/>
      <c r="DV290" s="9"/>
      <c r="DW290" s="9"/>
      <c r="DX290" s="9"/>
      <c r="DY290" s="9"/>
      <c r="DZ290" s="9"/>
      <c r="EA290" s="9"/>
      <c r="EB290" s="9"/>
      <c r="EC290" s="9"/>
      <c r="ED290" s="9"/>
      <c r="EE290" s="9"/>
      <c r="EF290" s="9"/>
      <c r="EG290" s="9"/>
      <c r="EH290" s="9"/>
      <c r="EI290" s="9"/>
      <c r="EJ290" s="9"/>
      <c r="EK290" s="9"/>
      <c r="EL290" s="9"/>
      <c r="EM290" s="9"/>
      <c r="EN290" s="9"/>
      <c r="EO290" s="9"/>
      <c r="EP290" s="9"/>
      <c r="EQ290" s="9"/>
      <c r="ER290" s="9"/>
      <c r="ES290" s="9"/>
      <c r="ET290" s="9"/>
      <c r="EU290" s="9"/>
      <c r="EV290" s="9"/>
      <c r="EW290" s="9"/>
      <c r="EX290" s="9"/>
    </row>
    <row r="291" spans="1:154" ht="20.25" hidden="1" x14ac:dyDescent="0.2">
      <c r="A291" s="100"/>
      <c r="B291" s="99"/>
      <c r="C291" s="99"/>
      <c r="D291" s="99"/>
      <c r="E291" s="99"/>
      <c r="F291" s="99" t="s">
        <v>30</v>
      </c>
      <c r="G291" s="103" t="s">
        <v>120</v>
      </c>
      <c r="H291" s="143"/>
      <c r="I291" s="143"/>
      <c r="J291" s="143">
        <f t="shared" si="64"/>
        <v>0</v>
      </c>
      <c r="K291" s="140" t="e">
        <f t="shared" si="63"/>
        <v>#DIV/0!</v>
      </c>
      <c r="L291" s="143"/>
      <c r="M291" s="144"/>
      <c r="N291" s="143"/>
      <c r="O291" s="145">
        <f t="shared" si="68"/>
        <v>0</v>
      </c>
      <c r="P291" s="145">
        <f t="shared" si="62"/>
        <v>0</v>
      </c>
      <c r="Q291" s="142" t="e">
        <f t="shared" si="60"/>
        <v>#DIV/0!</v>
      </c>
      <c r="R291" s="43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9"/>
      <c r="DD291" s="9"/>
      <c r="DE291" s="9"/>
      <c r="DF291" s="9"/>
      <c r="DG291" s="9"/>
      <c r="DH291" s="9"/>
      <c r="DI291" s="9"/>
      <c r="DJ291" s="9"/>
      <c r="DK291" s="9"/>
      <c r="DL291" s="9"/>
      <c r="DM291" s="9"/>
      <c r="DN291" s="9"/>
      <c r="DO291" s="9"/>
      <c r="DP291" s="9"/>
      <c r="DQ291" s="9"/>
      <c r="DR291" s="9"/>
      <c r="DS291" s="9"/>
      <c r="DT291" s="9"/>
      <c r="DU291" s="9"/>
      <c r="DV291" s="9"/>
      <c r="DW291" s="9"/>
      <c r="DX291" s="9"/>
      <c r="DY291" s="9"/>
      <c r="DZ291" s="9"/>
      <c r="EA291" s="9"/>
      <c r="EB291" s="9"/>
      <c r="EC291" s="9"/>
      <c r="ED291" s="9"/>
      <c r="EE291" s="9"/>
      <c r="EF291" s="9"/>
      <c r="EG291" s="9"/>
      <c r="EH291" s="9"/>
      <c r="EI291" s="9"/>
      <c r="EJ291" s="9"/>
      <c r="EK291" s="9"/>
      <c r="EL291" s="9"/>
      <c r="EM291" s="9"/>
      <c r="EN291" s="9"/>
      <c r="EO291" s="9"/>
      <c r="EP291" s="9"/>
      <c r="EQ291" s="9"/>
      <c r="ER291" s="9"/>
      <c r="ES291" s="9"/>
      <c r="ET291" s="9"/>
      <c r="EU291" s="9"/>
      <c r="EV291" s="9"/>
      <c r="EW291" s="9"/>
      <c r="EX291" s="9"/>
    </row>
    <row r="292" spans="1:154" ht="20.25" hidden="1" x14ac:dyDescent="0.2">
      <c r="A292" s="100"/>
      <c r="B292" s="99"/>
      <c r="C292" s="99"/>
      <c r="D292" s="99"/>
      <c r="E292" s="99"/>
      <c r="F292" s="99" t="s">
        <v>43</v>
      </c>
      <c r="G292" s="103" t="s">
        <v>121</v>
      </c>
      <c r="H292" s="143"/>
      <c r="I292" s="143"/>
      <c r="J292" s="143">
        <f t="shared" si="64"/>
        <v>0</v>
      </c>
      <c r="K292" s="140" t="e">
        <f t="shared" si="63"/>
        <v>#DIV/0!</v>
      </c>
      <c r="L292" s="143"/>
      <c r="M292" s="144"/>
      <c r="N292" s="143"/>
      <c r="O292" s="145">
        <f t="shared" si="68"/>
        <v>0</v>
      </c>
      <c r="P292" s="145">
        <f t="shared" si="62"/>
        <v>0</v>
      </c>
      <c r="Q292" s="142" t="e">
        <f t="shared" si="60"/>
        <v>#DIV/0!</v>
      </c>
      <c r="R292" s="43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9"/>
      <c r="DD292" s="9"/>
      <c r="DE292" s="9"/>
      <c r="DF292" s="9"/>
      <c r="DG292" s="9"/>
      <c r="DH292" s="9"/>
      <c r="DI292" s="9"/>
      <c r="DJ292" s="9"/>
      <c r="DK292" s="9"/>
      <c r="DL292" s="9"/>
      <c r="DM292" s="9"/>
      <c r="DN292" s="9"/>
      <c r="DO292" s="9"/>
      <c r="DP292" s="9"/>
      <c r="DQ292" s="9"/>
      <c r="DR292" s="9"/>
      <c r="DS292" s="9"/>
      <c r="DT292" s="9"/>
      <c r="DU292" s="9"/>
      <c r="DV292" s="9"/>
      <c r="DW292" s="9"/>
      <c r="DX292" s="9"/>
      <c r="DY292" s="9"/>
      <c r="DZ292" s="9"/>
      <c r="EA292" s="9"/>
      <c r="EB292" s="9"/>
      <c r="EC292" s="9"/>
      <c r="ED292" s="9"/>
      <c r="EE292" s="9"/>
      <c r="EF292" s="9"/>
      <c r="EG292" s="9"/>
      <c r="EH292" s="9"/>
      <c r="EI292" s="9"/>
      <c r="EJ292" s="9"/>
      <c r="EK292" s="9"/>
      <c r="EL292" s="9"/>
      <c r="EM292" s="9"/>
      <c r="EN292" s="9"/>
      <c r="EO292" s="9"/>
      <c r="EP292" s="9"/>
      <c r="EQ292" s="9"/>
      <c r="ER292" s="9"/>
      <c r="ES292" s="9"/>
      <c r="ET292" s="9"/>
      <c r="EU292" s="9"/>
      <c r="EV292" s="9"/>
      <c r="EW292" s="9"/>
      <c r="EX292" s="9"/>
    </row>
    <row r="293" spans="1:154" ht="40.5" hidden="1" x14ac:dyDescent="0.2">
      <c r="A293" s="100"/>
      <c r="B293" s="99"/>
      <c r="C293" s="99"/>
      <c r="D293" s="99"/>
      <c r="E293" s="99"/>
      <c r="F293" s="99" t="s">
        <v>22</v>
      </c>
      <c r="G293" s="103" t="s">
        <v>122</v>
      </c>
      <c r="H293" s="143"/>
      <c r="I293" s="143"/>
      <c r="J293" s="143">
        <f t="shared" si="64"/>
        <v>0</v>
      </c>
      <c r="K293" s="140" t="e">
        <f t="shared" si="63"/>
        <v>#DIV/0!</v>
      </c>
      <c r="L293" s="143"/>
      <c r="M293" s="144"/>
      <c r="N293" s="143"/>
      <c r="O293" s="145">
        <f t="shared" si="68"/>
        <v>0</v>
      </c>
      <c r="P293" s="145">
        <f t="shared" si="62"/>
        <v>0</v>
      </c>
      <c r="Q293" s="142" t="e">
        <f t="shared" si="60"/>
        <v>#DIV/0!</v>
      </c>
      <c r="R293" s="43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9"/>
      <c r="DD293" s="9"/>
      <c r="DE293" s="9"/>
      <c r="DF293" s="9"/>
      <c r="DG293" s="9"/>
      <c r="DH293" s="9"/>
      <c r="DI293" s="9"/>
      <c r="DJ293" s="9"/>
      <c r="DK293" s="9"/>
      <c r="DL293" s="9"/>
      <c r="DM293" s="9"/>
      <c r="DN293" s="9"/>
      <c r="DO293" s="9"/>
      <c r="DP293" s="9"/>
      <c r="DQ293" s="9"/>
      <c r="DR293" s="9"/>
      <c r="DS293" s="9"/>
      <c r="DT293" s="9"/>
      <c r="DU293" s="9"/>
      <c r="DV293" s="9"/>
      <c r="DW293" s="9"/>
      <c r="DX293" s="9"/>
      <c r="DY293" s="9"/>
      <c r="DZ293" s="9"/>
      <c r="EA293" s="9"/>
      <c r="EB293" s="9"/>
      <c r="EC293" s="9"/>
      <c r="ED293" s="9"/>
      <c r="EE293" s="9"/>
      <c r="EF293" s="9"/>
      <c r="EG293" s="9"/>
      <c r="EH293" s="9"/>
      <c r="EI293" s="9"/>
      <c r="EJ293" s="9"/>
      <c r="EK293" s="9"/>
      <c r="EL293" s="9"/>
      <c r="EM293" s="9"/>
      <c r="EN293" s="9"/>
      <c r="EO293" s="9"/>
      <c r="EP293" s="9"/>
      <c r="EQ293" s="9"/>
      <c r="ER293" s="9"/>
      <c r="ES293" s="9"/>
      <c r="ET293" s="9"/>
      <c r="EU293" s="9"/>
      <c r="EV293" s="9"/>
      <c r="EW293" s="9"/>
      <c r="EX293" s="9"/>
    </row>
    <row r="294" spans="1:154" ht="20.25" hidden="1" x14ac:dyDescent="0.2">
      <c r="A294" s="100"/>
      <c r="B294" s="99"/>
      <c r="C294" s="99"/>
      <c r="D294" s="99"/>
      <c r="E294" s="99"/>
      <c r="F294" s="99" t="s">
        <v>33</v>
      </c>
      <c r="G294" s="103" t="s">
        <v>123</v>
      </c>
      <c r="H294" s="143"/>
      <c r="I294" s="143"/>
      <c r="J294" s="143">
        <f t="shared" si="64"/>
        <v>0</v>
      </c>
      <c r="K294" s="140" t="e">
        <f t="shared" si="63"/>
        <v>#DIV/0!</v>
      </c>
      <c r="L294" s="143"/>
      <c r="M294" s="144"/>
      <c r="N294" s="143"/>
      <c r="O294" s="145">
        <f t="shared" si="68"/>
        <v>0</v>
      </c>
      <c r="P294" s="145">
        <f t="shared" si="62"/>
        <v>0</v>
      </c>
      <c r="Q294" s="142" t="e">
        <f t="shared" si="60"/>
        <v>#DIV/0!</v>
      </c>
      <c r="R294" s="43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9"/>
      <c r="DD294" s="9"/>
      <c r="DE294" s="9"/>
      <c r="DF294" s="9"/>
      <c r="DG294" s="9"/>
      <c r="DH294" s="9"/>
      <c r="DI294" s="9"/>
      <c r="DJ294" s="9"/>
      <c r="DK294" s="9"/>
      <c r="DL294" s="9"/>
      <c r="DM294" s="9"/>
      <c r="DN294" s="9"/>
      <c r="DO294" s="9"/>
      <c r="DP294" s="9"/>
      <c r="DQ294" s="9"/>
      <c r="DR294" s="9"/>
      <c r="DS294" s="9"/>
      <c r="DT294" s="9"/>
      <c r="DU294" s="9"/>
      <c r="DV294" s="9"/>
      <c r="DW294" s="9"/>
      <c r="DX294" s="9"/>
      <c r="DY294" s="9"/>
      <c r="DZ294" s="9"/>
      <c r="EA294" s="9"/>
      <c r="EB294" s="9"/>
      <c r="EC294" s="9"/>
      <c r="ED294" s="9"/>
      <c r="EE294" s="9"/>
      <c r="EF294" s="9"/>
      <c r="EG294" s="9"/>
      <c r="EH294" s="9"/>
      <c r="EI294" s="9"/>
      <c r="EJ294" s="9"/>
      <c r="EK294" s="9"/>
      <c r="EL294" s="9"/>
      <c r="EM294" s="9"/>
      <c r="EN294" s="9"/>
      <c r="EO294" s="9"/>
      <c r="EP294" s="9"/>
      <c r="EQ294" s="9"/>
      <c r="ER294" s="9"/>
      <c r="ES294" s="9"/>
      <c r="ET294" s="9"/>
      <c r="EU294" s="9"/>
      <c r="EV294" s="9"/>
      <c r="EW294" s="9"/>
      <c r="EX294" s="9"/>
    </row>
    <row r="295" spans="1:154" ht="20.25" x14ac:dyDescent="0.2">
      <c r="A295" s="100"/>
      <c r="B295" s="99"/>
      <c r="C295" s="99"/>
      <c r="D295" s="99"/>
      <c r="E295" s="99"/>
      <c r="F295" s="99" t="s">
        <v>124</v>
      </c>
      <c r="G295" s="103" t="s">
        <v>125</v>
      </c>
      <c r="H295" s="143">
        <v>7900</v>
      </c>
      <c r="I295" s="143">
        <f>O295</f>
        <v>7779</v>
      </c>
      <c r="J295" s="143">
        <f t="shared" si="64"/>
        <v>121</v>
      </c>
      <c r="K295" s="140">
        <f t="shared" si="63"/>
        <v>98.47</v>
      </c>
      <c r="L295" s="143"/>
      <c r="M295" s="144"/>
      <c r="N295" s="143">
        <v>7779</v>
      </c>
      <c r="O295" s="145">
        <f t="shared" si="68"/>
        <v>7779</v>
      </c>
      <c r="P295" s="145">
        <f t="shared" si="62"/>
        <v>-7779</v>
      </c>
      <c r="Q295" s="142" t="e">
        <f t="shared" si="60"/>
        <v>#DIV/0!</v>
      </c>
      <c r="R295" s="43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9"/>
      <c r="DD295" s="9"/>
      <c r="DE295" s="9"/>
      <c r="DF295" s="9"/>
      <c r="DG295" s="9"/>
      <c r="DH295" s="9"/>
      <c r="DI295" s="9"/>
      <c r="DJ295" s="9"/>
      <c r="DK295" s="9"/>
      <c r="DL295" s="9"/>
      <c r="DM295" s="9"/>
      <c r="DN295" s="9"/>
      <c r="DO295" s="9"/>
      <c r="DP295" s="9"/>
      <c r="DQ295" s="9"/>
      <c r="DR295" s="9"/>
      <c r="DS295" s="9"/>
      <c r="DT295" s="9"/>
      <c r="DU295" s="9"/>
      <c r="DV295" s="9"/>
      <c r="DW295" s="9"/>
      <c r="DX295" s="9"/>
      <c r="DY295" s="9"/>
      <c r="DZ295" s="9"/>
      <c r="EA295" s="9"/>
      <c r="EB295" s="9"/>
      <c r="EC295" s="9"/>
      <c r="ED295" s="9"/>
      <c r="EE295" s="9"/>
      <c r="EF295" s="9"/>
      <c r="EG295" s="9"/>
      <c r="EH295" s="9"/>
      <c r="EI295" s="9"/>
      <c r="EJ295" s="9"/>
      <c r="EK295" s="9"/>
      <c r="EL295" s="9"/>
      <c r="EM295" s="9"/>
      <c r="EN295" s="9"/>
      <c r="EO295" s="9"/>
      <c r="EP295" s="9"/>
      <c r="EQ295" s="9"/>
      <c r="ER295" s="9"/>
      <c r="ES295" s="9"/>
      <c r="ET295" s="9"/>
      <c r="EU295" s="9"/>
      <c r="EV295" s="9"/>
      <c r="EW295" s="9"/>
      <c r="EX295" s="9"/>
    </row>
    <row r="296" spans="1:154" s="18" customFormat="1" ht="20.25" x14ac:dyDescent="0.25">
      <c r="A296" s="88"/>
      <c r="B296" s="89"/>
      <c r="C296" s="89"/>
      <c r="D296" s="89" t="s">
        <v>89</v>
      </c>
      <c r="E296" s="89"/>
      <c r="F296" s="89"/>
      <c r="G296" s="138" t="s">
        <v>66</v>
      </c>
      <c r="H296" s="139">
        <f>H297+H308+H309+H313+H316+H317+H318+H319+H320+H321+H322</f>
        <v>36600</v>
      </c>
      <c r="I296" s="139">
        <f>I297+I308+I309+I313+I316+I317+I318+I319+I320+I321+I322</f>
        <v>34165.020000000004</v>
      </c>
      <c r="J296" s="139">
        <f t="shared" ref="J296" si="69">J297+J308+J309+J313+J316+J317+J318+J319+J320+J321+J322</f>
        <v>2434.9800000000005</v>
      </c>
      <c r="K296" s="140">
        <f t="shared" si="63"/>
        <v>93.35</v>
      </c>
      <c r="L296" s="139">
        <f>L297+L308+L309+L313+L316+L317+L318+L319+L320+L321+L322</f>
        <v>0</v>
      </c>
      <c r="M296" s="121">
        <f>M297+M308+M309+M313+M316+M317+M318+M319+M320+M321+M322</f>
        <v>0</v>
      </c>
      <c r="N296" s="139">
        <f>N297+N308+N309+N313+N316+N317+N318+N319+N320+N321+N322</f>
        <v>34165.020000000004</v>
      </c>
      <c r="O296" s="204">
        <f>O297+O308+O309+O313+O316+O317+O318+O319+O320+O321+O322</f>
        <v>34165.020000000004</v>
      </c>
      <c r="P296" s="141">
        <f t="shared" si="62"/>
        <v>-34165.020000000004</v>
      </c>
      <c r="Q296" s="142" t="e">
        <f t="shared" si="60"/>
        <v>#DIV/0!</v>
      </c>
      <c r="R296" s="43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6"/>
      <c r="AT296" s="16"/>
      <c r="AU296" s="16"/>
      <c r="AV296" s="16"/>
      <c r="AW296" s="16"/>
      <c r="AX296" s="16"/>
      <c r="AY296" s="16"/>
      <c r="AZ296" s="16"/>
      <c r="BA296" s="16"/>
      <c r="BB296" s="16"/>
      <c r="BC296" s="16"/>
      <c r="BD296" s="16"/>
      <c r="BE296" s="16"/>
      <c r="BF296" s="16"/>
      <c r="BG296" s="16"/>
      <c r="BH296" s="16"/>
      <c r="BI296" s="16"/>
      <c r="BJ296" s="16"/>
      <c r="BK296" s="16"/>
      <c r="BL296" s="16"/>
      <c r="BM296" s="16"/>
      <c r="BN296" s="16"/>
      <c r="BO296" s="16"/>
      <c r="BP296" s="16"/>
      <c r="BQ296" s="16"/>
      <c r="BR296" s="16"/>
      <c r="BS296" s="16"/>
      <c r="BT296" s="16"/>
      <c r="BU296" s="16"/>
      <c r="BV296" s="16"/>
      <c r="BW296" s="16"/>
      <c r="BX296" s="16"/>
      <c r="BY296" s="16"/>
      <c r="BZ296" s="16"/>
      <c r="CA296" s="16"/>
      <c r="CB296" s="16"/>
      <c r="CC296" s="16"/>
      <c r="CD296" s="16"/>
      <c r="CE296" s="16"/>
      <c r="CF296" s="16"/>
      <c r="CG296" s="16"/>
      <c r="CH296" s="16"/>
      <c r="CI296" s="16"/>
      <c r="CJ296" s="16"/>
      <c r="CK296" s="16"/>
      <c r="CL296" s="16"/>
      <c r="CM296" s="16"/>
      <c r="CN296" s="16"/>
      <c r="CO296" s="16"/>
      <c r="CP296" s="16"/>
      <c r="CQ296" s="16"/>
      <c r="CR296" s="16"/>
      <c r="CS296" s="16"/>
      <c r="CT296" s="16"/>
      <c r="CU296" s="16"/>
      <c r="CV296" s="16"/>
      <c r="CW296" s="16"/>
      <c r="CX296" s="16"/>
      <c r="CY296" s="16"/>
      <c r="CZ296" s="16"/>
      <c r="DA296" s="16"/>
      <c r="DB296" s="16"/>
      <c r="DC296" s="17"/>
      <c r="DD296" s="17"/>
      <c r="DE296" s="17"/>
      <c r="DF296" s="17"/>
      <c r="DG296" s="17"/>
      <c r="DH296" s="17"/>
      <c r="DI296" s="17"/>
      <c r="DJ296" s="17"/>
      <c r="DK296" s="17"/>
      <c r="DL296" s="17"/>
      <c r="DM296" s="17"/>
      <c r="DN296" s="17"/>
      <c r="DO296" s="17"/>
      <c r="DP296" s="17"/>
      <c r="DQ296" s="17"/>
      <c r="DR296" s="17"/>
      <c r="DS296" s="17"/>
      <c r="DT296" s="17"/>
      <c r="DU296" s="17"/>
      <c r="DV296" s="17"/>
      <c r="DW296" s="17"/>
      <c r="DX296" s="17"/>
      <c r="DY296" s="17"/>
      <c r="DZ296" s="17"/>
      <c r="EA296" s="17"/>
      <c r="EB296" s="17"/>
      <c r="EC296" s="17"/>
      <c r="ED296" s="17"/>
      <c r="EE296" s="17"/>
      <c r="EF296" s="17"/>
      <c r="EG296" s="17"/>
      <c r="EH296" s="17"/>
      <c r="EI296" s="17"/>
      <c r="EJ296" s="17"/>
      <c r="EK296" s="17"/>
      <c r="EL296" s="17"/>
      <c r="EM296" s="17"/>
      <c r="EN296" s="17"/>
      <c r="EO296" s="17"/>
      <c r="EP296" s="17"/>
      <c r="EQ296" s="17"/>
      <c r="ER296" s="17"/>
      <c r="ES296" s="17"/>
      <c r="ET296" s="17"/>
      <c r="EU296" s="17"/>
      <c r="EV296" s="17"/>
      <c r="EW296" s="17"/>
      <c r="EX296" s="17"/>
    </row>
    <row r="297" spans="1:154" s="18" customFormat="1" ht="20.25" x14ac:dyDescent="0.25">
      <c r="A297" s="88"/>
      <c r="B297" s="89"/>
      <c r="C297" s="89"/>
      <c r="D297" s="89"/>
      <c r="E297" s="89" t="s">
        <v>32</v>
      </c>
      <c r="F297" s="89"/>
      <c r="G297" s="101" t="s">
        <v>144</v>
      </c>
      <c r="H297" s="139">
        <f>SUM(H298:H307)</f>
        <v>23900</v>
      </c>
      <c r="I297" s="139">
        <f>SUM(I298:I307)</f>
        <v>22683.16</v>
      </c>
      <c r="J297" s="139">
        <f>SUM(J298:J307)</f>
        <v>1216.8400000000001</v>
      </c>
      <c r="K297" s="140">
        <f t="shared" si="63"/>
        <v>94.91</v>
      </c>
      <c r="L297" s="139">
        <f>SUM(L298:L307)</f>
        <v>0</v>
      </c>
      <c r="M297" s="121">
        <f>SUM(M298:M307)</f>
        <v>0</v>
      </c>
      <c r="N297" s="139">
        <f>SUM(N298:N307)</f>
        <v>22683.16</v>
      </c>
      <c r="O297" s="141">
        <f>SUM(O298:O307)</f>
        <v>22683.16</v>
      </c>
      <c r="P297" s="141">
        <f t="shared" si="62"/>
        <v>-22683.16</v>
      </c>
      <c r="Q297" s="142" t="e">
        <f t="shared" si="60"/>
        <v>#DIV/0!</v>
      </c>
      <c r="R297" s="43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6"/>
      <c r="AT297" s="16"/>
      <c r="AU297" s="16"/>
      <c r="AV297" s="16"/>
      <c r="AW297" s="16"/>
      <c r="AX297" s="16"/>
      <c r="AY297" s="16"/>
      <c r="AZ297" s="16"/>
      <c r="BA297" s="16"/>
      <c r="BB297" s="16"/>
      <c r="BC297" s="16"/>
      <c r="BD297" s="16"/>
      <c r="BE297" s="16"/>
      <c r="BF297" s="16"/>
      <c r="BG297" s="16"/>
      <c r="BH297" s="16"/>
      <c r="BI297" s="16"/>
      <c r="BJ297" s="16"/>
      <c r="BK297" s="16"/>
      <c r="BL297" s="16"/>
      <c r="BM297" s="16"/>
      <c r="BN297" s="16"/>
      <c r="BO297" s="16"/>
      <c r="BP297" s="16"/>
      <c r="BQ297" s="16"/>
      <c r="BR297" s="16"/>
      <c r="BS297" s="16"/>
      <c r="BT297" s="16"/>
      <c r="BU297" s="16"/>
      <c r="BV297" s="16"/>
      <c r="BW297" s="16"/>
      <c r="BX297" s="16"/>
      <c r="BY297" s="16"/>
      <c r="BZ297" s="16"/>
      <c r="CA297" s="16"/>
      <c r="CB297" s="16"/>
      <c r="CC297" s="16"/>
      <c r="CD297" s="16"/>
      <c r="CE297" s="16"/>
      <c r="CF297" s="16"/>
      <c r="CG297" s="16"/>
      <c r="CH297" s="16"/>
      <c r="CI297" s="16"/>
      <c r="CJ297" s="16"/>
      <c r="CK297" s="16"/>
      <c r="CL297" s="16"/>
      <c r="CM297" s="16"/>
      <c r="CN297" s="16"/>
      <c r="CO297" s="16"/>
      <c r="CP297" s="16"/>
      <c r="CQ297" s="16"/>
      <c r="CR297" s="16"/>
      <c r="CS297" s="16"/>
      <c r="CT297" s="16"/>
      <c r="CU297" s="16"/>
      <c r="CV297" s="16"/>
      <c r="CW297" s="16"/>
      <c r="CX297" s="16"/>
      <c r="CY297" s="16"/>
      <c r="CZ297" s="16"/>
      <c r="DA297" s="16"/>
      <c r="DB297" s="16"/>
      <c r="DC297" s="17"/>
      <c r="DD297" s="17"/>
      <c r="DE297" s="17"/>
      <c r="DF297" s="17"/>
      <c r="DG297" s="17"/>
      <c r="DH297" s="17"/>
      <c r="DI297" s="17"/>
      <c r="DJ297" s="17"/>
      <c r="DK297" s="17"/>
      <c r="DL297" s="17"/>
      <c r="DM297" s="17"/>
      <c r="DN297" s="17"/>
      <c r="DO297" s="17"/>
      <c r="DP297" s="17"/>
      <c r="DQ297" s="17"/>
      <c r="DR297" s="17"/>
      <c r="DS297" s="17"/>
      <c r="DT297" s="17"/>
      <c r="DU297" s="17"/>
      <c r="DV297" s="17"/>
      <c r="DW297" s="17"/>
      <c r="DX297" s="17"/>
      <c r="DY297" s="17"/>
      <c r="DZ297" s="17"/>
      <c r="EA297" s="17"/>
      <c r="EB297" s="17"/>
      <c r="EC297" s="17"/>
      <c r="ED297" s="17"/>
      <c r="EE297" s="17"/>
      <c r="EF297" s="17"/>
      <c r="EG297" s="17"/>
      <c r="EH297" s="17"/>
      <c r="EI297" s="17"/>
      <c r="EJ297" s="17"/>
      <c r="EK297" s="17"/>
      <c r="EL297" s="17"/>
      <c r="EM297" s="17"/>
      <c r="EN297" s="17"/>
      <c r="EO297" s="17"/>
      <c r="EP297" s="17"/>
      <c r="EQ297" s="17"/>
      <c r="ER297" s="17"/>
      <c r="ES297" s="17"/>
      <c r="ET297" s="17"/>
      <c r="EU297" s="17"/>
      <c r="EV297" s="17"/>
      <c r="EW297" s="17"/>
      <c r="EX297" s="17"/>
    </row>
    <row r="298" spans="1:154" ht="20.25" x14ac:dyDescent="0.2">
      <c r="A298" s="100"/>
      <c r="B298" s="99"/>
      <c r="C298" s="99"/>
      <c r="D298" s="99"/>
      <c r="E298" s="99"/>
      <c r="F298" s="99" t="s">
        <v>32</v>
      </c>
      <c r="G298" s="103" t="s">
        <v>169</v>
      </c>
      <c r="H298" s="143">
        <v>0</v>
      </c>
      <c r="I298" s="143">
        <f>O298</f>
        <v>0</v>
      </c>
      <c r="J298" s="143">
        <f t="shared" ref="J298:J331" si="70">H298-I298</f>
        <v>0</v>
      </c>
      <c r="K298" s="140" t="e">
        <f t="shared" si="63"/>
        <v>#DIV/0!</v>
      </c>
      <c r="L298" s="143"/>
      <c r="M298" s="144"/>
      <c r="N298" s="143">
        <v>0</v>
      </c>
      <c r="O298" s="145">
        <f t="shared" ref="O298:O308" si="71">M298+N298</f>
        <v>0</v>
      </c>
      <c r="P298" s="145">
        <f t="shared" si="62"/>
        <v>0</v>
      </c>
      <c r="Q298" s="142" t="e">
        <f t="shared" si="60"/>
        <v>#DIV/0!</v>
      </c>
      <c r="R298" s="43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9"/>
      <c r="DD298" s="9"/>
      <c r="DE298" s="9"/>
      <c r="DF298" s="9"/>
      <c r="DG298" s="9"/>
      <c r="DH298" s="9"/>
      <c r="DI298" s="9"/>
      <c r="DJ298" s="9"/>
      <c r="DK298" s="9"/>
      <c r="DL298" s="9"/>
      <c r="DM298" s="9"/>
      <c r="DN298" s="9"/>
      <c r="DO298" s="9"/>
      <c r="DP298" s="9"/>
      <c r="DQ298" s="9"/>
      <c r="DR298" s="9"/>
      <c r="DS298" s="9"/>
      <c r="DT298" s="9"/>
      <c r="DU298" s="9"/>
      <c r="DV298" s="9"/>
      <c r="DW298" s="9"/>
      <c r="DX298" s="9"/>
      <c r="DY298" s="9"/>
      <c r="DZ298" s="9"/>
      <c r="EA298" s="9"/>
      <c r="EB298" s="9"/>
      <c r="EC298" s="9"/>
      <c r="ED298" s="9"/>
      <c r="EE298" s="9"/>
      <c r="EF298" s="9"/>
      <c r="EG298" s="9"/>
      <c r="EH298" s="9"/>
      <c r="EI298" s="9"/>
      <c r="EJ298" s="9"/>
      <c r="EK298" s="9"/>
      <c r="EL298" s="9"/>
      <c r="EM298" s="9"/>
      <c r="EN298" s="9"/>
      <c r="EO298" s="9"/>
      <c r="EP298" s="9"/>
      <c r="EQ298" s="9"/>
      <c r="ER298" s="9"/>
      <c r="ES298" s="9"/>
      <c r="ET298" s="9"/>
      <c r="EU298" s="9"/>
      <c r="EV298" s="9"/>
      <c r="EW298" s="9"/>
      <c r="EX298" s="9"/>
    </row>
    <row r="299" spans="1:154" ht="20.25" x14ac:dyDescent="0.2">
      <c r="A299" s="100"/>
      <c r="B299" s="99"/>
      <c r="C299" s="99"/>
      <c r="D299" s="99"/>
      <c r="E299" s="99"/>
      <c r="F299" s="99" t="s">
        <v>30</v>
      </c>
      <c r="G299" s="103" t="s">
        <v>170</v>
      </c>
      <c r="H299" s="143">
        <v>0</v>
      </c>
      <c r="I299" s="143"/>
      <c r="J299" s="143">
        <f t="shared" si="70"/>
        <v>0</v>
      </c>
      <c r="K299" s="140"/>
      <c r="L299" s="143"/>
      <c r="M299" s="144"/>
      <c r="N299" s="143"/>
      <c r="O299" s="145">
        <f t="shared" si="71"/>
        <v>0</v>
      </c>
      <c r="P299" s="145">
        <f t="shared" si="62"/>
        <v>0</v>
      </c>
      <c r="Q299" s="142"/>
      <c r="R299" s="43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9"/>
      <c r="DD299" s="9"/>
      <c r="DE299" s="9"/>
      <c r="DF299" s="9"/>
      <c r="DG299" s="9"/>
      <c r="DH299" s="9"/>
      <c r="DI299" s="9"/>
      <c r="DJ299" s="9"/>
      <c r="DK299" s="9"/>
      <c r="DL299" s="9"/>
      <c r="DM299" s="9"/>
      <c r="DN299" s="9"/>
      <c r="DO299" s="9"/>
      <c r="DP299" s="9"/>
      <c r="DQ299" s="9"/>
      <c r="DR299" s="9"/>
      <c r="DS299" s="9"/>
      <c r="DT299" s="9"/>
      <c r="DU299" s="9"/>
      <c r="DV299" s="9"/>
      <c r="DW299" s="9"/>
      <c r="DX299" s="9"/>
      <c r="DY299" s="9"/>
      <c r="DZ299" s="9"/>
      <c r="EA299" s="9"/>
      <c r="EB299" s="9"/>
      <c r="EC299" s="9"/>
      <c r="ED299" s="9"/>
      <c r="EE299" s="9"/>
      <c r="EF299" s="9"/>
      <c r="EG299" s="9"/>
      <c r="EH299" s="9"/>
      <c r="EI299" s="9"/>
      <c r="EJ299" s="9"/>
      <c r="EK299" s="9"/>
      <c r="EL299" s="9"/>
      <c r="EM299" s="9"/>
      <c r="EN299" s="9"/>
      <c r="EO299" s="9"/>
      <c r="EP299" s="9"/>
      <c r="EQ299" s="9"/>
      <c r="ER299" s="9"/>
      <c r="ES299" s="9"/>
      <c r="ET299" s="9"/>
      <c r="EU299" s="9"/>
      <c r="EV299" s="9"/>
      <c r="EW299" s="9"/>
      <c r="EX299" s="9"/>
    </row>
    <row r="300" spans="1:154" ht="20.25" x14ac:dyDescent="0.2">
      <c r="A300" s="100"/>
      <c r="B300" s="99"/>
      <c r="C300" s="99"/>
      <c r="D300" s="99"/>
      <c r="E300" s="99"/>
      <c r="F300" s="99" t="s">
        <v>43</v>
      </c>
      <c r="G300" s="103" t="s">
        <v>171</v>
      </c>
      <c r="H300" s="143">
        <v>7000</v>
      </c>
      <c r="I300" s="143">
        <f>O300</f>
        <v>7000</v>
      </c>
      <c r="J300" s="143">
        <f t="shared" si="70"/>
        <v>0</v>
      </c>
      <c r="K300" s="140">
        <f t="shared" si="63"/>
        <v>100</v>
      </c>
      <c r="L300" s="143"/>
      <c r="M300" s="144"/>
      <c r="N300" s="143">
        <v>7000</v>
      </c>
      <c r="O300" s="145">
        <f t="shared" si="71"/>
        <v>7000</v>
      </c>
      <c r="P300" s="145">
        <f t="shared" si="62"/>
        <v>-7000</v>
      </c>
      <c r="Q300" s="142" t="e">
        <f t="shared" si="60"/>
        <v>#DIV/0!</v>
      </c>
      <c r="R300" s="43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9"/>
      <c r="DD300" s="9"/>
      <c r="DE300" s="9"/>
      <c r="DF300" s="9"/>
      <c r="DG300" s="9"/>
      <c r="DH300" s="9"/>
      <c r="DI300" s="9"/>
      <c r="DJ300" s="9"/>
      <c r="DK300" s="9"/>
      <c r="DL300" s="9"/>
      <c r="DM300" s="9"/>
      <c r="DN300" s="9"/>
      <c r="DO300" s="9"/>
      <c r="DP300" s="9"/>
      <c r="DQ300" s="9"/>
      <c r="DR300" s="9"/>
      <c r="DS300" s="9"/>
      <c r="DT300" s="9"/>
      <c r="DU300" s="9"/>
      <c r="DV300" s="9"/>
      <c r="DW300" s="9"/>
      <c r="DX300" s="9"/>
      <c r="DY300" s="9"/>
      <c r="DZ300" s="9"/>
      <c r="EA300" s="9"/>
      <c r="EB300" s="9"/>
      <c r="EC300" s="9"/>
      <c r="ED300" s="9"/>
      <c r="EE300" s="9"/>
      <c r="EF300" s="9"/>
      <c r="EG300" s="9"/>
      <c r="EH300" s="9"/>
      <c r="EI300" s="9"/>
      <c r="EJ300" s="9"/>
      <c r="EK300" s="9"/>
      <c r="EL300" s="9"/>
      <c r="EM300" s="9"/>
      <c r="EN300" s="9"/>
      <c r="EO300" s="9"/>
      <c r="EP300" s="9"/>
      <c r="EQ300" s="9"/>
      <c r="ER300" s="9"/>
      <c r="ES300" s="9"/>
      <c r="ET300" s="9"/>
      <c r="EU300" s="9"/>
      <c r="EV300" s="9"/>
      <c r="EW300" s="9"/>
      <c r="EX300" s="9"/>
    </row>
    <row r="301" spans="1:154" ht="20.25" x14ac:dyDescent="0.2">
      <c r="A301" s="100"/>
      <c r="B301" s="99"/>
      <c r="C301" s="99"/>
      <c r="D301" s="99"/>
      <c r="E301" s="99"/>
      <c r="F301" s="99" t="s">
        <v>22</v>
      </c>
      <c r="G301" s="103" t="s">
        <v>146</v>
      </c>
      <c r="H301" s="143">
        <v>3000</v>
      </c>
      <c r="I301" s="143">
        <f>O301</f>
        <v>3000</v>
      </c>
      <c r="J301" s="143">
        <f t="shared" si="70"/>
        <v>0</v>
      </c>
      <c r="K301" s="140">
        <f t="shared" si="63"/>
        <v>100</v>
      </c>
      <c r="L301" s="143"/>
      <c r="M301" s="144"/>
      <c r="N301" s="143">
        <v>3000</v>
      </c>
      <c r="O301" s="145">
        <f t="shared" si="71"/>
        <v>3000</v>
      </c>
      <c r="P301" s="145">
        <f t="shared" si="62"/>
        <v>-3000</v>
      </c>
      <c r="Q301" s="142" t="e">
        <f t="shared" si="60"/>
        <v>#DIV/0!</v>
      </c>
      <c r="R301" s="43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9"/>
      <c r="DD301" s="9"/>
      <c r="DE301" s="9"/>
      <c r="DF301" s="9"/>
      <c r="DG301" s="9"/>
      <c r="DH301" s="9"/>
      <c r="DI301" s="9"/>
      <c r="DJ301" s="9"/>
      <c r="DK301" s="9"/>
      <c r="DL301" s="9"/>
      <c r="DM301" s="9"/>
      <c r="DN301" s="9"/>
      <c r="DO301" s="9"/>
      <c r="DP301" s="9"/>
      <c r="DQ301" s="9"/>
      <c r="DR301" s="9"/>
      <c r="DS301" s="9"/>
      <c r="DT301" s="9"/>
      <c r="DU301" s="9"/>
      <c r="DV301" s="9"/>
      <c r="DW301" s="9"/>
      <c r="DX301" s="9"/>
      <c r="DY301" s="9"/>
      <c r="DZ301" s="9"/>
      <c r="EA301" s="9"/>
      <c r="EB301" s="9"/>
      <c r="EC301" s="9"/>
      <c r="ED301" s="9"/>
      <c r="EE301" s="9"/>
      <c r="EF301" s="9"/>
      <c r="EG301" s="9"/>
      <c r="EH301" s="9"/>
      <c r="EI301" s="9"/>
      <c r="EJ301" s="9"/>
      <c r="EK301" s="9"/>
      <c r="EL301" s="9"/>
      <c r="EM301" s="9"/>
      <c r="EN301" s="9"/>
      <c r="EO301" s="9"/>
      <c r="EP301" s="9"/>
      <c r="EQ301" s="9"/>
      <c r="ER301" s="9"/>
      <c r="ES301" s="9"/>
      <c r="ET301" s="9"/>
      <c r="EU301" s="9"/>
      <c r="EV301" s="9"/>
      <c r="EW301" s="9"/>
      <c r="EX301" s="9"/>
    </row>
    <row r="302" spans="1:154" ht="20.25" x14ac:dyDescent="0.2">
      <c r="A302" s="100"/>
      <c r="B302" s="99"/>
      <c r="C302" s="99"/>
      <c r="D302" s="99"/>
      <c r="E302" s="99"/>
      <c r="F302" s="99" t="s">
        <v>114</v>
      </c>
      <c r="G302" s="103" t="s">
        <v>172</v>
      </c>
      <c r="H302" s="143">
        <v>500</v>
      </c>
      <c r="I302" s="143">
        <f>O302</f>
        <v>396.61</v>
      </c>
      <c r="J302" s="143">
        <f t="shared" si="70"/>
        <v>103.38999999999999</v>
      </c>
      <c r="K302" s="140">
        <f t="shared" si="63"/>
        <v>79.319999999999993</v>
      </c>
      <c r="L302" s="143"/>
      <c r="M302" s="144"/>
      <c r="N302" s="143">
        <v>396.61</v>
      </c>
      <c r="O302" s="145">
        <f t="shared" si="71"/>
        <v>396.61</v>
      </c>
      <c r="P302" s="145">
        <f t="shared" si="62"/>
        <v>-396.61</v>
      </c>
      <c r="Q302" s="142" t="e">
        <f t="shared" si="60"/>
        <v>#DIV/0!</v>
      </c>
      <c r="R302" s="43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9"/>
      <c r="DD302" s="9"/>
      <c r="DE302" s="9"/>
      <c r="DF302" s="9"/>
      <c r="DG302" s="9"/>
      <c r="DH302" s="9"/>
      <c r="DI302" s="9"/>
      <c r="DJ302" s="9"/>
      <c r="DK302" s="9"/>
      <c r="DL302" s="9"/>
      <c r="DM302" s="9"/>
      <c r="DN302" s="9"/>
      <c r="DO302" s="9"/>
      <c r="DP302" s="9"/>
      <c r="DQ302" s="9"/>
      <c r="DR302" s="9"/>
      <c r="DS302" s="9"/>
      <c r="DT302" s="9"/>
      <c r="DU302" s="9"/>
      <c r="DV302" s="9"/>
      <c r="DW302" s="9"/>
      <c r="DX302" s="9"/>
      <c r="DY302" s="9"/>
      <c r="DZ302" s="9"/>
      <c r="EA302" s="9"/>
      <c r="EB302" s="9"/>
      <c r="EC302" s="9"/>
      <c r="ED302" s="9"/>
      <c r="EE302" s="9"/>
      <c r="EF302" s="9"/>
      <c r="EG302" s="9"/>
      <c r="EH302" s="9"/>
      <c r="EI302" s="9"/>
      <c r="EJ302" s="9"/>
      <c r="EK302" s="9"/>
      <c r="EL302" s="9"/>
      <c r="EM302" s="9"/>
      <c r="EN302" s="9"/>
      <c r="EO302" s="9"/>
      <c r="EP302" s="9"/>
      <c r="EQ302" s="9"/>
      <c r="ER302" s="9"/>
      <c r="ES302" s="9"/>
      <c r="ET302" s="9"/>
      <c r="EU302" s="9"/>
      <c r="EV302" s="9"/>
      <c r="EW302" s="9"/>
      <c r="EX302" s="9"/>
    </row>
    <row r="303" spans="1:154" ht="20.25" x14ac:dyDescent="0.2">
      <c r="A303" s="100"/>
      <c r="B303" s="99"/>
      <c r="C303" s="99"/>
      <c r="D303" s="99"/>
      <c r="E303" s="99"/>
      <c r="F303" s="99" t="s">
        <v>33</v>
      </c>
      <c r="G303" s="103" t="s">
        <v>173</v>
      </c>
      <c r="H303" s="143"/>
      <c r="I303" s="143"/>
      <c r="J303" s="143">
        <f t="shared" si="70"/>
        <v>0</v>
      </c>
      <c r="K303" s="140" t="e">
        <f t="shared" si="63"/>
        <v>#DIV/0!</v>
      </c>
      <c r="L303" s="143"/>
      <c r="M303" s="144"/>
      <c r="N303" s="143"/>
      <c r="O303" s="145">
        <f t="shared" si="71"/>
        <v>0</v>
      </c>
      <c r="P303" s="145">
        <f t="shared" si="62"/>
        <v>0</v>
      </c>
      <c r="Q303" s="142" t="e">
        <f t="shared" si="60"/>
        <v>#DIV/0!</v>
      </c>
      <c r="R303" s="43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9"/>
      <c r="DD303" s="9"/>
      <c r="DE303" s="9"/>
      <c r="DF303" s="9"/>
      <c r="DG303" s="9"/>
      <c r="DH303" s="9"/>
      <c r="DI303" s="9"/>
      <c r="DJ303" s="9"/>
      <c r="DK303" s="9"/>
      <c r="DL303" s="9"/>
      <c r="DM303" s="9"/>
      <c r="DN303" s="9"/>
      <c r="DO303" s="9"/>
      <c r="DP303" s="9"/>
      <c r="DQ303" s="9"/>
      <c r="DR303" s="9"/>
      <c r="DS303" s="9"/>
      <c r="DT303" s="9"/>
      <c r="DU303" s="9"/>
      <c r="DV303" s="9"/>
      <c r="DW303" s="9"/>
      <c r="DX303" s="9"/>
      <c r="DY303" s="9"/>
      <c r="DZ303" s="9"/>
      <c r="EA303" s="9"/>
      <c r="EB303" s="9"/>
      <c r="EC303" s="9"/>
      <c r="ED303" s="9"/>
      <c r="EE303" s="9"/>
      <c r="EF303" s="9"/>
      <c r="EG303" s="9"/>
      <c r="EH303" s="9"/>
      <c r="EI303" s="9"/>
      <c r="EJ303" s="9"/>
      <c r="EK303" s="9"/>
      <c r="EL303" s="9"/>
      <c r="EM303" s="9"/>
      <c r="EN303" s="9"/>
      <c r="EO303" s="9"/>
      <c r="EP303" s="9"/>
      <c r="EQ303" s="9"/>
      <c r="ER303" s="9"/>
      <c r="ES303" s="9"/>
      <c r="ET303" s="9"/>
      <c r="EU303" s="9"/>
      <c r="EV303" s="9"/>
      <c r="EW303" s="9"/>
      <c r="EX303" s="9"/>
    </row>
    <row r="304" spans="1:154" ht="20.25" hidden="1" x14ac:dyDescent="0.2">
      <c r="A304" s="100"/>
      <c r="B304" s="99"/>
      <c r="C304" s="99"/>
      <c r="D304" s="99"/>
      <c r="E304" s="99"/>
      <c r="F304" s="99" t="s">
        <v>124</v>
      </c>
      <c r="G304" s="103" t="s">
        <v>316</v>
      </c>
      <c r="H304" s="143"/>
      <c r="I304" s="143"/>
      <c r="J304" s="143">
        <f t="shared" si="70"/>
        <v>0</v>
      </c>
      <c r="K304" s="140"/>
      <c r="L304" s="143"/>
      <c r="M304" s="144"/>
      <c r="N304" s="143"/>
      <c r="O304" s="145">
        <f t="shared" si="71"/>
        <v>0</v>
      </c>
      <c r="P304" s="145">
        <f t="shared" si="62"/>
        <v>0</v>
      </c>
      <c r="Q304" s="142"/>
      <c r="R304" s="43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9"/>
      <c r="DD304" s="9"/>
      <c r="DE304" s="9"/>
      <c r="DF304" s="9"/>
      <c r="DG304" s="9"/>
      <c r="DH304" s="9"/>
      <c r="DI304" s="9"/>
      <c r="DJ304" s="9"/>
      <c r="DK304" s="9"/>
      <c r="DL304" s="9"/>
      <c r="DM304" s="9"/>
      <c r="DN304" s="9"/>
      <c r="DO304" s="9"/>
      <c r="DP304" s="9"/>
      <c r="DQ304" s="9"/>
      <c r="DR304" s="9"/>
      <c r="DS304" s="9"/>
      <c r="DT304" s="9"/>
      <c r="DU304" s="9"/>
      <c r="DV304" s="9"/>
      <c r="DW304" s="9"/>
      <c r="DX304" s="9"/>
      <c r="DY304" s="9"/>
      <c r="DZ304" s="9"/>
      <c r="EA304" s="9"/>
      <c r="EB304" s="9"/>
      <c r="EC304" s="9"/>
      <c r="ED304" s="9"/>
      <c r="EE304" s="9"/>
      <c r="EF304" s="9"/>
      <c r="EG304" s="9"/>
      <c r="EH304" s="9"/>
      <c r="EI304" s="9"/>
      <c r="EJ304" s="9"/>
      <c r="EK304" s="9"/>
      <c r="EL304" s="9"/>
      <c r="EM304" s="9"/>
      <c r="EN304" s="9"/>
      <c r="EO304" s="9"/>
      <c r="EP304" s="9"/>
      <c r="EQ304" s="9"/>
      <c r="ER304" s="9"/>
      <c r="ES304" s="9"/>
      <c r="ET304" s="9"/>
      <c r="EU304" s="9"/>
      <c r="EV304" s="9"/>
      <c r="EW304" s="9"/>
      <c r="EX304" s="9"/>
    </row>
    <row r="305" spans="1:154" ht="20.25" x14ac:dyDescent="0.2">
      <c r="A305" s="100"/>
      <c r="B305" s="99"/>
      <c r="C305" s="99"/>
      <c r="D305" s="99"/>
      <c r="E305" s="99"/>
      <c r="F305" s="99" t="s">
        <v>115</v>
      </c>
      <c r="G305" s="103" t="s">
        <v>174</v>
      </c>
      <c r="H305" s="143">
        <v>1200</v>
      </c>
      <c r="I305" s="143">
        <f>O305</f>
        <v>1146.55</v>
      </c>
      <c r="J305" s="143">
        <f t="shared" si="70"/>
        <v>53.450000000000045</v>
      </c>
      <c r="K305" s="140">
        <f t="shared" si="63"/>
        <v>95.55</v>
      </c>
      <c r="L305" s="143"/>
      <c r="M305" s="144"/>
      <c r="N305" s="143">
        <v>1146.55</v>
      </c>
      <c r="O305" s="145">
        <f t="shared" si="71"/>
        <v>1146.55</v>
      </c>
      <c r="P305" s="145">
        <f t="shared" si="62"/>
        <v>-1146.55</v>
      </c>
      <c r="Q305" s="142" t="e">
        <f t="shared" ref="Q305:Q368" si="72">ROUND(O305/L305*100,2)</f>
        <v>#DIV/0!</v>
      </c>
      <c r="R305" s="43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9"/>
      <c r="DD305" s="9"/>
      <c r="DE305" s="9"/>
      <c r="DF305" s="9"/>
      <c r="DG305" s="9"/>
      <c r="DH305" s="9"/>
      <c r="DI305" s="9"/>
      <c r="DJ305" s="9"/>
      <c r="DK305" s="9"/>
      <c r="DL305" s="9"/>
      <c r="DM305" s="9"/>
      <c r="DN305" s="9"/>
      <c r="DO305" s="9"/>
      <c r="DP305" s="9"/>
      <c r="DQ305" s="9"/>
      <c r="DR305" s="9"/>
      <c r="DS305" s="9"/>
      <c r="DT305" s="9"/>
      <c r="DU305" s="9"/>
      <c r="DV305" s="9"/>
      <c r="DW305" s="9"/>
      <c r="DX305" s="9"/>
      <c r="DY305" s="9"/>
      <c r="DZ305" s="9"/>
      <c r="EA305" s="9"/>
      <c r="EB305" s="9"/>
      <c r="EC305" s="9"/>
      <c r="ED305" s="9"/>
      <c r="EE305" s="9"/>
      <c r="EF305" s="9"/>
      <c r="EG305" s="9"/>
      <c r="EH305" s="9"/>
      <c r="EI305" s="9"/>
      <c r="EJ305" s="9"/>
      <c r="EK305" s="9"/>
      <c r="EL305" s="9"/>
      <c r="EM305" s="9"/>
      <c r="EN305" s="9"/>
      <c r="EO305" s="9"/>
      <c r="EP305" s="9"/>
      <c r="EQ305" s="9"/>
      <c r="ER305" s="9"/>
      <c r="ES305" s="9"/>
      <c r="ET305" s="9"/>
      <c r="EU305" s="9"/>
      <c r="EV305" s="9"/>
      <c r="EW305" s="9"/>
      <c r="EX305" s="9"/>
    </row>
    <row r="306" spans="1:154" ht="40.5" x14ac:dyDescent="0.2">
      <c r="A306" s="100"/>
      <c r="B306" s="99"/>
      <c r="C306" s="99"/>
      <c r="D306" s="99"/>
      <c r="E306" s="99"/>
      <c r="F306" s="99" t="s">
        <v>38</v>
      </c>
      <c r="G306" s="103" t="s">
        <v>147</v>
      </c>
      <c r="H306" s="143">
        <v>11000</v>
      </c>
      <c r="I306" s="143">
        <f>O306</f>
        <v>11000</v>
      </c>
      <c r="J306" s="143">
        <f t="shared" si="70"/>
        <v>0</v>
      </c>
      <c r="K306" s="140">
        <f t="shared" si="63"/>
        <v>100</v>
      </c>
      <c r="L306" s="143"/>
      <c r="M306" s="144"/>
      <c r="N306" s="143">
        <v>11000</v>
      </c>
      <c r="O306" s="145">
        <f t="shared" si="71"/>
        <v>11000</v>
      </c>
      <c r="P306" s="145">
        <f t="shared" si="62"/>
        <v>-11000</v>
      </c>
      <c r="Q306" s="142" t="e">
        <f t="shared" si="72"/>
        <v>#DIV/0!</v>
      </c>
      <c r="R306" s="43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9"/>
      <c r="DD306" s="9"/>
      <c r="DE306" s="9"/>
      <c r="DF306" s="9"/>
      <c r="DG306" s="9"/>
      <c r="DH306" s="9"/>
      <c r="DI306" s="9"/>
      <c r="DJ306" s="9"/>
      <c r="DK306" s="9"/>
      <c r="DL306" s="9"/>
      <c r="DM306" s="9"/>
      <c r="DN306" s="9"/>
      <c r="DO306" s="9"/>
      <c r="DP306" s="9"/>
      <c r="DQ306" s="9"/>
      <c r="DR306" s="9"/>
      <c r="DS306" s="9"/>
      <c r="DT306" s="9"/>
      <c r="DU306" s="9"/>
      <c r="DV306" s="9"/>
      <c r="DW306" s="9"/>
      <c r="DX306" s="9"/>
      <c r="DY306" s="9"/>
      <c r="DZ306" s="9"/>
      <c r="EA306" s="9"/>
      <c r="EB306" s="9"/>
      <c r="EC306" s="9"/>
      <c r="ED306" s="9"/>
      <c r="EE306" s="9"/>
      <c r="EF306" s="9"/>
      <c r="EG306" s="9"/>
      <c r="EH306" s="9"/>
      <c r="EI306" s="9"/>
      <c r="EJ306" s="9"/>
      <c r="EK306" s="9"/>
      <c r="EL306" s="9"/>
      <c r="EM306" s="9"/>
      <c r="EN306" s="9"/>
      <c r="EO306" s="9"/>
      <c r="EP306" s="9"/>
      <c r="EQ306" s="9"/>
      <c r="ER306" s="9"/>
      <c r="ES306" s="9"/>
      <c r="ET306" s="9"/>
      <c r="EU306" s="9"/>
      <c r="EV306" s="9"/>
      <c r="EW306" s="9"/>
      <c r="EX306" s="9"/>
    </row>
    <row r="307" spans="1:154" ht="40.5" x14ac:dyDescent="0.2">
      <c r="A307" s="100"/>
      <c r="B307" s="99"/>
      <c r="C307" s="99"/>
      <c r="D307" s="99"/>
      <c r="E307" s="99"/>
      <c r="F307" s="99" t="s">
        <v>90</v>
      </c>
      <c r="G307" s="103" t="s">
        <v>148</v>
      </c>
      <c r="H307" s="143">
        <v>1200</v>
      </c>
      <c r="I307" s="143">
        <f>O307</f>
        <v>140</v>
      </c>
      <c r="J307" s="143">
        <f t="shared" si="70"/>
        <v>1060</v>
      </c>
      <c r="K307" s="140">
        <f t="shared" si="63"/>
        <v>11.67</v>
      </c>
      <c r="L307" s="143"/>
      <c r="M307" s="144"/>
      <c r="N307" s="143">
        <v>140</v>
      </c>
      <c r="O307" s="145">
        <f t="shared" si="71"/>
        <v>140</v>
      </c>
      <c r="P307" s="145">
        <f t="shared" si="62"/>
        <v>-140</v>
      </c>
      <c r="Q307" s="142" t="e">
        <f t="shared" si="72"/>
        <v>#DIV/0!</v>
      </c>
      <c r="R307" s="43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9"/>
      <c r="DD307" s="9"/>
      <c r="DE307" s="9"/>
      <c r="DF307" s="9"/>
      <c r="DG307" s="9"/>
      <c r="DH307" s="9"/>
      <c r="DI307" s="9"/>
      <c r="DJ307" s="9"/>
      <c r="DK307" s="9"/>
      <c r="DL307" s="9"/>
      <c r="DM307" s="9"/>
      <c r="DN307" s="9"/>
      <c r="DO307" s="9"/>
      <c r="DP307" s="9"/>
      <c r="DQ307" s="9"/>
      <c r="DR307" s="9"/>
      <c r="DS307" s="9"/>
      <c r="DT307" s="9"/>
      <c r="DU307" s="9"/>
      <c r="DV307" s="9"/>
      <c r="DW307" s="9"/>
      <c r="DX307" s="9"/>
      <c r="DY307" s="9"/>
      <c r="DZ307" s="9"/>
      <c r="EA307" s="9"/>
      <c r="EB307" s="9"/>
      <c r="EC307" s="9"/>
      <c r="ED307" s="9"/>
      <c r="EE307" s="9"/>
      <c r="EF307" s="9"/>
      <c r="EG307" s="9"/>
      <c r="EH307" s="9"/>
      <c r="EI307" s="9"/>
      <c r="EJ307" s="9"/>
      <c r="EK307" s="9"/>
      <c r="EL307" s="9"/>
      <c r="EM307" s="9"/>
      <c r="EN307" s="9"/>
      <c r="EO307" s="9"/>
      <c r="EP307" s="9"/>
      <c r="EQ307" s="9"/>
      <c r="ER307" s="9"/>
      <c r="ES307" s="9"/>
      <c r="ET307" s="9"/>
      <c r="EU307" s="9"/>
      <c r="EV307" s="9"/>
      <c r="EW307" s="9"/>
      <c r="EX307" s="9"/>
    </row>
    <row r="308" spans="1:154" ht="20.25" x14ac:dyDescent="0.2">
      <c r="A308" s="100"/>
      <c r="B308" s="99"/>
      <c r="C308" s="99"/>
      <c r="D308" s="99"/>
      <c r="E308" s="99" t="s">
        <v>30</v>
      </c>
      <c r="F308" s="99"/>
      <c r="G308" s="103" t="s">
        <v>149</v>
      </c>
      <c r="H308" s="143"/>
      <c r="I308" s="143"/>
      <c r="J308" s="143">
        <f t="shared" si="70"/>
        <v>0</v>
      </c>
      <c r="K308" s="140" t="e">
        <f t="shared" si="63"/>
        <v>#DIV/0!</v>
      </c>
      <c r="L308" s="143"/>
      <c r="M308" s="144"/>
      <c r="N308" s="143"/>
      <c r="O308" s="145">
        <f t="shared" si="71"/>
        <v>0</v>
      </c>
      <c r="P308" s="145">
        <f t="shared" si="62"/>
        <v>0</v>
      </c>
      <c r="Q308" s="142" t="e">
        <f t="shared" si="72"/>
        <v>#DIV/0!</v>
      </c>
      <c r="R308" s="43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9"/>
      <c r="DD308" s="9"/>
      <c r="DE308" s="9"/>
      <c r="DF308" s="9"/>
      <c r="DG308" s="9"/>
      <c r="DH308" s="9"/>
      <c r="DI308" s="9"/>
      <c r="DJ308" s="9"/>
      <c r="DK308" s="9"/>
      <c r="DL308" s="9"/>
      <c r="DM308" s="9"/>
      <c r="DN308" s="9"/>
      <c r="DO308" s="9"/>
      <c r="DP308" s="9"/>
      <c r="DQ308" s="9"/>
      <c r="DR308" s="9"/>
      <c r="DS308" s="9"/>
      <c r="DT308" s="9"/>
      <c r="DU308" s="9"/>
      <c r="DV308" s="9"/>
      <c r="DW308" s="9"/>
      <c r="DX308" s="9"/>
      <c r="DY308" s="9"/>
      <c r="DZ308" s="9"/>
      <c r="EA308" s="9"/>
      <c r="EB308" s="9"/>
      <c r="EC308" s="9"/>
      <c r="ED308" s="9"/>
      <c r="EE308" s="9"/>
      <c r="EF308" s="9"/>
      <c r="EG308" s="9"/>
      <c r="EH308" s="9"/>
      <c r="EI308" s="9"/>
      <c r="EJ308" s="9"/>
      <c r="EK308" s="9"/>
      <c r="EL308" s="9"/>
      <c r="EM308" s="9"/>
      <c r="EN308" s="9"/>
      <c r="EO308" s="9"/>
      <c r="EP308" s="9"/>
      <c r="EQ308" s="9"/>
      <c r="ER308" s="9"/>
      <c r="ES308" s="9"/>
      <c r="ET308" s="9"/>
      <c r="EU308" s="9"/>
      <c r="EV308" s="9"/>
      <c r="EW308" s="9"/>
      <c r="EX308" s="9"/>
    </row>
    <row r="309" spans="1:154" s="18" customFormat="1" ht="20.25" x14ac:dyDescent="0.25">
      <c r="A309" s="88"/>
      <c r="B309" s="89"/>
      <c r="C309" s="89"/>
      <c r="D309" s="89"/>
      <c r="E309" s="89" t="s">
        <v>114</v>
      </c>
      <c r="F309" s="89"/>
      <c r="G309" s="101" t="s">
        <v>150</v>
      </c>
      <c r="H309" s="139">
        <f>H310+H311+H312</f>
        <v>0</v>
      </c>
      <c r="I309" s="139">
        <f>I310+I311+I312</f>
        <v>0</v>
      </c>
      <c r="J309" s="143">
        <f t="shared" si="70"/>
        <v>0</v>
      </c>
      <c r="K309" s="140"/>
      <c r="L309" s="139">
        <f>L310+L311+L312</f>
        <v>0</v>
      </c>
      <c r="M309" s="121">
        <f>M310+M311+M312</f>
        <v>0</v>
      </c>
      <c r="N309" s="139">
        <f>N310+N311+N312</f>
        <v>0</v>
      </c>
      <c r="O309" s="141">
        <f>O310+O311+O312</f>
        <v>0</v>
      </c>
      <c r="P309" s="141">
        <f t="shared" si="62"/>
        <v>0</v>
      </c>
      <c r="Q309" s="142"/>
      <c r="R309" s="43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6"/>
      <c r="AT309" s="16"/>
      <c r="AU309" s="16"/>
      <c r="AV309" s="16"/>
      <c r="AW309" s="16"/>
      <c r="AX309" s="16"/>
      <c r="AY309" s="16"/>
      <c r="AZ309" s="16"/>
      <c r="BA309" s="16"/>
      <c r="BB309" s="16"/>
      <c r="BC309" s="16"/>
      <c r="BD309" s="16"/>
      <c r="BE309" s="16"/>
      <c r="BF309" s="16"/>
      <c r="BG309" s="16"/>
      <c r="BH309" s="16"/>
      <c r="BI309" s="16"/>
      <c r="BJ309" s="16"/>
      <c r="BK309" s="16"/>
      <c r="BL309" s="16"/>
      <c r="BM309" s="16"/>
      <c r="BN309" s="16"/>
      <c r="BO309" s="16"/>
      <c r="BP309" s="16"/>
      <c r="BQ309" s="16"/>
      <c r="BR309" s="16"/>
      <c r="BS309" s="16"/>
      <c r="BT309" s="16"/>
      <c r="BU309" s="16"/>
      <c r="BV309" s="16"/>
      <c r="BW309" s="16"/>
      <c r="BX309" s="16"/>
      <c r="BY309" s="16"/>
      <c r="BZ309" s="16"/>
      <c r="CA309" s="16"/>
      <c r="CB309" s="16"/>
      <c r="CC309" s="16"/>
      <c r="CD309" s="16"/>
      <c r="CE309" s="16"/>
      <c r="CF309" s="16"/>
      <c r="CG309" s="16"/>
      <c r="CH309" s="16"/>
      <c r="CI309" s="16"/>
      <c r="CJ309" s="16"/>
      <c r="CK309" s="16"/>
      <c r="CL309" s="16"/>
      <c r="CM309" s="16"/>
      <c r="CN309" s="16"/>
      <c r="CO309" s="16"/>
      <c r="CP309" s="16"/>
      <c r="CQ309" s="16"/>
      <c r="CR309" s="16"/>
      <c r="CS309" s="16"/>
      <c r="CT309" s="16"/>
      <c r="CU309" s="16"/>
      <c r="CV309" s="16"/>
      <c r="CW309" s="16"/>
      <c r="CX309" s="16"/>
      <c r="CY309" s="16"/>
      <c r="CZ309" s="16"/>
      <c r="DA309" s="16"/>
      <c r="DB309" s="16"/>
      <c r="DC309" s="17"/>
      <c r="DD309" s="17"/>
      <c r="DE309" s="17"/>
      <c r="DF309" s="17"/>
      <c r="DG309" s="17"/>
      <c r="DH309" s="17"/>
      <c r="DI309" s="17"/>
      <c r="DJ309" s="17"/>
      <c r="DK309" s="17"/>
      <c r="DL309" s="17"/>
      <c r="DM309" s="17"/>
      <c r="DN309" s="17"/>
      <c r="DO309" s="17"/>
      <c r="DP309" s="17"/>
      <c r="DQ309" s="17"/>
      <c r="DR309" s="17"/>
      <c r="DS309" s="17"/>
      <c r="DT309" s="17"/>
      <c r="DU309" s="17"/>
      <c r="DV309" s="17"/>
      <c r="DW309" s="17"/>
      <c r="DX309" s="17"/>
      <c r="DY309" s="17"/>
      <c r="DZ309" s="17"/>
      <c r="EA309" s="17"/>
      <c r="EB309" s="17"/>
      <c r="EC309" s="17"/>
      <c r="ED309" s="17"/>
      <c r="EE309" s="17"/>
      <c r="EF309" s="17"/>
      <c r="EG309" s="17"/>
      <c r="EH309" s="17"/>
      <c r="EI309" s="17"/>
      <c r="EJ309" s="17"/>
      <c r="EK309" s="17"/>
      <c r="EL309" s="17"/>
      <c r="EM309" s="17"/>
      <c r="EN309" s="17"/>
      <c r="EO309" s="17"/>
      <c r="EP309" s="17"/>
      <c r="EQ309" s="17"/>
      <c r="ER309" s="17"/>
      <c r="ES309" s="17"/>
      <c r="ET309" s="17"/>
      <c r="EU309" s="17"/>
      <c r="EV309" s="17"/>
      <c r="EW309" s="17"/>
      <c r="EX309" s="17"/>
    </row>
    <row r="310" spans="1:154" ht="20.25" hidden="1" x14ac:dyDescent="0.2">
      <c r="A310" s="100"/>
      <c r="B310" s="99"/>
      <c r="C310" s="99"/>
      <c r="D310" s="99"/>
      <c r="E310" s="99"/>
      <c r="F310" s="99" t="s">
        <v>32</v>
      </c>
      <c r="G310" s="103" t="s">
        <v>270</v>
      </c>
      <c r="H310" s="143"/>
      <c r="I310" s="143"/>
      <c r="J310" s="143">
        <f t="shared" si="70"/>
        <v>0</v>
      </c>
      <c r="K310" s="140"/>
      <c r="L310" s="143"/>
      <c r="M310" s="144"/>
      <c r="N310" s="143"/>
      <c r="O310" s="145">
        <f t="shared" ref="O310:O312" si="73">M310+N310</f>
        <v>0</v>
      </c>
      <c r="P310" s="145">
        <f t="shared" si="62"/>
        <v>0</v>
      </c>
      <c r="Q310" s="142"/>
      <c r="R310" s="43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9"/>
      <c r="DD310" s="9"/>
      <c r="DE310" s="9"/>
      <c r="DF310" s="9"/>
      <c r="DG310" s="9"/>
      <c r="DH310" s="9"/>
      <c r="DI310" s="9"/>
      <c r="DJ310" s="9"/>
      <c r="DK310" s="9"/>
      <c r="DL310" s="9"/>
      <c r="DM310" s="9"/>
      <c r="DN310" s="9"/>
      <c r="DO310" s="9"/>
      <c r="DP310" s="9"/>
      <c r="DQ310" s="9"/>
      <c r="DR310" s="9"/>
      <c r="DS310" s="9"/>
      <c r="DT310" s="9"/>
      <c r="DU310" s="9"/>
      <c r="DV310" s="9"/>
      <c r="DW310" s="9"/>
      <c r="DX310" s="9"/>
      <c r="DY310" s="9"/>
      <c r="DZ310" s="9"/>
      <c r="EA310" s="9"/>
      <c r="EB310" s="9"/>
      <c r="EC310" s="9"/>
      <c r="ED310" s="9"/>
      <c r="EE310" s="9"/>
      <c r="EF310" s="9"/>
      <c r="EG310" s="9"/>
      <c r="EH310" s="9"/>
      <c r="EI310" s="9"/>
      <c r="EJ310" s="9"/>
      <c r="EK310" s="9"/>
      <c r="EL310" s="9"/>
      <c r="EM310" s="9"/>
      <c r="EN310" s="9"/>
      <c r="EO310" s="9"/>
      <c r="EP310" s="9"/>
      <c r="EQ310" s="9"/>
      <c r="ER310" s="9"/>
      <c r="ES310" s="9"/>
      <c r="ET310" s="9"/>
      <c r="EU310" s="9"/>
      <c r="EV310" s="9"/>
      <c r="EW310" s="9"/>
      <c r="EX310" s="9"/>
    </row>
    <row r="311" spans="1:154" ht="20.25" hidden="1" x14ac:dyDescent="0.2">
      <c r="A311" s="100"/>
      <c r="B311" s="99"/>
      <c r="C311" s="99"/>
      <c r="D311" s="99"/>
      <c r="E311" s="99"/>
      <c r="F311" s="99" t="s">
        <v>43</v>
      </c>
      <c r="G311" s="103" t="s">
        <v>271</v>
      </c>
      <c r="H311" s="143"/>
      <c r="I311" s="143"/>
      <c r="J311" s="143">
        <f t="shared" si="70"/>
        <v>0</v>
      </c>
      <c r="K311" s="140"/>
      <c r="L311" s="143"/>
      <c r="M311" s="144"/>
      <c r="N311" s="143"/>
      <c r="O311" s="145">
        <f t="shared" si="73"/>
        <v>0</v>
      </c>
      <c r="P311" s="145">
        <f t="shared" si="62"/>
        <v>0</v>
      </c>
      <c r="Q311" s="142"/>
      <c r="R311" s="43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9"/>
      <c r="DD311" s="9"/>
      <c r="DE311" s="9"/>
      <c r="DF311" s="9"/>
      <c r="DG311" s="9"/>
      <c r="DH311" s="9"/>
      <c r="DI311" s="9"/>
      <c r="DJ311" s="9"/>
      <c r="DK311" s="9"/>
      <c r="DL311" s="9"/>
      <c r="DM311" s="9"/>
      <c r="DN311" s="9"/>
      <c r="DO311" s="9"/>
      <c r="DP311" s="9"/>
      <c r="DQ311" s="9"/>
      <c r="DR311" s="9"/>
      <c r="DS311" s="9"/>
      <c r="DT311" s="9"/>
      <c r="DU311" s="9"/>
      <c r="DV311" s="9"/>
      <c r="DW311" s="9"/>
      <c r="DX311" s="9"/>
      <c r="DY311" s="9"/>
      <c r="DZ311" s="9"/>
      <c r="EA311" s="9"/>
      <c r="EB311" s="9"/>
      <c r="EC311" s="9"/>
      <c r="ED311" s="9"/>
      <c r="EE311" s="9"/>
      <c r="EF311" s="9"/>
      <c r="EG311" s="9"/>
      <c r="EH311" s="9"/>
      <c r="EI311" s="9"/>
      <c r="EJ311" s="9"/>
      <c r="EK311" s="9"/>
      <c r="EL311" s="9"/>
      <c r="EM311" s="9"/>
      <c r="EN311" s="9"/>
      <c r="EO311" s="9"/>
      <c r="EP311" s="9"/>
      <c r="EQ311" s="9"/>
      <c r="ER311" s="9"/>
      <c r="ES311" s="9"/>
      <c r="ET311" s="9"/>
      <c r="EU311" s="9"/>
      <c r="EV311" s="9"/>
      <c r="EW311" s="9"/>
      <c r="EX311" s="9"/>
    </row>
    <row r="312" spans="1:154" ht="20.25" x14ac:dyDescent="0.2">
      <c r="A312" s="100"/>
      <c r="B312" s="99"/>
      <c r="C312" s="99"/>
      <c r="D312" s="99"/>
      <c r="E312" s="99"/>
      <c r="F312" s="99" t="s">
        <v>90</v>
      </c>
      <c r="G312" s="103" t="s">
        <v>175</v>
      </c>
      <c r="H312" s="143"/>
      <c r="I312" s="143"/>
      <c r="J312" s="143">
        <f t="shared" si="70"/>
        <v>0</v>
      </c>
      <c r="K312" s="140"/>
      <c r="L312" s="143"/>
      <c r="M312" s="144"/>
      <c r="N312" s="143"/>
      <c r="O312" s="145">
        <f t="shared" si="73"/>
        <v>0</v>
      </c>
      <c r="P312" s="145">
        <f t="shared" si="62"/>
        <v>0</v>
      </c>
      <c r="Q312" s="142"/>
      <c r="R312" s="43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9"/>
      <c r="DD312" s="9"/>
      <c r="DE312" s="9"/>
      <c r="DF312" s="9"/>
      <c r="DG312" s="9"/>
      <c r="DH312" s="9"/>
      <c r="DI312" s="9"/>
      <c r="DJ312" s="9"/>
      <c r="DK312" s="9"/>
      <c r="DL312" s="9"/>
      <c r="DM312" s="9"/>
      <c r="DN312" s="9"/>
      <c r="DO312" s="9"/>
      <c r="DP312" s="9"/>
      <c r="DQ312" s="9"/>
      <c r="DR312" s="9"/>
      <c r="DS312" s="9"/>
      <c r="DT312" s="9"/>
      <c r="DU312" s="9"/>
      <c r="DV312" s="9"/>
      <c r="DW312" s="9"/>
      <c r="DX312" s="9"/>
      <c r="DY312" s="9"/>
      <c r="DZ312" s="9"/>
      <c r="EA312" s="9"/>
      <c r="EB312" s="9"/>
      <c r="EC312" s="9"/>
      <c r="ED312" s="9"/>
      <c r="EE312" s="9"/>
      <c r="EF312" s="9"/>
      <c r="EG312" s="9"/>
      <c r="EH312" s="9"/>
      <c r="EI312" s="9"/>
      <c r="EJ312" s="9"/>
      <c r="EK312" s="9"/>
      <c r="EL312" s="9"/>
      <c r="EM312" s="9"/>
      <c r="EN312" s="9"/>
      <c r="EO312" s="9"/>
      <c r="EP312" s="9"/>
      <c r="EQ312" s="9"/>
      <c r="ER312" s="9"/>
      <c r="ES312" s="9"/>
      <c r="ET312" s="9"/>
      <c r="EU312" s="9"/>
      <c r="EV312" s="9"/>
      <c r="EW312" s="9"/>
      <c r="EX312" s="9"/>
    </row>
    <row r="313" spans="1:154" s="18" customFormat="1" ht="20.25" x14ac:dyDescent="0.25">
      <c r="A313" s="88"/>
      <c r="B313" s="89"/>
      <c r="C313" s="89"/>
      <c r="D313" s="89"/>
      <c r="E313" s="89" t="s">
        <v>33</v>
      </c>
      <c r="F313" s="89"/>
      <c r="G313" s="101" t="s">
        <v>176</v>
      </c>
      <c r="H313" s="139">
        <f>H314+H315</f>
        <v>700</v>
      </c>
      <c r="I313" s="139">
        <f>I314+I315</f>
        <v>242.47</v>
      </c>
      <c r="J313" s="143">
        <f t="shared" si="70"/>
        <v>457.53</v>
      </c>
      <c r="K313" s="140">
        <f t="shared" ref="K313:K376" si="74">ROUND(I313/H313*100,2)</f>
        <v>34.64</v>
      </c>
      <c r="L313" s="139">
        <f>L314+L315</f>
        <v>0</v>
      </c>
      <c r="M313" s="121">
        <f>M314+M315</f>
        <v>0</v>
      </c>
      <c r="N313" s="139">
        <f>N314+N315</f>
        <v>242.47</v>
      </c>
      <c r="O313" s="141">
        <f>O314+O315</f>
        <v>242.47</v>
      </c>
      <c r="P313" s="141">
        <f t="shared" si="62"/>
        <v>-242.47</v>
      </c>
      <c r="Q313" s="142" t="e">
        <f t="shared" si="72"/>
        <v>#DIV/0!</v>
      </c>
      <c r="R313" s="43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6"/>
      <c r="AT313" s="16"/>
      <c r="AU313" s="16"/>
      <c r="AV313" s="16"/>
      <c r="AW313" s="16"/>
      <c r="AX313" s="16"/>
      <c r="AY313" s="16"/>
      <c r="AZ313" s="16"/>
      <c r="BA313" s="16"/>
      <c r="BB313" s="16"/>
      <c r="BC313" s="16"/>
      <c r="BD313" s="16"/>
      <c r="BE313" s="16"/>
      <c r="BF313" s="16"/>
      <c r="BG313" s="16"/>
      <c r="BH313" s="16"/>
      <c r="BI313" s="16"/>
      <c r="BJ313" s="16"/>
      <c r="BK313" s="16"/>
      <c r="BL313" s="16"/>
      <c r="BM313" s="16"/>
      <c r="BN313" s="16"/>
      <c r="BO313" s="16"/>
      <c r="BP313" s="16"/>
      <c r="BQ313" s="16"/>
      <c r="BR313" s="16"/>
      <c r="BS313" s="16"/>
      <c r="BT313" s="16"/>
      <c r="BU313" s="16"/>
      <c r="BV313" s="16"/>
      <c r="BW313" s="16"/>
      <c r="BX313" s="16"/>
      <c r="BY313" s="16"/>
      <c r="BZ313" s="16"/>
      <c r="CA313" s="16"/>
      <c r="CB313" s="16"/>
      <c r="CC313" s="16"/>
      <c r="CD313" s="16"/>
      <c r="CE313" s="16"/>
      <c r="CF313" s="16"/>
      <c r="CG313" s="16"/>
      <c r="CH313" s="16"/>
      <c r="CI313" s="16"/>
      <c r="CJ313" s="16"/>
      <c r="CK313" s="16"/>
      <c r="CL313" s="16"/>
      <c r="CM313" s="16"/>
      <c r="CN313" s="16"/>
      <c r="CO313" s="16"/>
      <c r="CP313" s="16"/>
      <c r="CQ313" s="16"/>
      <c r="CR313" s="16"/>
      <c r="CS313" s="16"/>
      <c r="CT313" s="16"/>
      <c r="CU313" s="16"/>
      <c r="CV313" s="16"/>
      <c r="CW313" s="16"/>
      <c r="CX313" s="16"/>
      <c r="CY313" s="16"/>
      <c r="CZ313" s="16"/>
      <c r="DA313" s="16"/>
      <c r="DB313" s="16"/>
      <c r="DC313" s="17"/>
      <c r="DD313" s="17"/>
      <c r="DE313" s="17"/>
      <c r="DF313" s="17"/>
      <c r="DG313" s="17"/>
      <c r="DH313" s="17"/>
      <c r="DI313" s="17"/>
      <c r="DJ313" s="17"/>
      <c r="DK313" s="17"/>
      <c r="DL313" s="17"/>
      <c r="DM313" s="17"/>
      <c r="DN313" s="17"/>
      <c r="DO313" s="17"/>
      <c r="DP313" s="17"/>
      <c r="DQ313" s="17"/>
      <c r="DR313" s="17"/>
      <c r="DS313" s="17"/>
      <c r="DT313" s="17"/>
      <c r="DU313" s="17"/>
      <c r="DV313" s="17"/>
      <c r="DW313" s="17"/>
      <c r="DX313" s="17"/>
      <c r="DY313" s="17"/>
      <c r="DZ313" s="17"/>
      <c r="EA313" s="17"/>
      <c r="EB313" s="17"/>
      <c r="EC313" s="17"/>
      <c r="ED313" s="17"/>
      <c r="EE313" s="17"/>
      <c r="EF313" s="17"/>
      <c r="EG313" s="17"/>
      <c r="EH313" s="17"/>
      <c r="EI313" s="17"/>
      <c r="EJ313" s="17"/>
      <c r="EK313" s="17"/>
      <c r="EL313" s="17"/>
      <c r="EM313" s="17"/>
      <c r="EN313" s="17"/>
      <c r="EO313" s="17"/>
      <c r="EP313" s="17"/>
      <c r="EQ313" s="17"/>
      <c r="ER313" s="17"/>
      <c r="ES313" s="17"/>
      <c r="ET313" s="17"/>
      <c r="EU313" s="17"/>
      <c r="EV313" s="17"/>
      <c r="EW313" s="17"/>
      <c r="EX313" s="17"/>
    </row>
    <row r="314" spans="1:154" ht="20.25" x14ac:dyDescent="0.2">
      <c r="A314" s="100"/>
      <c r="B314" s="99"/>
      <c r="C314" s="99"/>
      <c r="D314" s="99"/>
      <c r="E314" s="99"/>
      <c r="F314" s="99" t="s">
        <v>32</v>
      </c>
      <c r="G314" s="103" t="s">
        <v>177</v>
      </c>
      <c r="H314" s="143">
        <v>700</v>
      </c>
      <c r="I314" s="143">
        <f>O314</f>
        <v>242.47</v>
      </c>
      <c r="J314" s="143">
        <f t="shared" si="70"/>
        <v>457.53</v>
      </c>
      <c r="K314" s="140">
        <f t="shared" si="74"/>
        <v>34.64</v>
      </c>
      <c r="L314" s="143"/>
      <c r="M314" s="144"/>
      <c r="N314" s="143">
        <v>242.47</v>
      </c>
      <c r="O314" s="145">
        <f t="shared" ref="O314:O321" si="75">M314+N314</f>
        <v>242.47</v>
      </c>
      <c r="P314" s="145">
        <f t="shared" si="62"/>
        <v>-242.47</v>
      </c>
      <c r="Q314" s="142" t="e">
        <f t="shared" si="72"/>
        <v>#DIV/0!</v>
      </c>
      <c r="R314" s="43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9"/>
      <c r="DD314" s="9"/>
      <c r="DE314" s="9"/>
      <c r="DF314" s="9"/>
      <c r="DG314" s="9"/>
      <c r="DH314" s="9"/>
      <c r="DI314" s="9"/>
      <c r="DJ314" s="9"/>
      <c r="DK314" s="9"/>
      <c r="DL314" s="9"/>
      <c r="DM314" s="9"/>
      <c r="DN314" s="9"/>
      <c r="DO314" s="9"/>
      <c r="DP314" s="9"/>
      <c r="DQ314" s="9"/>
      <c r="DR314" s="9"/>
      <c r="DS314" s="9"/>
      <c r="DT314" s="9"/>
      <c r="DU314" s="9"/>
      <c r="DV314" s="9"/>
      <c r="DW314" s="9"/>
      <c r="DX314" s="9"/>
      <c r="DY314" s="9"/>
      <c r="DZ314" s="9"/>
      <c r="EA314" s="9"/>
      <c r="EB314" s="9"/>
      <c r="EC314" s="9"/>
      <c r="ED314" s="9"/>
      <c r="EE314" s="9"/>
      <c r="EF314" s="9"/>
      <c r="EG314" s="9"/>
      <c r="EH314" s="9"/>
      <c r="EI314" s="9"/>
      <c r="EJ314" s="9"/>
      <c r="EK314" s="9"/>
      <c r="EL314" s="9"/>
      <c r="EM314" s="9"/>
      <c r="EN314" s="9"/>
      <c r="EO314" s="9"/>
      <c r="EP314" s="9"/>
      <c r="EQ314" s="9"/>
      <c r="ER314" s="9"/>
      <c r="ES314" s="9"/>
      <c r="ET314" s="9"/>
      <c r="EU314" s="9"/>
      <c r="EV314" s="9"/>
      <c r="EW314" s="9"/>
      <c r="EX314" s="9"/>
    </row>
    <row r="315" spans="1:154" ht="20.25" x14ac:dyDescent="0.2">
      <c r="A315" s="100"/>
      <c r="B315" s="99"/>
      <c r="C315" s="99"/>
      <c r="D315" s="99"/>
      <c r="E315" s="99"/>
      <c r="F315" s="99" t="s">
        <v>30</v>
      </c>
      <c r="G315" s="103" t="s">
        <v>269</v>
      </c>
      <c r="H315" s="143"/>
      <c r="I315" s="143"/>
      <c r="J315" s="143">
        <f t="shared" si="70"/>
        <v>0</v>
      </c>
      <c r="K315" s="140"/>
      <c r="L315" s="143"/>
      <c r="M315" s="144"/>
      <c r="N315" s="143"/>
      <c r="O315" s="145">
        <f t="shared" si="75"/>
        <v>0</v>
      </c>
      <c r="P315" s="145">
        <f t="shared" si="62"/>
        <v>0</v>
      </c>
      <c r="Q315" s="142"/>
      <c r="R315" s="43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9"/>
      <c r="DD315" s="9"/>
      <c r="DE315" s="9"/>
      <c r="DF315" s="9"/>
      <c r="DG315" s="9"/>
      <c r="DH315" s="9"/>
      <c r="DI315" s="9"/>
      <c r="DJ315" s="9"/>
      <c r="DK315" s="9"/>
      <c r="DL315" s="9"/>
      <c r="DM315" s="9"/>
      <c r="DN315" s="9"/>
      <c r="DO315" s="9"/>
      <c r="DP315" s="9"/>
      <c r="DQ315" s="9"/>
      <c r="DR315" s="9"/>
      <c r="DS315" s="9"/>
      <c r="DT315" s="9"/>
      <c r="DU315" s="9"/>
      <c r="DV315" s="9"/>
      <c r="DW315" s="9"/>
      <c r="DX315" s="9"/>
      <c r="DY315" s="9"/>
      <c r="DZ315" s="9"/>
      <c r="EA315" s="9"/>
      <c r="EB315" s="9"/>
      <c r="EC315" s="9"/>
      <c r="ED315" s="9"/>
      <c r="EE315" s="9"/>
      <c r="EF315" s="9"/>
      <c r="EG315" s="9"/>
      <c r="EH315" s="9"/>
      <c r="EI315" s="9"/>
      <c r="EJ315" s="9"/>
      <c r="EK315" s="9"/>
      <c r="EL315" s="9"/>
      <c r="EM315" s="9"/>
      <c r="EN315" s="9"/>
      <c r="EO315" s="9"/>
      <c r="EP315" s="9"/>
      <c r="EQ315" s="9"/>
      <c r="ER315" s="9"/>
      <c r="ES315" s="9"/>
      <c r="ET315" s="9"/>
      <c r="EU315" s="9"/>
      <c r="EV315" s="9"/>
      <c r="EW315" s="9"/>
      <c r="EX315" s="9"/>
    </row>
    <row r="316" spans="1:154" ht="20.25" x14ac:dyDescent="0.2">
      <c r="A316" s="100"/>
      <c r="B316" s="99"/>
      <c r="C316" s="99"/>
      <c r="D316" s="99"/>
      <c r="E316" s="99">
        <v>11</v>
      </c>
      <c r="F316" s="99"/>
      <c r="G316" s="103" t="s">
        <v>178</v>
      </c>
      <c r="H316" s="143"/>
      <c r="I316" s="143"/>
      <c r="J316" s="143">
        <f t="shared" si="70"/>
        <v>0</v>
      </c>
      <c r="K316" s="140" t="e">
        <f t="shared" si="74"/>
        <v>#DIV/0!</v>
      </c>
      <c r="L316" s="143"/>
      <c r="M316" s="144"/>
      <c r="N316" s="143"/>
      <c r="O316" s="145">
        <f t="shared" si="75"/>
        <v>0</v>
      </c>
      <c r="P316" s="145">
        <f t="shared" si="62"/>
        <v>0</v>
      </c>
      <c r="Q316" s="142" t="e">
        <f t="shared" si="72"/>
        <v>#DIV/0!</v>
      </c>
      <c r="R316" s="43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9"/>
      <c r="DD316" s="9"/>
      <c r="DE316" s="9"/>
      <c r="DF316" s="9"/>
      <c r="DG316" s="9"/>
      <c r="DH316" s="9"/>
      <c r="DI316" s="9"/>
      <c r="DJ316" s="9"/>
      <c r="DK316" s="9"/>
      <c r="DL316" s="9"/>
      <c r="DM316" s="9"/>
      <c r="DN316" s="9"/>
      <c r="DO316" s="9"/>
      <c r="DP316" s="9"/>
      <c r="DQ316" s="9"/>
      <c r="DR316" s="9"/>
      <c r="DS316" s="9"/>
      <c r="DT316" s="9"/>
      <c r="DU316" s="9"/>
      <c r="DV316" s="9"/>
      <c r="DW316" s="9"/>
      <c r="DX316" s="9"/>
      <c r="DY316" s="9"/>
      <c r="DZ316" s="9"/>
      <c r="EA316" s="9"/>
      <c r="EB316" s="9"/>
      <c r="EC316" s="9"/>
      <c r="ED316" s="9"/>
      <c r="EE316" s="9"/>
      <c r="EF316" s="9"/>
      <c r="EG316" s="9"/>
      <c r="EH316" s="9"/>
      <c r="EI316" s="9"/>
      <c r="EJ316" s="9"/>
      <c r="EK316" s="9"/>
      <c r="EL316" s="9"/>
      <c r="EM316" s="9"/>
      <c r="EN316" s="9"/>
      <c r="EO316" s="9"/>
      <c r="EP316" s="9"/>
      <c r="EQ316" s="9"/>
      <c r="ER316" s="9"/>
      <c r="ES316" s="9"/>
      <c r="ET316" s="9"/>
      <c r="EU316" s="9"/>
      <c r="EV316" s="9"/>
      <c r="EW316" s="9"/>
      <c r="EX316" s="9"/>
    </row>
    <row r="317" spans="1:154" ht="20.25" x14ac:dyDescent="0.2">
      <c r="A317" s="100"/>
      <c r="B317" s="99"/>
      <c r="C317" s="99"/>
      <c r="D317" s="99"/>
      <c r="E317" s="99">
        <v>12</v>
      </c>
      <c r="F317" s="99"/>
      <c r="G317" s="103" t="s">
        <v>268</v>
      </c>
      <c r="H317" s="143"/>
      <c r="I317" s="143"/>
      <c r="J317" s="143">
        <f t="shared" si="70"/>
        <v>0</v>
      </c>
      <c r="K317" s="140"/>
      <c r="L317" s="143"/>
      <c r="M317" s="144"/>
      <c r="N317" s="143"/>
      <c r="O317" s="145">
        <f t="shared" si="75"/>
        <v>0</v>
      </c>
      <c r="P317" s="145">
        <f t="shared" si="62"/>
        <v>0</v>
      </c>
      <c r="Q317" s="142"/>
      <c r="R317" s="43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9"/>
      <c r="DD317" s="9"/>
      <c r="DE317" s="9"/>
      <c r="DF317" s="9"/>
      <c r="DG317" s="9"/>
      <c r="DH317" s="9"/>
      <c r="DI317" s="9"/>
      <c r="DJ317" s="9"/>
      <c r="DK317" s="9"/>
      <c r="DL317" s="9"/>
      <c r="DM317" s="9"/>
      <c r="DN317" s="9"/>
      <c r="DO317" s="9"/>
      <c r="DP317" s="9"/>
      <c r="DQ317" s="9"/>
      <c r="DR317" s="9"/>
      <c r="DS317" s="9"/>
      <c r="DT317" s="9"/>
      <c r="DU317" s="9"/>
      <c r="DV317" s="9"/>
      <c r="DW317" s="9"/>
      <c r="DX317" s="9"/>
      <c r="DY317" s="9"/>
      <c r="DZ317" s="9"/>
      <c r="EA317" s="9"/>
      <c r="EB317" s="9"/>
      <c r="EC317" s="9"/>
      <c r="ED317" s="9"/>
      <c r="EE317" s="9"/>
      <c r="EF317" s="9"/>
      <c r="EG317" s="9"/>
      <c r="EH317" s="9"/>
      <c r="EI317" s="9"/>
      <c r="EJ317" s="9"/>
      <c r="EK317" s="9"/>
      <c r="EL317" s="9"/>
      <c r="EM317" s="9"/>
      <c r="EN317" s="9"/>
      <c r="EO317" s="9"/>
      <c r="EP317" s="9"/>
      <c r="EQ317" s="9"/>
      <c r="ER317" s="9"/>
      <c r="ES317" s="9"/>
      <c r="ET317" s="9"/>
      <c r="EU317" s="9"/>
      <c r="EV317" s="9"/>
      <c r="EW317" s="9"/>
      <c r="EX317" s="9"/>
    </row>
    <row r="318" spans="1:154" ht="20.25" x14ac:dyDescent="0.2">
      <c r="A318" s="100"/>
      <c r="B318" s="99"/>
      <c r="C318" s="99"/>
      <c r="D318" s="99"/>
      <c r="E318" s="99">
        <v>13</v>
      </c>
      <c r="F318" s="99"/>
      <c r="G318" s="103" t="s">
        <v>179</v>
      </c>
      <c r="H318" s="143"/>
      <c r="I318" s="143"/>
      <c r="J318" s="143">
        <f t="shared" si="70"/>
        <v>0</v>
      </c>
      <c r="K318" s="140" t="e">
        <f t="shared" si="74"/>
        <v>#DIV/0!</v>
      </c>
      <c r="L318" s="143"/>
      <c r="M318" s="144"/>
      <c r="N318" s="143"/>
      <c r="O318" s="145">
        <f t="shared" si="75"/>
        <v>0</v>
      </c>
      <c r="P318" s="145">
        <f t="shared" si="62"/>
        <v>0</v>
      </c>
      <c r="Q318" s="142" t="e">
        <f t="shared" si="72"/>
        <v>#DIV/0!</v>
      </c>
      <c r="R318" s="43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9"/>
      <c r="DD318" s="9"/>
      <c r="DE318" s="9"/>
      <c r="DF318" s="9"/>
      <c r="DG318" s="9"/>
      <c r="DH318" s="9"/>
      <c r="DI318" s="9"/>
      <c r="DJ318" s="9"/>
      <c r="DK318" s="9"/>
      <c r="DL318" s="9"/>
      <c r="DM318" s="9"/>
      <c r="DN318" s="9"/>
      <c r="DO318" s="9"/>
      <c r="DP318" s="9"/>
      <c r="DQ318" s="9"/>
      <c r="DR318" s="9"/>
      <c r="DS318" s="9"/>
      <c r="DT318" s="9"/>
      <c r="DU318" s="9"/>
      <c r="DV318" s="9"/>
      <c r="DW318" s="9"/>
      <c r="DX318" s="9"/>
      <c r="DY318" s="9"/>
      <c r="DZ318" s="9"/>
      <c r="EA318" s="9"/>
      <c r="EB318" s="9"/>
      <c r="EC318" s="9"/>
      <c r="ED318" s="9"/>
      <c r="EE318" s="9"/>
      <c r="EF318" s="9"/>
      <c r="EG318" s="9"/>
      <c r="EH318" s="9"/>
      <c r="EI318" s="9"/>
      <c r="EJ318" s="9"/>
      <c r="EK318" s="9"/>
      <c r="EL318" s="9"/>
      <c r="EM318" s="9"/>
      <c r="EN318" s="9"/>
      <c r="EO318" s="9"/>
      <c r="EP318" s="9"/>
      <c r="EQ318" s="9"/>
      <c r="ER318" s="9"/>
      <c r="ES318" s="9"/>
      <c r="ET318" s="9"/>
      <c r="EU318" s="9"/>
      <c r="EV318" s="9"/>
      <c r="EW318" s="9"/>
      <c r="EX318" s="9"/>
    </row>
    <row r="319" spans="1:154" ht="20.25" x14ac:dyDescent="0.2">
      <c r="A319" s="100"/>
      <c r="B319" s="99"/>
      <c r="C319" s="99"/>
      <c r="D319" s="99"/>
      <c r="E319" s="99">
        <v>14</v>
      </c>
      <c r="F319" s="99"/>
      <c r="G319" s="103" t="s">
        <v>180</v>
      </c>
      <c r="H319" s="143"/>
      <c r="I319" s="143"/>
      <c r="J319" s="143">
        <f t="shared" si="70"/>
        <v>0</v>
      </c>
      <c r="K319" s="140"/>
      <c r="L319" s="143"/>
      <c r="M319" s="144"/>
      <c r="N319" s="143"/>
      <c r="O319" s="145">
        <f t="shared" si="75"/>
        <v>0</v>
      </c>
      <c r="P319" s="145">
        <f t="shared" si="62"/>
        <v>0</v>
      </c>
      <c r="Q319" s="142"/>
      <c r="R319" s="43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9"/>
      <c r="DD319" s="9"/>
      <c r="DE319" s="9"/>
      <c r="DF319" s="9"/>
      <c r="DG319" s="9"/>
      <c r="DH319" s="9"/>
      <c r="DI319" s="9"/>
      <c r="DJ319" s="9"/>
      <c r="DK319" s="9"/>
      <c r="DL319" s="9"/>
      <c r="DM319" s="9"/>
      <c r="DN319" s="9"/>
      <c r="DO319" s="9"/>
      <c r="DP319" s="9"/>
      <c r="DQ319" s="9"/>
      <c r="DR319" s="9"/>
      <c r="DS319" s="9"/>
      <c r="DT319" s="9"/>
      <c r="DU319" s="9"/>
      <c r="DV319" s="9"/>
      <c r="DW319" s="9"/>
      <c r="DX319" s="9"/>
      <c r="DY319" s="9"/>
      <c r="DZ319" s="9"/>
      <c r="EA319" s="9"/>
      <c r="EB319" s="9"/>
      <c r="EC319" s="9"/>
      <c r="ED319" s="9"/>
      <c r="EE319" s="9"/>
      <c r="EF319" s="9"/>
      <c r="EG319" s="9"/>
      <c r="EH319" s="9"/>
      <c r="EI319" s="9"/>
      <c r="EJ319" s="9"/>
      <c r="EK319" s="9"/>
      <c r="EL319" s="9"/>
      <c r="EM319" s="9"/>
      <c r="EN319" s="9"/>
      <c r="EO319" s="9"/>
      <c r="EP319" s="9"/>
      <c r="EQ319" s="9"/>
      <c r="ER319" s="9"/>
      <c r="ES319" s="9"/>
      <c r="ET319" s="9"/>
      <c r="EU319" s="9"/>
      <c r="EV319" s="9"/>
      <c r="EW319" s="9"/>
      <c r="EX319" s="9"/>
    </row>
    <row r="320" spans="1:154" ht="20.25" hidden="1" x14ac:dyDescent="0.2">
      <c r="A320" s="100"/>
      <c r="B320" s="99"/>
      <c r="C320" s="99"/>
      <c r="D320" s="99"/>
      <c r="E320" s="99">
        <v>16</v>
      </c>
      <c r="F320" s="99"/>
      <c r="G320" s="103" t="s">
        <v>317</v>
      </c>
      <c r="H320" s="143"/>
      <c r="I320" s="143"/>
      <c r="J320" s="143">
        <f t="shared" si="70"/>
        <v>0</v>
      </c>
      <c r="K320" s="140"/>
      <c r="L320" s="143"/>
      <c r="M320" s="144"/>
      <c r="N320" s="143"/>
      <c r="O320" s="145">
        <f t="shared" si="75"/>
        <v>0</v>
      </c>
      <c r="P320" s="145">
        <f t="shared" si="62"/>
        <v>0</v>
      </c>
      <c r="Q320" s="142"/>
      <c r="R320" s="43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9"/>
      <c r="DD320" s="9"/>
      <c r="DE320" s="9"/>
      <c r="DF320" s="9"/>
      <c r="DG320" s="9"/>
      <c r="DH320" s="9"/>
      <c r="DI320" s="9"/>
      <c r="DJ320" s="9"/>
      <c r="DK320" s="9"/>
      <c r="DL320" s="9"/>
      <c r="DM320" s="9"/>
      <c r="DN320" s="9"/>
      <c r="DO320" s="9"/>
      <c r="DP320" s="9"/>
      <c r="DQ320" s="9"/>
      <c r="DR320" s="9"/>
      <c r="DS320" s="9"/>
      <c r="DT320" s="9"/>
      <c r="DU320" s="9"/>
      <c r="DV320" s="9"/>
      <c r="DW320" s="9"/>
      <c r="DX320" s="9"/>
      <c r="DY320" s="9"/>
      <c r="DZ320" s="9"/>
      <c r="EA320" s="9"/>
      <c r="EB320" s="9"/>
      <c r="EC320" s="9"/>
      <c r="ED320" s="9"/>
      <c r="EE320" s="9"/>
      <c r="EF320" s="9"/>
      <c r="EG320" s="9"/>
      <c r="EH320" s="9"/>
      <c r="EI320" s="9"/>
      <c r="EJ320" s="9"/>
      <c r="EK320" s="9"/>
      <c r="EL320" s="9"/>
      <c r="EM320" s="9"/>
      <c r="EN320" s="9"/>
      <c r="EO320" s="9"/>
      <c r="EP320" s="9"/>
      <c r="EQ320" s="9"/>
      <c r="ER320" s="9"/>
      <c r="ES320" s="9"/>
      <c r="ET320" s="9"/>
      <c r="EU320" s="9"/>
      <c r="EV320" s="9"/>
      <c r="EW320" s="9"/>
      <c r="EX320" s="9"/>
    </row>
    <row r="321" spans="1:154" ht="60.75" x14ac:dyDescent="0.2">
      <c r="A321" s="100"/>
      <c r="B321" s="99"/>
      <c r="C321" s="99"/>
      <c r="D321" s="99"/>
      <c r="E321" s="99">
        <v>25</v>
      </c>
      <c r="F321" s="99"/>
      <c r="G321" s="90" t="s">
        <v>364</v>
      </c>
      <c r="H321" s="143"/>
      <c r="I321" s="143"/>
      <c r="J321" s="143">
        <f t="shared" si="70"/>
        <v>0</v>
      </c>
      <c r="K321" s="140"/>
      <c r="L321" s="143"/>
      <c r="M321" s="144"/>
      <c r="N321" s="143"/>
      <c r="O321" s="145">
        <f t="shared" si="75"/>
        <v>0</v>
      </c>
      <c r="P321" s="145">
        <f t="shared" si="62"/>
        <v>0</v>
      </c>
      <c r="Q321" s="142"/>
      <c r="R321" s="43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9"/>
      <c r="DD321" s="9"/>
      <c r="DE321" s="9"/>
      <c r="DF321" s="9"/>
      <c r="DG321" s="9"/>
      <c r="DH321" s="9"/>
      <c r="DI321" s="9"/>
      <c r="DJ321" s="9"/>
      <c r="DK321" s="9"/>
      <c r="DL321" s="9"/>
      <c r="DM321" s="9"/>
      <c r="DN321" s="9"/>
      <c r="DO321" s="9"/>
      <c r="DP321" s="9"/>
      <c r="DQ321" s="9"/>
      <c r="DR321" s="9"/>
      <c r="DS321" s="9"/>
      <c r="DT321" s="9"/>
      <c r="DU321" s="9"/>
      <c r="DV321" s="9"/>
      <c r="DW321" s="9"/>
      <c r="DX321" s="9"/>
      <c r="DY321" s="9"/>
      <c r="DZ321" s="9"/>
      <c r="EA321" s="9"/>
      <c r="EB321" s="9"/>
      <c r="EC321" s="9"/>
      <c r="ED321" s="9"/>
      <c r="EE321" s="9"/>
      <c r="EF321" s="9"/>
      <c r="EG321" s="9"/>
      <c r="EH321" s="9"/>
      <c r="EI321" s="9"/>
      <c r="EJ321" s="9"/>
      <c r="EK321" s="9"/>
      <c r="EL321" s="9"/>
      <c r="EM321" s="9"/>
      <c r="EN321" s="9"/>
      <c r="EO321" s="9"/>
      <c r="EP321" s="9"/>
      <c r="EQ321" s="9"/>
      <c r="ER321" s="9"/>
      <c r="ES321" s="9"/>
      <c r="ET321" s="9"/>
      <c r="EU321" s="9"/>
      <c r="EV321" s="9"/>
      <c r="EW321" s="9"/>
      <c r="EX321" s="9"/>
    </row>
    <row r="322" spans="1:154" s="18" customFormat="1" ht="20.25" x14ac:dyDescent="0.25">
      <c r="A322" s="88"/>
      <c r="B322" s="89"/>
      <c r="C322" s="89"/>
      <c r="D322" s="89"/>
      <c r="E322" s="89" t="s">
        <v>90</v>
      </c>
      <c r="F322" s="89"/>
      <c r="G322" s="138" t="s">
        <v>181</v>
      </c>
      <c r="H322" s="139">
        <f>+H323+H324+H325+H326+H327+H328</f>
        <v>12000</v>
      </c>
      <c r="I322" s="139">
        <f>+I323+I324+I325+I326+I327+I328</f>
        <v>11239.39</v>
      </c>
      <c r="J322" s="139">
        <f>+J323+J324+J325+J326+J327+J328</f>
        <v>760.61000000000013</v>
      </c>
      <c r="K322" s="140">
        <f t="shared" si="74"/>
        <v>93.66</v>
      </c>
      <c r="L322" s="139">
        <f>+L323+L324+L325+L326+L327+L328</f>
        <v>0</v>
      </c>
      <c r="M322" s="121">
        <f>+M323+M324+M325+M326+M327+M328</f>
        <v>0</v>
      </c>
      <c r="N322" s="139">
        <f>+N323+N324+N325+N326+N327+N328</f>
        <v>11239.39</v>
      </c>
      <c r="O322" s="206">
        <f>+O323+O324+O325+O326+O327+O328</f>
        <v>11239.39</v>
      </c>
      <c r="P322" s="141">
        <f t="shared" si="62"/>
        <v>-11239.39</v>
      </c>
      <c r="Q322" s="142" t="e">
        <f t="shared" si="72"/>
        <v>#DIV/0!</v>
      </c>
      <c r="R322" s="43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6"/>
      <c r="AT322" s="16"/>
      <c r="AU322" s="16"/>
      <c r="AV322" s="16"/>
      <c r="AW322" s="16"/>
      <c r="AX322" s="16"/>
      <c r="AY322" s="16"/>
      <c r="AZ322" s="16"/>
      <c r="BA322" s="16"/>
      <c r="BB322" s="16"/>
      <c r="BC322" s="16"/>
      <c r="BD322" s="16"/>
      <c r="BE322" s="16"/>
      <c r="BF322" s="16"/>
      <c r="BG322" s="16"/>
      <c r="BH322" s="16"/>
      <c r="BI322" s="16"/>
      <c r="BJ322" s="16"/>
      <c r="BK322" s="16"/>
      <c r="BL322" s="16"/>
      <c r="BM322" s="16"/>
      <c r="BN322" s="16"/>
      <c r="BO322" s="16"/>
      <c r="BP322" s="16"/>
      <c r="BQ322" s="16"/>
      <c r="BR322" s="16"/>
      <c r="BS322" s="16"/>
      <c r="BT322" s="16"/>
      <c r="BU322" s="16"/>
      <c r="BV322" s="16"/>
      <c r="BW322" s="16"/>
      <c r="BX322" s="16"/>
      <c r="BY322" s="16"/>
      <c r="BZ322" s="16"/>
      <c r="CA322" s="16"/>
      <c r="CB322" s="16"/>
      <c r="CC322" s="16"/>
      <c r="CD322" s="16"/>
      <c r="CE322" s="16"/>
      <c r="CF322" s="16"/>
      <c r="CG322" s="16"/>
      <c r="CH322" s="16"/>
      <c r="CI322" s="16"/>
      <c r="CJ322" s="16"/>
      <c r="CK322" s="16"/>
      <c r="CL322" s="16"/>
      <c r="CM322" s="16"/>
      <c r="CN322" s="16"/>
      <c r="CO322" s="16"/>
      <c r="CP322" s="16"/>
      <c r="CQ322" s="16"/>
      <c r="CR322" s="16"/>
      <c r="CS322" s="16"/>
      <c r="CT322" s="16"/>
      <c r="CU322" s="16"/>
      <c r="CV322" s="16"/>
      <c r="CW322" s="16"/>
      <c r="CX322" s="16"/>
      <c r="CY322" s="16"/>
      <c r="CZ322" s="16"/>
      <c r="DA322" s="16"/>
      <c r="DB322" s="16"/>
      <c r="DC322" s="17"/>
      <c r="DD322" s="17"/>
      <c r="DE322" s="17"/>
      <c r="DF322" s="17"/>
      <c r="DG322" s="17"/>
      <c r="DH322" s="17"/>
      <c r="DI322" s="17"/>
      <c r="DJ322" s="17"/>
      <c r="DK322" s="17"/>
      <c r="DL322" s="17"/>
      <c r="DM322" s="17"/>
      <c r="DN322" s="17"/>
      <c r="DO322" s="17"/>
      <c r="DP322" s="17"/>
      <c r="DQ322" s="17"/>
      <c r="DR322" s="17"/>
      <c r="DS322" s="17"/>
      <c r="DT322" s="17"/>
      <c r="DU322" s="17"/>
      <c r="DV322" s="17"/>
      <c r="DW322" s="17"/>
      <c r="DX322" s="17"/>
      <c r="DY322" s="17"/>
      <c r="DZ322" s="17"/>
      <c r="EA322" s="17"/>
      <c r="EB322" s="17"/>
      <c r="EC322" s="17"/>
      <c r="ED322" s="17"/>
      <c r="EE322" s="17"/>
      <c r="EF322" s="17"/>
      <c r="EG322" s="17"/>
      <c r="EH322" s="17"/>
      <c r="EI322" s="17"/>
      <c r="EJ322" s="17"/>
      <c r="EK322" s="17"/>
      <c r="EL322" s="17"/>
      <c r="EM322" s="17"/>
      <c r="EN322" s="17"/>
      <c r="EO322" s="17"/>
      <c r="EP322" s="17"/>
      <c r="EQ322" s="17"/>
      <c r="ER322" s="17"/>
      <c r="ES322" s="17"/>
      <c r="ET322" s="17"/>
      <c r="EU322" s="17"/>
      <c r="EV322" s="17"/>
      <c r="EW322" s="17"/>
      <c r="EX322" s="17"/>
    </row>
    <row r="323" spans="1:154" ht="20.25" x14ac:dyDescent="0.2">
      <c r="A323" s="100"/>
      <c r="B323" s="99"/>
      <c r="C323" s="99"/>
      <c r="D323" s="99"/>
      <c r="E323" s="99"/>
      <c r="F323" s="99" t="s">
        <v>30</v>
      </c>
      <c r="G323" s="103" t="s">
        <v>318</v>
      </c>
      <c r="H323" s="143"/>
      <c r="I323" s="143"/>
      <c r="J323" s="143">
        <f t="shared" si="70"/>
        <v>0</v>
      </c>
      <c r="K323" s="140"/>
      <c r="L323" s="143"/>
      <c r="M323" s="144"/>
      <c r="N323" s="143"/>
      <c r="O323" s="145">
        <f t="shared" ref="O323:O328" si="76">M323+N323</f>
        <v>0</v>
      </c>
      <c r="P323" s="145">
        <f t="shared" si="62"/>
        <v>0</v>
      </c>
      <c r="Q323" s="142"/>
      <c r="R323" s="43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9"/>
      <c r="DD323" s="9"/>
      <c r="DE323" s="9"/>
      <c r="DF323" s="9"/>
      <c r="DG323" s="9"/>
      <c r="DH323" s="9"/>
      <c r="DI323" s="9"/>
      <c r="DJ323" s="9"/>
      <c r="DK323" s="9"/>
      <c r="DL323" s="9"/>
      <c r="DM323" s="9"/>
      <c r="DN323" s="9"/>
      <c r="DO323" s="9"/>
      <c r="DP323" s="9"/>
      <c r="DQ323" s="9"/>
      <c r="DR323" s="9"/>
      <c r="DS323" s="9"/>
      <c r="DT323" s="9"/>
      <c r="DU323" s="9"/>
      <c r="DV323" s="9"/>
      <c r="DW323" s="9"/>
      <c r="DX323" s="9"/>
      <c r="DY323" s="9"/>
      <c r="DZ323" s="9"/>
      <c r="EA323" s="9"/>
      <c r="EB323" s="9"/>
      <c r="EC323" s="9"/>
      <c r="ED323" s="9"/>
      <c r="EE323" s="9"/>
      <c r="EF323" s="9"/>
      <c r="EG323" s="9"/>
      <c r="EH323" s="9"/>
      <c r="EI323" s="9"/>
      <c r="EJ323" s="9"/>
      <c r="EK323" s="9"/>
      <c r="EL323" s="9"/>
      <c r="EM323" s="9"/>
      <c r="EN323" s="9"/>
      <c r="EO323" s="9"/>
      <c r="EP323" s="9"/>
      <c r="EQ323" s="9"/>
      <c r="ER323" s="9"/>
      <c r="ES323" s="9"/>
      <c r="ET323" s="9"/>
      <c r="EU323" s="9"/>
      <c r="EV323" s="9"/>
      <c r="EW323" s="9"/>
      <c r="EX323" s="9"/>
    </row>
    <row r="324" spans="1:154" ht="20.25" x14ac:dyDescent="0.2">
      <c r="A324" s="100"/>
      <c r="B324" s="99"/>
      <c r="C324" s="99"/>
      <c r="D324" s="99"/>
      <c r="E324" s="99"/>
      <c r="F324" s="99" t="s">
        <v>43</v>
      </c>
      <c r="G324" s="90" t="s">
        <v>325</v>
      </c>
      <c r="H324" s="143">
        <v>0</v>
      </c>
      <c r="I324" s="143"/>
      <c r="J324" s="143">
        <f t="shared" si="70"/>
        <v>0</v>
      </c>
      <c r="K324" s="140" t="e">
        <f t="shared" si="74"/>
        <v>#DIV/0!</v>
      </c>
      <c r="L324" s="143"/>
      <c r="M324" s="144"/>
      <c r="N324" s="143">
        <v>0</v>
      </c>
      <c r="O324" s="145">
        <f t="shared" si="76"/>
        <v>0</v>
      </c>
      <c r="P324" s="145">
        <f t="shared" ref="P324:P359" si="77">L324-O324</f>
        <v>0</v>
      </c>
      <c r="Q324" s="142"/>
      <c r="R324" s="43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9"/>
      <c r="DD324" s="9"/>
      <c r="DE324" s="9"/>
      <c r="DF324" s="9"/>
      <c r="DG324" s="9"/>
      <c r="DH324" s="9"/>
      <c r="DI324" s="9"/>
      <c r="DJ324" s="9"/>
      <c r="DK324" s="9"/>
      <c r="DL324" s="9"/>
      <c r="DM324" s="9"/>
      <c r="DN324" s="9"/>
      <c r="DO324" s="9"/>
      <c r="DP324" s="9"/>
      <c r="DQ324" s="9"/>
      <c r="DR324" s="9"/>
      <c r="DS324" s="9"/>
      <c r="DT324" s="9"/>
      <c r="DU324" s="9"/>
      <c r="DV324" s="9"/>
      <c r="DW324" s="9"/>
      <c r="DX324" s="9"/>
      <c r="DY324" s="9"/>
      <c r="DZ324" s="9"/>
      <c r="EA324" s="9"/>
      <c r="EB324" s="9"/>
      <c r="EC324" s="9"/>
      <c r="ED324" s="9"/>
      <c r="EE324" s="9"/>
      <c r="EF324" s="9"/>
      <c r="EG324" s="9"/>
      <c r="EH324" s="9"/>
      <c r="EI324" s="9"/>
      <c r="EJ324" s="9"/>
      <c r="EK324" s="9"/>
      <c r="EL324" s="9"/>
      <c r="EM324" s="9"/>
      <c r="EN324" s="9"/>
      <c r="EO324" s="9"/>
      <c r="EP324" s="9"/>
      <c r="EQ324" s="9"/>
      <c r="ER324" s="9"/>
      <c r="ES324" s="9"/>
      <c r="ET324" s="9"/>
      <c r="EU324" s="9"/>
      <c r="EV324" s="9"/>
      <c r="EW324" s="9"/>
      <c r="EX324" s="9"/>
    </row>
    <row r="325" spans="1:154" ht="20.25" x14ac:dyDescent="0.2">
      <c r="A325" s="100"/>
      <c r="B325" s="99"/>
      <c r="C325" s="99"/>
      <c r="D325" s="99"/>
      <c r="E325" s="99"/>
      <c r="F325" s="99" t="s">
        <v>22</v>
      </c>
      <c r="G325" s="103" t="s">
        <v>153</v>
      </c>
      <c r="H325" s="143">
        <v>2500</v>
      </c>
      <c r="I325" s="143">
        <f>O325</f>
        <v>2239.39</v>
      </c>
      <c r="J325" s="143">
        <f t="shared" si="70"/>
        <v>260.61000000000013</v>
      </c>
      <c r="K325" s="140">
        <f t="shared" si="74"/>
        <v>89.58</v>
      </c>
      <c r="L325" s="143"/>
      <c r="M325" s="144"/>
      <c r="N325" s="143">
        <v>2239.39</v>
      </c>
      <c r="O325" s="145">
        <f t="shared" si="76"/>
        <v>2239.39</v>
      </c>
      <c r="P325" s="145">
        <f t="shared" si="77"/>
        <v>-2239.39</v>
      </c>
      <c r="Q325" s="142" t="e">
        <f t="shared" si="72"/>
        <v>#DIV/0!</v>
      </c>
      <c r="R325" s="43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9"/>
      <c r="DD325" s="9"/>
      <c r="DE325" s="9"/>
      <c r="DF325" s="9"/>
      <c r="DG325" s="9"/>
      <c r="DH325" s="9"/>
      <c r="DI325" s="9"/>
      <c r="DJ325" s="9"/>
      <c r="DK325" s="9"/>
      <c r="DL325" s="9"/>
      <c r="DM325" s="9"/>
      <c r="DN325" s="9"/>
      <c r="DO325" s="9"/>
      <c r="DP325" s="9"/>
      <c r="DQ325" s="9"/>
      <c r="DR325" s="9"/>
      <c r="DS325" s="9"/>
      <c r="DT325" s="9"/>
      <c r="DU325" s="9"/>
      <c r="DV325" s="9"/>
      <c r="DW325" s="9"/>
      <c r="DX325" s="9"/>
      <c r="DY325" s="9"/>
      <c r="DZ325" s="9"/>
      <c r="EA325" s="9"/>
      <c r="EB325" s="9"/>
      <c r="EC325" s="9"/>
      <c r="ED325" s="9"/>
      <c r="EE325" s="9"/>
      <c r="EF325" s="9"/>
      <c r="EG325" s="9"/>
      <c r="EH325" s="9"/>
      <c r="EI325" s="9"/>
      <c r="EJ325" s="9"/>
      <c r="EK325" s="9"/>
      <c r="EL325" s="9"/>
      <c r="EM325" s="9"/>
      <c r="EN325" s="9"/>
      <c r="EO325" s="9"/>
      <c r="EP325" s="9"/>
      <c r="EQ325" s="9"/>
      <c r="ER325" s="9"/>
      <c r="ES325" s="9"/>
      <c r="ET325" s="9"/>
      <c r="EU325" s="9"/>
      <c r="EV325" s="9"/>
      <c r="EW325" s="9"/>
      <c r="EX325" s="9"/>
    </row>
    <row r="326" spans="1:154" ht="40.5" x14ac:dyDescent="0.2">
      <c r="A326" s="100"/>
      <c r="B326" s="99"/>
      <c r="C326" s="99"/>
      <c r="D326" s="99"/>
      <c r="E326" s="99"/>
      <c r="F326" s="99" t="s">
        <v>33</v>
      </c>
      <c r="G326" s="103" t="s">
        <v>182</v>
      </c>
      <c r="H326" s="143">
        <v>9000</v>
      </c>
      <c r="I326" s="143">
        <f>O326</f>
        <v>9000</v>
      </c>
      <c r="J326" s="143">
        <f t="shared" si="70"/>
        <v>0</v>
      </c>
      <c r="K326" s="140">
        <f t="shared" si="74"/>
        <v>100</v>
      </c>
      <c r="L326" s="143"/>
      <c r="M326" s="144"/>
      <c r="N326" s="143">
        <v>9000</v>
      </c>
      <c r="O326" s="145">
        <f t="shared" si="76"/>
        <v>9000</v>
      </c>
      <c r="P326" s="145">
        <f t="shared" si="77"/>
        <v>-9000</v>
      </c>
      <c r="Q326" s="142" t="e">
        <f t="shared" si="72"/>
        <v>#DIV/0!</v>
      </c>
      <c r="R326" s="43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9"/>
      <c r="DD326" s="9"/>
      <c r="DE326" s="9"/>
      <c r="DF326" s="9"/>
      <c r="DG326" s="9"/>
      <c r="DH326" s="9"/>
      <c r="DI326" s="9"/>
      <c r="DJ326" s="9"/>
      <c r="DK326" s="9"/>
      <c r="DL326" s="9"/>
      <c r="DM326" s="9"/>
      <c r="DN326" s="9"/>
      <c r="DO326" s="9"/>
      <c r="DP326" s="9"/>
      <c r="DQ326" s="9"/>
      <c r="DR326" s="9"/>
      <c r="DS326" s="9"/>
      <c r="DT326" s="9"/>
      <c r="DU326" s="9"/>
      <c r="DV326" s="9"/>
      <c r="DW326" s="9"/>
      <c r="DX326" s="9"/>
      <c r="DY326" s="9"/>
      <c r="DZ326" s="9"/>
      <c r="EA326" s="9"/>
      <c r="EB326" s="9"/>
      <c r="EC326" s="9"/>
      <c r="ED326" s="9"/>
      <c r="EE326" s="9"/>
      <c r="EF326" s="9"/>
      <c r="EG326" s="9"/>
      <c r="EH326" s="9"/>
      <c r="EI326" s="9"/>
      <c r="EJ326" s="9"/>
      <c r="EK326" s="9"/>
      <c r="EL326" s="9"/>
      <c r="EM326" s="9"/>
      <c r="EN326" s="9"/>
      <c r="EO326" s="9"/>
      <c r="EP326" s="9"/>
      <c r="EQ326" s="9"/>
      <c r="ER326" s="9"/>
      <c r="ES326" s="9"/>
      <c r="ET326" s="9"/>
      <c r="EU326" s="9"/>
      <c r="EV326" s="9"/>
      <c r="EW326" s="9"/>
      <c r="EX326" s="9"/>
    </row>
    <row r="327" spans="1:154" ht="20.25" x14ac:dyDescent="0.2">
      <c r="A327" s="100"/>
      <c r="B327" s="99"/>
      <c r="C327" s="99"/>
      <c r="D327" s="99"/>
      <c r="E327" s="99"/>
      <c r="F327" s="99" t="s">
        <v>38</v>
      </c>
      <c r="G327" s="103" t="s">
        <v>319</v>
      </c>
      <c r="H327" s="143"/>
      <c r="I327" s="143"/>
      <c r="J327" s="143">
        <f t="shared" si="70"/>
        <v>0</v>
      </c>
      <c r="K327" s="140"/>
      <c r="L327" s="143"/>
      <c r="M327" s="144"/>
      <c r="N327" s="143"/>
      <c r="O327" s="145">
        <f t="shared" si="76"/>
        <v>0</v>
      </c>
      <c r="P327" s="145">
        <f t="shared" si="77"/>
        <v>0</v>
      </c>
      <c r="Q327" s="142"/>
      <c r="R327" s="43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9"/>
      <c r="DD327" s="9"/>
      <c r="DE327" s="9"/>
      <c r="DF327" s="9"/>
      <c r="DG327" s="9"/>
      <c r="DH327" s="9"/>
      <c r="DI327" s="9"/>
      <c r="DJ327" s="9"/>
      <c r="DK327" s="9"/>
      <c r="DL327" s="9"/>
      <c r="DM327" s="9"/>
      <c r="DN327" s="9"/>
      <c r="DO327" s="9"/>
      <c r="DP327" s="9"/>
      <c r="DQ327" s="9"/>
      <c r="DR327" s="9"/>
      <c r="DS327" s="9"/>
      <c r="DT327" s="9"/>
      <c r="DU327" s="9"/>
      <c r="DV327" s="9"/>
      <c r="DW327" s="9"/>
      <c r="DX327" s="9"/>
      <c r="DY327" s="9"/>
      <c r="DZ327" s="9"/>
      <c r="EA327" s="9"/>
      <c r="EB327" s="9"/>
      <c r="EC327" s="9"/>
      <c r="ED327" s="9"/>
      <c r="EE327" s="9"/>
      <c r="EF327" s="9"/>
      <c r="EG327" s="9"/>
      <c r="EH327" s="9"/>
      <c r="EI327" s="9"/>
      <c r="EJ327" s="9"/>
      <c r="EK327" s="9"/>
      <c r="EL327" s="9"/>
      <c r="EM327" s="9"/>
      <c r="EN327" s="9"/>
      <c r="EO327" s="9"/>
      <c r="EP327" s="9"/>
      <c r="EQ327" s="9"/>
      <c r="ER327" s="9"/>
      <c r="ES327" s="9"/>
      <c r="ET327" s="9"/>
      <c r="EU327" s="9"/>
      <c r="EV327" s="9"/>
      <c r="EW327" s="9"/>
      <c r="EX327" s="9"/>
    </row>
    <row r="328" spans="1:154" ht="20.25" x14ac:dyDescent="0.2">
      <c r="A328" s="100"/>
      <c r="B328" s="99"/>
      <c r="C328" s="99"/>
      <c r="D328" s="99"/>
      <c r="E328" s="99"/>
      <c r="F328" s="99" t="s">
        <v>90</v>
      </c>
      <c r="G328" s="103" t="s">
        <v>154</v>
      </c>
      <c r="H328" s="143">
        <v>500</v>
      </c>
      <c r="I328" s="143">
        <f>O328</f>
        <v>0</v>
      </c>
      <c r="J328" s="143">
        <f t="shared" si="70"/>
        <v>500</v>
      </c>
      <c r="K328" s="140">
        <f t="shared" si="74"/>
        <v>0</v>
      </c>
      <c r="L328" s="143"/>
      <c r="M328" s="144"/>
      <c r="N328" s="143">
        <v>0</v>
      </c>
      <c r="O328" s="145">
        <f t="shared" si="76"/>
        <v>0</v>
      </c>
      <c r="P328" s="145">
        <f t="shared" si="77"/>
        <v>0</v>
      </c>
      <c r="Q328" s="142" t="e">
        <f t="shared" si="72"/>
        <v>#DIV/0!</v>
      </c>
      <c r="R328" s="43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9"/>
      <c r="DD328" s="9"/>
      <c r="DE328" s="9"/>
      <c r="DF328" s="9"/>
      <c r="DG328" s="9"/>
      <c r="DH328" s="9"/>
      <c r="DI328" s="9"/>
      <c r="DJ328" s="9"/>
      <c r="DK328" s="9"/>
      <c r="DL328" s="9"/>
      <c r="DM328" s="9"/>
      <c r="DN328" s="9"/>
      <c r="DO328" s="9"/>
      <c r="DP328" s="9"/>
      <c r="DQ328" s="9"/>
      <c r="DR328" s="9"/>
      <c r="DS328" s="9"/>
      <c r="DT328" s="9"/>
      <c r="DU328" s="9"/>
      <c r="DV328" s="9"/>
      <c r="DW328" s="9"/>
      <c r="DX328" s="9"/>
      <c r="DY328" s="9"/>
      <c r="DZ328" s="9"/>
      <c r="EA328" s="9"/>
      <c r="EB328" s="9"/>
      <c r="EC328" s="9"/>
      <c r="ED328" s="9"/>
      <c r="EE328" s="9"/>
      <c r="EF328" s="9"/>
      <c r="EG328" s="9"/>
      <c r="EH328" s="9"/>
      <c r="EI328" s="9"/>
      <c r="EJ328" s="9"/>
      <c r="EK328" s="9"/>
      <c r="EL328" s="9"/>
      <c r="EM328" s="9"/>
      <c r="EN328" s="9"/>
      <c r="EO328" s="9"/>
      <c r="EP328" s="9"/>
      <c r="EQ328" s="9"/>
      <c r="ER328" s="9"/>
      <c r="ES328" s="9"/>
      <c r="ET328" s="9"/>
      <c r="EU328" s="9"/>
      <c r="EV328" s="9"/>
      <c r="EW328" s="9"/>
      <c r="EX328" s="9"/>
    </row>
    <row r="329" spans="1:154" ht="20.25" x14ac:dyDescent="0.2">
      <c r="A329" s="88"/>
      <c r="B329" s="89"/>
      <c r="C329" s="89"/>
      <c r="D329" s="89" t="s">
        <v>90</v>
      </c>
      <c r="E329" s="89"/>
      <c r="F329" s="89"/>
      <c r="G329" s="138" t="s">
        <v>346</v>
      </c>
      <c r="H329" s="139">
        <f>H330</f>
        <v>0</v>
      </c>
      <c r="I329" s="139">
        <f>I330</f>
        <v>0</v>
      </c>
      <c r="J329" s="143">
        <f t="shared" si="70"/>
        <v>0</v>
      </c>
      <c r="K329" s="140"/>
      <c r="L329" s="139">
        <f t="shared" ref="L329:O330" si="78">L330</f>
        <v>0</v>
      </c>
      <c r="M329" s="121">
        <f t="shared" si="78"/>
        <v>0</v>
      </c>
      <c r="N329" s="139">
        <f t="shared" si="78"/>
        <v>0</v>
      </c>
      <c r="O329" s="141">
        <f t="shared" si="78"/>
        <v>0</v>
      </c>
      <c r="P329" s="141">
        <f t="shared" si="77"/>
        <v>0</v>
      </c>
      <c r="Q329" s="142"/>
      <c r="R329" s="43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9"/>
      <c r="DD329" s="9"/>
      <c r="DE329" s="9"/>
      <c r="DF329" s="9"/>
      <c r="DG329" s="9"/>
      <c r="DH329" s="9"/>
      <c r="DI329" s="9"/>
      <c r="DJ329" s="9"/>
      <c r="DK329" s="9"/>
      <c r="DL329" s="9"/>
      <c r="DM329" s="9"/>
      <c r="DN329" s="9"/>
      <c r="DO329" s="9"/>
      <c r="DP329" s="9"/>
      <c r="DQ329" s="9"/>
      <c r="DR329" s="9"/>
      <c r="DS329" s="9"/>
      <c r="DT329" s="9"/>
      <c r="DU329" s="9"/>
      <c r="DV329" s="9"/>
      <c r="DW329" s="9"/>
      <c r="DX329" s="9"/>
      <c r="DY329" s="9"/>
      <c r="DZ329" s="9"/>
      <c r="EA329" s="9"/>
      <c r="EB329" s="9"/>
      <c r="EC329" s="9"/>
      <c r="ED329" s="9"/>
      <c r="EE329" s="9"/>
      <c r="EF329" s="9"/>
      <c r="EG329" s="9"/>
      <c r="EH329" s="9"/>
      <c r="EI329" s="9"/>
      <c r="EJ329" s="9"/>
      <c r="EK329" s="9"/>
      <c r="EL329" s="9"/>
      <c r="EM329" s="9"/>
      <c r="EN329" s="9"/>
      <c r="EO329" s="9"/>
      <c r="EP329" s="9"/>
      <c r="EQ329" s="9"/>
      <c r="ER329" s="9"/>
      <c r="ES329" s="9"/>
      <c r="ET329" s="9"/>
      <c r="EU329" s="9"/>
      <c r="EV329" s="9"/>
      <c r="EW329" s="9"/>
      <c r="EX329" s="9"/>
    </row>
    <row r="330" spans="1:154" ht="20.25" x14ac:dyDescent="0.2">
      <c r="A330" s="88"/>
      <c r="B330" s="89"/>
      <c r="C330" s="89"/>
      <c r="D330" s="89"/>
      <c r="E330" s="104" t="s">
        <v>26</v>
      </c>
      <c r="F330" s="89"/>
      <c r="G330" s="101" t="s">
        <v>345</v>
      </c>
      <c r="H330" s="139">
        <f>H331</f>
        <v>0</v>
      </c>
      <c r="I330" s="139">
        <f>I331</f>
        <v>0</v>
      </c>
      <c r="J330" s="143">
        <f t="shared" si="70"/>
        <v>0</v>
      </c>
      <c r="K330" s="140"/>
      <c r="L330" s="139">
        <f t="shared" si="78"/>
        <v>0</v>
      </c>
      <c r="M330" s="121">
        <f t="shared" si="78"/>
        <v>0</v>
      </c>
      <c r="N330" s="139">
        <f t="shared" si="78"/>
        <v>0</v>
      </c>
      <c r="O330" s="141">
        <f t="shared" si="78"/>
        <v>0</v>
      </c>
      <c r="P330" s="141">
        <f t="shared" si="77"/>
        <v>0</v>
      </c>
      <c r="Q330" s="142"/>
      <c r="R330" s="43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9"/>
      <c r="DD330" s="9"/>
      <c r="DE330" s="9"/>
      <c r="DF330" s="9"/>
      <c r="DG330" s="9"/>
      <c r="DH330" s="9"/>
      <c r="DI330" s="9"/>
      <c r="DJ330" s="9"/>
      <c r="DK330" s="9"/>
      <c r="DL330" s="9"/>
      <c r="DM330" s="9"/>
      <c r="DN330" s="9"/>
      <c r="DO330" s="9"/>
      <c r="DP330" s="9"/>
      <c r="DQ330" s="9"/>
      <c r="DR330" s="9"/>
      <c r="DS330" s="9"/>
      <c r="DT330" s="9"/>
      <c r="DU330" s="9"/>
      <c r="DV330" s="9"/>
      <c r="DW330" s="9"/>
      <c r="DX330" s="9"/>
      <c r="DY330" s="9"/>
      <c r="DZ330" s="9"/>
      <c r="EA330" s="9"/>
      <c r="EB330" s="9"/>
      <c r="EC330" s="9"/>
      <c r="ED330" s="9"/>
      <c r="EE330" s="9"/>
      <c r="EF330" s="9"/>
      <c r="EG330" s="9"/>
      <c r="EH330" s="9"/>
      <c r="EI330" s="9"/>
      <c r="EJ330" s="9"/>
      <c r="EK330" s="9"/>
      <c r="EL330" s="9"/>
      <c r="EM330" s="9"/>
      <c r="EN330" s="9"/>
      <c r="EO330" s="9"/>
      <c r="EP330" s="9"/>
      <c r="EQ330" s="9"/>
      <c r="ER330" s="9"/>
      <c r="ES330" s="9"/>
      <c r="ET330" s="9"/>
      <c r="EU330" s="9"/>
      <c r="EV330" s="9"/>
      <c r="EW330" s="9"/>
      <c r="EX330" s="9"/>
    </row>
    <row r="331" spans="1:154" ht="20.25" x14ac:dyDescent="0.2">
      <c r="A331" s="100"/>
      <c r="B331" s="99"/>
      <c r="C331" s="99"/>
      <c r="D331" s="99"/>
      <c r="E331" s="99"/>
      <c r="F331" s="99" t="s">
        <v>30</v>
      </c>
      <c r="G331" s="103" t="s">
        <v>344</v>
      </c>
      <c r="H331" s="143"/>
      <c r="I331" s="143"/>
      <c r="J331" s="143">
        <f t="shared" si="70"/>
        <v>0</v>
      </c>
      <c r="K331" s="140"/>
      <c r="L331" s="143"/>
      <c r="M331" s="144"/>
      <c r="N331" s="143"/>
      <c r="O331" s="145">
        <f t="shared" ref="O331" si="79">M331+N331</f>
        <v>0</v>
      </c>
      <c r="P331" s="145">
        <f t="shared" si="77"/>
        <v>0</v>
      </c>
      <c r="Q331" s="142"/>
      <c r="R331" s="43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9"/>
      <c r="DD331" s="9"/>
      <c r="DE331" s="9"/>
      <c r="DF331" s="9"/>
      <c r="DG331" s="9"/>
      <c r="DH331" s="9"/>
      <c r="DI331" s="9"/>
      <c r="DJ331" s="9"/>
      <c r="DK331" s="9"/>
      <c r="DL331" s="9"/>
      <c r="DM331" s="9"/>
      <c r="DN331" s="9"/>
      <c r="DO331" s="9"/>
      <c r="DP331" s="9"/>
      <c r="DQ331" s="9"/>
      <c r="DR331" s="9"/>
      <c r="DS331" s="9"/>
      <c r="DT331" s="9"/>
      <c r="DU331" s="9"/>
      <c r="DV331" s="9"/>
      <c r="DW331" s="9"/>
      <c r="DX331" s="9"/>
      <c r="DY331" s="9"/>
      <c r="DZ331" s="9"/>
      <c r="EA331" s="9"/>
      <c r="EB331" s="9"/>
      <c r="EC331" s="9"/>
      <c r="ED331" s="9"/>
      <c r="EE331" s="9"/>
      <c r="EF331" s="9"/>
      <c r="EG331" s="9"/>
      <c r="EH331" s="9"/>
      <c r="EI331" s="9"/>
      <c r="EJ331" s="9"/>
      <c r="EK331" s="9"/>
      <c r="EL331" s="9"/>
      <c r="EM331" s="9"/>
      <c r="EN331" s="9"/>
      <c r="EO331" s="9"/>
      <c r="EP331" s="9"/>
      <c r="EQ331" s="9"/>
      <c r="ER331" s="9"/>
      <c r="ES331" s="9"/>
      <c r="ET331" s="9"/>
      <c r="EU331" s="9"/>
      <c r="EV331" s="9"/>
      <c r="EW331" s="9"/>
      <c r="EX331" s="9"/>
    </row>
    <row r="332" spans="1:154" s="18" customFormat="1" ht="40.5" x14ac:dyDescent="0.25">
      <c r="A332" s="88"/>
      <c r="B332" s="89"/>
      <c r="C332" s="89"/>
      <c r="D332" s="89">
        <v>51</v>
      </c>
      <c r="E332" s="89"/>
      <c r="F332" s="89"/>
      <c r="G332" s="138" t="s">
        <v>72</v>
      </c>
      <c r="H332" s="139">
        <f>H333</f>
        <v>395000</v>
      </c>
      <c r="I332" s="139">
        <f>I333</f>
        <v>388258</v>
      </c>
      <c r="J332" s="139">
        <f>J333</f>
        <v>6742</v>
      </c>
      <c r="K332" s="140">
        <f t="shared" si="74"/>
        <v>98.29</v>
      </c>
      <c r="L332" s="139">
        <f>L333</f>
        <v>0</v>
      </c>
      <c r="M332" s="121">
        <f>M333</f>
        <v>0</v>
      </c>
      <c r="N332" s="139">
        <f>N333</f>
        <v>388258</v>
      </c>
      <c r="O332" s="204">
        <f>O333</f>
        <v>388258</v>
      </c>
      <c r="P332" s="141">
        <f t="shared" si="77"/>
        <v>-388258</v>
      </c>
      <c r="Q332" s="142" t="e">
        <f t="shared" si="72"/>
        <v>#DIV/0!</v>
      </c>
      <c r="R332" s="43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6"/>
      <c r="AT332" s="16"/>
      <c r="AU332" s="16"/>
      <c r="AV332" s="16"/>
      <c r="AW332" s="16"/>
      <c r="AX332" s="16"/>
      <c r="AY332" s="16"/>
      <c r="AZ332" s="16"/>
      <c r="BA332" s="16"/>
      <c r="BB332" s="16"/>
      <c r="BC332" s="16"/>
      <c r="BD332" s="16"/>
      <c r="BE332" s="16"/>
      <c r="BF332" s="16"/>
      <c r="BG332" s="16"/>
      <c r="BH332" s="16"/>
      <c r="BI332" s="16"/>
      <c r="BJ332" s="16"/>
      <c r="BK332" s="16"/>
      <c r="BL332" s="16"/>
      <c r="BM332" s="16"/>
      <c r="BN332" s="16"/>
      <c r="BO332" s="16"/>
      <c r="BP332" s="16"/>
      <c r="BQ332" s="16"/>
      <c r="BR332" s="16"/>
      <c r="BS332" s="16"/>
      <c r="BT332" s="16"/>
      <c r="BU332" s="16"/>
      <c r="BV332" s="16"/>
      <c r="BW332" s="16"/>
      <c r="BX332" s="16"/>
      <c r="BY332" s="16"/>
      <c r="BZ332" s="16"/>
      <c r="CA332" s="16"/>
      <c r="CB332" s="16"/>
      <c r="CC332" s="16"/>
      <c r="CD332" s="16"/>
      <c r="CE332" s="16"/>
      <c r="CF332" s="16"/>
      <c r="CG332" s="16"/>
      <c r="CH332" s="16"/>
      <c r="CI332" s="16"/>
      <c r="CJ332" s="16"/>
      <c r="CK332" s="16"/>
      <c r="CL332" s="16"/>
      <c r="CM332" s="16"/>
      <c r="CN332" s="16"/>
      <c r="CO332" s="16"/>
      <c r="CP332" s="16"/>
      <c r="CQ332" s="16"/>
      <c r="CR332" s="16"/>
      <c r="CS332" s="16"/>
      <c r="CT332" s="16"/>
      <c r="CU332" s="16"/>
      <c r="CV332" s="16"/>
      <c r="CW332" s="16"/>
      <c r="CX332" s="16"/>
      <c r="CY332" s="16"/>
      <c r="CZ332" s="16"/>
      <c r="DA332" s="16"/>
      <c r="DB332" s="16"/>
      <c r="DC332" s="17"/>
      <c r="DD332" s="17"/>
      <c r="DE332" s="17"/>
      <c r="DF332" s="17"/>
      <c r="DG332" s="17"/>
      <c r="DH332" s="17"/>
      <c r="DI332" s="17"/>
      <c r="DJ332" s="17"/>
      <c r="DK332" s="17"/>
      <c r="DL332" s="17"/>
      <c r="DM332" s="17"/>
      <c r="DN332" s="17"/>
      <c r="DO332" s="17"/>
      <c r="DP332" s="17"/>
      <c r="DQ332" s="17"/>
      <c r="DR332" s="17"/>
      <c r="DS332" s="17"/>
      <c r="DT332" s="17"/>
      <c r="DU332" s="17"/>
      <c r="DV332" s="17"/>
      <c r="DW332" s="17"/>
      <c r="DX332" s="17"/>
      <c r="DY332" s="17"/>
      <c r="DZ332" s="17"/>
      <c r="EA332" s="17"/>
      <c r="EB332" s="17"/>
      <c r="EC332" s="17"/>
      <c r="ED332" s="17"/>
      <c r="EE332" s="17"/>
      <c r="EF332" s="17"/>
      <c r="EG332" s="17"/>
      <c r="EH332" s="17"/>
      <c r="EI332" s="17"/>
      <c r="EJ332" s="17"/>
      <c r="EK332" s="17"/>
      <c r="EL332" s="17"/>
      <c r="EM332" s="17"/>
      <c r="EN332" s="17"/>
      <c r="EO332" s="17"/>
      <c r="EP332" s="17"/>
      <c r="EQ332" s="17"/>
      <c r="ER332" s="17"/>
      <c r="ES332" s="17"/>
      <c r="ET332" s="17"/>
      <c r="EU332" s="17"/>
      <c r="EV332" s="17"/>
      <c r="EW332" s="17"/>
      <c r="EX332" s="17"/>
    </row>
    <row r="333" spans="1:154" s="18" customFormat="1" ht="20.25" x14ac:dyDescent="0.25">
      <c r="A333" s="88"/>
      <c r="B333" s="89"/>
      <c r="C333" s="89"/>
      <c r="D333" s="89"/>
      <c r="E333" s="89" t="s">
        <v>32</v>
      </c>
      <c r="F333" s="89"/>
      <c r="G333" s="101" t="s">
        <v>92</v>
      </c>
      <c r="H333" s="139">
        <f>H334+H335+H336</f>
        <v>395000</v>
      </c>
      <c r="I333" s="139">
        <f>I334+I335+I336</f>
        <v>388258</v>
      </c>
      <c r="J333" s="139">
        <f>J334+J335+J336</f>
        <v>6742</v>
      </c>
      <c r="K333" s="140">
        <f t="shared" si="74"/>
        <v>98.29</v>
      </c>
      <c r="L333" s="139">
        <f>L334+L335+L336</f>
        <v>0</v>
      </c>
      <c r="M333" s="121">
        <f>M334+M335+M336</f>
        <v>0</v>
      </c>
      <c r="N333" s="139">
        <f>N334+N335+N336</f>
        <v>388258</v>
      </c>
      <c r="O333" s="141">
        <f>O334+O335+O336</f>
        <v>388258</v>
      </c>
      <c r="P333" s="141">
        <f t="shared" si="77"/>
        <v>-388258</v>
      </c>
      <c r="Q333" s="142" t="e">
        <f t="shared" si="72"/>
        <v>#DIV/0!</v>
      </c>
      <c r="R333" s="43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6"/>
      <c r="AT333" s="16"/>
      <c r="AU333" s="16"/>
      <c r="AV333" s="16"/>
      <c r="AW333" s="16"/>
      <c r="AX333" s="16"/>
      <c r="AY333" s="16"/>
      <c r="AZ333" s="16"/>
      <c r="BA333" s="16"/>
      <c r="BB333" s="16"/>
      <c r="BC333" s="16"/>
      <c r="BD333" s="16"/>
      <c r="BE333" s="16"/>
      <c r="BF333" s="16"/>
      <c r="BG333" s="16"/>
      <c r="BH333" s="16"/>
      <c r="BI333" s="16"/>
      <c r="BJ333" s="16"/>
      <c r="BK333" s="16"/>
      <c r="BL333" s="16"/>
      <c r="BM333" s="16"/>
      <c r="BN333" s="16"/>
      <c r="BO333" s="16"/>
      <c r="BP333" s="16"/>
      <c r="BQ333" s="16"/>
      <c r="BR333" s="16"/>
      <c r="BS333" s="16"/>
      <c r="BT333" s="16"/>
      <c r="BU333" s="16"/>
      <c r="BV333" s="16"/>
      <c r="BW333" s="16"/>
      <c r="BX333" s="16"/>
      <c r="BY333" s="16"/>
      <c r="BZ333" s="16"/>
      <c r="CA333" s="16"/>
      <c r="CB333" s="16"/>
      <c r="CC333" s="16"/>
      <c r="CD333" s="16"/>
      <c r="CE333" s="16"/>
      <c r="CF333" s="16"/>
      <c r="CG333" s="16"/>
      <c r="CH333" s="16"/>
      <c r="CI333" s="16"/>
      <c r="CJ333" s="16"/>
      <c r="CK333" s="16"/>
      <c r="CL333" s="16"/>
      <c r="CM333" s="16"/>
      <c r="CN333" s="16"/>
      <c r="CO333" s="16"/>
      <c r="CP333" s="16"/>
      <c r="CQ333" s="16"/>
      <c r="CR333" s="16"/>
      <c r="CS333" s="16"/>
      <c r="CT333" s="16"/>
      <c r="CU333" s="16"/>
      <c r="CV333" s="16"/>
      <c r="CW333" s="16"/>
      <c r="CX333" s="16"/>
      <c r="CY333" s="16"/>
      <c r="CZ333" s="16"/>
      <c r="DA333" s="16"/>
      <c r="DB333" s="16"/>
      <c r="DC333" s="17"/>
      <c r="DD333" s="17"/>
      <c r="DE333" s="17"/>
      <c r="DF333" s="17"/>
      <c r="DG333" s="17"/>
      <c r="DH333" s="17"/>
      <c r="DI333" s="17"/>
      <c r="DJ333" s="17"/>
      <c r="DK333" s="17"/>
      <c r="DL333" s="17"/>
      <c r="DM333" s="17"/>
      <c r="DN333" s="17"/>
      <c r="DO333" s="17"/>
      <c r="DP333" s="17"/>
      <c r="DQ333" s="17"/>
      <c r="DR333" s="17"/>
      <c r="DS333" s="17"/>
      <c r="DT333" s="17"/>
      <c r="DU333" s="17"/>
      <c r="DV333" s="17"/>
      <c r="DW333" s="17"/>
      <c r="DX333" s="17"/>
      <c r="DY333" s="17"/>
      <c r="DZ333" s="17"/>
      <c r="EA333" s="17"/>
      <c r="EB333" s="17"/>
      <c r="EC333" s="17"/>
      <c r="ED333" s="17"/>
      <c r="EE333" s="17"/>
      <c r="EF333" s="17"/>
      <c r="EG333" s="17"/>
      <c r="EH333" s="17"/>
      <c r="EI333" s="17"/>
      <c r="EJ333" s="17"/>
      <c r="EK333" s="17"/>
      <c r="EL333" s="17"/>
      <c r="EM333" s="17"/>
      <c r="EN333" s="17"/>
      <c r="EO333" s="17"/>
      <c r="EP333" s="17"/>
      <c r="EQ333" s="17"/>
      <c r="ER333" s="17"/>
      <c r="ES333" s="17"/>
      <c r="ET333" s="17"/>
      <c r="EU333" s="17"/>
      <c r="EV333" s="17"/>
      <c r="EW333" s="17"/>
      <c r="EX333" s="17"/>
    </row>
    <row r="334" spans="1:154" ht="40.5" x14ac:dyDescent="0.2">
      <c r="A334" s="100"/>
      <c r="B334" s="99"/>
      <c r="C334" s="99"/>
      <c r="D334" s="99"/>
      <c r="E334" s="99"/>
      <c r="F334" s="99">
        <v>17</v>
      </c>
      <c r="G334" s="103" t="s">
        <v>94</v>
      </c>
      <c r="H334" s="143">
        <v>395000</v>
      </c>
      <c r="I334" s="143">
        <f>O334</f>
        <v>388258</v>
      </c>
      <c r="J334" s="143">
        <f t="shared" ref="J334:J386" si="80">H334-I334</f>
        <v>6742</v>
      </c>
      <c r="K334" s="140">
        <f t="shared" si="74"/>
        <v>98.29</v>
      </c>
      <c r="L334" s="143"/>
      <c r="M334" s="144"/>
      <c r="N334" s="143">
        <v>388258</v>
      </c>
      <c r="O334" s="145">
        <f t="shared" ref="O334:O336" si="81">M334+N334</f>
        <v>388258</v>
      </c>
      <c r="P334" s="145">
        <f t="shared" si="77"/>
        <v>-388258</v>
      </c>
      <c r="Q334" s="142" t="e">
        <f t="shared" si="72"/>
        <v>#DIV/0!</v>
      </c>
      <c r="R334" s="43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9"/>
      <c r="DD334" s="9"/>
      <c r="DE334" s="9"/>
      <c r="DF334" s="9"/>
      <c r="DG334" s="9"/>
      <c r="DH334" s="9"/>
      <c r="DI334" s="9"/>
      <c r="DJ334" s="9"/>
      <c r="DK334" s="9"/>
      <c r="DL334" s="9"/>
      <c r="DM334" s="9"/>
      <c r="DN334" s="9"/>
      <c r="DO334" s="9"/>
      <c r="DP334" s="9"/>
      <c r="DQ334" s="9"/>
      <c r="DR334" s="9"/>
      <c r="DS334" s="9"/>
      <c r="DT334" s="9"/>
      <c r="DU334" s="9"/>
      <c r="DV334" s="9"/>
      <c r="DW334" s="9"/>
      <c r="DX334" s="9"/>
      <c r="DY334" s="9"/>
      <c r="DZ334" s="9"/>
      <c r="EA334" s="9"/>
      <c r="EB334" s="9"/>
      <c r="EC334" s="9"/>
      <c r="ED334" s="9"/>
      <c r="EE334" s="9"/>
      <c r="EF334" s="9"/>
      <c r="EG334" s="9"/>
      <c r="EH334" s="9"/>
      <c r="EI334" s="9"/>
      <c r="EJ334" s="9"/>
      <c r="EK334" s="9"/>
      <c r="EL334" s="9"/>
      <c r="EM334" s="9"/>
      <c r="EN334" s="9"/>
      <c r="EO334" s="9"/>
      <c r="EP334" s="9"/>
      <c r="EQ334" s="9"/>
      <c r="ER334" s="9"/>
      <c r="ES334" s="9"/>
      <c r="ET334" s="9"/>
      <c r="EU334" s="9"/>
      <c r="EV334" s="9"/>
      <c r="EW334" s="9"/>
      <c r="EX334" s="9"/>
    </row>
    <row r="335" spans="1:154" ht="60.75" hidden="1" x14ac:dyDescent="0.2">
      <c r="A335" s="100"/>
      <c r="B335" s="99"/>
      <c r="C335" s="99"/>
      <c r="D335" s="99"/>
      <c r="E335" s="99"/>
      <c r="F335" s="99">
        <v>19</v>
      </c>
      <c r="G335" s="103" t="s">
        <v>96</v>
      </c>
      <c r="H335" s="143"/>
      <c r="I335" s="143"/>
      <c r="J335" s="143">
        <f t="shared" si="80"/>
        <v>0</v>
      </c>
      <c r="K335" s="140"/>
      <c r="L335" s="143"/>
      <c r="M335" s="144"/>
      <c r="N335" s="143"/>
      <c r="O335" s="145">
        <f t="shared" si="81"/>
        <v>0</v>
      </c>
      <c r="P335" s="145">
        <f t="shared" si="77"/>
        <v>0</v>
      </c>
      <c r="Q335" s="142"/>
      <c r="R335" s="43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9"/>
      <c r="DD335" s="9"/>
      <c r="DE335" s="9"/>
      <c r="DF335" s="9"/>
      <c r="DG335" s="9"/>
      <c r="DH335" s="9"/>
      <c r="DI335" s="9"/>
      <c r="DJ335" s="9"/>
      <c r="DK335" s="9"/>
      <c r="DL335" s="9"/>
      <c r="DM335" s="9"/>
      <c r="DN335" s="9"/>
      <c r="DO335" s="9"/>
      <c r="DP335" s="9"/>
      <c r="DQ335" s="9"/>
      <c r="DR335" s="9"/>
      <c r="DS335" s="9"/>
      <c r="DT335" s="9"/>
      <c r="DU335" s="9"/>
      <c r="DV335" s="9"/>
      <c r="DW335" s="9"/>
      <c r="DX335" s="9"/>
      <c r="DY335" s="9"/>
      <c r="DZ335" s="9"/>
      <c r="EA335" s="9"/>
      <c r="EB335" s="9"/>
      <c r="EC335" s="9"/>
      <c r="ED335" s="9"/>
      <c r="EE335" s="9"/>
      <c r="EF335" s="9"/>
      <c r="EG335" s="9"/>
      <c r="EH335" s="9"/>
      <c r="EI335" s="9"/>
      <c r="EJ335" s="9"/>
      <c r="EK335" s="9"/>
      <c r="EL335" s="9"/>
      <c r="EM335" s="9"/>
      <c r="EN335" s="9"/>
      <c r="EO335" s="9"/>
      <c r="EP335" s="9"/>
      <c r="EQ335" s="9"/>
      <c r="ER335" s="9"/>
      <c r="ES335" s="9"/>
      <c r="ET335" s="9"/>
      <c r="EU335" s="9"/>
      <c r="EV335" s="9"/>
      <c r="EW335" s="9"/>
      <c r="EX335" s="9"/>
    </row>
    <row r="336" spans="1:154" ht="101.25" hidden="1" x14ac:dyDescent="0.2">
      <c r="A336" s="100"/>
      <c r="B336" s="99"/>
      <c r="C336" s="99"/>
      <c r="D336" s="99"/>
      <c r="E336" s="99"/>
      <c r="F336" s="99" t="s">
        <v>89</v>
      </c>
      <c r="G336" s="103" t="s">
        <v>97</v>
      </c>
      <c r="H336" s="143"/>
      <c r="I336" s="143"/>
      <c r="J336" s="143">
        <f t="shared" si="80"/>
        <v>0</v>
      </c>
      <c r="K336" s="140"/>
      <c r="L336" s="143"/>
      <c r="M336" s="144"/>
      <c r="N336" s="143"/>
      <c r="O336" s="145">
        <f t="shared" si="81"/>
        <v>0</v>
      </c>
      <c r="P336" s="145">
        <f t="shared" si="77"/>
        <v>0</v>
      </c>
      <c r="Q336" s="142"/>
      <c r="R336" s="43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9"/>
      <c r="DD336" s="9"/>
      <c r="DE336" s="9"/>
      <c r="DF336" s="9"/>
      <c r="DG336" s="9"/>
      <c r="DH336" s="9"/>
      <c r="DI336" s="9"/>
      <c r="DJ336" s="9"/>
      <c r="DK336" s="9"/>
      <c r="DL336" s="9"/>
      <c r="DM336" s="9"/>
      <c r="DN336" s="9"/>
      <c r="DO336" s="9"/>
      <c r="DP336" s="9"/>
      <c r="DQ336" s="9"/>
      <c r="DR336" s="9"/>
      <c r="DS336" s="9"/>
      <c r="DT336" s="9"/>
      <c r="DU336" s="9"/>
      <c r="DV336" s="9"/>
      <c r="DW336" s="9"/>
      <c r="DX336" s="9"/>
      <c r="DY336" s="9"/>
      <c r="DZ336" s="9"/>
      <c r="EA336" s="9"/>
      <c r="EB336" s="9"/>
      <c r="EC336" s="9"/>
      <c r="ED336" s="9"/>
      <c r="EE336" s="9"/>
      <c r="EF336" s="9"/>
      <c r="EG336" s="9"/>
      <c r="EH336" s="9"/>
      <c r="EI336" s="9"/>
      <c r="EJ336" s="9"/>
      <c r="EK336" s="9"/>
      <c r="EL336" s="9"/>
      <c r="EM336" s="9"/>
      <c r="EN336" s="9"/>
      <c r="EO336" s="9"/>
      <c r="EP336" s="9"/>
      <c r="EQ336" s="9"/>
      <c r="ER336" s="9"/>
      <c r="ES336" s="9"/>
      <c r="ET336" s="9"/>
      <c r="EU336" s="9"/>
      <c r="EV336" s="9"/>
      <c r="EW336" s="9"/>
      <c r="EX336" s="9"/>
    </row>
    <row r="337" spans="1:154" s="18" customFormat="1" ht="20.25" x14ac:dyDescent="0.25">
      <c r="A337" s="88"/>
      <c r="B337" s="89"/>
      <c r="C337" s="89"/>
      <c r="D337" s="89">
        <v>57</v>
      </c>
      <c r="E337" s="89"/>
      <c r="F337" s="89"/>
      <c r="G337" s="138" t="s">
        <v>78</v>
      </c>
      <c r="H337" s="139">
        <f>H338+H357+H360+H361</f>
        <v>1572000</v>
      </c>
      <c r="I337" s="139">
        <f>I338+I357+I360+I361</f>
        <v>1565640</v>
      </c>
      <c r="J337" s="139">
        <f t="shared" ref="J337" si="82">J338+J357</f>
        <v>6360</v>
      </c>
      <c r="K337" s="140">
        <f t="shared" si="74"/>
        <v>99.6</v>
      </c>
      <c r="L337" s="139">
        <f>L338+L357+L360+L361</f>
        <v>0</v>
      </c>
      <c r="M337" s="139">
        <f>M338+M357+M360+M361</f>
        <v>0</v>
      </c>
      <c r="N337" s="139">
        <f>N338+N357+N360+N361</f>
        <v>1565640</v>
      </c>
      <c r="O337" s="205">
        <f>O338+O357+O360+O361</f>
        <v>1565640</v>
      </c>
      <c r="P337" s="141">
        <f t="shared" si="77"/>
        <v>-1565640</v>
      </c>
      <c r="Q337" s="142" t="e">
        <f t="shared" si="72"/>
        <v>#DIV/0!</v>
      </c>
      <c r="R337" s="43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6"/>
      <c r="AT337" s="16"/>
      <c r="AU337" s="16"/>
      <c r="AV337" s="16"/>
      <c r="AW337" s="16"/>
      <c r="AX337" s="16"/>
      <c r="AY337" s="16"/>
      <c r="AZ337" s="16"/>
      <c r="BA337" s="16"/>
      <c r="BB337" s="16"/>
      <c r="BC337" s="16"/>
      <c r="BD337" s="16"/>
      <c r="BE337" s="16"/>
      <c r="BF337" s="16"/>
      <c r="BG337" s="16"/>
      <c r="BH337" s="16"/>
      <c r="BI337" s="16"/>
      <c r="BJ337" s="16"/>
      <c r="BK337" s="16"/>
      <c r="BL337" s="16"/>
      <c r="BM337" s="16"/>
      <c r="BN337" s="16"/>
      <c r="BO337" s="16"/>
      <c r="BP337" s="16"/>
      <c r="BQ337" s="16"/>
      <c r="BR337" s="16"/>
      <c r="BS337" s="16"/>
      <c r="BT337" s="16"/>
      <c r="BU337" s="16"/>
      <c r="BV337" s="16"/>
      <c r="BW337" s="16"/>
      <c r="BX337" s="16"/>
      <c r="BY337" s="16"/>
      <c r="BZ337" s="16"/>
      <c r="CA337" s="16"/>
      <c r="CB337" s="16"/>
      <c r="CC337" s="16"/>
      <c r="CD337" s="16"/>
      <c r="CE337" s="16"/>
      <c r="CF337" s="16"/>
      <c r="CG337" s="16"/>
      <c r="CH337" s="16"/>
      <c r="CI337" s="16"/>
      <c r="CJ337" s="16"/>
      <c r="CK337" s="16"/>
      <c r="CL337" s="16"/>
      <c r="CM337" s="16"/>
      <c r="CN337" s="16"/>
      <c r="CO337" s="16"/>
      <c r="CP337" s="16"/>
      <c r="CQ337" s="16"/>
      <c r="CR337" s="16"/>
      <c r="CS337" s="16"/>
      <c r="CT337" s="16"/>
      <c r="CU337" s="16"/>
      <c r="CV337" s="16"/>
      <c r="CW337" s="16"/>
      <c r="CX337" s="16"/>
      <c r="CY337" s="16"/>
      <c r="CZ337" s="16"/>
      <c r="DA337" s="16"/>
      <c r="DB337" s="16"/>
      <c r="DC337" s="17"/>
      <c r="DD337" s="17"/>
      <c r="DE337" s="17"/>
      <c r="DF337" s="17"/>
      <c r="DG337" s="17"/>
      <c r="DH337" s="17"/>
      <c r="DI337" s="17"/>
      <c r="DJ337" s="17"/>
      <c r="DK337" s="17"/>
      <c r="DL337" s="17"/>
      <c r="DM337" s="17"/>
      <c r="DN337" s="17"/>
      <c r="DO337" s="17"/>
      <c r="DP337" s="17"/>
      <c r="DQ337" s="17"/>
      <c r="DR337" s="17"/>
      <c r="DS337" s="17"/>
      <c r="DT337" s="17"/>
      <c r="DU337" s="17"/>
      <c r="DV337" s="17"/>
      <c r="DW337" s="17"/>
      <c r="DX337" s="17"/>
      <c r="DY337" s="17"/>
      <c r="DZ337" s="17"/>
      <c r="EA337" s="17"/>
      <c r="EB337" s="17"/>
      <c r="EC337" s="17"/>
      <c r="ED337" s="17"/>
      <c r="EE337" s="17"/>
      <c r="EF337" s="17"/>
      <c r="EG337" s="17"/>
      <c r="EH337" s="17"/>
      <c r="EI337" s="17"/>
      <c r="EJ337" s="17"/>
      <c r="EK337" s="17"/>
      <c r="EL337" s="17"/>
      <c r="EM337" s="17"/>
      <c r="EN337" s="17"/>
      <c r="EO337" s="17"/>
      <c r="EP337" s="17"/>
      <c r="EQ337" s="17"/>
      <c r="ER337" s="17"/>
      <c r="ES337" s="17"/>
      <c r="ET337" s="17"/>
      <c r="EU337" s="17"/>
      <c r="EV337" s="17"/>
      <c r="EW337" s="17"/>
      <c r="EX337" s="17"/>
    </row>
    <row r="338" spans="1:154" s="18" customFormat="1" ht="20.25" x14ac:dyDescent="0.25">
      <c r="A338" s="88"/>
      <c r="B338" s="89"/>
      <c r="C338" s="89"/>
      <c r="D338" s="89"/>
      <c r="E338" s="89" t="s">
        <v>32</v>
      </c>
      <c r="F338" s="89"/>
      <c r="G338" s="101" t="s">
        <v>99</v>
      </c>
      <c r="H338" s="139">
        <f>+H339+H349+H352+H351</f>
        <v>1572000</v>
      </c>
      <c r="I338" s="139">
        <f>+I339+I349+I352+I351</f>
        <v>1565640</v>
      </c>
      <c r="J338" s="143">
        <f t="shared" si="80"/>
        <v>6360</v>
      </c>
      <c r="K338" s="140">
        <f t="shared" si="74"/>
        <v>99.6</v>
      </c>
      <c r="L338" s="139">
        <f>+L339+L349+L352+L351</f>
        <v>0</v>
      </c>
      <c r="M338" s="139">
        <f>+M339+M349+M352+M351</f>
        <v>0</v>
      </c>
      <c r="N338" s="139">
        <f>+N339+N349+N352+N351</f>
        <v>1565640</v>
      </c>
      <c r="O338" s="139">
        <f>+O339+O349+O352+O351</f>
        <v>1565640</v>
      </c>
      <c r="P338" s="141">
        <f>L338-O338</f>
        <v>-1565640</v>
      </c>
      <c r="Q338" s="142" t="e">
        <f t="shared" si="72"/>
        <v>#DIV/0!</v>
      </c>
      <c r="R338" s="43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6"/>
      <c r="AT338" s="16"/>
      <c r="AU338" s="16"/>
      <c r="AV338" s="16"/>
      <c r="AW338" s="16"/>
      <c r="AX338" s="16"/>
      <c r="AY338" s="16"/>
      <c r="AZ338" s="16"/>
      <c r="BA338" s="16"/>
      <c r="BB338" s="16"/>
      <c r="BC338" s="16"/>
      <c r="BD338" s="16"/>
      <c r="BE338" s="16"/>
      <c r="BF338" s="16"/>
      <c r="BG338" s="16"/>
      <c r="BH338" s="16"/>
      <c r="BI338" s="16"/>
      <c r="BJ338" s="16"/>
      <c r="BK338" s="16"/>
      <c r="BL338" s="16"/>
      <c r="BM338" s="16"/>
      <c r="BN338" s="16"/>
      <c r="BO338" s="16"/>
      <c r="BP338" s="16"/>
      <c r="BQ338" s="16"/>
      <c r="BR338" s="16"/>
      <c r="BS338" s="16"/>
      <c r="BT338" s="16"/>
      <c r="BU338" s="16"/>
      <c r="BV338" s="16"/>
      <c r="BW338" s="16"/>
      <c r="BX338" s="16"/>
      <c r="BY338" s="16"/>
      <c r="BZ338" s="16"/>
      <c r="CA338" s="16"/>
      <c r="CB338" s="16"/>
      <c r="CC338" s="16"/>
      <c r="CD338" s="16"/>
      <c r="CE338" s="16"/>
      <c r="CF338" s="16"/>
      <c r="CG338" s="16"/>
      <c r="CH338" s="16"/>
      <c r="CI338" s="16"/>
      <c r="CJ338" s="16"/>
      <c r="CK338" s="16"/>
      <c r="CL338" s="16"/>
      <c r="CM338" s="16"/>
      <c r="CN338" s="16"/>
      <c r="CO338" s="16"/>
      <c r="CP338" s="16"/>
      <c r="CQ338" s="16"/>
      <c r="CR338" s="16"/>
      <c r="CS338" s="16"/>
      <c r="CT338" s="16"/>
      <c r="CU338" s="16"/>
      <c r="CV338" s="16"/>
      <c r="CW338" s="16"/>
      <c r="CX338" s="16"/>
      <c r="CY338" s="16"/>
      <c r="CZ338" s="16"/>
      <c r="DA338" s="16"/>
      <c r="DB338" s="16"/>
      <c r="DC338" s="17"/>
      <c r="DD338" s="17"/>
      <c r="DE338" s="17"/>
      <c r="DF338" s="17"/>
      <c r="DG338" s="17"/>
      <c r="DH338" s="17"/>
      <c r="DI338" s="17"/>
      <c r="DJ338" s="17"/>
      <c r="DK338" s="17"/>
      <c r="DL338" s="17"/>
      <c r="DM338" s="17"/>
      <c r="DN338" s="17"/>
      <c r="DO338" s="17"/>
      <c r="DP338" s="17"/>
      <c r="DQ338" s="17"/>
      <c r="DR338" s="17"/>
      <c r="DS338" s="17"/>
      <c r="DT338" s="17"/>
      <c r="DU338" s="17"/>
      <c r="DV338" s="17"/>
      <c r="DW338" s="17"/>
      <c r="DX338" s="17"/>
      <c r="DY338" s="17"/>
      <c r="DZ338" s="17"/>
      <c r="EA338" s="17"/>
      <c r="EB338" s="17"/>
      <c r="EC338" s="17"/>
      <c r="ED338" s="17"/>
      <c r="EE338" s="17"/>
      <c r="EF338" s="17"/>
      <c r="EG338" s="17"/>
      <c r="EH338" s="17"/>
      <c r="EI338" s="17"/>
      <c r="EJ338" s="17"/>
      <c r="EK338" s="17"/>
      <c r="EL338" s="17"/>
      <c r="EM338" s="17"/>
      <c r="EN338" s="17"/>
      <c r="EO338" s="17"/>
      <c r="EP338" s="17"/>
      <c r="EQ338" s="17"/>
      <c r="ER338" s="17"/>
      <c r="ES338" s="17"/>
      <c r="ET338" s="17"/>
      <c r="EU338" s="17"/>
      <c r="EV338" s="17"/>
      <c r="EW338" s="17"/>
      <c r="EX338" s="17"/>
    </row>
    <row r="339" spans="1:154" ht="20.25" x14ac:dyDescent="0.2">
      <c r="A339" s="100"/>
      <c r="B339" s="99"/>
      <c r="C339" s="99"/>
      <c r="D339" s="99"/>
      <c r="E339" s="99"/>
      <c r="F339" s="99"/>
      <c r="G339" s="103" t="s">
        <v>183</v>
      </c>
      <c r="H339" s="172">
        <f>+H340+H342+H343+H344+H345+H346+H347+H348</f>
        <v>1552000</v>
      </c>
      <c r="I339" s="172">
        <f>+I340+I342+I343+I344+I345+I346+I347+I348</f>
        <v>1505205</v>
      </c>
      <c r="J339" s="143">
        <f t="shared" si="80"/>
        <v>46795</v>
      </c>
      <c r="K339" s="140"/>
      <c r="L339" s="172">
        <f>+L340+L342+L343+L344+L345+L346+L347+L348</f>
        <v>0</v>
      </c>
      <c r="M339" s="172">
        <f>+M340+M342+M343+M344+M345+M346+M347+M348</f>
        <v>0</v>
      </c>
      <c r="N339" s="172">
        <f>+N340+N342+N343+N344+N345+N346+N347+N348</f>
        <v>1505205</v>
      </c>
      <c r="O339" s="172">
        <f>+O340+O342+O343+O344+O345+O346+O347+O348</f>
        <v>1505205</v>
      </c>
      <c r="P339" s="172">
        <f t="shared" si="77"/>
        <v>-1505205</v>
      </c>
      <c r="Q339" s="142"/>
      <c r="R339" s="43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9"/>
      <c r="DD339" s="9"/>
      <c r="DE339" s="9"/>
      <c r="DF339" s="9"/>
      <c r="DG339" s="9"/>
      <c r="DH339" s="9"/>
      <c r="DI339" s="9"/>
      <c r="DJ339" s="9"/>
      <c r="DK339" s="9"/>
      <c r="DL339" s="9"/>
      <c r="DM339" s="9"/>
      <c r="DN339" s="9"/>
      <c r="DO339" s="9"/>
      <c r="DP339" s="9"/>
      <c r="DQ339" s="9"/>
      <c r="DR339" s="9"/>
      <c r="DS339" s="9"/>
      <c r="DT339" s="9"/>
      <c r="DU339" s="9"/>
      <c r="DV339" s="9"/>
      <c r="DW339" s="9"/>
      <c r="DX339" s="9"/>
      <c r="DY339" s="9"/>
      <c r="DZ339" s="9"/>
      <c r="EA339" s="9"/>
      <c r="EB339" s="9"/>
      <c r="EC339" s="9"/>
      <c r="ED339" s="9"/>
      <c r="EE339" s="9"/>
      <c r="EF339" s="9"/>
      <c r="EG339" s="9"/>
      <c r="EH339" s="9"/>
      <c r="EI339" s="9"/>
      <c r="EJ339" s="9"/>
      <c r="EK339" s="9"/>
      <c r="EL339" s="9"/>
      <c r="EM339" s="9"/>
      <c r="EN339" s="9"/>
      <c r="EO339" s="9"/>
      <c r="EP339" s="9"/>
      <c r="EQ339" s="9"/>
      <c r="ER339" s="9"/>
      <c r="ES339" s="9"/>
      <c r="ET339" s="9"/>
      <c r="EU339" s="9"/>
      <c r="EV339" s="9"/>
      <c r="EW339" s="9"/>
      <c r="EX339" s="9"/>
    </row>
    <row r="340" spans="1:154" ht="20.25" x14ac:dyDescent="0.2">
      <c r="A340" s="100"/>
      <c r="B340" s="99"/>
      <c r="C340" s="99"/>
      <c r="D340" s="99"/>
      <c r="E340" s="99"/>
      <c r="F340" s="99"/>
      <c r="G340" s="103" t="s">
        <v>430</v>
      </c>
      <c r="H340" s="143">
        <v>1552000</v>
      </c>
      <c r="I340" s="143">
        <f>O340</f>
        <v>1505205</v>
      </c>
      <c r="J340" s="143">
        <f t="shared" si="80"/>
        <v>46795</v>
      </c>
      <c r="K340" s="140"/>
      <c r="L340" s="143"/>
      <c r="M340" s="144"/>
      <c r="N340" s="143">
        <v>1505205</v>
      </c>
      <c r="O340" s="145">
        <f t="shared" ref="O340:O356" si="83">M340+N340</f>
        <v>1505205</v>
      </c>
      <c r="P340" s="145">
        <f t="shared" si="77"/>
        <v>-1505205</v>
      </c>
      <c r="Q340" s="142"/>
      <c r="R340" s="43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9"/>
      <c r="DD340" s="9"/>
      <c r="DE340" s="9"/>
      <c r="DF340" s="9"/>
      <c r="DG340" s="9"/>
      <c r="DH340" s="9"/>
      <c r="DI340" s="9"/>
      <c r="DJ340" s="9"/>
      <c r="DK340" s="9"/>
      <c r="DL340" s="9"/>
      <c r="DM340" s="9"/>
      <c r="DN340" s="9"/>
      <c r="DO340" s="9"/>
      <c r="DP340" s="9"/>
      <c r="DQ340" s="9"/>
      <c r="DR340" s="9"/>
      <c r="DS340" s="9"/>
      <c r="DT340" s="9"/>
      <c r="DU340" s="9"/>
      <c r="DV340" s="9"/>
      <c r="DW340" s="9"/>
      <c r="DX340" s="9"/>
      <c r="DY340" s="9"/>
      <c r="DZ340" s="9"/>
      <c r="EA340" s="9"/>
      <c r="EB340" s="9"/>
      <c r="EC340" s="9"/>
      <c r="ED340" s="9"/>
      <c r="EE340" s="9"/>
      <c r="EF340" s="9"/>
      <c r="EG340" s="9"/>
      <c r="EH340" s="9"/>
      <c r="EI340" s="9"/>
      <c r="EJ340" s="9"/>
      <c r="EK340" s="9"/>
      <c r="EL340" s="9"/>
      <c r="EM340" s="9"/>
      <c r="EN340" s="9"/>
      <c r="EO340" s="9"/>
      <c r="EP340" s="9"/>
      <c r="EQ340" s="9"/>
      <c r="ER340" s="9"/>
      <c r="ES340" s="9"/>
      <c r="ET340" s="9"/>
      <c r="EU340" s="9"/>
      <c r="EV340" s="9"/>
      <c r="EW340" s="9"/>
      <c r="EX340" s="9"/>
    </row>
    <row r="341" spans="1:154" ht="20.25" x14ac:dyDescent="0.2">
      <c r="A341" s="100"/>
      <c r="B341" s="99"/>
      <c r="C341" s="99"/>
      <c r="D341" s="99"/>
      <c r="E341" s="99"/>
      <c r="F341" s="99"/>
      <c r="G341" s="173" t="s">
        <v>425</v>
      </c>
      <c r="H341" s="143"/>
      <c r="I341" s="143">
        <f>O341</f>
        <v>147882</v>
      </c>
      <c r="J341" s="143"/>
      <c r="K341" s="140"/>
      <c r="L341" s="143"/>
      <c r="M341" s="144"/>
      <c r="N341" s="143">
        <v>147882</v>
      </c>
      <c r="O341" s="145">
        <f>M341+N341</f>
        <v>147882</v>
      </c>
      <c r="P341" s="145"/>
      <c r="Q341" s="142"/>
      <c r="R341" s="43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9"/>
      <c r="DD341" s="9"/>
      <c r="DE341" s="9"/>
      <c r="DF341" s="9"/>
      <c r="DG341" s="9"/>
      <c r="DH341" s="9"/>
      <c r="DI341" s="9"/>
      <c r="DJ341" s="9"/>
      <c r="DK341" s="9"/>
      <c r="DL341" s="9"/>
      <c r="DM341" s="9"/>
      <c r="DN341" s="9"/>
      <c r="DO341" s="9"/>
      <c r="DP341" s="9"/>
      <c r="DQ341" s="9"/>
      <c r="DR341" s="9"/>
      <c r="DS341" s="9"/>
      <c r="DT341" s="9"/>
      <c r="DU341" s="9"/>
      <c r="DV341" s="9"/>
      <c r="DW341" s="9"/>
      <c r="DX341" s="9"/>
      <c r="DY341" s="9"/>
      <c r="DZ341" s="9"/>
      <c r="EA341" s="9"/>
      <c r="EB341" s="9"/>
      <c r="EC341" s="9"/>
      <c r="ED341" s="9"/>
      <c r="EE341" s="9"/>
      <c r="EF341" s="9"/>
      <c r="EG341" s="9"/>
      <c r="EH341" s="9"/>
      <c r="EI341" s="9"/>
      <c r="EJ341" s="9"/>
      <c r="EK341" s="9"/>
      <c r="EL341" s="9"/>
      <c r="EM341" s="9"/>
      <c r="EN341" s="9"/>
      <c r="EO341" s="9"/>
      <c r="EP341" s="9"/>
      <c r="EQ341" s="9"/>
      <c r="ER341" s="9"/>
      <c r="ES341" s="9"/>
      <c r="ET341" s="9"/>
      <c r="EU341" s="9"/>
      <c r="EV341" s="9"/>
      <c r="EW341" s="9"/>
      <c r="EX341" s="9"/>
    </row>
    <row r="342" spans="1:154" ht="20.25" x14ac:dyDescent="0.2">
      <c r="A342" s="100"/>
      <c r="B342" s="99"/>
      <c r="C342" s="99"/>
      <c r="D342" s="99"/>
      <c r="E342" s="99"/>
      <c r="F342" s="99"/>
      <c r="G342" s="103" t="s">
        <v>184</v>
      </c>
      <c r="H342" s="143"/>
      <c r="I342" s="143"/>
      <c r="J342" s="143">
        <f t="shared" si="80"/>
        <v>0</v>
      </c>
      <c r="K342" s="140"/>
      <c r="L342" s="143"/>
      <c r="M342" s="144"/>
      <c r="N342" s="143"/>
      <c r="O342" s="145">
        <f t="shared" si="83"/>
        <v>0</v>
      </c>
      <c r="P342" s="145">
        <f t="shared" si="77"/>
        <v>0</v>
      </c>
      <c r="Q342" s="142"/>
      <c r="R342" s="43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9"/>
      <c r="DD342" s="9"/>
      <c r="DE342" s="9"/>
      <c r="DF342" s="9"/>
      <c r="DG342" s="9"/>
      <c r="DH342" s="9"/>
      <c r="DI342" s="9"/>
      <c r="DJ342" s="9"/>
      <c r="DK342" s="9"/>
      <c r="DL342" s="9"/>
      <c r="DM342" s="9"/>
      <c r="DN342" s="9"/>
      <c r="DO342" s="9"/>
      <c r="DP342" s="9"/>
      <c r="DQ342" s="9"/>
      <c r="DR342" s="9"/>
      <c r="DS342" s="9"/>
      <c r="DT342" s="9"/>
      <c r="DU342" s="9"/>
      <c r="DV342" s="9"/>
      <c r="DW342" s="9"/>
      <c r="DX342" s="9"/>
      <c r="DY342" s="9"/>
      <c r="DZ342" s="9"/>
      <c r="EA342" s="9"/>
      <c r="EB342" s="9"/>
      <c r="EC342" s="9"/>
      <c r="ED342" s="9"/>
      <c r="EE342" s="9"/>
      <c r="EF342" s="9"/>
      <c r="EG342" s="9"/>
      <c r="EH342" s="9"/>
      <c r="EI342" s="9"/>
      <c r="EJ342" s="9"/>
      <c r="EK342" s="9"/>
      <c r="EL342" s="9"/>
      <c r="EM342" s="9"/>
      <c r="EN342" s="9"/>
      <c r="EO342" s="9"/>
      <c r="EP342" s="9"/>
      <c r="EQ342" s="9"/>
      <c r="ER342" s="9"/>
      <c r="ES342" s="9"/>
      <c r="ET342" s="9"/>
      <c r="EU342" s="9"/>
      <c r="EV342" s="9"/>
      <c r="EW342" s="9"/>
      <c r="EX342" s="9"/>
    </row>
    <row r="343" spans="1:154" ht="20.25" x14ac:dyDescent="0.2">
      <c r="A343" s="100"/>
      <c r="B343" s="99"/>
      <c r="C343" s="99"/>
      <c r="D343" s="99"/>
      <c r="E343" s="99"/>
      <c r="F343" s="99"/>
      <c r="G343" s="103" t="s">
        <v>320</v>
      </c>
      <c r="H343" s="143"/>
      <c r="I343" s="143"/>
      <c r="J343" s="143">
        <f t="shared" si="80"/>
        <v>0</v>
      </c>
      <c r="K343" s="140"/>
      <c r="L343" s="143"/>
      <c r="M343" s="144"/>
      <c r="N343" s="143"/>
      <c r="O343" s="145">
        <f t="shared" si="83"/>
        <v>0</v>
      </c>
      <c r="P343" s="145">
        <f t="shared" si="77"/>
        <v>0</v>
      </c>
      <c r="Q343" s="142"/>
      <c r="R343" s="43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9"/>
      <c r="DD343" s="9"/>
      <c r="DE343" s="9"/>
      <c r="DF343" s="9"/>
      <c r="DG343" s="9"/>
      <c r="DH343" s="9"/>
      <c r="DI343" s="9"/>
      <c r="DJ343" s="9"/>
      <c r="DK343" s="9"/>
      <c r="DL343" s="9"/>
      <c r="DM343" s="9"/>
      <c r="DN343" s="9"/>
      <c r="DO343" s="9"/>
      <c r="DP343" s="9"/>
      <c r="DQ343" s="9"/>
      <c r="DR343" s="9"/>
      <c r="DS343" s="9"/>
      <c r="DT343" s="9"/>
      <c r="DU343" s="9"/>
      <c r="DV343" s="9"/>
      <c r="DW343" s="9"/>
      <c r="DX343" s="9"/>
      <c r="DY343" s="9"/>
      <c r="DZ343" s="9"/>
      <c r="EA343" s="9"/>
      <c r="EB343" s="9"/>
      <c r="EC343" s="9"/>
      <c r="ED343" s="9"/>
      <c r="EE343" s="9"/>
      <c r="EF343" s="9"/>
      <c r="EG343" s="9"/>
      <c r="EH343" s="9"/>
      <c r="EI343" s="9"/>
      <c r="EJ343" s="9"/>
      <c r="EK343" s="9"/>
      <c r="EL343" s="9"/>
      <c r="EM343" s="9"/>
      <c r="EN343" s="9"/>
      <c r="EO343" s="9"/>
      <c r="EP343" s="9"/>
      <c r="EQ343" s="9"/>
      <c r="ER343" s="9"/>
      <c r="ES343" s="9"/>
      <c r="ET343" s="9"/>
      <c r="EU343" s="9"/>
      <c r="EV343" s="9"/>
      <c r="EW343" s="9"/>
      <c r="EX343" s="9"/>
    </row>
    <row r="344" spans="1:154" ht="20.25" x14ac:dyDescent="0.2">
      <c r="A344" s="100"/>
      <c r="B344" s="99"/>
      <c r="C344" s="99"/>
      <c r="D344" s="99"/>
      <c r="E344" s="99"/>
      <c r="F344" s="99"/>
      <c r="G344" s="103" t="s">
        <v>321</v>
      </c>
      <c r="H344" s="143"/>
      <c r="I344" s="143"/>
      <c r="J344" s="143">
        <f t="shared" si="80"/>
        <v>0</v>
      </c>
      <c r="K344" s="140"/>
      <c r="L344" s="143"/>
      <c r="M344" s="144"/>
      <c r="N344" s="143"/>
      <c r="O344" s="145">
        <f t="shared" si="83"/>
        <v>0</v>
      </c>
      <c r="P344" s="145">
        <f t="shared" si="77"/>
        <v>0</v>
      </c>
      <c r="Q344" s="142"/>
      <c r="R344" s="43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9"/>
      <c r="DD344" s="9"/>
      <c r="DE344" s="9"/>
      <c r="DF344" s="9"/>
      <c r="DG344" s="9"/>
      <c r="DH344" s="9"/>
      <c r="DI344" s="9"/>
      <c r="DJ344" s="9"/>
      <c r="DK344" s="9"/>
      <c r="DL344" s="9"/>
      <c r="DM344" s="9"/>
      <c r="DN344" s="9"/>
      <c r="DO344" s="9"/>
      <c r="DP344" s="9"/>
      <c r="DQ344" s="9"/>
      <c r="DR344" s="9"/>
      <c r="DS344" s="9"/>
      <c r="DT344" s="9"/>
      <c r="DU344" s="9"/>
      <c r="DV344" s="9"/>
      <c r="DW344" s="9"/>
      <c r="DX344" s="9"/>
      <c r="DY344" s="9"/>
      <c r="DZ344" s="9"/>
      <c r="EA344" s="9"/>
      <c r="EB344" s="9"/>
      <c r="EC344" s="9"/>
      <c r="ED344" s="9"/>
      <c r="EE344" s="9"/>
      <c r="EF344" s="9"/>
      <c r="EG344" s="9"/>
      <c r="EH344" s="9"/>
      <c r="EI344" s="9"/>
      <c r="EJ344" s="9"/>
      <c r="EK344" s="9"/>
      <c r="EL344" s="9"/>
      <c r="EM344" s="9"/>
      <c r="EN344" s="9"/>
      <c r="EO344" s="9"/>
      <c r="EP344" s="9"/>
      <c r="EQ344" s="9"/>
      <c r="ER344" s="9"/>
      <c r="ES344" s="9"/>
      <c r="ET344" s="9"/>
      <c r="EU344" s="9"/>
      <c r="EV344" s="9"/>
      <c r="EW344" s="9"/>
      <c r="EX344" s="9"/>
    </row>
    <row r="345" spans="1:154" ht="20.25" x14ac:dyDescent="0.2">
      <c r="A345" s="100"/>
      <c r="B345" s="99"/>
      <c r="C345" s="99"/>
      <c r="D345" s="99"/>
      <c r="E345" s="99"/>
      <c r="F345" s="99"/>
      <c r="G345" s="103" t="s">
        <v>185</v>
      </c>
      <c r="H345" s="143"/>
      <c r="I345" s="143"/>
      <c r="J345" s="143">
        <f t="shared" si="80"/>
        <v>0</v>
      </c>
      <c r="K345" s="140"/>
      <c r="L345" s="143"/>
      <c r="M345" s="144"/>
      <c r="N345" s="143"/>
      <c r="O345" s="145">
        <f t="shared" si="83"/>
        <v>0</v>
      </c>
      <c r="P345" s="145">
        <f t="shared" si="77"/>
        <v>0</v>
      </c>
      <c r="Q345" s="142"/>
      <c r="R345" s="43"/>
      <c r="S345" s="14"/>
      <c r="T345" s="14"/>
      <c r="U345" s="14"/>
      <c r="V345" s="14"/>
      <c r="W345" s="14"/>
      <c r="X345" s="21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9"/>
      <c r="DD345" s="9"/>
      <c r="DE345" s="9"/>
      <c r="DF345" s="9"/>
      <c r="DG345" s="9"/>
      <c r="DH345" s="9"/>
      <c r="DI345" s="9"/>
      <c r="DJ345" s="9"/>
      <c r="DK345" s="9"/>
      <c r="DL345" s="9"/>
      <c r="DM345" s="9"/>
      <c r="DN345" s="9"/>
      <c r="DO345" s="9"/>
      <c r="DP345" s="9"/>
      <c r="DQ345" s="9"/>
      <c r="DR345" s="9"/>
      <c r="DS345" s="9"/>
      <c r="DT345" s="9"/>
      <c r="DU345" s="9"/>
      <c r="DV345" s="9"/>
      <c r="DW345" s="9"/>
      <c r="DX345" s="9"/>
      <c r="DY345" s="9"/>
      <c r="DZ345" s="9"/>
      <c r="EA345" s="9"/>
      <c r="EB345" s="9"/>
      <c r="EC345" s="9"/>
      <c r="ED345" s="9"/>
      <c r="EE345" s="9"/>
      <c r="EF345" s="9"/>
      <c r="EG345" s="9"/>
      <c r="EH345" s="9"/>
      <c r="EI345" s="9"/>
      <c r="EJ345" s="9"/>
      <c r="EK345" s="9"/>
      <c r="EL345" s="9"/>
      <c r="EM345" s="9"/>
      <c r="EN345" s="9"/>
      <c r="EO345" s="9"/>
      <c r="EP345" s="9"/>
      <c r="EQ345" s="9"/>
      <c r="ER345" s="9"/>
      <c r="ES345" s="9"/>
      <c r="ET345" s="9"/>
      <c r="EU345" s="9"/>
      <c r="EV345" s="9"/>
      <c r="EW345" s="9"/>
      <c r="EX345" s="9"/>
    </row>
    <row r="346" spans="1:154" ht="20.25" x14ac:dyDescent="0.2">
      <c r="A346" s="100"/>
      <c r="B346" s="99"/>
      <c r="C346" s="99"/>
      <c r="D346" s="99"/>
      <c r="E346" s="99"/>
      <c r="F346" s="99"/>
      <c r="G346" s="103" t="s">
        <v>322</v>
      </c>
      <c r="H346" s="143"/>
      <c r="I346" s="143"/>
      <c r="J346" s="143">
        <f t="shared" si="80"/>
        <v>0</v>
      </c>
      <c r="K346" s="140"/>
      <c r="L346" s="143"/>
      <c r="M346" s="144"/>
      <c r="N346" s="143"/>
      <c r="O346" s="145">
        <f t="shared" si="83"/>
        <v>0</v>
      </c>
      <c r="P346" s="145">
        <f t="shared" si="77"/>
        <v>0</v>
      </c>
      <c r="Q346" s="142"/>
      <c r="R346" s="43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9"/>
      <c r="DD346" s="9"/>
      <c r="DE346" s="9"/>
      <c r="DF346" s="9"/>
      <c r="DG346" s="9"/>
      <c r="DH346" s="9"/>
      <c r="DI346" s="9"/>
      <c r="DJ346" s="9"/>
      <c r="DK346" s="9"/>
      <c r="DL346" s="9"/>
      <c r="DM346" s="9"/>
      <c r="DN346" s="9"/>
      <c r="DO346" s="9"/>
      <c r="DP346" s="9"/>
      <c r="DQ346" s="9"/>
      <c r="DR346" s="9"/>
      <c r="DS346" s="9"/>
      <c r="DT346" s="9"/>
      <c r="DU346" s="9"/>
      <c r="DV346" s="9"/>
      <c r="DW346" s="9"/>
      <c r="DX346" s="9"/>
      <c r="DY346" s="9"/>
      <c r="DZ346" s="9"/>
      <c r="EA346" s="9"/>
      <c r="EB346" s="9"/>
      <c r="EC346" s="9"/>
      <c r="ED346" s="9"/>
      <c r="EE346" s="9"/>
      <c r="EF346" s="9"/>
      <c r="EG346" s="9"/>
      <c r="EH346" s="9"/>
      <c r="EI346" s="9"/>
      <c r="EJ346" s="9"/>
      <c r="EK346" s="9"/>
      <c r="EL346" s="9"/>
      <c r="EM346" s="9"/>
      <c r="EN346" s="9"/>
      <c r="EO346" s="9"/>
      <c r="EP346" s="9"/>
      <c r="EQ346" s="9"/>
      <c r="ER346" s="9"/>
      <c r="ES346" s="9"/>
      <c r="ET346" s="9"/>
      <c r="EU346" s="9"/>
      <c r="EV346" s="9"/>
      <c r="EW346" s="9"/>
      <c r="EX346" s="9"/>
    </row>
    <row r="347" spans="1:154" ht="20.25" x14ac:dyDescent="0.2">
      <c r="A347" s="100"/>
      <c r="B347" s="99"/>
      <c r="C347" s="99"/>
      <c r="D347" s="99"/>
      <c r="E347" s="99"/>
      <c r="F347" s="99"/>
      <c r="G347" s="174" t="s">
        <v>323</v>
      </c>
      <c r="H347" s="143"/>
      <c r="I347" s="143"/>
      <c r="J347" s="143">
        <f t="shared" si="80"/>
        <v>0</v>
      </c>
      <c r="K347" s="140"/>
      <c r="L347" s="143"/>
      <c r="M347" s="144"/>
      <c r="N347" s="143"/>
      <c r="O347" s="145">
        <f t="shared" si="83"/>
        <v>0</v>
      </c>
      <c r="P347" s="145">
        <f t="shared" si="77"/>
        <v>0</v>
      </c>
      <c r="Q347" s="142"/>
      <c r="R347" s="43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9"/>
      <c r="DD347" s="9"/>
      <c r="DE347" s="9"/>
      <c r="DF347" s="9"/>
      <c r="DG347" s="9"/>
      <c r="DH347" s="9"/>
      <c r="DI347" s="9"/>
      <c r="DJ347" s="9"/>
      <c r="DK347" s="9"/>
      <c r="DL347" s="9"/>
      <c r="DM347" s="9"/>
      <c r="DN347" s="9"/>
      <c r="DO347" s="9"/>
      <c r="DP347" s="9"/>
      <c r="DQ347" s="9"/>
      <c r="DR347" s="9"/>
      <c r="DS347" s="9"/>
      <c r="DT347" s="9"/>
      <c r="DU347" s="9"/>
      <c r="DV347" s="9"/>
      <c r="DW347" s="9"/>
      <c r="DX347" s="9"/>
      <c r="DY347" s="9"/>
      <c r="DZ347" s="9"/>
      <c r="EA347" s="9"/>
      <c r="EB347" s="9"/>
      <c r="EC347" s="9"/>
      <c r="ED347" s="9"/>
      <c r="EE347" s="9"/>
      <c r="EF347" s="9"/>
      <c r="EG347" s="9"/>
      <c r="EH347" s="9"/>
      <c r="EI347" s="9"/>
      <c r="EJ347" s="9"/>
      <c r="EK347" s="9"/>
      <c r="EL347" s="9"/>
      <c r="EM347" s="9"/>
      <c r="EN347" s="9"/>
      <c r="EO347" s="9"/>
      <c r="EP347" s="9"/>
      <c r="EQ347" s="9"/>
      <c r="ER347" s="9"/>
      <c r="ES347" s="9"/>
      <c r="ET347" s="9"/>
      <c r="EU347" s="9"/>
      <c r="EV347" s="9"/>
      <c r="EW347" s="9"/>
      <c r="EX347" s="9"/>
    </row>
    <row r="348" spans="1:154" ht="20.25" x14ac:dyDescent="0.2">
      <c r="A348" s="100"/>
      <c r="B348" s="99"/>
      <c r="C348" s="99"/>
      <c r="D348" s="99"/>
      <c r="E348" s="99"/>
      <c r="F348" s="99"/>
      <c r="G348" s="174" t="s">
        <v>324</v>
      </c>
      <c r="H348" s="143"/>
      <c r="I348" s="143"/>
      <c r="J348" s="143">
        <f t="shared" si="80"/>
        <v>0</v>
      </c>
      <c r="K348" s="140"/>
      <c r="L348" s="143"/>
      <c r="M348" s="144"/>
      <c r="N348" s="143"/>
      <c r="O348" s="145">
        <f t="shared" si="83"/>
        <v>0</v>
      </c>
      <c r="P348" s="145">
        <f t="shared" si="77"/>
        <v>0</v>
      </c>
      <c r="Q348" s="142"/>
      <c r="R348" s="43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9"/>
      <c r="DD348" s="9"/>
      <c r="DE348" s="9"/>
      <c r="DF348" s="9"/>
      <c r="DG348" s="9"/>
      <c r="DH348" s="9"/>
      <c r="DI348" s="9"/>
      <c r="DJ348" s="9"/>
      <c r="DK348" s="9"/>
      <c r="DL348" s="9"/>
      <c r="DM348" s="9"/>
      <c r="DN348" s="9"/>
      <c r="DO348" s="9"/>
      <c r="DP348" s="9"/>
      <c r="DQ348" s="9"/>
      <c r="DR348" s="9"/>
      <c r="DS348" s="9"/>
      <c r="DT348" s="9"/>
      <c r="DU348" s="9"/>
      <c r="DV348" s="9"/>
      <c r="DW348" s="9"/>
      <c r="DX348" s="9"/>
      <c r="DY348" s="9"/>
      <c r="DZ348" s="9"/>
      <c r="EA348" s="9"/>
      <c r="EB348" s="9"/>
      <c r="EC348" s="9"/>
      <c r="ED348" s="9"/>
      <c r="EE348" s="9"/>
      <c r="EF348" s="9"/>
      <c r="EG348" s="9"/>
      <c r="EH348" s="9"/>
      <c r="EI348" s="9"/>
      <c r="EJ348" s="9"/>
      <c r="EK348" s="9"/>
      <c r="EL348" s="9"/>
      <c r="EM348" s="9"/>
      <c r="EN348" s="9"/>
      <c r="EO348" s="9"/>
      <c r="EP348" s="9"/>
      <c r="EQ348" s="9"/>
      <c r="ER348" s="9"/>
      <c r="ES348" s="9"/>
      <c r="ET348" s="9"/>
      <c r="EU348" s="9"/>
      <c r="EV348" s="9"/>
      <c r="EW348" s="9"/>
      <c r="EX348" s="9"/>
    </row>
    <row r="349" spans="1:154" ht="20.25" x14ac:dyDescent="0.2">
      <c r="A349" s="100"/>
      <c r="B349" s="99"/>
      <c r="C349" s="99"/>
      <c r="D349" s="99"/>
      <c r="E349" s="99"/>
      <c r="F349" s="99"/>
      <c r="G349" s="103" t="s">
        <v>431</v>
      </c>
      <c r="H349" s="143">
        <v>10000</v>
      </c>
      <c r="I349" s="143">
        <f>O349</f>
        <v>55233</v>
      </c>
      <c r="J349" s="143">
        <f t="shared" si="80"/>
        <v>-45233</v>
      </c>
      <c r="K349" s="140"/>
      <c r="L349" s="143"/>
      <c r="M349" s="144"/>
      <c r="N349" s="143">
        <v>55233</v>
      </c>
      <c r="O349" s="145">
        <f t="shared" si="83"/>
        <v>55233</v>
      </c>
      <c r="P349" s="145">
        <f t="shared" si="77"/>
        <v>-55233</v>
      </c>
      <c r="Q349" s="142"/>
      <c r="R349" s="43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9"/>
      <c r="DD349" s="9"/>
      <c r="DE349" s="9"/>
      <c r="DF349" s="9"/>
      <c r="DG349" s="9"/>
      <c r="DH349" s="9"/>
      <c r="DI349" s="9"/>
      <c r="DJ349" s="9"/>
      <c r="DK349" s="9"/>
      <c r="DL349" s="9"/>
      <c r="DM349" s="9"/>
      <c r="DN349" s="9"/>
      <c r="DO349" s="9"/>
      <c r="DP349" s="9"/>
      <c r="DQ349" s="9"/>
      <c r="DR349" s="9"/>
      <c r="DS349" s="9"/>
      <c r="DT349" s="9"/>
      <c r="DU349" s="9"/>
      <c r="DV349" s="9"/>
      <c r="DW349" s="9"/>
      <c r="DX349" s="9"/>
      <c r="DY349" s="9"/>
      <c r="DZ349" s="9"/>
      <c r="EA349" s="9"/>
      <c r="EB349" s="9"/>
      <c r="EC349" s="9"/>
      <c r="ED349" s="9"/>
      <c r="EE349" s="9"/>
      <c r="EF349" s="9"/>
      <c r="EG349" s="9"/>
      <c r="EH349" s="9"/>
      <c r="EI349" s="9"/>
      <c r="EJ349" s="9"/>
      <c r="EK349" s="9"/>
      <c r="EL349" s="9"/>
      <c r="EM349" s="9"/>
      <c r="EN349" s="9"/>
      <c r="EO349" s="9"/>
      <c r="EP349" s="9"/>
      <c r="EQ349" s="9"/>
      <c r="ER349" s="9"/>
      <c r="ES349" s="9"/>
      <c r="ET349" s="9"/>
      <c r="EU349" s="9"/>
      <c r="EV349" s="9"/>
      <c r="EW349" s="9"/>
      <c r="EX349" s="9"/>
    </row>
    <row r="350" spans="1:154" ht="20.25" x14ac:dyDescent="0.2">
      <c r="A350" s="100"/>
      <c r="B350" s="99"/>
      <c r="C350" s="99"/>
      <c r="D350" s="99"/>
      <c r="E350" s="99"/>
      <c r="F350" s="99"/>
      <c r="G350" s="173" t="s">
        <v>426</v>
      </c>
      <c r="H350" s="143"/>
      <c r="I350" s="143">
        <f>O350</f>
        <v>5518</v>
      </c>
      <c r="J350" s="143"/>
      <c r="K350" s="140"/>
      <c r="L350" s="143"/>
      <c r="M350" s="144"/>
      <c r="N350" s="143">
        <v>5518</v>
      </c>
      <c r="O350" s="145">
        <f>M350+N350</f>
        <v>5518</v>
      </c>
      <c r="P350" s="145"/>
      <c r="Q350" s="142"/>
      <c r="R350" s="43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9"/>
      <c r="DD350" s="9"/>
      <c r="DE350" s="9"/>
      <c r="DF350" s="9"/>
      <c r="DG350" s="9"/>
      <c r="DH350" s="9"/>
      <c r="DI350" s="9"/>
      <c r="DJ350" s="9"/>
      <c r="DK350" s="9"/>
      <c r="DL350" s="9"/>
      <c r="DM350" s="9"/>
      <c r="DN350" s="9"/>
      <c r="DO350" s="9"/>
      <c r="DP350" s="9"/>
      <c r="DQ350" s="9"/>
      <c r="DR350" s="9"/>
      <c r="DS350" s="9"/>
      <c r="DT350" s="9"/>
      <c r="DU350" s="9"/>
      <c r="DV350" s="9"/>
      <c r="DW350" s="9"/>
      <c r="DX350" s="9"/>
      <c r="DY350" s="9"/>
      <c r="DZ350" s="9"/>
      <c r="EA350" s="9"/>
      <c r="EB350" s="9"/>
      <c r="EC350" s="9"/>
      <c r="ED350" s="9"/>
      <c r="EE350" s="9"/>
      <c r="EF350" s="9"/>
      <c r="EG350" s="9"/>
      <c r="EH350" s="9"/>
      <c r="EI350" s="9"/>
      <c r="EJ350" s="9"/>
      <c r="EK350" s="9"/>
      <c r="EL350" s="9"/>
      <c r="EM350" s="9"/>
      <c r="EN350" s="9"/>
      <c r="EO350" s="9"/>
      <c r="EP350" s="9"/>
      <c r="EQ350" s="9"/>
      <c r="ER350" s="9"/>
      <c r="ES350" s="9"/>
      <c r="ET350" s="9"/>
      <c r="EU350" s="9"/>
      <c r="EV350" s="9"/>
      <c r="EW350" s="9"/>
      <c r="EX350" s="9"/>
    </row>
    <row r="351" spans="1:154" s="24" customFormat="1" ht="20.25" x14ac:dyDescent="0.2">
      <c r="A351" s="175"/>
      <c r="B351" s="176"/>
      <c r="C351" s="176"/>
      <c r="D351" s="176"/>
      <c r="E351" s="176"/>
      <c r="F351" s="176"/>
      <c r="G351" s="103" t="s">
        <v>186</v>
      </c>
      <c r="H351" s="177">
        <v>10000</v>
      </c>
      <c r="I351" s="177">
        <f>O351</f>
        <v>5202</v>
      </c>
      <c r="J351" s="143">
        <f t="shared" si="80"/>
        <v>4798</v>
      </c>
      <c r="K351" s="140"/>
      <c r="L351" s="177"/>
      <c r="M351" s="178"/>
      <c r="N351" s="177">
        <v>5202</v>
      </c>
      <c r="O351" s="179">
        <f t="shared" si="83"/>
        <v>5202</v>
      </c>
      <c r="P351" s="179">
        <f t="shared" si="77"/>
        <v>-5202</v>
      </c>
      <c r="Q351" s="142"/>
      <c r="R351" s="43"/>
      <c r="S351" s="21"/>
      <c r="T351" s="21"/>
      <c r="U351" s="21"/>
      <c r="V351" s="21"/>
      <c r="W351" s="21"/>
      <c r="X351" s="14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2"/>
      <c r="AT351" s="22"/>
      <c r="AU351" s="22"/>
      <c r="AV351" s="22"/>
      <c r="AW351" s="22"/>
      <c r="AX351" s="22"/>
      <c r="AY351" s="22"/>
      <c r="AZ351" s="22"/>
      <c r="BA351" s="22"/>
      <c r="BB351" s="22"/>
      <c r="BC351" s="22"/>
      <c r="BD351" s="22"/>
      <c r="BE351" s="22"/>
      <c r="BF351" s="22"/>
      <c r="BG351" s="22"/>
      <c r="BH351" s="22"/>
      <c r="BI351" s="22"/>
      <c r="BJ351" s="22"/>
      <c r="BK351" s="22"/>
      <c r="BL351" s="22"/>
      <c r="BM351" s="22"/>
      <c r="BN351" s="22"/>
      <c r="BO351" s="22"/>
      <c r="BP351" s="22"/>
      <c r="BQ351" s="22"/>
      <c r="BR351" s="22"/>
      <c r="BS351" s="22"/>
      <c r="BT351" s="22"/>
      <c r="BU351" s="22"/>
      <c r="BV351" s="22"/>
      <c r="BW351" s="22"/>
      <c r="BX351" s="22"/>
      <c r="BY351" s="22"/>
      <c r="BZ351" s="22"/>
      <c r="CA351" s="22"/>
      <c r="CB351" s="22"/>
      <c r="CC351" s="22"/>
      <c r="CD351" s="22"/>
      <c r="CE351" s="22"/>
      <c r="CF351" s="22"/>
      <c r="CG351" s="22"/>
      <c r="CH351" s="22"/>
      <c r="CI351" s="22"/>
      <c r="CJ351" s="22"/>
      <c r="CK351" s="22"/>
      <c r="CL351" s="22"/>
      <c r="CM351" s="22"/>
      <c r="CN351" s="22"/>
      <c r="CO351" s="22"/>
      <c r="CP351" s="22"/>
      <c r="CQ351" s="22"/>
      <c r="CR351" s="22"/>
      <c r="CS351" s="22"/>
      <c r="CT351" s="22"/>
      <c r="CU351" s="22"/>
      <c r="CV351" s="22"/>
      <c r="CW351" s="22"/>
      <c r="CX351" s="22"/>
      <c r="CY351" s="22"/>
      <c r="CZ351" s="22"/>
      <c r="DA351" s="22"/>
      <c r="DB351" s="22"/>
      <c r="DC351" s="23"/>
      <c r="DD351" s="23"/>
      <c r="DE351" s="23"/>
      <c r="DF351" s="23"/>
      <c r="DG351" s="23"/>
      <c r="DH351" s="23"/>
      <c r="DI351" s="23"/>
      <c r="DJ351" s="23"/>
      <c r="DK351" s="23"/>
      <c r="DL351" s="23"/>
      <c r="DM351" s="23"/>
      <c r="DN351" s="23"/>
      <c r="DO351" s="23"/>
      <c r="DP351" s="23"/>
      <c r="DQ351" s="23"/>
      <c r="DR351" s="23"/>
      <c r="DS351" s="23"/>
      <c r="DT351" s="23"/>
      <c r="DU351" s="23"/>
      <c r="DV351" s="23"/>
      <c r="DW351" s="23"/>
      <c r="DX351" s="23"/>
      <c r="DY351" s="23"/>
      <c r="DZ351" s="23"/>
      <c r="EA351" s="23"/>
      <c r="EB351" s="23"/>
      <c r="EC351" s="23"/>
      <c r="ED351" s="23"/>
      <c r="EE351" s="23"/>
      <c r="EF351" s="23"/>
      <c r="EG351" s="23"/>
      <c r="EH351" s="23"/>
      <c r="EI351" s="23"/>
      <c r="EJ351" s="23"/>
      <c r="EK351" s="23"/>
      <c r="EL351" s="23"/>
      <c r="EM351" s="23"/>
      <c r="EN351" s="23"/>
      <c r="EO351" s="23"/>
      <c r="EP351" s="23"/>
      <c r="EQ351" s="23"/>
      <c r="ER351" s="23"/>
      <c r="ES351" s="23"/>
      <c r="ET351" s="23"/>
      <c r="EU351" s="23"/>
      <c r="EV351" s="23"/>
      <c r="EW351" s="23"/>
      <c r="EX351" s="23"/>
    </row>
    <row r="352" spans="1:154" ht="20.25" x14ac:dyDescent="0.2">
      <c r="A352" s="88"/>
      <c r="B352" s="89"/>
      <c r="C352" s="89"/>
      <c r="D352" s="89"/>
      <c r="E352" s="89"/>
      <c r="F352" s="89"/>
      <c r="G352" s="101" t="s">
        <v>187</v>
      </c>
      <c r="H352" s="139">
        <f>+H353+H354+H355+H356</f>
        <v>0</v>
      </c>
      <c r="I352" s="139">
        <f>+I353+I354+I355+I356</f>
        <v>0</v>
      </c>
      <c r="J352" s="143">
        <f t="shared" si="80"/>
        <v>0</v>
      </c>
      <c r="K352" s="140"/>
      <c r="L352" s="139">
        <f>+L353+L354+L355+L356</f>
        <v>0</v>
      </c>
      <c r="M352" s="121">
        <f>+M353+M354+M355+M356</f>
        <v>0</v>
      </c>
      <c r="N352" s="139">
        <f>+N353+N354+N355+N356</f>
        <v>0</v>
      </c>
      <c r="O352" s="139">
        <f>+O353+O354+O355+O356</f>
        <v>0</v>
      </c>
      <c r="P352" s="141">
        <f t="shared" si="77"/>
        <v>0</v>
      </c>
      <c r="Q352" s="142"/>
      <c r="R352" s="43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9"/>
      <c r="DD352" s="9"/>
      <c r="DE352" s="9"/>
      <c r="DF352" s="9"/>
      <c r="DG352" s="9"/>
      <c r="DH352" s="9"/>
      <c r="DI352" s="9"/>
      <c r="DJ352" s="9"/>
      <c r="DK352" s="9"/>
      <c r="DL352" s="9"/>
      <c r="DM352" s="9"/>
      <c r="DN352" s="9"/>
      <c r="DO352" s="9"/>
      <c r="DP352" s="9"/>
      <c r="DQ352" s="9"/>
      <c r="DR352" s="9"/>
      <c r="DS352" s="9"/>
      <c r="DT352" s="9"/>
      <c r="DU352" s="9"/>
      <c r="DV352" s="9"/>
      <c r="DW352" s="9"/>
      <c r="DX352" s="9"/>
      <c r="DY352" s="9"/>
      <c r="DZ352" s="9"/>
      <c r="EA352" s="9"/>
      <c r="EB352" s="9"/>
      <c r="EC352" s="9"/>
      <c r="ED352" s="9"/>
      <c r="EE352" s="9"/>
      <c r="EF352" s="9"/>
      <c r="EG352" s="9"/>
      <c r="EH352" s="9"/>
      <c r="EI352" s="9"/>
      <c r="EJ352" s="9"/>
      <c r="EK352" s="9"/>
      <c r="EL352" s="9"/>
      <c r="EM352" s="9"/>
      <c r="EN352" s="9"/>
      <c r="EO352" s="9"/>
      <c r="EP352" s="9"/>
      <c r="EQ352" s="9"/>
      <c r="ER352" s="9"/>
      <c r="ES352" s="9"/>
      <c r="ET352" s="9"/>
      <c r="EU352" s="9"/>
      <c r="EV352" s="9"/>
      <c r="EW352" s="9"/>
      <c r="EX352" s="9"/>
    </row>
    <row r="353" spans="1:154" ht="20.25" x14ac:dyDescent="0.2">
      <c r="A353" s="100"/>
      <c r="B353" s="99"/>
      <c r="C353" s="99"/>
      <c r="D353" s="99"/>
      <c r="E353" s="99"/>
      <c r="F353" s="99"/>
      <c r="G353" s="103" t="s">
        <v>188</v>
      </c>
      <c r="H353" s="143"/>
      <c r="I353" s="143"/>
      <c r="J353" s="143">
        <f t="shared" si="80"/>
        <v>0</v>
      </c>
      <c r="K353" s="140"/>
      <c r="L353" s="143"/>
      <c r="M353" s="144"/>
      <c r="N353" s="143"/>
      <c r="O353" s="145">
        <f t="shared" si="83"/>
        <v>0</v>
      </c>
      <c r="P353" s="145">
        <f t="shared" si="77"/>
        <v>0</v>
      </c>
      <c r="Q353" s="142"/>
      <c r="R353" s="43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9"/>
      <c r="DD353" s="9"/>
      <c r="DE353" s="9"/>
      <c r="DF353" s="9"/>
      <c r="DG353" s="9"/>
      <c r="DH353" s="9"/>
      <c r="DI353" s="9"/>
      <c r="DJ353" s="9"/>
      <c r="DK353" s="9"/>
      <c r="DL353" s="9"/>
      <c r="DM353" s="9"/>
      <c r="DN353" s="9"/>
      <c r="DO353" s="9"/>
      <c r="DP353" s="9"/>
      <c r="DQ353" s="9"/>
      <c r="DR353" s="9"/>
      <c r="DS353" s="9"/>
      <c r="DT353" s="9"/>
      <c r="DU353" s="9"/>
      <c r="DV353" s="9"/>
      <c r="DW353" s="9"/>
      <c r="DX353" s="9"/>
      <c r="DY353" s="9"/>
      <c r="DZ353" s="9"/>
      <c r="EA353" s="9"/>
      <c r="EB353" s="9"/>
      <c r="EC353" s="9"/>
      <c r="ED353" s="9"/>
      <c r="EE353" s="9"/>
      <c r="EF353" s="9"/>
      <c r="EG353" s="9"/>
      <c r="EH353" s="9"/>
      <c r="EI353" s="9"/>
      <c r="EJ353" s="9"/>
      <c r="EK353" s="9"/>
      <c r="EL353" s="9"/>
      <c r="EM353" s="9"/>
      <c r="EN353" s="9"/>
      <c r="EO353" s="9"/>
      <c r="EP353" s="9"/>
      <c r="EQ353" s="9"/>
      <c r="ER353" s="9"/>
      <c r="ES353" s="9"/>
      <c r="ET353" s="9"/>
      <c r="EU353" s="9"/>
      <c r="EV353" s="9"/>
      <c r="EW353" s="9"/>
      <c r="EX353" s="9"/>
    </row>
    <row r="354" spans="1:154" ht="20.25" x14ac:dyDescent="0.2">
      <c r="A354" s="100"/>
      <c r="B354" s="99"/>
      <c r="C354" s="99"/>
      <c r="D354" s="99"/>
      <c r="E354" s="99"/>
      <c r="F354" s="99"/>
      <c r="G354" s="103" t="s">
        <v>189</v>
      </c>
      <c r="H354" s="143"/>
      <c r="I354" s="143"/>
      <c r="J354" s="143">
        <f t="shared" si="80"/>
        <v>0</v>
      </c>
      <c r="K354" s="140"/>
      <c r="L354" s="143"/>
      <c r="M354" s="144"/>
      <c r="N354" s="143"/>
      <c r="O354" s="145">
        <f t="shared" si="83"/>
        <v>0</v>
      </c>
      <c r="P354" s="145">
        <f t="shared" si="77"/>
        <v>0</v>
      </c>
      <c r="Q354" s="142"/>
      <c r="R354" s="43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9"/>
      <c r="DD354" s="9"/>
      <c r="DE354" s="9"/>
      <c r="DF354" s="9"/>
      <c r="DG354" s="9"/>
      <c r="DH354" s="9"/>
      <c r="DI354" s="9"/>
      <c r="DJ354" s="9"/>
      <c r="DK354" s="9"/>
      <c r="DL354" s="9"/>
      <c r="DM354" s="9"/>
      <c r="DN354" s="9"/>
      <c r="DO354" s="9"/>
      <c r="DP354" s="9"/>
      <c r="DQ354" s="9"/>
      <c r="DR354" s="9"/>
      <c r="DS354" s="9"/>
      <c r="DT354" s="9"/>
      <c r="DU354" s="9"/>
      <c r="DV354" s="9"/>
      <c r="DW354" s="9"/>
      <c r="DX354" s="9"/>
      <c r="DY354" s="9"/>
      <c r="DZ354" s="9"/>
      <c r="EA354" s="9"/>
      <c r="EB354" s="9"/>
      <c r="EC354" s="9"/>
      <c r="ED354" s="9"/>
      <c r="EE354" s="9"/>
      <c r="EF354" s="9"/>
      <c r="EG354" s="9"/>
      <c r="EH354" s="9"/>
      <c r="EI354" s="9"/>
      <c r="EJ354" s="9"/>
      <c r="EK354" s="9"/>
      <c r="EL354" s="9"/>
      <c r="EM354" s="9"/>
      <c r="EN354" s="9"/>
      <c r="EO354" s="9"/>
      <c r="EP354" s="9"/>
      <c r="EQ354" s="9"/>
      <c r="ER354" s="9"/>
      <c r="ES354" s="9"/>
      <c r="ET354" s="9"/>
      <c r="EU354" s="9"/>
      <c r="EV354" s="9"/>
      <c r="EW354" s="9"/>
      <c r="EX354" s="9"/>
    </row>
    <row r="355" spans="1:154" ht="20.25" x14ac:dyDescent="0.2">
      <c r="A355" s="100"/>
      <c r="B355" s="99"/>
      <c r="C355" s="99"/>
      <c r="D355" s="99"/>
      <c r="E355" s="99"/>
      <c r="F355" s="99"/>
      <c r="G355" s="103" t="s">
        <v>190</v>
      </c>
      <c r="H355" s="143"/>
      <c r="I355" s="143"/>
      <c r="J355" s="143">
        <f t="shared" si="80"/>
        <v>0</v>
      </c>
      <c r="K355" s="140"/>
      <c r="L355" s="143"/>
      <c r="M355" s="144"/>
      <c r="N355" s="143"/>
      <c r="O355" s="145">
        <f t="shared" si="83"/>
        <v>0</v>
      </c>
      <c r="P355" s="145">
        <f t="shared" si="77"/>
        <v>0</v>
      </c>
      <c r="Q355" s="142"/>
      <c r="R355" s="43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9"/>
      <c r="DD355" s="9"/>
      <c r="DE355" s="9"/>
      <c r="DF355" s="9"/>
      <c r="DG355" s="9"/>
      <c r="DH355" s="9"/>
      <c r="DI355" s="9"/>
      <c r="DJ355" s="9"/>
      <c r="DK355" s="9"/>
      <c r="DL355" s="9"/>
      <c r="DM355" s="9"/>
      <c r="DN355" s="9"/>
      <c r="DO355" s="9"/>
      <c r="DP355" s="9"/>
      <c r="DQ355" s="9"/>
      <c r="DR355" s="9"/>
      <c r="DS355" s="9"/>
      <c r="DT355" s="9"/>
      <c r="DU355" s="9"/>
      <c r="DV355" s="9"/>
      <c r="DW355" s="9"/>
      <c r="DX355" s="9"/>
      <c r="DY355" s="9"/>
      <c r="DZ355" s="9"/>
      <c r="EA355" s="9"/>
      <c r="EB355" s="9"/>
      <c r="EC355" s="9"/>
      <c r="ED355" s="9"/>
      <c r="EE355" s="9"/>
      <c r="EF355" s="9"/>
      <c r="EG355" s="9"/>
      <c r="EH355" s="9"/>
      <c r="EI355" s="9"/>
      <c r="EJ355" s="9"/>
      <c r="EK355" s="9"/>
      <c r="EL355" s="9"/>
      <c r="EM355" s="9"/>
      <c r="EN355" s="9"/>
      <c r="EO355" s="9"/>
      <c r="EP355" s="9"/>
      <c r="EQ355" s="9"/>
      <c r="ER355" s="9"/>
      <c r="ES355" s="9"/>
      <c r="ET355" s="9"/>
      <c r="EU355" s="9"/>
      <c r="EV355" s="9"/>
      <c r="EW355" s="9"/>
      <c r="EX355" s="9"/>
    </row>
    <row r="356" spans="1:154" ht="20.25" x14ac:dyDescent="0.2">
      <c r="A356" s="100"/>
      <c r="B356" s="99"/>
      <c r="C356" s="99"/>
      <c r="D356" s="99"/>
      <c r="E356" s="99"/>
      <c r="F356" s="99"/>
      <c r="G356" s="103" t="s">
        <v>191</v>
      </c>
      <c r="H356" s="143"/>
      <c r="I356" s="143"/>
      <c r="J356" s="143">
        <f t="shared" si="80"/>
        <v>0</v>
      </c>
      <c r="K356" s="140"/>
      <c r="L356" s="143"/>
      <c r="M356" s="144"/>
      <c r="N356" s="143"/>
      <c r="O356" s="145">
        <f t="shared" si="83"/>
        <v>0</v>
      </c>
      <c r="P356" s="145">
        <f t="shared" si="77"/>
        <v>0</v>
      </c>
      <c r="Q356" s="142"/>
      <c r="R356" s="43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9"/>
      <c r="DD356" s="9"/>
      <c r="DE356" s="9"/>
      <c r="DF356" s="9"/>
      <c r="DG356" s="9"/>
      <c r="DH356" s="9"/>
      <c r="DI356" s="9"/>
      <c r="DJ356" s="9"/>
      <c r="DK356" s="9"/>
      <c r="DL356" s="9"/>
      <c r="DM356" s="9"/>
      <c r="DN356" s="9"/>
      <c r="DO356" s="9"/>
      <c r="DP356" s="9"/>
      <c r="DQ356" s="9"/>
      <c r="DR356" s="9"/>
      <c r="DS356" s="9"/>
      <c r="DT356" s="9"/>
      <c r="DU356" s="9"/>
      <c r="DV356" s="9"/>
      <c r="DW356" s="9"/>
      <c r="DX356" s="9"/>
      <c r="DY356" s="9"/>
      <c r="DZ356" s="9"/>
      <c r="EA356" s="9"/>
      <c r="EB356" s="9"/>
      <c r="EC356" s="9"/>
      <c r="ED356" s="9"/>
      <c r="EE356" s="9"/>
      <c r="EF356" s="9"/>
      <c r="EG356" s="9"/>
      <c r="EH356" s="9"/>
      <c r="EI356" s="9"/>
      <c r="EJ356" s="9"/>
      <c r="EK356" s="9"/>
      <c r="EL356" s="9"/>
      <c r="EM356" s="9"/>
      <c r="EN356" s="9"/>
      <c r="EO356" s="9"/>
      <c r="EP356" s="9"/>
      <c r="EQ356" s="9"/>
      <c r="ER356" s="9"/>
      <c r="ES356" s="9"/>
      <c r="ET356" s="9"/>
      <c r="EU356" s="9"/>
      <c r="EV356" s="9"/>
      <c r="EW356" s="9"/>
      <c r="EX356" s="9"/>
    </row>
    <row r="357" spans="1:154" ht="20.25" x14ac:dyDescent="0.2">
      <c r="A357" s="88"/>
      <c r="B357" s="89"/>
      <c r="C357" s="89"/>
      <c r="D357" s="89"/>
      <c r="E357" s="89" t="s">
        <v>30</v>
      </c>
      <c r="F357" s="89"/>
      <c r="G357" s="101" t="s">
        <v>100</v>
      </c>
      <c r="H357" s="180">
        <f>H358</f>
        <v>0</v>
      </c>
      <c r="I357" s="180">
        <f>I358</f>
        <v>0</v>
      </c>
      <c r="J357" s="143">
        <f t="shared" si="80"/>
        <v>0</v>
      </c>
      <c r="K357" s="140" t="e">
        <f t="shared" si="74"/>
        <v>#DIV/0!</v>
      </c>
      <c r="L357" s="180">
        <f>L358</f>
        <v>0</v>
      </c>
      <c r="M357" s="121">
        <f>M358</f>
        <v>0</v>
      </c>
      <c r="N357" s="180">
        <f>N358</f>
        <v>0</v>
      </c>
      <c r="O357" s="121">
        <f>O358</f>
        <v>0</v>
      </c>
      <c r="P357" s="121">
        <f t="shared" si="77"/>
        <v>0</v>
      </c>
      <c r="Q357" s="142" t="e">
        <f t="shared" si="72"/>
        <v>#DIV/0!</v>
      </c>
      <c r="R357" s="43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9"/>
      <c r="DD357" s="9"/>
      <c r="DE357" s="9"/>
      <c r="DF357" s="9"/>
      <c r="DG357" s="9"/>
      <c r="DH357" s="9"/>
      <c r="DI357" s="9"/>
      <c r="DJ357" s="9"/>
      <c r="DK357" s="9"/>
      <c r="DL357" s="9"/>
      <c r="DM357" s="9"/>
      <c r="DN357" s="9"/>
      <c r="DO357" s="9"/>
      <c r="DP357" s="9"/>
      <c r="DQ357" s="9"/>
      <c r="DR357" s="9"/>
      <c r="DS357" s="9"/>
      <c r="DT357" s="9"/>
      <c r="DU357" s="9"/>
      <c r="DV357" s="9"/>
      <c r="DW357" s="9"/>
      <c r="DX357" s="9"/>
      <c r="DY357" s="9"/>
      <c r="DZ357" s="9"/>
      <c r="EA357" s="9"/>
      <c r="EB357" s="9"/>
      <c r="EC357" s="9"/>
      <c r="ED357" s="9"/>
      <c r="EE357" s="9"/>
      <c r="EF357" s="9"/>
      <c r="EG357" s="9"/>
      <c r="EH357" s="9"/>
      <c r="EI357" s="9"/>
      <c r="EJ357" s="9"/>
      <c r="EK357" s="9"/>
      <c r="EL357" s="9"/>
      <c r="EM357" s="9"/>
      <c r="EN357" s="9"/>
      <c r="EO357" s="9"/>
      <c r="EP357" s="9"/>
      <c r="EQ357" s="9"/>
      <c r="ER357" s="9"/>
      <c r="ES357" s="9"/>
      <c r="ET357" s="9"/>
      <c r="EU357" s="9"/>
      <c r="EV357" s="9"/>
      <c r="EW357" s="9"/>
      <c r="EX357" s="9"/>
    </row>
    <row r="358" spans="1:154" ht="20.25" x14ac:dyDescent="0.2">
      <c r="A358" s="100"/>
      <c r="B358" s="99"/>
      <c r="C358" s="99"/>
      <c r="D358" s="99"/>
      <c r="E358" s="99"/>
      <c r="F358" s="99" t="s">
        <v>32</v>
      </c>
      <c r="G358" s="103" t="s">
        <v>192</v>
      </c>
      <c r="H358" s="143">
        <f>H359</f>
        <v>0</v>
      </c>
      <c r="I358" s="143">
        <f>I359</f>
        <v>0</v>
      </c>
      <c r="J358" s="143">
        <f t="shared" si="80"/>
        <v>0</v>
      </c>
      <c r="K358" s="140" t="e">
        <f t="shared" si="74"/>
        <v>#DIV/0!</v>
      </c>
      <c r="L358" s="143">
        <f>L359</f>
        <v>0</v>
      </c>
      <c r="M358" s="143">
        <f>M359</f>
        <v>0</v>
      </c>
      <c r="N358" s="143">
        <f>N359</f>
        <v>0</v>
      </c>
      <c r="O358" s="143">
        <f t="shared" ref="O358" si="84">O359</f>
        <v>0</v>
      </c>
      <c r="P358" s="143">
        <f t="shared" si="77"/>
        <v>0</v>
      </c>
      <c r="Q358" s="142" t="e">
        <f t="shared" si="72"/>
        <v>#DIV/0!</v>
      </c>
      <c r="R358" s="43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9"/>
      <c r="DD358" s="9"/>
      <c r="DE358" s="9"/>
      <c r="DF358" s="9"/>
      <c r="DG358" s="9"/>
      <c r="DH358" s="9"/>
      <c r="DI358" s="9"/>
      <c r="DJ358" s="9"/>
      <c r="DK358" s="9"/>
      <c r="DL358" s="9"/>
      <c r="DM358" s="9"/>
      <c r="DN358" s="9"/>
      <c r="DO358" s="9"/>
      <c r="DP358" s="9"/>
      <c r="DQ358" s="9"/>
      <c r="DR358" s="9"/>
      <c r="DS358" s="9"/>
      <c r="DT358" s="9"/>
      <c r="DU358" s="9"/>
      <c r="DV358" s="9"/>
      <c r="DW358" s="9"/>
      <c r="DX358" s="9"/>
      <c r="DY358" s="9"/>
      <c r="DZ358" s="9"/>
      <c r="EA358" s="9"/>
      <c r="EB358" s="9"/>
      <c r="EC358" s="9"/>
      <c r="ED358" s="9"/>
      <c r="EE358" s="9"/>
      <c r="EF358" s="9"/>
      <c r="EG358" s="9"/>
      <c r="EH358" s="9"/>
      <c r="EI358" s="9"/>
      <c r="EJ358" s="9"/>
      <c r="EK358" s="9"/>
      <c r="EL358" s="9"/>
      <c r="EM358" s="9"/>
      <c r="EN358" s="9"/>
      <c r="EO358" s="9"/>
      <c r="EP358" s="9"/>
      <c r="EQ358" s="9"/>
      <c r="ER358" s="9"/>
      <c r="ES358" s="9"/>
      <c r="ET358" s="9"/>
      <c r="EU358" s="9"/>
      <c r="EV358" s="9"/>
      <c r="EW358" s="9"/>
      <c r="EX358" s="9"/>
    </row>
    <row r="359" spans="1:154" ht="20.25" x14ac:dyDescent="0.2">
      <c r="A359" s="100"/>
      <c r="B359" s="99"/>
      <c r="C359" s="181"/>
      <c r="D359" s="99"/>
      <c r="E359" s="99"/>
      <c r="F359" s="147"/>
      <c r="G359" s="103" t="s">
        <v>193</v>
      </c>
      <c r="H359" s="143"/>
      <c r="I359" s="143"/>
      <c r="J359" s="143">
        <f t="shared" si="80"/>
        <v>0</v>
      </c>
      <c r="K359" s="140" t="e">
        <f t="shared" si="74"/>
        <v>#DIV/0!</v>
      </c>
      <c r="L359" s="143"/>
      <c r="M359" s="144"/>
      <c r="N359" s="143">
        <v>0</v>
      </c>
      <c r="O359" s="145">
        <f t="shared" ref="O359" si="85">M359+N359</f>
        <v>0</v>
      </c>
      <c r="P359" s="145">
        <f t="shared" si="77"/>
        <v>0</v>
      </c>
      <c r="Q359" s="142" t="e">
        <f t="shared" si="72"/>
        <v>#DIV/0!</v>
      </c>
      <c r="R359" s="43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9"/>
      <c r="DD359" s="9"/>
      <c r="DE359" s="9"/>
      <c r="DF359" s="9"/>
      <c r="DG359" s="9"/>
      <c r="DH359" s="9"/>
      <c r="DI359" s="9"/>
      <c r="DJ359" s="9"/>
      <c r="DK359" s="9"/>
      <c r="DL359" s="9"/>
      <c r="DM359" s="9"/>
      <c r="DN359" s="9"/>
      <c r="DO359" s="9"/>
      <c r="DP359" s="9"/>
      <c r="DQ359" s="9"/>
      <c r="DR359" s="9"/>
      <c r="DS359" s="9"/>
      <c r="DT359" s="9"/>
      <c r="DU359" s="9"/>
      <c r="DV359" s="9"/>
      <c r="DW359" s="9"/>
      <c r="DX359" s="9"/>
      <c r="DY359" s="9"/>
      <c r="DZ359" s="9"/>
      <c r="EA359" s="9"/>
      <c r="EB359" s="9"/>
      <c r="EC359" s="9"/>
      <c r="ED359" s="9"/>
      <c r="EE359" s="9"/>
      <c r="EF359" s="9"/>
      <c r="EG359" s="9"/>
      <c r="EH359" s="9"/>
      <c r="EI359" s="9"/>
      <c r="EJ359" s="9"/>
      <c r="EK359" s="9"/>
      <c r="EL359" s="9"/>
      <c r="EM359" s="9"/>
      <c r="EN359" s="9"/>
      <c r="EO359" s="9"/>
      <c r="EP359" s="9"/>
      <c r="EQ359" s="9"/>
      <c r="ER359" s="9"/>
      <c r="ES359" s="9"/>
      <c r="ET359" s="9"/>
      <c r="EU359" s="9"/>
      <c r="EV359" s="9"/>
      <c r="EW359" s="9"/>
      <c r="EX359" s="9"/>
    </row>
    <row r="360" spans="1:154" ht="60.75" x14ac:dyDescent="0.2">
      <c r="A360" s="100"/>
      <c r="B360" s="99"/>
      <c r="C360" s="181"/>
      <c r="D360" s="99"/>
      <c r="E360" s="173" t="s">
        <v>103</v>
      </c>
      <c r="F360" s="182"/>
      <c r="G360" s="173" t="s">
        <v>423</v>
      </c>
      <c r="H360" s="143"/>
      <c r="I360" s="143"/>
      <c r="J360" s="143"/>
      <c r="K360" s="140"/>
      <c r="L360" s="143"/>
      <c r="M360" s="172"/>
      <c r="N360" s="143"/>
      <c r="O360" s="145"/>
      <c r="P360" s="145"/>
      <c r="Q360" s="142"/>
      <c r="R360" s="43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9"/>
      <c r="DD360" s="9"/>
      <c r="DE360" s="9"/>
      <c r="DF360" s="9"/>
      <c r="DG360" s="9"/>
      <c r="DH360" s="9"/>
      <c r="DI360" s="9"/>
      <c r="DJ360" s="9"/>
      <c r="DK360" s="9"/>
      <c r="DL360" s="9"/>
      <c r="DM360" s="9"/>
      <c r="DN360" s="9"/>
      <c r="DO360" s="9"/>
      <c r="DP360" s="9"/>
      <c r="DQ360" s="9"/>
      <c r="DR360" s="9"/>
      <c r="DS360" s="9"/>
      <c r="DT360" s="9"/>
      <c r="DU360" s="9"/>
      <c r="DV360" s="9"/>
      <c r="DW360" s="9"/>
      <c r="DX360" s="9"/>
      <c r="DY360" s="9"/>
      <c r="DZ360" s="9"/>
      <c r="EA360" s="9"/>
      <c r="EB360" s="9"/>
      <c r="EC360" s="9"/>
      <c r="ED360" s="9"/>
      <c r="EE360" s="9"/>
      <c r="EF360" s="9"/>
      <c r="EG360" s="9"/>
      <c r="EH360" s="9"/>
      <c r="EI360" s="9"/>
      <c r="EJ360" s="9"/>
      <c r="EK360" s="9"/>
      <c r="EL360" s="9"/>
      <c r="EM360" s="9"/>
      <c r="EN360" s="9"/>
      <c r="EO360" s="9"/>
      <c r="EP360" s="9"/>
      <c r="EQ360" s="9"/>
      <c r="ER360" s="9"/>
      <c r="ES360" s="9"/>
      <c r="ET360" s="9"/>
      <c r="EU360" s="9"/>
      <c r="EV360" s="9"/>
      <c r="EW360" s="9"/>
      <c r="EX360" s="9"/>
    </row>
    <row r="361" spans="1:154" ht="60.75" x14ac:dyDescent="0.2">
      <c r="A361" s="100"/>
      <c r="B361" s="99"/>
      <c r="C361" s="181"/>
      <c r="D361" s="99"/>
      <c r="E361" s="173" t="s">
        <v>104</v>
      </c>
      <c r="F361" s="182"/>
      <c r="G361" s="173" t="s">
        <v>424</v>
      </c>
      <c r="H361" s="143"/>
      <c r="I361" s="143"/>
      <c r="J361" s="143"/>
      <c r="K361" s="140"/>
      <c r="L361" s="143"/>
      <c r="M361" s="172"/>
      <c r="N361" s="143"/>
      <c r="O361" s="145"/>
      <c r="P361" s="145"/>
      <c r="Q361" s="142"/>
      <c r="R361" s="43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9"/>
      <c r="DD361" s="9"/>
      <c r="DE361" s="9"/>
      <c r="DF361" s="9"/>
      <c r="DG361" s="9"/>
      <c r="DH361" s="9"/>
      <c r="DI361" s="9"/>
      <c r="DJ361" s="9"/>
      <c r="DK361" s="9"/>
      <c r="DL361" s="9"/>
      <c r="DM361" s="9"/>
      <c r="DN361" s="9"/>
      <c r="DO361" s="9"/>
      <c r="DP361" s="9"/>
      <c r="DQ361" s="9"/>
      <c r="DR361" s="9"/>
      <c r="DS361" s="9"/>
      <c r="DT361" s="9"/>
      <c r="DU361" s="9"/>
      <c r="DV361" s="9"/>
      <c r="DW361" s="9"/>
      <c r="DX361" s="9"/>
      <c r="DY361" s="9"/>
      <c r="DZ361" s="9"/>
      <c r="EA361" s="9"/>
      <c r="EB361" s="9"/>
      <c r="EC361" s="9"/>
      <c r="ED361" s="9"/>
      <c r="EE361" s="9"/>
      <c r="EF361" s="9"/>
      <c r="EG361" s="9"/>
      <c r="EH361" s="9"/>
      <c r="EI361" s="9"/>
      <c r="EJ361" s="9"/>
      <c r="EK361" s="9"/>
      <c r="EL361" s="9"/>
      <c r="EM361" s="9"/>
      <c r="EN361" s="9"/>
      <c r="EO361" s="9"/>
      <c r="EP361" s="9"/>
      <c r="EQ361" s="9"/>
      <c r="ER361" s="9"/>
      <c r="ES361" s="9"/>
      <c r="ET361" s="9"/>
      <c r="EU361" s="9"/>
      <c r="EV361" s="9"/>
      <c r="EW361" s="9"/>
      <c r="EX361" s="9"/>
    </row>
    <row r="362" spans="1:154" ht="20.25" x14ac:dyDescent="0.2">
      <c r="A362" s="100"/>
      <c r="B362" s="99"/>
      <c r="C362" s="99"/>
      <c r="D362" s="89">
        <v>59</v>
      </c>
      <c r="E362" s="99"/>
      <c r="F362" s="99"/>
      <c r="G362" s="138" t="s">
        <v>80</v>
      </c>
      <c r="H362" s="143">
        <f>+H363+H364</f>
        <v>0</v>
      </c>
      <c r="I362" s="143">
        <f>+I363+I364</f>
        <v>0</v>
      </c>
      <c r="J362" s="143">
        <f t="shared" si="80"/>
        <v>0</v>
      </c>
      <c r="K362" s="140" t="e">
        <f t="shared" si="74"/>
        <v>#DIV/0!</v>
      </c>
      <c r="L362" s="143">
        <f>+L363+L364</f>
        <v>0</v>
      </c>
      <c r="M362" s="143">
        <f>+M363+M364</f>
        <v>0</v>
      </c>
      <c r="N362" s="143">
        <f>+N363+N364</f>
        <v>0</v>
      </c>
      <c r="O362" s="145">
        <f>+O363+O364</f>
        <v>0</v>
      </c>
      <c r="P362" s="145">
        <f t="shared" ref="P362:P433" si="86">L362-O362</f>
        <v>0</v>
      </c>
      <c r="Q362" s="142" t="e">
        <f t="shared" si="72"/>
        <v>#DIV/0!</v>
      </c>
      <c r="R362" s="43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9"/>
      <c r="DD362" s="9"/>
      <c r="DE362" s="9"/>
      <c r="DF362" s="9"/>
      <c r="DG362" s="9"/>
      <c r="DH362" s="9"/>
      <c r="DI362" s="9"/>
      <c r="DJ362" s="9"/>
      <c r="DK362" s="9"/>
      <c r="DL362" s="9"/>
      <c r="DM362" s="9"/>
      <c r="DN362" s="9"/>
      <c r="DO362" s="9"/>
      <c r="DP362" s="9"/>
      <c r="DQ362" s="9"/>
      <c r="DR362" s="9"/>
      <c r="DS362" s="9"/>
      <c r="DT362" s="9"/>
      <c r="DU362" s="9"/>
      <c r="DV362" s="9"/>
      <c r="DW362" s="9"/>
      <c r="DX362" s="9"/>
      <c r="DY362" s="9"/>
      <c r="DZ362" s="9"/>
      <c r="EA362" s="9"/>
      <c r="EB362" s="9"/>
      <c r="EC362" s="9"/>
      <c r="ED362" s="9"/>
      <c r="EE362" s="9"/>
      <c r="EF362" s="9"/>
      <c r="EG362" s="9"/>
      <c r="EH362" s="9"/>
      <c r="EI362" s="9"/>
      <c r="EJ362" s="9"/>
      <c r="EK362" s="9"/>
      <c r="EL362" s="9"/>
      <c r="EM362" s="9"/>
      <c r="EN362" s="9"/>
      <c r="EO362" s="9"/>
      <c r="EP362" s="9"/>
      <c r="EQ362" s="9"/>
      <c r="ER362" s="9"/>
      <c r="ES362" s="9"/>
      <c r="ET362" s="9"/>
      <c r="EU362" s="9"/>
      <c r="EV362" s="9"/>
      <c r="EW362" s="9"/>
      <c r="EX362" s="9"/>
    </row>
    <row r="363" spans="1:154" ht="20.25" x14ac:dyDescent="0.2">
      <c r="A363" s="100"/>
      <c r="B363" s="99"/>
      <c r="C363" s="99"/>
      <c r="D363" s="99"/>
      <c r="E363" s="99">
        <v>17</v>
      </c>
      <c r="F363" s="99"/>
      <c r="G363" s="103" t="s">
        <v>194</v>
      </c>
      <c r="H363" s="143"/>
      <c r="I363" s="143"/>
      <c r="J363" s="143">
        <f t="shared" si="80"/>
        <v>0</v>
      </c>
      <c r="K363" s="140" t="e">
        <f t="shared" si="74"/>
        <v>#DIV/0!</v>
      </c>
      <c r="L363" s="143"/>
      <c r="M363" s="144"/>
      <c r="N363" s="143"/>
      <c r="O363" s="145">
        <f t="shared" ref="O363:O364" si="87">M363+N363</f>
        <v>0</v>
      </c>
      <c r="P363" s="145">
        <f t="shared" si="86"/>
        <v>0</v>
      </c>
      <c r="Q363" s="142" t="e">
        <f t="shared" si="72"/>
        <v>#DIV/0!</v>
      </c>
      <c r="R363" s="43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9"/>
      <c r="DD363" s="9"/>
      <c r="DE363" s="9"/>
      <c r="DF363" s="9"/>
      <c r="DG363" s="9"/>
      <c r="DH363" s="9"/>
      <c r="DI363" s="9"/>
      <c r="DJ363" s="9"/>
      <c r="DK363" s="9"/>
      <c r="DL363" s="9"/>
      <c r="DM363" s="9"/>
      <c r="DN363" s="9"/>
      <c r="DO363" s="9"/>
      <c r="DP363" s="9"/>
      <c r="DQ363" s="9"/>
      <c r="DR363" s="9"/>
      <c r="DS363" s="9"/>
      <c r="DT363" s="9"/>
      <c r="DU363" s="9"/>
      <c r="DV363" s="9"/>
      <c r="DW363" s="9"/>
      <c r="DX363" s="9"/>
      <c r="DY363" s="9"/>
      <c r="DZ363" s="9"/>
      <c r="EA363" s="9"/>
      <c r="EB363" s="9"/>
      <c r="EC363" s="9"/>
      <c r="ED363" s="9"/>
      <c r="EE363" s="9"/>
      <c r="EF363" s="9"/>
      <c r="EG363" s="9"/>
      <c r="EH363" s="9"/>
      <c r="EI363" s="9"/>
      <c r="EJ363" s="9"/>
      <c r="EK363" s="9"/>
      <c r="EL363" s="9"/>
      <c r="EM363" s="9"/>
      <c r="EN363" s="9"/>
      <c r="EO363" s="9"/>
      <c r="EP363" s="9"/>
      <c r="EQ363" s="9"/>
      <c r="ER363" s="9"/>
      <c r="ES363" s="9"/>
      <c r="ET363" s="9"/>
      <c r="EU363" s="9"/>
      <c r="EV363" s="9"/>
      <c r="EW363" s="9"/>
      <c r="EX363" s="9"/>
    </row>
    <row r="364" spans="1:154" ht="40.5" x14ac:dyDescent="0.2">
      <c r="A364" s="100"/>
      <c r="B364" s="99"/>
      <c r="C364" s="99"/>
      <c r="D364" s="99"/>
      <c r="E364" s="183">
        <v>40</v>
      </c>
      <c r="F364" s="183"/>
      <c r="G364" s="184" t="s">
        <v>262</v>
      </c>
      <c r="H364" s="143"/>
      <c r="I364" s="143"/>
      <c r="J364" s="143">
        <f t="shared" si="80"/>
        <v>0</v>
      </c>
      <c r="K364" s="140" t="e">
        <f t="shared" si="74"/>
        <v>#DIV/0!</v>
      </c>
      <c r="L364" s="143"/>
      <c r="M364" s="144"/>
      <c r="N364" s="143"/>
      <c r="O364" s="145">
        <f t="shared" si="87"/>
        <v>0</v>
      </c>
      <c r="P364" s="145">
        <f t="shared" si="86"/>
        <v>0</v>
      </c>
      <c r="Q364" s="142" t="e">
        <f t="shared" si="72"/>
        <v>#DIV/0!</v>
      </c>
      <c r="R364" s="43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9"/>
      <c r="DD364" s="9"/>
      <c r="DE364" s="9"/>
      <c r="DF364" s="9"/>
      <c r="DG364" s="9"/>
      <c r="DH364" s="9"/>
      <c r="DI364" s="9"/>
      <c r="DJ364" s="9"/>
      <c r="DK364" s="9"/>
      <c r="DL364" s="9"/>
      <c r="DM364" s="9"/>
      <c r="DN364" s="9"/>
      <c r="DO364" s="9"/>
      <c r="DP364" s="9"/>
      <c r="DQ364" s="9"/>
      <c r="DR364" s="9"/>
      <c r="DS364" s="9"/>
      <c r="DT364" s="9"/>
      <c r="DU364" s="9"/>
      <c r="DV364" s="9"/>
      <c r="DW364" s="9"/>
      <c r="DX364" s="9"/>
      <c r="DY364" s="9"/>
      <c r="DZ364" s="9"/>
      <c r="EA364" s="9"/>
      <c r="EB364" s="9"/>
      <c r="EC364" s="9"/>
      <c r="ED364" s="9"/>
      <c r="EE364" s="9"/>
      <c r="EF364" s="9"/>
      <c r="EG364" s="9"/>
      <c r="EH364" s="9"/>
      <c r="EI364" s="9"/>
      <c r="EJ364" s="9"/>
      <c r="EK364" s="9"/>
      <c r="EL364" s="9"/>
      <c r="EM364" s="9"/>
      <c r="EN364" s="9"/>
      <c r="EO364" s="9"/>
      <c r="EP364" s="9"/>
      <c r="EQ364" s="9"/>
      <c r="ER364" s="9"/>
      <c r="ES364" s="9"/>
      <c r="ET364" s="9"/>
      <c r="EU364" s="9"/>
      <c r="EV364" s="9"/>
      <c r="EW364" s="9"/>
      <c r="EX364" s="9"/>
    </row>
    <row r="365" spans="1:154" ht="20.25" x14ac:dyDescent="0.2">
      <c r="A365" s="88"/>
      <c r="B365" s="89"/>
      <c r="C365" s="89"/>
      <c r="D365" s="89" t="s">
        <v>105</v>
      </c>
      <c r="E365" s="89"/>
      <c r="F365" s="89"/>
      <c r="G365" s="138" t="s">
        <v>83</v>
      </c>
      <c r="H365" s="139">
        <f>H366</f>
        <v>0</v>
      </c>
      <c r="I365" s="139">
        <f>I366</f>
        <v>0</v>
      </c>
      <c r="J365" s="143">
        <f t="shared" si="80"/>
        <v>0</v>
      </c>
      <c r="K365" s="140" t="e">
        <f t="shared" si="74"/>
        <v>#DIV/0!</v>
      </c>
      <c r="L365" s="139">
        <f>L366</f>
        <v>0</v>
      </c>
      <c r="M365" s="121">
        <f>M366</f>
        <v>0</v>
      </c>
      <c r="N365" s="139">
        <f>N366</f>
        <v>0</v>
      </c>
      <c r="O365" s="141">
        <f>O366</f>
        <v>0</v>
      </c>
      <c r="P365" s="141">
        <f t="shared" si="86"/>
        <v>0</v>
      </c>
      <c r="Q365" s="142" t="e">
        <f t="shared" si="72"/>
        <v>#DIV/0!</v>
      </c>
      <c r="R365" s="43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9"/>
      <c r="DD365" s="9"/>
      <c r="DE365" s="9"/>
      <c r="DF365" s="9"/>
      <c r="DG365" s="9"/>
      <c r="DH365" s="9"/>
      <c r="DI365" s="9"/>
      <c r="DJ365" s="9"/>
      <c r="DK365" s="9"/>
      <c r="DL365" s="9"/>
      <c r="DM365" s="9"/>
      <c r="DN365" s="9"/>
      <c r="DO365" s="9"/>
      <c r="DP365" s="9"/>
      <c r="DQ365" s="9"/>
      <c r="DR365" s="9"/>
      <c r="DS365" s="9"/>
      <c r="DT365" s="9"/>
      <c r="DU365" s="9"/>
      <c r="DV365" s="9"/>
      <c r="DW365" s="9"/>
      <c r="DX365" s="9"/>
      <c r="DY365" s="9"/>
      <c r="DZ365" s="9"/>
      <c r="EA365" s="9"/>
      <c r="EB365" s="9"/>
      <c r="EC365" s="9"/>
      <c r="ED365" s="9"/>
      <c r="EE365" s="9"/>
      <c r="EF365" s="9"/>
      <c r="EG365" s="9"/>
      <c r="EH365" s="9"/>
      <c r="EI365" s="9"/>
      <c r="EJ365" s="9"/>
      <c r="EK365" s="9"/>
      <c r="EL365" s="9"/>
      <c r="EM365" s="9"/>
      <c r="EN365" s="9"/>
      <c r="EO365" s="9"/>
      <c r="EP365" s="9"/>
      <c r="EQ365" s="9"/>
      <c r="ER365" s="9"/>
      <c r="ES365" s="9"/>
      <c r="ET365" s="9"/>
      <c r="EU365" s="9"/>
      <c r="EV365" s="9"/>
      <c r="EW365" s="9"/>
      <c r="EX365" s="9"/>
    </row>
    <row r="366" spans="1:154" ht="20.25" x14ac:dyDescent="0.2">
      <c r="A366" s="88"/>
      <c r="B366" s="89"/>
      <c r="C366" s="89"/>
      <c r="D366" s="89">
        <v>71</v>
      </c>
      <c r="E366" s="89"/>
      <c r="F366" s="89"/>
      <c r="G366" s="138" t="s">
        <v>343</v>
      </c>
      <c r="H366" s="139">
        <f>H367+H372</f>
        <v>0</v>
      </c>
      <c r="I366" s="139">
        <f>I367+I372</f>
        <v>0</v>
      </c>
      <c r="J366" s="143">
        <f t="shared" si="80"/>
        <v>0</v>
      </c>
      <c r="K366" s="140" t="e">
        <f t="shared" si="74"/>
        <v>#DIV/0!</v>
      </c>
      <c r="L366" s="139">
        <f>L367+L372</f>
        <v>0</v>
      </c>
      <c r="M366" s="121">
        <f>M367+M372</f>
        <v>0</v>
      </c>
      <c r="N366" s="139">
        <f>N367+N372</f>
        <v>0</v>
      </c>
      <c r="O366" s="141">
        <f>O367+O372</f>
        <v>0</v>
      </c>
      <c r="P366" s="141">
        <f t="shared" si="86"/>
        <v>0</v>
      </c>
      <c r="Q366" s="142" t="e">
        <f t="shared" si="72"/>
        <v>#DIV/0!</v>
      </c>
      <c r="R366" s="43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9"/>
      <c r="DD366" s="9"/>
      <c r="DE366" s="9"/>
      <c r="DF366" s="9"/>
      <c r="DG366" s="9"/>
      <c r="DH366" s="9"/>
      <c r="DI366" s="9"/>
      <c r="DJ366" s="9"/>
      <c r="DK366" s="9"/>
      <c r="DL366" s="9"/>
      <c r="DM366" s="9"/>
      <c r="DN366" s="9"/>
      <c r="DO366" s="9"/>
      <c r="DP366" s="9"/>
      <c r="DQ366" s="9"/>
      <c r="DR366" s="9"/>
      <c r="DS366" s="9"/>
      <c r="DT366" s="9"/>
      <c r="DU366" s="9"/>
      <c r="DV366" s="9"/>
      <c r="DW366" s="9"/>
      <c r="DX366" s="9"/>
      <c r="DY366" s="9"/>
      <c r="DZ366" s="9"/>
      <c r="EA366" s="9"/>
      <c r="EB366" s="9"/>
      <c r="EC366" s="9"/>
      <c r="ED366" s="9"/>
      <c r="EE366" s="9"/>
      <c r="EF366" s="9"/>
      <c r="EG366" s="9"/>
      <c r="EH366" s="9"/>
      <c r="EI366" s="9"/>
      <c r="EJ366" s="9"/>
      <c r="EK366" s="9"/>
      <c r="EL366" s="9"/>
      <c r="EM366" s="9"/>
      <c r="EN366" s="9"/>
      <c r="EO366" s="9"/>
      <c r="EP366" s="9"/>
      <c r="EQ366" s="9"/>
      <c r="ER366" s="9"/>
      <c r="ES366" s="9"/>
      <c r="ET366" s="9"/>
      <c r="EU366" s="9"/>
      <c r="EV366" s="9"/>
      <c r="EW366" s="9"/>
      <c r="EX366" s="9"/>
    </row>
    <row r="367" spans="1:154" ht="20.25" x14ac:dyDescent="0.2">
      <c r="A367" s="88"/>
      <c r="B367" s="89"/>
      <c r="C367" s="89"/>
      <c r="D367" s="89"/>
      <c r="E367" s="89" t="s">
        <v>32</v>
      </c>
      <c r="F367" s="89"/>
      <c r="G367" s="101" t="s">
        <v>363</v>
      </c>
      <c r="H367" s="139">
        <f>H368+H369+H370+H371</f>
        <v>0</v>
      </c>
      <c r="I367" s="139">
        <f>I368+I369+I370+I371</f>
        <v>0</v>
      </c>
      <c r="J367" s="143">
        <f t="shared" si="80"/>
        <v>0</v>
      </c>
      <c r="K367" s="140" t="e">
        <f t="shared" si="74"/>
        <v>#DIV/0!</v>
      </c>
      <c r="L367" s="139">
        <f>L368+L369+L370+L371</f>
        <v>0</v>
      </c>
      <c r="M367" s="121">
        <f>M368+M369+M370+M371</f>
        <v>0</v>
      </c>
      <c r="N367" s="139">
        <f>N368+N369+N370+N371</f>
        <v>0</v>
      </c>
      <c r="O367" s="141">
        <f>O368+O369+O370+O371</f>
        <v>0</v>
      </c>
      <c r="P367" s="141">
        <f t="shared" si="86"/>
        <v>0</v>
      </c>
      <c r="Q367" s="142" t="e">
        <f t="shared" si="72"/>
        <v>#DIV/0!</v>
      </c>
      <c r="R367" s="43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9"/>
      <c r="DD367" s="9"/>
      <c r="DE367" s="9"/>
      <c r="DF367" s="9"/>
      <c r="DG367" s="9"/>
      <c r="DH367" s="9"/>
      <c r="DI367" s="9"/>
      <c r="DJ367" s="9"/>
      <c r="DK367" s="9"/>
      <c r="DL367" s="9"/>
      <c r="DM367" s="9"/>
      <c r="DN367" s="9"/>
      <c r="DO367" s="9"/>
      <c r="DP367" s="9"/>
      <c r="DQ367" s="9"/>
      <c r="DR367" s="9"/>
      <c r="DS367" s="9"/>
      <c r="DT367" s="9"/>
      <c r="DU367" s="9"/>
      <c r="DV367" s="9"/>
      <c r="DW367" s="9"/>
      <c r="DX367" s="9"/>
      <c r="DY367" s="9"/>
      <c r="DZ367" s="9"/>
      <c r="EA367" s="9"/>
      <c r="EB367" s="9"/>
      <c r="EC367" s="9"/>
      <c r="ED367" s="9"/>
      <c r="EE367" s="9"/>
      <c r="EF367" s="9"/>
      <c r="EG367" s="9"/>
      <c r="EH367" s="9"/>
      <c r="EI367" s="9"/>
      <c r="EJ367" s="9"/>
      <c r="EK367" s="9"/>
      <c r="EL367" s="9"/>
      <c r="EM367" s="9"/>
      <c r="EN367" s="9"/>
      <c r="EO367" s="9"/>
      <c r="EP367" s="9"/>
      <c r="EQ367" s="9"/>
      <c r="ER367" s="9"/>
      <c r="ES367" s="9"/>
      <c r="ET367" s="9"/>
      <c r="EU367" s="9"/>
      <c r="EV367" s="9"/>
      <c r="EW367" s="9"/>
      <c r="EX367" s="9"/>
    </row>
    <row r="368" spans="1:154" ht="20.25" hidden="1" x14ac:dyDescent="0.2">
      <c r="A368" s="100"/>
      <c r="B368" s="99"/>
      <c r="C368" s="99"/>
      <c r="D368" s="99"/>
      <c r="E368" s="99"/>
      <c r="F368" s="99" t="s">
        <v>32</v>
      </c>
      <c r="G368" s="103" t="s">
        <v>326</v>
      </c>
      <c r="H368" s="143"/>
      <c r="I368" s="143"/>
      <c r="J368" s="143">
        <f t="shared" si="80"/>
        <v>0</v>
      </c>
      <c r="K368" s="140" t="e">
        <f t="shared" si="74"/>
        <v>#DIV/0!</v>
      </c>
      <c r="L368" s="143"/>
      <c r="M368" s="144"/>
      <c r="N368" s="143"/>
      <c r="O368" s="145">
        <f t="shared" ref="O368:O372" si="88">M368+N368</f>
        <v>0</v>
      </c>
      <c r="P368" s="145">
        <f t="shared" si="86"/>
        <v>0</v>
      </c>
      <c r="Q368" s="142" t="e">
        <f t="shared" si="72"/>
        <v>#DIV/0!</v>
      </c>
      <c r="R368" s="43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9"/>
      <c r="DD368" s="9"/>
      <c r="DE368" s="9"/>
      <c r="DF368" s="9"/>
      <c r="DG368" s="9"/>
      <c r="DH368" s="9"/>
      <c r="DI368" s="9"/>
      <c r="DJ368" s="9"/>
      <c r="DK368" s="9"/>
      <c r="DL368" s="9"/>
      <c r="DM368" s="9"/>
      <c r="DN368" s="9"/>
      <c r="DO368" s="9"/>
      <c r="DP368" s="9"/>
      <c r="DQ368" s="9"/>
      <c r="DR368" s="9"/>
      <c r="DS368" s="9"/>
      <c r="DT368" s="9"/>
      <c r="DU368" s="9"/>
      <c r="DV368" s="9"/>
      <c r="DW368" s="9"/>
      <c r="DX368" s="9"/>
      <c r="DY368" s="9"/>
      <c r="DZ368" s="9"/>
      <c r="EA368" s="9"/>
      <c r="EB368" s="9"/>
      <c r="EC368" s="9"/>
      <c r="ED368" s="9"/>
      <c r="EE368" s="9"/>
      <c r="EF368" s="9"/>
      <c r="EG368" s="9"/>
      <c r="EH368" s="9"/>
      <c r="EI368" s="9"/>
      <c r="EJ368" s="9"/>
      <c r="EK368" s="9"/>
      <c r="EL368" s="9"/>
      <c r="EM368" s="9"/>
      <c r="EN368" s="9"/>
      <c r="EO368" s="9"/>
      <c r="EP368" s="9"/>
      <c r="EQ368" s="9"/>
      <c r="ER368" s="9"/>
      <c r="ES368" s="9"/>
      <c r="ET368" s="9"/>
      <c r="EU368" s="9"/>
      <c r="EV368" s="9"/>
      <c r="EW368" s="9"/>
      <c r="EX368" s="9"/>
    </row>
    <row r="369" spans="1:154" ht="20.25" x14ac:dyDescent="0.2">
      <c r="A369" s="100"/>
      <c r="B369" s="99"/>
      <c r="C369" s="99"/>
      <c r="D369" s="99"/>
      <c r="E369" s="99"/>
      <c r="F369" s="99" t="s">
        <v>30</v>
      </c>
      <c r="G369" s="103" t="s">
        <v>327</v>
      </c>
      <c r="H369" s="143"/>
      <c r="I369" s="143"/>
      <c r="J369" s="143">
        <f t="shared" si="80"/>
        <v>0</v>
      </c>
      <c r="K369" s="140" t="e">
        <f t="shared" si="74"/>
        <v>#DIV/0!</v>
      </c>
      <c r="L369" s="143"/>
      <c r="M369" s="144"/>
      <c r="N369" s="143"/>
      <c r="O369" s="145">
        <f t="shared" si="88"/>
        <v>0</v>
      </c>
      <c r="P369" s="145">
        <f t="shared" si="86"/>
        <v>0</v>
      </c>
      <c r="Q369" s="142" t="e">
        <f t="shared" ref="Q369:Q420" si="89">ROUND(O369/L369*100,2)</f>
        <v>#DIV/0!</v>
      </c>
      <c r="R369" s="43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9"/>
      <c r="DD369" s="9"/>
      <c r="DE369" s="9"/>
      <c r="DF369" s="9"/>
      <c r="DG369" s="9"/>
      <c r="DH369" s="9"/>
      <c r="DI369" s="9"/>
      <c r="DJ369" s="9"/>
      <c r="DK369" s="9"/>
      <c r="DL369" s="9"/>
      <c r="DM369" s="9"/>
      <c r="DN369" s="9"/>
      <c r="DO369" s="9"/>
      <c r="DP369" s="9"/>
      <c r="DQ369" s="9"/>
      <c r="DR369" s="9"/>
      <c r="DS369" s="9"/>
      <c r="DT369" s="9"/>
      <c r="DU369" s="9"/>
      <c r="DV369" s="9"/>
      <c r="DW369" s="9"/>
      <c r="DX369" s="9"/>
      <c r="DY369" s="9"/>
      <c r="DZ369" s="9"/>
      <c r="EA369" s="9"/>
      <c r="EB369" s="9"/>
      <c r="EC369" s="9"/>
      <c r="ED369" s="9"/>
      <c r="EE369" s="9"/>
      <c r="EF369" s="9"/>
      <c r="EG369" s="9"/>
      <c r="EH369" s="9"/>
      <c r="EI369" s="9"/>
      <c r="EJ369" s="9"/>
      <c r="EK369" s="9"/>
      <c r="EL369" s="9"/>
      <c r="EM369" s="9"/>
      <c r="EN369" s="9"/>
      <c r="EO369" s="9"/>
      <c r="EP369" s="9"/>
      <c r="EQ369" s="9"/>
      <c r="ER369" s="9"/>
      <c r="ES369" s="9"/>
      <c r="ET369" s="9"/>
      <c r="EU369" s="9"/>
      <c r="EV369" s="9"/>
      <c r="EW369" s="9"/>
      <c r="EX369" s="9"/>
    </row>
    <row r="370" spans="1:154" ht="40.5" x14ac:dyDescent="0.2">
      <c r="A370" s="100"/>
      <c r="B370" s="99"/>
      <c r="C370" s="99"/>
      <c r="D370" s="99"/>
      <c r="E370" s="99"/>
      <c r="F370" s="99" t="s">
        <v>43</v>
      </c>
      <c r="G370" s="103" t="s">
        <v>328</v>
      </c>
      <c r="H370" s="143"/>
      <c r="I370" s="143"/>
      <c r="J370" s="143">
        <f t="shared" si="80"/>
        <v>0</v>
      </c>
      <c r="K370" s="140" t="e">
        <f t="shared" si="74"/>
        <v>#DIV/0!</v>
      </c>
      <c r="L370" s="143"/>
      <c r="M370" s="144"/>
      <c r="N370" s="143"/>
      <c r="O370" s="145">
        <f t="shared" si="88"/>
        <v>0</v>
      </c>
      <c r="P370" s="145">
        <f t="shared" si="86"/>
        <v>0</v>
      </c>
      <c r="Q370" s="142" t="e">
        <f t="shared" si="89"/>
        <v>#DIV/0!</v>
      </c>
      <c r="R370" s="43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9"/>
      <c r="DD370" s="9"/>
      <c r="DE370" s="9"/>
      <c r="DF370" s="9"/>
      <c r="DG370" s="9"/>
      <c r="DH370" s="9"/>
      <c r="DI370" s="9"/>
      <c r="DJ370" s="9"/>
      <c r="DK370" s="9"/>
      <c r="DL370" s="9"/>
      <c r="DM370" s="9"/>
      <c r="DN370" s="9"/>
      <c r="DO370" s="9"/>
      <c r="DP370" s="9"/>
      <c r="DQ370" s="9"/>
      <c r="DR370" s="9"/>
      <c r="DS370" s="9"/>
      <c r="DT370" s="9"/>
      <c r="DU370" s="9"/>
      <c r="DV370" s="9"/>
      <c r="DW370" s="9"/>
      <c r="DX370" s="9"/>
      <c r="DY370" s="9"/>
      <c r="DZ370" s="9"/>
      <c r="EA370" s="9"/>
      <c r="EB370" s="9"/>
      <c r="EC370" s="9"/>
      <c r="ED370" s="9"/>
      <c r="EE370" s="9"/>
      <c r="EF370" s="9"/>
      <c r="EG370" s="9"/>
      <c r="EH370" s="9"/>
      <c r="EI370" s="9"/>
      <c r="EJ370" s="9"/>
      <c r="EK370" s="9"/>
      <c r="EL370" s="9"/>
      <c r="EM370" s="9"/>
      <c r="EN370" s="9"/>
      <c r="EO370" s="9"/>
      <c r="EP370" s="9"/>
      <c r="EQ370" s="9"/>
      <c r="ER370" s="9"/>
      <c r="ES370" s="9"/>
      <c r="ET370" s="9"/>
      <c r="EU370" s="9"/>
      <c r="EV370" s="9"/>
      <c r="EW370" s="9"/>
      <c r="EX370" s="9"/>
    </row>
    <row r="371" spans="1:154" ht="20.25" x14ac:dyDescent="0.2">
      <c r="A371" s="100"/>
      <c r="B371" s="99"/>
      <c r="C371" s="99"/>
      <c r="D371" s="99"/>
      <c r="E371" s="99"/>
      <c r="F371" s="99" t="s">
        <v>90</v>
      </c>
      <c r="G371" s="103" t="s">
        <v>329</v>
      </c>
      <c r="H371" s="143"/>
      <c r="I371" s="143"/>
      <c r="J371" s="143">
        <f t="shared" si="80"/>
        <v>0</v>
      </c>
      <c r="K371" s="140" t="e">
        <f t="shared" si="74"/>
        <v>#DIV/0!</v>
      </c>
      <c r="L371" s="143"/>
      <c r="M371" s="144"/>
      <c r="N371" s="143"/>
      <c r="O371" s="145">
        <f t="shared" si="88"/>
        <v>0</v>
      </c>
      <c r="P371" s="145">
        <f t="shared" si="86"/>
        <v>0</v>
      </c>
      <c r="Q371" s="142" t="e">
        <f t="shared" si="89"/>
        <v>#DIV/0!</v>
      </c>
      <c r="R371" s="43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9"/>
      <c r="DD371" s="9"/>
      <c r="DE371" s="9"/>
      <c r="DF371" s="9"/>
      <c r="DG371" s="9"/>
      <c r="DH371" s="9"/>
      <c r="DI371" s="9"/>
      <c r="DJ371" s="9"/>
      <c r="DK371" s="9"/>
      <c r="DL371" s="9"/>
      <c r="DM371" s="9"/>
      <c r="DN371" s="9"/>
      <c r="DO371" s="9"/>
      <c r="DP371" s="9"/>
      <c r="DQ371" s="9"/>
      <c r="DR371" s="9"/>
      <c r="DS371" s="9"/>
      <c r="DT371" s="9"/>
      <c r="DU371" s="9"/>
      <c r="DV371" s="9"/>
      <c r="DW371" s="9"/>
      <c r="DX371" s="9"/>
      <c r="DY371" s="9"/>
      <c r="DZ371" s="9"/>
      <c r="EA371" s="9"/>
      <c r="EB371" s="9"/>
      <c r="EC371" s="9"/>
      <c r="ED371" s="9"/>
      <c r="EE371" s="9"/>
      <c r="EF371" s="9"/>
      <c r="EG371" s="9"/>
      <c r="EH371" s="9"/>
      <c r="EI371" s="9"/>
      <c r="EJ371" s="9"/>
      <c r="EK371" s="9"/>
      <c r="EL371" s="9"/>
      <c r="EM371" s="9"/>
      <c r="EN371" s="9"/>
      <c r="EO371" s="9"/>
      <c r="EP371" s="9"/>
      <c r="EQ371" s="9"/>
      <c r="ER371" s="9"/>
      <c r="ES371" s="9"/>
      <c r="ET371" s="9"/>
      <c r="EU371" s="9"/>
      <c r="EV371" s="9"/>
      <c r="EW371" s="9"/>
      <c r="EX371" s="9"/>
    </row>
    <row r="372" spans="1:154" ht="20.25" x14ac:dyDescent="0.2">
      <c r="A372" s="100"/>
      <c r="B372" s="99"/>
      <c r="C372" s="99"/>
      <c r="D372" s="99"/>
      <c r="E372" s="99" t="s">
        <v>43</v>
      </c>
      <c r="F372" s="99"/>
      <c r="G372" s="103" t="s">
        <v>330</v>
      </c>
      <c r="H372" s="143"/>
      <c r="I372" s="143"/>
      <c r="J372" s="143">
        <f t="shared" si="80"/>
        <v>0</v>
      </c>
      <c r="K372" s="140" t="e">
        <f t="shared" si="74"/>
        <v>#DIV/0!</v>
      </c>
      <c r="L372" s="143"/>
      <c r="M372" s="144"/>
      <c r="N372" s="143"/>
      <c r="O372" s="145">
        <f t="shared" si="88"/>
        <v>0</v>
      </c>
      <c r="P372" s="145">
        <f t="shared" si="86"/>
        <v>0</v>
      </c>
      <c r="Q372" s="142" t="e">
        <f t="shared" si="89"/>
        <v>#DIV/0!</v>
      </c>
      <c r="R372" s="43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9"/>
      <c r="DD372" s="9"/>
      <c r="DE372" s="9"/>
      <c r="DF372" s="9"/>
      <c r="DG372" s="9"/>
      <c r="DH372" s="9"/>
      <c r="DI372" s="9"/>
      <c r="DJ372" s="9"/>
      <c r="DK372" s="9"/>
      <c r="DL372" s="9"/>
      <c r="DM372" s="9"/>
      <c r="DN372" s="9"/>
      <c r="DO372" s="9"/>
      <c r="DP372" s="9"/>
      <c r="DQ372" s="9"/>
      <c r="DR372" s="9"/>
      <c r="DS372" s="9"/>
      <c r="DT372" s="9"/>
      <c r="DU372" s="9"/>
      <c r="DV372" s="9"/>
      <c r="DW372" s="9"/>
      <c r="DX372" s="9"/>
      <c r="DY372" s="9"/>
      <c r="DZ372" s="9"/>
      <c r="EA372" s="9"/>
      <c r="EB372" s="9"/>
      <c r="EC372" s="9"/>
      <c r="ED372" s="9"/>
      <c r="EE372" s="9"/>
      <c r="EF372" s="9"/>
      <c r="EG372" s="9"/>
      <c r="EH372" s="9"/>
      <c r="EI372" s="9"/>
      <c r="EJ372" s="9"/>
      <c r="EK372" s="9"/>
      <c r="EL372" s="9"/>
      <c r="EM372" s="9"/>
      <c r="EN372" s="9"/>
      <c r="EO372" s="9"/>
      <c r="EP372" s="9"/>
      <c r="EQ372" s="9"/>
      <c r="ER372" s="9"/>
      <c r="ES372" s="9"/>
      <c r="ET372" s="9"/>
      <c r="EU372" s="9"/>
      <c r="EV372" s="9"/>
      <c r="EW372" s="9"/>
      <c r="EX372" s="9"/>
    </row>
    <row r="373" spans="1:154" ht="20.25" x14ac:dyDescent="0.2">
      <c r="A373" s="88"/>
      <c r="B373" s="89"/>
      <c r="C373" s="89"/>
      <c r="D373" s="89">
        <v>79</v>
      </c>
      <c r="E373" s="89"/>
      <c r="F373" s="89"/>
      <c r="G373" s="138" t="s">
        <v>342</v>
      </c>
      <c r="H373" s="139">
        <f t="shared" ref="H373:I375" si="90">H374</f>
        <v>0</v>
      </c>
      <c r="I373" s="139">
        <f t="shared" si="90"/>
        <v>0</v>
      </c>
      <c r="J373" s="143">
        <f t="shared" si="80"/>
        <v>0</v>
      </c>
      <c r="K373" s="140" t="e">
        <f t="shared" si="74"/>
        <v>#DIV/0!</v>
      </c>
      <c r="L373" s="139">
        <f t="shared" ref="L373:O375" si="91">L374</f>
        <v>0</v>
      </c>
      <c r="M373" s="121">
        <f t="shared" si="91"/>
        <v>0</v>
      </c>
      <c r="N373" s="139">
        <f t="shared" si="91"/>
        <v>0</v>
      </c>
      <c r="O373" s="141">
        <f t="shared" si="91"/>
        <v>0</v>
      </c>
      <c r="P373" s="141">
        <f t="shared" si="86"/>
        <v>0</v>
      </c>
      <c r="Q373" s="142" t="e">
        <f t="shared" si="89"/>
        <v>#DIV/0!</v>
      </c>
      <c r="R373" s="43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9"/>
      <c r="DD373" s="9"/>
      <c r="DE373" s="9"/>
      <c r="DF373" s="9"/>
      <c r="DG373" s="9"/>
      <c r="DH373" s="9"/>
      <c r="DI373" s="9"/>
      <c r="DJ373" s="9"/>
      <c r="DK373" s="9"/>
      <c r="DL373" s="9"/>
      <c r="DM373" s="9"/>
      <c r="DN373" s="9"/>
      <c r="DO373" s="9"/>
      <c r="DP373" s="9"/>
      <c r="DQ373" s="9"/>
      <c r="DR373" s="9"/>
      <c r="DS373" s="9"/>
      <c r="DT373" s="9"/>
      <c r="DU373" s="9"/>
      <c r="DV373" s="9"/>
      <c r="DW373" s="9"/>
      <c r="DX373" s="9"/>
      <c r="DY373" s="9"/>
      <c r="DZ373" s="9"/>
      <c r="EA373" s="9"/>
      <c r="EB373" s="9"/>
      <c r="EC373" s="9"/>
      <c r="ED373" s="9"/>
      <c r="EE373" s="9"/>
      <c r="EF373" s="9"/>
      <c r="EG373" s="9"/>
      <c r="EH373" s="9"/>
      <c r="EI373" s="9"/>
      <c r="EJ373" s="9"/>
      <c r="EK373" s="9"/>
      <c r="EL373" s="9"/>
      <c r="EM373" s="9"/>
      <c r="EN373" s="9"/>
      <c r="EO373" s="9"/>
      <c r="EP373" s="9"/>
      <c r="EQ373" s="9"/>
      <c r="ER373" s="9"/>
      <c r="ES373" s="9"/>
      <c r="ET373" s="9"/>
      <c r="EU373" s="9"/>
      <c r="EV373" s="9"/>
      <c r="EW373" s="9"/>
      <c r="EX373" s="9"/>
    </row>
    <row r="374" spans="1:154" ht="20.25" hidden="1" x14ac:dyDescent="0.2">
      <c r="A374" s="88"/>
      <c r="B374" s="89"/>
      <c r="C374" s="89"/>
      <c r="D374" s="89">
        <v>81</v>
      </c>
      <c r="E374" s="89"/>
      <c r="F374" s="89"/>
      <c r="G374" s="138" t="s">
        <v>341</v>
      </c>
      <c r="H374" s="139">
        <f t="shared" si="90"/>
        <v>0</v>
      </c>
      <c r="I374" s="139">
        <f t="shared" si="90"/>
        <v>0</v>
      </c>
      <c r="J374" s="143">
        <f t="shared" si="80"/>
        <v>0</v>
      </c>
      <c r="K374" s="140" t="e">
        <f t="shared" si="74"/>
        <v>#DIV/0!</v>
      </c>
      <c r="L374" s="139">
        <f t="shared" si="91"/>
        <v>0</v>
      </c>
      <c r="M374" s="121">
        <f t="shared" si="91"/>
        <v>0</v>
      </c>
      <c r="N374" s="139">
        <f t="shared" si="91"/>
        <v>0</v>
      </c>
      <c r="O374" s="141">
        <f t="shared" si="91"/>
        <v>0</v>
      </c>
      <c r="P374" s="141">
        <f t="shared" si="86"/>
        <v>0</v>
      </c>
      <c r="Q374" s="142" t="e">
        <f t="shared" si="89"/>
        <v>#DIV/0!</v>
      </c>
      <c r="R374" s="43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9"/>
      <c r="DD374" s="9"/>
      <c r="DE374" s="9"/>
      <c r="DF374" s="9"/>
      <c r="DG374" s="9"/>
      <c r="DH374" s="9"/>
      <c r="DI374" s="9"/>
      <c r="DJ374" s="9"/>
      <c r="DK374" s="9"/>
      <c r="DL374" s="9"/>
      <c r="DM374" s="9"/>
      <c r="DN374" s="9"/>
      <c r="DO374" s="9"/>
      <c r="DP374" s="9"/>
      <c r="DQ374" s="9"/>
      <c r="DR374" s="9"/>
      <c r="DS374" s="9"/>
      <c r="DT374" s="9"/>
      <c r="DU374" s="9"/>
      <c r="DV374" s="9"/>
      <c r="DW374" s="9"/>
      <c r="DX374" s="9"/>
      <c r="DY374" s="9"/>
      <c r="DZ374" s="9"/>
      <c r="EA374" s="9"/>
      <c r="EB374" s="9"/>
      <c r="EC374" s="9"/>
      <c r="ED374" s="9"/>
      <c r="EE374" s="9"/>
      <c r="EF374" s="9"/>
      <c r="EG374" s="9"/>
      <c r="EH374" s="9"/>
      <c r="EI374" s="9"/>
      <c r="EJ374" s="9"/>
      <c r="EK374" s="9"/>
      <c r="EL374" s="9"/>
      <c r="EM374" s="9"/>
      <c r="EN374" s="9"/>
      <c r="EO374" s="9"/>
      <c r="EP374" s="9"/>
      <c r="EQ374" s="9"/>
      <c r="ER374" s="9"/>
      <c r="ES374" s="9"/>
      <c r="ET374" s="9"/>
      <c r="EU374" s="9"/>
      <c r="EV374" s="9"/>
      <c r="EW374" s="9"/>
      <c r="EX374" s="9"/>
    </row>
    <row r="375" spans="1:154" ht="20.25" hidden="1" x14ac:dyDescent="0.2">
      <c r="A375" s="88"/>
      <c r="B375" s="89"/>
      <c r="C375" s="89"/>
      <c r="D375" s="89"/>
      <c r="E375" s="89" t="s">
        <v>32</v>
      </c>
      <c r="F375" s="89"/>
      <c r="G375" s="101" t="s">
        <v>340</v>
      </c>
      <c r="H375" s="139">
        <f t="shared" si="90"/>
        <v>0</v>
      </c>
      <c r="I375" s="139">
        <f t="shared" si="90"/>
        <v>0</v>
      </c>
      <c r="J375" s="143">
        <f t="shared" si="80"/>
        <v>0</v>
      </c>
      <c r="K375" s="140" t="e">
        <f t="shared" si="74"/>
        <v>#DIV/0!</v>
      </c>
      <c r="L375" s="139">
        <f t="shared" si="91"/>
        <v>0</v>
      </c>
      <c r="M375" s="121">
        <f t="shared" si="91"/>
        <v>0</v>
      </c>
      <c r="N375" s="139">
        <f t="shared" si="91"/>
        <v>0</v>
      </c>
      <c r="O375" s="141">
        <f t="shared" si="91"/>
        <v>0</v>
      </c>
      <c r="P375" s="141">
        <f t="shared" si="86"/>
        <v>0</v>
      </c>
      <c r="Q375" s="142" t="e">
        <f t="shared" si="89"/>
        <v>#DIV/0!</v>
      </c>
      <c r="R375" s="43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9"/>
      <c r="DD375" s="9"/>
      <c r="DE375" s="9"/>
      <c r="DF375" s="9"/>
      <c r="DG375" s="9"/>
      <c r="DH375" s="9"/>
      <c r="DI375" s="9"/>
      <c r="DJ375" s="9"/>
      <c r="DK375" s="9"/>
      <c r="DL375" s="9"/>
      <c r="DM375" s="9"/>
      <c r="DN375" s="9"/>
      <c r="DO375" s="9"/>
      <c r="DP375" s="9"/>
      <c r="DQ375" s="9"/>
      <c r="DR375" s="9"/>
      <c r="DS375" s="9"/>
      <c r="DT375" s="9"/>
      <c r="DU375" s="9"/>
      <c r="DV375" s="9"/>
      <c r="DW375" s="9"/>
      <c r="DX375" s="9"/>
      <c r="DY375" s="9"/>
      <c r="DZ375" s="9"/>
      <c r="EA375" s="9"/>
      <c r="EB375" s="9"/>
      <c r="EC375" s="9"/>
      <c r="ED375" s="9"/>
      <c r="EE375" s="9"/>
      <c r="EF375" s="9"/>
      <c r="EG375" s="9"/>
      <c r="EH375" s="9"/>
      <c r="EI375" s="9"/>
      <c r="EJ375" s="9"/>
      <c r="EK375" s="9"/>
      <c r="EL375" s="9"/>
      <c r="EM375" s="9"/>
      <c r="EN375" s="9"/>
      <c r="EO375" s="9"/>
      <c r="EP375" s="9"/>
      <c r="EQ375" s="9"/>
      <c r="ER375" s="9"/>
      <c r="ES375" s="9"/>
      <c r="ET375" s="9"/>
      <c r="EU375" s="9"/>
      <c r="EV375" s="9"/>
      <c r="EW375" s="9"/>
      <c r="EX375" s="9"/>
    </row>
    <row r="376" spans="1:154" ht="40.5" hidden="1" x14ac:dyDescent="0.2">
      <c r="A376" s="100"/>
      <c r="B376" s="99"/>
      <c r="C376" s="99"/>
      <c r="D376" s="99"/>
      <c r="E376" s="99"/>
      <c r="F376" s="99" t="s">
        <v>32</v>
      </c>
      <c r="G376" s="103" t="s">
        <v>339</v>
      </c>
      <c r="H376" s="143"/>
      <c r="I376" s="143"/>
      <c r="J376" s="143">
        <f t="shared" si="80"/>
        <v>0</v>
      </c>
      <c r="K376" s="140" t="e">
        <f t="shared" si="74"/>
        <v>#DIV/0!</v>
      </c>
      <c r="L376" s="143"/>
      <c r="M376" s="144"/>
      <c r="N376" s="143"/>
      <c r="O376" s="145">
        <f t="shared" ref="O376:O377" si="92">M376+N376</f>
        <v>0</v>
      </c>
      <c r="P376" s="145">
        <f t="shared" si="86"/>
        <v>0</v>
      </c>
      <c r="Q376" s="142" t="e">
        <f t="shared" si="89"/>
        <v>#DIV/0!</v>
      </c>
      <c r="R376" s="43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9"/>
      <c r="DD376" s="9"/>
      <c r="DE376" s="9"/>
      <c r="DF376" s="9"/>
      <c r="DG376" s="9"/>
      <c r="DH376" s="9"/>
      <c r="DI376" s="9"/>
      <c r="DJ376" s="9"/>
      <c r="DK376" s="9"/>
      <c r="DL376" s="9"/>
      <c r="DM376" s="9"/>
      <c r="DN376" s="9"/>
      <c r="DO376" s="9"/>
      <c r="DP376" s="9"/>
      <c r="DQ376" s="9"/>
      <c r="DR376" s="9"/>
      <c r="DS376" s="9"/>
      <c r="DT376" s="9"/>
      <c r="DU376" s="9"/>
      <c r="DV376" s="9"/>
      <c r="DW376" s="9"/>
      <c r="DX376" s="9"/>
      <c r="DY376" s="9"/>
      <c r="DZ376" s="9"/>
      <c r="EA376" s="9"/>
      <c r="EB376" s="9"/>
      <c r="EC376" s="9"/>
      <c r="ED376" s="9"/>
      <c r="EE376" s="9"/>
      <c r="EF376" s="9"/>
      <c r="EG376" s="9"/>
      <c r="EH376" s="9"/>
      <c r="EI376" s="9"/>
      <c r="EJ376" s="9"/>
      <c r="EK376" s="9"/>
      <c r="EL376" s="9"/>
      <c r="EM376" s="9"/>
      <c r="EN376" s="9"/>
      <c r="EO376" s="9"/>
      <c r="EP376" s="9"/>
      <c r="EQ376" s="9"/>
      <c r="ER376" s="9"/>
      <c r="ES376" s="9"/>
      <c r="ET376" s="9"/>
      <c r="EU376" s="9"/>
      <c r="EV376" s="9"/>
      <c r="EW376" s="9"/>
      <c r="EX376" s="9"/>
    </row>
    <row r="377" spans="1:154" ht="20.25" x14ac:dyDescent="0.2">
      <c r="A377" s="148"/>
      <c r="B377" s="149"/>
      <c r="C377" s="149"/>
      <c r="D377" s="149">
        <v>85</v>
      </c>
      <c r="E377" s="149"/>
      <c r="F377" s="149"/>
      <c r="G377" s="151" t="s">
        <v>86</v>
      </c>
      <c r="H377" s="152"/>
      <c r="I377" s="152">
        <f>O377</f>
        <v>-1344</v>
      </c>
      <c r="J377" s="152">
        <f t="shared" si="80"/>
        <v>1344</v>
      </c>
      <c r="K377" s="153"/>
      <c r="L377" s="152"/>
      <c r="M377" s="154"/>
      <c r="N377" s="152">
        <v>-1344</v>
      </c>
      <c r="O377" s="155">
        <f t="shared" si="92"/>
        <v>-1344</v>
      </c>
      <c r="P377" s="155">
        <f t="shared" si="86"/>
        <v>1344</v>
      </c>
      <c r="Q377" s="156"/>
      <c r="R377" s="43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9"/>
      <c r="DD377" s="9"/>
      <c r="DE377" s="9"/>
      <c r="DF377" s="9"/>
      <c r="DG377" s="9"/>
      <c r="DH377" s="9"/>
      <c r="DI377" s="9"/>
      <c r="DJ377" s="9"/>
      <c r="DK377" s="9"/>
      <c r="DL377" s="9"/>
      <c r="DM377" s="9"/>
      <c r="DN377" s="9"/>
      <c r="DO377" s="9"/>
      <c r="DP377" s="9"/>
      <c r="DQ377" s="9"/>
      <c r="DR377" s="9"/>
      <c r="DS377" s="9"/>
      <c r="DT377" s="9"/>
      <c r="DU377" s="9"/>
      <c r="DV377" s="9"/>
      <c r="DW377" s="9"/>
      <c r="DX377" s="9"/>
      <c r="DY377" s="9"/>
      <c r="DZ377" s="9"/>
      <c r="EA377" s="9"/>
      <c r="EB377" s="9"/>
      <c r="EC377" s="9"/>
      <c r="ED377" s="9"/>
      <c r="EE377" s="9"/>
      <c r="EF377" s="9"/>
      <c r="EG377" s="9"/>
      <c r="EH377" s="9"/>
      <c r="EI377" s="9"/>
      <c r="EJ377" s="9"/>
      <c r="EK377" s="9"/>
      <c r="EL377" s="9"/>
      <c r="EM377" s="9"/>
      <c r="EN377" s="9"/>
      <c r="EO377" s="9"/>
      <c r="EP377" s="9"/>
      <c r="EQ377" s="9"/>
      <c r="ER377" s="9"/>
      <c r="ES377" s="9"/>
      <c r="ET377" s="9"/>
      <c r="EU377" s="9"/>
      <c r="EV377" s="9"/>
      <c r="EW377" s="9"/>
      <c r="EX377" s="9"/>
    </row>
    <row r="378" spans="1:154" ht="20.25" x14ac:dyDescent="0.2">
      <c r="A378" s="100"/>
      <c r="B378" s="99"/>
      <c r="C378" s="99"/>
      <c r="D378" s="99"/>
      <c r="E378" s="99"/>
      <c r="F378" s="99"/>
      <c r="G378" s="103" t="s">
        <v>195</v>
      </c>
      <c r="H378" s="143"/>
      <c r="I378" s="143"/>
      <c r="J378" s="143">
        <f t="shared" si="80"/>
        <v>0</v>
      </c>
      <c r="K378" s="140"/>
      <c r="L378" s="143"/>
      <c r="M378" s="144"/>
      <c r="N378" s="143"/>
      <c r="O378" s="170"/>
      <c r="P378" s="170">
        <f t="shared" si="86"/>
        <v>0</v>
      </c>
      <c r="Q378" s="142"/>
      <c r="R378" s="43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9"/>
      <c r="DD378" s="9"/>
      <c r="DE378" s="9"/>
      <c r="DF378" s="9"/>
      <c r="DG378" s="9"/>
      <c r="DH378" s="9"/>
      <c r="DI378" s="9"/>
      <c r="DJ378" s="9"/>
      <c r="DK378" s="9"/>
      <c r="DL378" s="9"/>
      <c r="DM378" s="9"/>
      <c r="DN378" s="9"/>
      <c r="DO378" s="9"/>
      <c r="DP378" s="9"/>
      <c r="DQ378" s="9"/>
      <c r="DR378" s="9"/>
      <c r="DS378" s="9"/>
      <c r="DT378" s="9"/>
      <c r="DU378" s="9"/>
      <c r="DV378" s="9"/>
      <c r="DW378" s="9"/>
      <c r="DX378" s="9"/>
      <c r="DY378" s="9"/>
      <c r="DZ378" s="9"/>
      <c r="EA378" s="9"/>
      <c r="EB378" s="9"/>
      <c r="EC378" s="9"/>
      <c r="ED378" s="9"/>
      <c r="EE378" s="9"/>
      <c r="EF378" s="9"/>
      <c r="EG378" s="9"/>
      <c r="EH378" s="9"/>
      <c r="EI378" s="9"/>
      <c r="EJ378" s="9"/>
      <c r="EK378" s="9"/>
      <c r="EL378" s="9"/>
      <c r="EM378" s="9"/>
      <c r="EN378" s="9"/>
      <c r="EO378" s="9"/>
      <c r="EP378" s="9"/>
      <c r="EQ378" s="9"/>
      <c r="ER378" s="9"/>
      <c r="ES378" s="9"/>
      <c r="ET378" s="9"/>
      <c r="EU378" s="9"/>
      <c r="EV378" s="9"/>
      <c r="EW378" s="9"/>
      <c r="EX378" s="9"/>
    </row>
    <row r="379" spans="1:154" ht="20.25" x14ac:dyDescent="0.2">
      <c r="A379" s="88" t="s">
        <v>165</v>
      </c>
      <c r="B379" s="89" t="s">
        <v>124</v>
      </c>
      <c r="C379" s="89"/>
      <c r="D379" s="89"/>
      <c r="E379" s="89"/>
      <c r="F379" s="89"/>
      <c r="G379" s="138" t="s">
        <v>196</v>
      </c>
      <c r="H379" s="139">
        <f>H333+H338</f>
        <v>1967000</v>
      </c>
      <c r="I379" s="139">
        <f>I333+I338</f>
        <v>1953898</v>
      </c>
      <c r="J379" s="143">
        <f>J333+J338</f>
        <v>13102</v>
      </c>
      <c r="K379" s="140">
        <f t="shared" ref="K379:K385" si="93">ROUND(I379/H379*100,2)</f>
        <v>99.33</v>
      </c>
      <c r="L379" s="139">
        <f>L333+L338</f>
        <v>0</v>
      </c>
      <c r="M379" s="139">
        <f>M333+M338</f>
        <v>0</v>
      </c>
      <c r="N379" s="139">
        <f>N333+N338</f>
        <v>1953898</v>
      </c>
      <c r="O379" s="139">
        <f>O333+O338</f>
        <v>1953898</v>
      </c>
      <c r="P379" s="141">
        <f t="shared" si="86"/>
        <v>-1953898</v>
      </c>
      <c r="Q379" s="142">
        <f t="shared" ref="Q379:Q385" si="94">ROUND(O379/N379*100,2)</f>
        <v>100</v>
      </c>
      <c r="R379" s="43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9"/>
      <c r="DD379" s="9"/>
      <c r="DE379" s="9"/>
      <c r="DF379" s="9"/>
      <c r="DG379" s="9"/>
      <c r="DH379" s="9"/>
      <c r="DI379" s="9"/>
      <c r="DJ379" s="9"/>
      <c r="DK379" s="9"/>
      <c r="DL379" s="9"/>
      <c r="DM379" s="9"/>
      <c r="DN379" s="9"/>
      <c r="DO379" s="9"/>
      <c r="DP379" s="9"/>
      <c r="DQ379" s="9"/>
      <c r="DR379" s="9"/>
      <c r="DS379" s="9"/>
      <c r="DT379" s="9"/>
      <c r="DU379" s="9"/>
      <c r="DV379" s="9"/>
      <c r="DW379" s="9"/>
      <c r="DX379" s="9"/>
      <c r="DY379" s="9"/>
      <c r="DZ379" s="9"/>
      <c r="EA379" s="9"/>
      <c r="EB379" s="9"/>
      <c r="EC379" s="9"/>
      <c r="ED379" s="9"/>
      <c r="EE379" s="9"/>
      <c r="EF379" s="9"/>
      <c r="EG379" s="9"/>
      <c r="EH379" s="9"/>
      <c r="EI379" s="9"/>
      <c r="EJ379" s="9"/>
      <c r="EK379" s="9"/>
      <c r="EL379" s="9"/>
      <c r="EM379" s="9"/>
      <c r="EN379" s="9"/>
      <c r="EO379" s="9"/>
      <c r="EP379" s="9"/>
      <c r="EQ379" s="9"/>
      <c r="ER379" s="9"/>
      <c r="ES379" s="9"/>
      <c r="ET379" s="9"/>
      <c r="EU379" s="9"/>
      <c r="EV379" s="9"/>
      <c r="EW379" s="9"/>
      <c r="EX379" s="9"/>
    </row>
    <row r="380" spans="1:154" ht="20.25" x14ac:dyDescent="0.2">
      <c r="A380" s="88"/>
      <c r="B380" s="89">
        <v>15</v>
      </c>
      <c r="C380" s="89"/>
      <c r="D380" s="89"/>
      <c r="E380" s="89"/>
      <c r="F380" s="89"/>
      <c r="G380" s="138" t="s">
        <v>197</v>
      </c>
      <c r="H380" s="139">
        <f>H381</f>
        <v>0</v>
      </c>
      <c r="I380" s="139">
        <f>I381</f>
        <v>0</v>
      </c>
      <c r="J380" s="143">
        <f t="shared" si="80"/>
        <v>0</v>
      </c>
      <c r="K380" s="140" t="e">
        <f t="shared" si="93"/>
        <v>#DIV/0!</v>
      </c>
      <c r="L380" s="139">
        <f>L381</f>
        <v>0</v>
      </c>
      <c r="M380" s="139">
        <f>M381</f>
        <v>0</v>
      </c>
      <c r="N380" s="139">
        <f>N381</f>
        <v>0</v>
      </c>
      <c r="O380" s="139">
        <f>O381</f>
        <v>0</v>
      </c>
      <c r="P380" s="141">
        <f t="shared" si="86"/>
        <v>0</v>
      </c>
      <c r="Q380" s="142" t="e">
        <f t="shared" si="94"/>
        <v>#DIV/0!</v>
      </c>
      <c r="R380" s="43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9"/>
      <c r="DD380" s="9"/>
      <c r="DE380" s="9"/>
      <c r="DF380" s="9"/>
      <c r="DG380" s="9"/>
      <c r="DH380" s="9"/>
      <c r="DI380" s="9"/>
      <c r="DJ380" s="9"/>
      <c r="DK380" s="9"/>
      <c r="DL380" s="9"/>
      <c r="DM380" s="9"/>
      <c r="DN380" s="9"/>
      <c r="DO380" s="9"/>
      <c r="DP380" s="9"/>
      <c r="DQ380" s="9"/>
      <c r="DR380" s="9"/>
      <c r="DS380" s="9"/>
      <c r="DT380" s="9"/>
      <c r="DU380" s="9"/>
      <c r="DV380" s="9"/>
      <c r="DW380" s="9"/>
      <c r="DX380" s="9"/>
      <c r="DY380" s="9"/>
      <c r="DZ380" s="9"/>
      <c r="EA380" s="9"/>
      <c r="EB380" s="9"/>
      <c r="EC380" s="9"/>
      <c r="ED380" s="9"/>
      <c r="EE380" s="9"/>
      <c r="EF380" s="9"/>
      <c r="EG380" s="9"/>
      <c r="EH380" s="9"/>
      <c r="EI380" s="9"/>
      <c r="EJ380" s="9"/>
      <c r="EK380" s="9"/>
      <c r="EL380" s="9"/>
      <c r="EM380" s="9"/>
      <c r="EN380" s="9"/>
      <c r="EO380" s="9"/>
      <c r="EP380" s="9"/>
      <c r="EQ380" s="9"/>
      <c r="ER380" s="9"/>
      <c r="ES380" s="9"/>
      <c r="ET380" s="9"/>
      <c r="EU380" s="9"/>
      <c r="EV380" s="9"/>
      <c r="EW380" s="9"/>
      <c r="EX380" s="9"/>
    </row>
    <row r="381" spans="1:154" ht="40.5" x14ac:dyDescent="0.2">
      <c r="A381" s="88"/>
      <c r="B381" s="89"/>
      <c r="C381" s="89" t="s">
        <v>48</v>
      </c>
      <c r="D381" s="89"/>
      <c r="E381" s="89"/>
      <c r="F381" s="89"/>
      <c r="G381" s="138" t="s">
        <v>198</v>
      </c>
      <c r="H381" s="139">
        <f>H358</f>
        <v>0</v>
      </c>
      <c r="I381" s="139">
        <f>I358</f>
        <v>0</v>
      </c>
      <c r="J381" s="143">
        <f t="shared" si="80"/>
        <v>0</v>
      </c>
      <c r="K381" s="140" t="e">
        <f t="shared" si="93"/>
        <v>#DIV/0!</v>
      </c>
      <c r="L381" s="139">
        <f>L358</f>
        <v>0</v>
      </c>
      <c r="M381" s="139">
        <f>M358</f>
        <v>0</v>
      </c>
      <c r="N381" s="139">
        <f>N358</f>
        <v>0</v>
      </c>
      <c r="O381" s="139">
        <f>O358</f>
        <v>0</v>
      </c>
      <c r="P381" s="141">
        <f t="shared" si="86"/>
        <v>0</v>
      </c>
      <c r="Q381" s="142" t="e">
        <f t="shared" si="94"/>
        <v>#DIV/0!</v>
      </c>
      <c r="R381" s="43"/>
      <c r="S381" s="14"/>
      <c r="T381" s="14"/>
      <c r="U381" s="14"/>
      <c r="V381" s="14"/>
      <c r="W381" s="14"/>
      <c r="X381" s="25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9"/>
      <c r="DD381" s="9"/>
      <c r="DE381" s="9"/>
      <c r="DF381" s="9"/>
      <c r="DG381" s="9"/>
      <c r="DH381" s="9"/>
      <c r="DI381" s="9"/>
      <c r="DJ381" s="9"/>
      <c r="DK381" s="9"/>
      <c r="DL381" s="9"/>
      <c r="DM381" s="9"/>
      <c r="DN381" s="9"/>
      <c r="DO381" s="9"/>
      <c r="DP381" s="9"/>
      <c r="DQ381" s="9"/>
      <c r="DR381" s="9"/>
      <c r="DS381" s="9"/>
      <c r="DT381" s="9"/>
      <c r="DU381" s="9"/>
      <c r="DV381" s="9"/>
      <c r="DW381" s="9"/>
      <c r="DX381" s="9"/>
      <c r="DY381" s="9"/>
      <c r="DZ381" s="9"/>
      <c r="EA381" s="9"/>
      <c r="EB381" s="9"/>
      <c r="EC381" s="9"/>
      <c r="ED381" s="9"/>
      <c r="EE381" s="9"/>
      <c r="EF381" s="9"/>
      <c r="EG381" s="9"/>
      <c r="EH381" s="9"/>
      <c r="EI381" s="9"/>
      <c r="EJ381" s="9"/>
      <c r="EK381" s="9"/>
      <c r="EL381" s="9"/>
      <c r="EM381" s="9"/>
      <c r="EN381" s="9"/>
      <c r="EO381" s="9"/>
      <c r="EP381" s="9"/>
      <c r="EQ381" s="9"/>
      <c r="ER381" s="9"/>
      <c r="ES381" s="9"/>
      <c r="ET381" s="9"/>
      <c r="EU381" s="9"/>
      <c r="EV381" s="9"/>
      <c r="EW381" s="9"/>
      <c r="EX381" s="9"/>
    </row>
    <row r="382" spans="1:154" ht="40.5" x14ac:dyDescent="0.2">
      <c r="A382" s="88"/>
      <c r="B382" s="89" t="s">
        <v>48</v>
      </c>
      <c r="C382" s="89"/>
      <c r="D382" s="89"/>
      <c r="E382" s="89"/>
      <c r="F382" s="89"/>
      <c r="G382" s="138" t="s">
        <v>199</v>
      </c>
      <c r="H382" s="139">
        <f>H383+H384</f>
        <v>435400</v>
      </c>
      <c r="I382" s="139">
        <f>I383+I384</f>
        <v>413105.02</v>
      </c>
      <c r="J382" s="143">
        <f t="shared" si="80"/>
        <v>22294.979999999981</v>
      </c>
      <c r="K382" s="140">
        <f t="shared" si="93"/>
        <v>94.88</v>
      </c>
      <c r="L382" s="139">
        <f>L383+L384</f>
        <v>0</v>
      </c>
      <c r="M382" s="139">
        <f>M383+M384</f>
        <v>0</v>
      </c>
      <c r="N382" s="139">
        <f>N383+N384</f>
        <v>413105.02</v>
      </c>
      <c r="O382" s="139">
        <f>O383+O384</f>
        <v>413105.02</v>
      </c>
      <c r="P382" s="141">
        <f t="shared" si="86"/>
        <v>-413105.02</v>
      </c>
      <c r="Q382" s="142">
        <f t="shared" si="94"/>
        <v>100</v>
      </c>
      <c r="R382" s="43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9"/>
      <c r="DD382" s="9"/>
      <c r="DE382" s="9"/>
      <c r="DF382" s="9"/>
      <c r="DG382" s="9"/>
      <c r="DH382" s="9"/>
      <c r="DI382" s="9"/>
      <c r="DJ382" s="9"/>
      <c r="DK382" s="9"/>
      <c r="DL382" s="9"/>
      <c r="DM382" s="9"/>
      <c r="DN382" s="9"/>
      <c r="DO382" s="9"/>
      <c r="DP382" s="9"/>
      <c r="DQ382" s="9"/>
      <c r="DR382" s="9"/>
      <c r="DS382" s="9"/>
      <c r="DT382" s="9"/>
      <c r="DU382" s="9"/>
      <c r="DV382" s="9"/>
      <c r="DW382" s="9"/>
      <c r="DX382" s="9"/>
      <c r="DY382" s="9"/>
      <c r="DZ382" s="9"/>
      <c r="EA382" s="9"/>
      <c r="EB382" s="9"/>
      <c r="EC382" s="9"/>
      <c r="ED382" s="9"/>
      <c r="EE382" s="9"/>
      <c r="EF382" s="9"/>
      <c r="EG382" s="9"/>
      <c r="EH382" s="9"/>
      <c r="EI382" s="9"/>
      <c r="EJ382" s="9"/>
      <c r="EK382" s="9"/>
      <c r="EL382" s="9"/>
      <c r="EM382" s="9"/>
      <c r="EN382" s="9"/>
      <c r="EO382" s="9"/>
      <c r="EP382" s="9"/>
      <c r="EQ382" s="9"/>
      <c r="ER382" s="9"/>
      <c r="ES382" s="9"/>
      <c r="ET382" s="9"/>
      <c r="EU382" s="9"/>
      <c r="EV382" s="9"/>
      <c r="EW382" s="9"/>
      <c r="EX382" s="9"/>
    </row>
    <row r="383" spans="1:154" ht="20.25" x14ac:dyDescent="0.2">
      <c r="A383" s="88"/>
      <c r="B383" s="89"/>
      <c r="C383" s="89" t="s">
        <v>30</v>
      </c>
      <c r="D383" s="89"/>
      <c r="E383" s="89"/>
      <c r="F383" s="89"/>
      <c r="G383" s="138" t="s">
        <v>130</v>
      </c>
      <c r="H383" s="139">
        <f>+H326</f>
        <v>9000</v>
      </c>
      <c r="I383" s="139">
        <f>+I326</f>
        <v>9000</v>
      </c>
      <c r="J383" s="143">
        <f t="shared" si="80"/>
        <v>0</v>
      </c>
      <c r="K383" s="140">
        <f t="shared" si="93"/>
        <v>100</v>
      </c>
      <c r="L383" s="139">
        <f>+L326</f>
        <v>0</v>
      </c>
      <c r="M383" s="139">
        <f>+M326</f>
        <v>0</v>
      </c>
      <c r="N383" s="139">
        <f>+N326</f>
        <v>9000</v>
      </c>
      <c r="O383" s="139">
        <f>+O326</f>
        <v>9000</v>
      </c>
      <c r="P383" s="141">
        <f t="shared" si="86"/>
        <v>-9000</v>
      </c>
      <c r="Q383" s="142">
        <f t="shared" si="94"/>
        <v>100</v>
      </c>
      <c r="R383" s="43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9"/>
      <c r="DD383" s="9"/>
      <c r="DE383" s="9"/>
      <c r="DF383" s="9"/>
      <c r="DG383" s="9"/>
      <c r="DH383" s="9"/>
      <c r="DI383" s="9"/>
      <c r="DJ383" s="9"/>
      <c r="DK383" s="9"/>
      <c r="DL383" s="9"/>
      <c r="DM383" s="9"/>
      <c r="DN383" s="9"/>
      <c r="DO383" s="9"/>
      <c r="DP383" s="9"/>
      <c r="DQ383" s="9"/>
      <c r="DR383" s="9"/>
      <c r="DS383" s="9"/>
      <c r="DT383" s="9"/>
      <c r="DU383" s="9"/>
      <c r="DV383" s="9"/>
      <c r="DW383" s="9"/>
      <c r="DX383" s="9"/>
      <c r="DY383" s="9"/>
      <c r="DZ383" s="9"/>
      <c r="EA383" s="9"/>
      <c r="EB383" s="9"/>
      <c r="EC383" s="9"/>
      <c r="ED383" s="9"/>
      <c r="EE383" s="9"/>
      <c r="EF383" s="9"/>
      <c r="EG383" s="9"/>
      <c r="EH383" s="9"/>
      <c r="EI383" s="9"/>
      <c r="EJ383" s="9"/>
      <c r="EK383" s="9"/>
      <c r="EL383" s="9"/>
      <c r="EM383" s="9"/>
      <c r="EN383" s="9"/>
      <c r="EO383" s="9"/>
      <c r="EP383" s="9"/>
      <c r="EQ383" s="9"/>
      <c r="ER383" s="9"/>
      <c r="ES383" s="9"/>
      <c r="ET383" s="9"/>
      <c r="EU383" s="9"/>
      <c r="EV383" s="9"/>
      <c r="EW383" s="9"/>
      <c r="EX383" s="9"/>
    </row>
    <row r="384" spans="1:154" ht="20.25" x14ac:dyDescent="0.2">
      <c r="A384" s="88"/>
      <c r="B384" s="89"/>
      <c r="C384" s="89" t="s">
        <v>43</v>
      </c>
      <c r="D384" s="89"/>
      <c r="E384" s="89"/>
      <c r="F384" s="89"/>
      <c r="G384" s="138" t="s">
        <v>200</v>
      </c>
      <c r="H384" s="139">
        <f>H262-H379-H380-H383</f>
        <v>426400</v>
      </c>
      <c r="I384" s="139">
        <f>I262-I379-I380-I383</f>
        <v>404105.02</v>
      </c>
      <c r="J384" s="143">
        <f t="shared" si="80"/>
        <v>22294.979999999981</v>
      </c>
      <c r="K384" s="140">
        <f t="shared" si="93"/>
        <v>94.77</v>
      </c>
      <c r="L384" s="139">
        <f>L262-L379-L380-L383</f>
        <v>0</v>
      </c>
      <c r="M384" s="139">
        <f>M262-M379-M380-M383</f>
        <v>0</v>
      </c>
      <c r="N384" s="139">
        <f>N262-N379-N380-N383</f>
        <v>404105.02</v>
      </c>
      <c r="O384" s="139">
        <f>O262-O379-O380-O383</f>
        <v>404105.02</v>
      </c>
      <c r="P384" s="141">
        <f t="shared" si="86"/>
        <v>-404105.02</v>
      </c>
      <c r="Q384" s="142">
        <f t="shared" si="94"/>
        <v>100</v>
      </c>
      <c r="R384" s="43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9"/>
      <c r="DD384" s="9"/>
      <c r="DE384" s="9"/>
      <c r="DF384" s="9"/>
      <c r="DG384" s="9"/>
      <c r="DH384" s="9"/>
      <c r="DI384" s="9"/>
      <c r="DJ384" s="9"/>
      <c r="DK384" s="9"/>
      <c r="DL384" s="9"/>
      <c r="DM384" s="9"/>
      <c r="DN384" s="9"/>
      <c r="DO384" s="9"/>
      <c r="DP384" s="9"/>
      <c r="DQ384" s="9"/>
      <c r="DR384" s="9"/>
      <c r="DS384" s="9"/>
      <c r="DT384" s="9"/>
      <c r="DU384" s="9"/>
      <c r="DV384" s="9"/>
      <c r="DW384" s="9"/>
      <c r="DX384" s="9"/>
      <c r="DY384" s="9"/>
      <c r="DZ384" s="9"/>
      <c r="EA384" s="9"/>
      <c r="EB384" s="9"/>
      <c r="EC384" s="9"/>
      <c r="ED384" s="9"/>
      <c r="EE384" s="9"/>
      <c r="EF384" s="9"/>
      <c r="EG384" s="9"/>
      <c r="EH384" s="9"/>
      <c r="EI384" s="9"/>
      <c r="EJ384" s="9"/>
      <c r="EK384" s="9"/>
      <c r="EL384" s="9"/>
      <c r="EM384" s="9"/>
      <c r="EN384" s="9"/>
      <c r="EO384" s="9"/>
      <c r="EP384" s="9"/>
      <c r="EQ384" s="9"/>
      <c r="ER384" s="9"/>
      <c r="ES384" s="9"/>
      <c r="ET384" s="9"/>
      <c r="EU384" s="9"/>
      <c r="EV384" s="9"/>
      <c r="EW384" s="9"/>
      <c r="EX384" s="9"/>
    </row>
    <row r="385" spans="1:154" ht="20.25" x14ac:dyDescent="0.2">
      <c r="A385" s="88" t="s">
        <v>201</v>
      </c>
      <c r="B385" s="89" t="s">
        <v>103</v>
      </c>
      <c r="C385" s="89"/>
      <c r="D385" s="89"/>
      <c r="E385" s="89"/>
      <c r="F385" s="89"/>
      <c r="G385" s="138" t="s">
        <v>202</v>
      </c>
      <c r="H385" s="139">
        <f>H387</f>
        <v>237300</v>
      </c>
      <c r="I385" s="139">
        <f>I387</f>
        <v>188061</v>
      </c>
      <c r="J385" s="143">
        <f t="shared" si="80"/>
        <v>49239</v>
      </c>
      <c r="K385" s="140">
        <f t="shared" si="93"/>
        <v>79.25</v>
      </c>
      <c r="L385" s="139">
        <f>L387</f>
        <v>0</v>
      </c>
      <c r="M385" s="139">
        <f>M387</f>
        <v>0</v>
      </c>
      <c r="N385" s="139">
        <f>N387</f>
        <v>188061</v>
      </c>
      <c r="O385" s="139">
        <f>O387</f>
        <v>188061</v>
      </c>
      <c r="P385" s="141">
        <f t="shared" si="86"/>
        <v>-188061</v>
      </c>
      <c r="Q385" s="142">
        <f t="shared" si="94"/>
        <v>100</v>
      </c>
      <c r="R385" s="43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9"/>
      <c r="DD385" s="9"/>
      <c r="DE385" s="9"/>
      <c r="DF385" s="9"/>
      <c r="DG385" s="9"/>
      <c r="DH385" s="9"/>
      <c r="DI385" s="9"/>
      <c r="DJ385" s="9"/>
      <c r="DK385" s="9"/>
      <c r="DL385" s="9"/>
      <c r="DM385" s="9"/>
      <c r="DN385" s="9"/>
      <c r="DO385" s="9"/>
      <c r="DP385" s="9"/>
      <c r="DQ385" s="9"/>
      <c r="DR385" s="9"/>
      <c r="DS385" s="9"/>
      <c r="DT385" s="9"/>
      <c r="DU385" s="9"/>
      <c r="DV385" s="9"/>
      <c r="DW385" s="9"/>
      <c r="DX385" s="9"/>
      <c r="DY385" s="9"/>
      <c r="DZ385" s="9"/>
      <c r="EA385" s="9"/>
      <c r="EB385" s="9"/>
      <c r="EC385" s="9"/>
      <c r="ED385" s="9"/>
      <c r="EE385" s="9"/>
      <c r="EF385" s="9"/>
      <c r="EG385" s="9"/>
      <c r="EH385" s="9"/>
      <c r="EI385" s="9"/>
      <c r="EJ385" s="9"/>
      <c r="EK385" s="9"/>
      <c r="EL385" s="9"/>
      <c r="EM385" s="9"/>
      <c r="EN385" s="9"/>
      <c r="EO385" s="9"/>
      <c r="EP385" s="9"/>
      <c r="EQ385" s="9"/>
      <c r="ER385" s="9"/>
      <c r="ES385" s="9"/>
      <c r="ET385" s="9"/>
      <c r="EU385" s="9"/>
      <c r="EV385" s="9"/>
      <c r="EW385" s="9"/>
      <c r="EX385" s="9"/>
    </row>
    <row r="386" spans="1:154" ht="81" x14ac:dyDescent="0.2">
      <c r="A386" s="88"/>
      <c r="B386" s="89"/>
      <c r="C386" s="89"/>
      <c r="D386" s="89" t="s">
        <v>81</v>
      </c>
      <c r="E386" s="89"/>
      <c r="F386" s="89"/>
      <c r="G386" s="138" t="s">
        <v>203</v>
      </c>
      <c r="H386" s="139">
        <f>H448</f>
        <v>0</v>
      </c>
      <c r="I386" s="139">
        <f>I448</f>
        <v>0</v>
      </c>
      <c r="J386" s="143">
        <f t="shared" si="80"/>
        <v>0</v>
      </c>
      <c r="K386" s="180"/>
      <c r="L386" s="139">
        <f>L448</f>
        <v>0</v>
      </c>
      <c r="M386" s="163">
        <f>M448</f>
        <v>0</v>
      </c>
      <c r="N386" s="139">
        <f>N448</f>
        <v>0</v>
      </c>
      <c r="O386" s="141">
        <f>O448</f>
        <v>0</v>
      </c>
      <c r="P386" s="141">
        <f t="shared" si="86"/>
        <v>0</v>
      </c>
      <c r="Q386" s="142"/>
      <c r="R386" s="43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9"/>
      <c r="DD386" s="9"/>
      <c r="DE386" s="9"/>
      <c r="DF386" s="9"/>
      <c r="DG386" s="9"/>
      <c r="DH386" s="9"/>
      <c r="DI386" s="9"/>
      <c r="DJ386" s="9"/>
      <c r="DK386" s="9"/>
      <c r="DL386" s="9"/>
      <c r="DM386" s="9"/>
      <c r="DN386" s="9"/>
      <c r="DO386" s="9"/>
      <c r="DP386" s="9"/>
      <c r="DQ386" s="9"/>
      <c r="DR386" s="9"/>
      <c r="DS386" s="9"/>
      <c r="DT386" s="9"/>
      <c r="DU386" s="9"/>
      <c r="DV386" s="9"/>
      <c r="DW386" s="9"/>
      <c r="DX386" s="9"/>
      <c r="DY386" s="9"/>
      <c r="DZ386" s="9"/>
      <c r="EA386" s="9"/>
      <c r="EB386" s="9"/>
      <c r="EC386" s="9"/>
      <c r="ED386" s="9"/>
      <c r="EE386" s="9"/>
      <c r="EF386" s="9"/>
      <c r="EG386" s="9"/>
      <c r="EH386" s="9"/>
      <c r="EI386" s="9"/>
      <c r="EJ386" s="9"/>
      <c r="EK386" s="9"/>
      <c r="EL386" s="9"/>
      <c r="EM386" s="9"/>
      <c r="EN386" s="9"/>
      <c r="EO386" s="9"/>
      <c r="EP386" s="9"/>
      <c r="EQ386" s="9"/>
      <c r="ER386" s="9"/>
      <c r="ES386" s="9"/>
      <c r="ET386" s="9"/>
      <c r="EU386" s="9"/>
      <c r="EV386" s="9"/>
      <c r="EW386" s="9"/>
      <c r="EX386" s="9"/>
    </row>
    <row r="387" spans="1:154" s="18" customFormat="1" ht="40.5" x14ac:dyDescent="0.25">
      <c r="A387" s="214" t="s">
        <v>204</v>
      </c>
      <c r="B387" s="215"/>
      <c r="C387" s="215"/>
      <c r="D387" s="215"/>
      <c r="E387" s="215"/>
      <c r="F387" s="215"/>
      <c r="G387" s="157" t="s">
        <v>205</v>
      </c>
      <c r="H387" s="158">
        <f>+H388+H451</f>
        <v>237300</v>
      </c>
      <c r="I387" s="158">
        <f>+I388+I451</f>
        <v>188061</v>
      </c>
      <c r="J387" s="158">
        <f>+J388</f>
        <v>49189</v>
      </c>
      <c r="K387" s="185">
        <f t="shared" ref="K387:K420" si="95">ROUND(I387/H387*100,2)</f>
        <v>79.25</v>
      </c>
      <c r="L387" s="158">
        <f>+L388+L451</f>
        <v>0</v>
      </c>
      <c r="M387" s="160">
        <f>+M388+M451</f>
        <v>0</v>
      </c>
      <c r="N387" s="158">
        <f>+N388+N451</f>
        <v>188061</v>
      </c>
      <c r="O387" s="161">
        <f>+O388+O451</f>
        <v>188061</v>
      </c>
      <c r="P387" s="161">
        <f t="shared" si="86"/>
        <v>-188061</v>
      </c>
      <c r="Q387" s="162" t="e">
        <f t="shared" si="89"/>
        <v>#DIV/0!</v>
      </c>
      <c r="R387" s="43"/>
      <c r="S387" s="25"/>
      <c r="T387" s="25"/>
      <c r="U387" s="25"/>
      <c r="V387" s="25"/>
      <c r="W387" s="25"/>
      <c r="X387" s="14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  <c r="AO387" s="25"/>
      <c r="AP387" s="25"/>
      <c r="AQ387" s="25"/>
      <c r="AR387" s="25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17"/>
      <c r="BR387" s="17"/>
      <c r="BS387" s="17"/>
      <c r="BT387" s="17"/>
      <c r="BU387" s="17"/>
      <c r="BV387" s="17"/>
      <c r="BW387" s="17"/>
      <c r="BX387" s="17"/>
      <c r="BY387" s="17"/>
      <c r="BZ387" s="17"/>
      <c r="CA387" s="17"/>
      <c r="CB387" s="17"/>
      <c r="CC387" s="17"/>
      <c r="CD387" s="17"/>
      <c r="CE387" s="17"/>
      <c r="CF387" s="17"/>
      <c r="CG387" s="17"/>
      <c r="CH387" s="17"/>
      <c r="CI387" s="17"/>
      <c r="CJ387" s="17"/>
      <c r="CK387" s="17"/>
      <c r="CL387" s="17"/>
      <c r="CM387" s="17"/>
      <c r="CN387" s="17"/>
      <c r="CO387" s="17"/>
      <c r="CP387" s="17"/>
      <c r="CQ387" s="17"/>
      <c r="CR387" s="17"/>
      <c r="CS387" s="17"/>
      <c r="CT387" s="17"/>
      <c r="CU387" s="17"/>
      <c r="CV387" s="17"/>
      <c r="CW387" s="17"/>
      <c r="CX387" s="17"/>
      <c r="CY387" s="17"/>
      <c r="CZ387" s="17"/>
      <c r="DA387" s="17"/>
      <c r="DB387" s="17"/>
      <c r="DC387" s="17"/>
      <c r="DD387" s="17"/>
      <c r="DE387" s="17"/>
      <c r="DF387" s="17"/>
      <c r="DG387" s="17"/>
      <c r="DH387" s="17"/>
      <c r="DI387" s="17"/>
      <c r="DJ387" s="17"/>
      <c r="DK387" s="17"/>
      <c r="DL387" s="17"/>
      <c r="DM387" s="17"/>
      <c r="DN387" s="17"/>
      <c r="DO387" s="17"/>
      <c r="DP387" s="17"/>
      <c r="DQ387" s="17"/>
      <c r="DR387" s="17"/>
      <c r="DS387" s="17"/>
      <c r="DT387" s="17"/>
      <c r="DU387" s="17"/>
      <c r="DV387" s="17"/>
      <c r="DW387" s="17"/>
      <c r="DX387" s="17"/>
      <c r="DY387" s="17"/>
      <c r="DZ387" s="17"/>
      <c r="EA387" s="17"/>
      <c r="EB387" s="17"/>
      <c r="EC387" s="17"/>
      <c r="ED387" s="17"/>
      <c r="EE387" s="17"/>
      <c r="EF387" s="17"/>
      <c r="EG387" s="17"/>
      <c r="EH387" s="17"/>
      <c r="EI387" s="17"/>
      <c r="EJ387" s="17"/>
      <c r="EK387" s="17"/>
      <c r="EL387" s="17"/>
      <c r="EM387" s="17"/>
      <c r="EN387" s="17"/>
      <c r="EO387" s="17"/>
      <c r="EP387" s="17"/>
      <c r="EQ387" s="17"/>
      <c r="ER387" s="17"/>
      <c r="ES387" s="17"/>
      <c r="ET387" s="17"/>
      <c r="EU387" s="17"/>
      <c r="EV387" s="17"/>
      <c r="EW387" s="17"/>
      <c r="EX387" s="17"/>
    </row>
    <row r="388" spans="1:154" ht="20.25" x14ac:dyDescent="0.2">
      <c r="A388" s="88"/>
      <c r="B388" s="89"/>
      <c r="C388" s="89"/>
      <c r="D388" s="89" t="s">
        <v>32</v>
      </c>
      <c r="E388" s="89"/>
      <c r="F388" s="89"/>
      <c r="G388" s="138" t="s">
        <v>62</v>
      </c>
      <c r="H388" s="139">
        <f>H389+H392+H395+H398+H404+H418</f>
        <v>237300</v>
      </c>
      <c r="I388" s="139">
        <f>I389+I392+I395+I398+I404+I418</f>
        <v>188111</v>
      </c>
      <c r="J388" s="139">
        <f>J389+J392+J395+J398+J404+J418</f>
        <v>49189</v>
      </c>
      <c r="K388" s="180">
        <f t="shared" si="95"/>
        <v>79.27</v>
      </c>
      <c r="L388" s="139">
        <f>L389+L392+L395+L398+L404+L418</f>
        <v>0</v>
      </c>
      <c r="M388" s="121">
        <f>M389+M392+M395+M398+M404+M418</f>
        <v>0</v>
      </c>
      <c r="N388" s="139">
        <f>N389+N392+N395+N398+N404+N418</f>
        <v>188111</v>
      </c>
      <c r="O388" s="141">
        <f>O389+O392+O395+O398+O404+O418</f>
        <v>188111</v>
      </c>
      <c r="P388" s="141">
        <f t="shared" si="86"/>
        <v>-188111</v>
      </c>
      <c r="Q388" s="142" t="e">
        <f t="shared" si="89"/>
        <v>#DIV/0!</v>
      </c>
      <c r="R388" s="43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9"/>
      <c r="DD388" s="9"/>
      <c r="DE388" s="9"/>
      <c r="DF388" s="9"/>
      <c r="DG388" s="9"/>
      <c r="DH388" s="9"/>
      <c r="DI388" s="9"/>
      <c r="DJ388" s="9"/>
      <c r="DK388" s="9"/>
      <c r="DL388" s="9"/>
      <c r="DM388" s="9"/>
      <c r="DN388" s="9"/>
      <c r="DO388" s="9"/>
      <c r="DP388" s="9"/>
      <c r="DQ388" s="9"/>
      <c r="DR388" s="9"/>
      <c r="DS388" s="9"/>
      <c r="DT388" s="9"/>
      <c r="DU388" s="9"/>
      <c r="DV388" s="9"/>
      <c r="DW388" s="9"/>
      <c r="DX388" s="9"/>
      <c r="DY388" s="9"/>
      <c r="DZ388" s="9"/>
      <c r="EA388" s="9"/>
      <c r="EB388" s="9"/>
      <c r="EC388" s="9"/>
      <c r="ED388" s="9"/>
      <c r="EE388" s="9"/>
      <c r="EF388" s="9"/>
      <c r="EG388" s="9"/>
      <c r="EH388" s="9"/>
      <c r="EI388" s="9"/>
      <c r="EJ388" s="9"/>
      <c r="EK388" s="9"/>
      <c r="EL388" s="9"/>
      <c r="EM388" s="9"/>
      <c r="EN388" s="9"/>
      <c r="EO388" s="9"/>
      <c r="EP388" s="9"/>
      <c r="EQ388" s="9"/>
      <c r="ER388" s="9"/>
      <c r="ES388" s="9"/>
      <c r="ET388" s="9"/>
      <c r="EU388" s="9"/>
      <c r="EV388" s="9"/>
      <c r="EW388" s="9"/>
      <c r="EX388" s="9"/>
    </row>
    <row r="389" spans="1:154" ht="20.25" x14ac:dyDescent="0.2">
      <c r="A389" s="88"/>
      <c r="B389" s="89"/>
      <c r="C389" s="89"/>
      <c r="D389" s="89" t="s">
        <v>89</v>
      </c>
      <c r="E389" s="89"/>
      <c r="F389" s="89"/>
      <c r="G389" s="138" t="s">
        <v>66</v>
      </c>
      <c r="H389" s="139">
        <f>H390</f>
        <v>0</v>
      </c>
      <c r="I389" s="139">
        <f>I390</f>
        <v>0</v>
      </c>
      <c r="J389" s="139">
        <f t="shared" ref="J389:J390" si="96">J390</f>
        <v>0</v>
      </c>
      <c r="K389" s="180" t="e">
        <f t="shared" si="95"/>
        <v>#DIV/0!</v>
      </c>
      <c r="L389" s="139">
        <f t="shared" ref="L389:O390" si="97">L390</f>
        <v>0</v>
      </c>
      <c r="M389" s="121">
        <f t="shared" si="97"/>
        <v>0</v>
      </c>
      <c r="N389" s="139">
        <f t="shared" si="97"/>
        <v>0</v>
      </c>
      <c r="O389" s="204">
        <f t="shared" si="97"/>
        <v>0</v>
      </c>
      <c r="P389" s="141">
        <f t="shared" si="86"/>
        <v>0</v>
      </c>
      <c r="Q389" s="142" t="e">
        <f t="shared" si="89"/>
        <v>#DIV/0!</v>
      </c>
      <c r="R389" s="43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9"/>
      <c r="DD389" s="9"/>
      <c r="DE389" s="9"/>
      <c r="DF389" s="9"/>
      <c r="DG389" s="9"/>
      <c r="DH389" s="9"/>
      <c r="DI389" s="9"/>
      <c r="DJ389" s="9"/>
      <c r="DK389" s="9"/>
      <c r="DL389" s="9"/>
      <c r="DM389" s="9"/>
      <c r="DN389" s="9"/>
      <c r="DO389" s="9"/>
      <c r="DP389" s="9"/>
      <c r="DQ389" s="9"/>
      <c r="DR389" s="9"/>
      <c r="DS389" s="9"/>
      <c r="DT389" s="9"/>
      <c r="DU389" s="9"/>
      <c r="DV389" s="9"/>
      <c r="DW389" s="9"/>
      <c r="DX389" s="9"/>
      <c r="DY389" s="9"/>
      <c r="DZ389" s="9"/>
      <c r="EA389" s="9"/>
      <c r="EB389" s="9"/>
      <c r="EC389" s="9"/>
      <c r="ED389" s="9"/>
      <c r="EE389" s="9"/>
      <c r="EF389" s="9"/>
      <c r="EG389" s="9"/>
      <c r="EH389" s="9"/>
      <c r="EI389" s="9"/>
      <c r="EJ389" s="9"/>
      <c r="EK389" s="9"/>
      <c r="EL389" s="9"/>
      <c r="EM389" s="9"/>
      <c r="EN389" s="9"/>
      <c r="EO389" s="9"/>
      <c r="EP389" s="9"/>
      <c r="EQ389" s="9"/>
      <c r="ER389" s="9"/>
      <c r="ES389" s="9"/>
      <c r="ET389" s="9"/>
      <c r="EU389" s="9"/>
      <c r="EV389" s="9"/>
      <c r="EW389" s="9"/>
      <c r="EX389" s="9"/>
    </row>
    <row r="390" spans="1:154" ht="20.25" x14ac:dyDescent="0.2">
      <c r="A390" s="88"/>
      <c r="B390" s="89"/>
      <c r="C390" s="89"/>
      <c r="D390" s="89"/>
      <c r="E390" s="89" t="s">
        <v>90</v>
      </c>
      <c r="F390" s="89"/>
      <c r="G390" s="101" t="s">
        <v>181</v>
      </c>
      <c r="H390" s="139">
        <f>H391</f>
        <v>0</v>
      </c>
      <c r="I390" s="139">
        <f>I391</f>
        <v>0</v>
      </c>
      <c r="J390" s="139">
        <f t="shared" si="96"/>
        <v>0</v>
      </c>
      <c r="K390" s="180" t="e">
        <f t="shared" si="95"/>
        <v>#DIV/0!</v>
      </c>
      <c r="L390" s="139">
        <f t="shared" si="97"/>
        <v>0</v>
      </c>
      <c r="M390" s="121">
        <f t="shared" si="97"/>
        <v>0</v>
      </c>
      <c r="N390" s="139">
        <f t="shared" si="97"/>
        <v>0</v>
      </c>
      <c r="O390" s="141">
        <f t="shared" si="97"/>
        <v>0</v>
      </c>
      <c r="P390" s="141">
        <f t="shared" si="86"/>
        <v>0</v>
      </c>
      <c r="Q390" s="142" t="e">
        <f t="shared" si="89"/>
        <v>#DIV/0!</v>
      </c>
      <c r="R390" s="43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9"/>
      <c r="DD390" s="9"/>
      <c r="DE390" s="9"/>
      <c r="DF390" s="9"/>
      <c r="DG390" s="9"/>
      <c r="DH390" s="9"/>
      <c r="DI390" s="9"/>
      <c r="DJ390" s="9"/>
      <c r="DK390" s="9"/>
      <c r="DL390" s="9"/>
      <c r="DM390" s="9"/>
      <c r="DN390" s="9"/>
      <c r="DO390" s="9"/>
      <c r="DP390" s="9"/>
      <c r="DQ390" s="9"/>
      <c r="DR390" s="9"/>
      <c r="DS390" s="9"/>
      <c r="DT390" s="9"/>
      <c r="DU390" s="9"/>
      <c r="DV390" s="9"/>
      <c r="DW390" s="9"/>
      <c r="DX390" s="9"/>
      <c r="DY390" s="9"/>
      <c r="DZ390" s="9"/>
      <c r="EA390" s="9"/>
      <c r="EB390" s="9"/>
      <c r="EC390" s="9"/>
      <c r="ED390" s="9"/>
      <c r="EE390" s="9"/>
      <c r="EF390" s="9"/>
      <c r="EG390" s="9"/>
      <c r="EH390" s="9"/>
      <c r="EI390" s="9"/>
      <c r="EJ390" s="9"/>
      <c r="EK390" s="9"/>
      <c r="EL390" s="9"/>
      <c r="EM390" s="9"/>
      <c r="EN390" s="9"/>
      <c r="EO390" s="9"/>
      <c r="EP390" s="9"/>
      <c r="EQ390" s="9"/>
      <c r="ER390" s="9"/>
      <c r="ES390" s="9"/>
      <c r="ET390" s="9"/>
      <c r="EU390" s="9"/>
      <c r="EV390" s="9"/>
      <c r="EW390" s="9"/>
      <c r="EX390" s="9"/>
    </row>
    <row r="391" spans="1:154" ht="20.25" x14ac:dyDescent="0.2">
      <c r="A391" s="100"/>
      <c r="B391" s="99"/>
      <c r="C391" s="99"/>
      <c r="D391" s="99"/>
      <c r="E391" s="99"/>
      <c r="F391" s="99" t="s">
        <v>90</v>
      </c>
      <c r="G391" s="103" t="s">
        <v>154</v>
      </c>
      <c r="H391" s="143">
        <v>0</v>
      </c>
      <c r="I391" s="143">
        <f>O391</f>
        <v>0</v>
      </c>
      <c r="J391" s="143">
        <f t="shared" ref="J391:J446" si="98">H391-I391</f>
        <v>0</v>
      </c>
      <c r="K391" s="180" t="e">
        <f t="shared" si="95"/>
        <v>#DIV/0!</v>
      </c>
      <c r="L391" s="143"/>
      <c r="M391" s="144"/>
      <c r="N391" s="143">
        <v>0</v>
      </c>
      <c r="O391" s="145">
        <f t="shared" ref="O391" si="99">M391+N391</f>
        <v>0</v>
      </c>
      <c r="P391" s="145">
        <f t="shared" si="86"/>
        <v>0</v>
      </c>
      <c r="Q391" s="142" t="e">
        <f t="shared" si="89"/>
        <v>#DIV/0!</v>
      </c>
      <c r="R391" s="43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9"/>
      <c r="DD391" s="9"/>
      <c r="DE391" s="9"/>
      <c r="DF391" s="9"/>
      <c r="DG391" s="9"/>
      <c r="DH391" s="9"/>
      <c r="DI391" s="9"/>
      <c r="DJ391" s="9"/>
      <c r="DK391" s="9"/>
      <c r="DL391" s="9"/>
      <c r="DM391" s="9"/>
      <c r="DN391" s="9"/>
      <c r="DO391" s="9"/>
      <c r="DP391" s="9"/>
      <c r="DQ391" s="9"/>
      <c r="DR391" s="9"/>
      <c r="DS391" s="9"/>
      <c r="DT391" s="9"/>
      <c r="DU391" s="9"/>
      <c r="DV391" s="9"/>
      <c r="DW391" s="9"/>
      <c r="DX391" s="9"/>
      <c r="DY391" s="9"/>
      <c r="DZ391" s="9"/>
      <c r="EA391" s="9"/>
      <c r="EB391" s="9"/>
      <c r="EC391" s="9"/>
      <c r="ED391" s="9"/>
      <c r="EE391" s="9"/>
      <c r="EF391" s="9"/>
      <c r="EG391" s="9"/>
      <c r="EH391" s="9"/>
      <c r="EI391" s="9"/>
      <c r="EJ391" s="9"/>
      <c r="EK391" s="9"/>
      <c r="EL391" s="9"/>
      <c r="EM391" s="9"/>
      <c r="EN391" s="9"/>
      <c r="EO391" s="9"/>
      <c r="EP391" s="9"/>
      <c r="EQ391" s="9"/>
      <c r="ER391" s="9"/>
      <c r="ES391" s="9"/>
      <c r="ET391" s="9"/>
      <c r="EU391" s="9"/>
      <c r="EV391" s="9"/>
      <c r="EW391" s="9"/>
      <c r="EX391" s="9"/>
    </row>
    <row r="392" spans="1:154" ht="20.25" hidden="1" x14ac:dyDescent="0.2">
      <c r="A392" s="88"/>
      <c r="B392" s="89"/>
      <c r="C392" s="89"/>
      <c r="D392" s="89" t="s">
        <v>91</v>
      </c>
      <c r="E392" s="89"/>
      <c r="F392" s="89"/>
      <c r="G392" s="138" t="s">
        <v>70</v>
      </c>
      <c r="H392" s="139">
        <f>H393+H394</f>
        <v>0</v>
      </c>
      <c r="I392" s="139">
        <f>I393+I394</f>
        <v>0</v>
      </c>
      <c r="J392" s="143">
        <f t="shared" si="98"/>
        <v>0</v>
      </c>
      <c r="K392" s="180" t="e">
        <f t="shared" si="95"/>
        <v>#DIV/0!</v>
      </c>
      <c r="L392" s="139">
        <f>L393+L394</f>
        <v>0</v>
      </c>
      <c r="M392" s="121">
        <f>M393+M394</f>
        <v>0</v>
      </c>
      <c r="N392" s="139">
        <f>N393+N394</f>
        <v>0</v>
      </c>
      <c r="O392" s="141">
        <f>O393+O394</f>
        <v>0</v>
      </c>
      <c r="P392" s="141">
        <f t="shared" si="86"/>
        <v>0</v>
      </c>
      <c r="Q392" s="142" t="e">
        <f t="shared" si="89"/>
        <v>#DIV/0!</v>
      </c>
      <c r="R392" s="43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9"/>
      <c r="DD392" s="9"/>
      <c r="DE392" s="9"/>
      <c r="DF392" s="9"/>
      <c r="DG392" s="9"/>
      <c r="DH392" s="9"/>
      <c r="DI392" s="9"/>
      <c r="DJ392" s="9"/>
      <c r="DK392" s="9"/>
      <c r="DL392" s="9"/>
      <c r="DM392" s="9"/>
      <c r="DN392" s="9"/>
      <c r="DO392" s="9"/>
      <c r="DP392" s="9"/>
      <c r="DQ392" s="9"/>
      <c r="DR392" s="9"/>
      <c r="DS392" s="9"/>
      <c r="DT392" s="9"/>
      <c r="DU392" s="9"/>
      <c r="DV392" s="9"/>
      <c r="DW392" s="9"/>
      <c r="DX392" s="9"/>
      <c r="DY392" s="9"/>
      <c r="DZ392" s="9"/>
      <c r="EA392" s="9"/>
      <c r="EB392" s="9"/>
      <c r="EC392" s="9"/>
      <c r="ED392" s="9"/>
      <c r="EE392" s="9"/>
      <c r="EF392" s="9"/>
      <c r="EG392" s="9"/>
      <c r="EH392" s="9"/>
      <c r="EI392" s="9"/>
      <c r="EJ392" s="9"/>
      <c r="EK392" s="9"/>
      <c r="EL392" s="9"/>
      <c r="EM392" s="9"/>
      <c r="EN392" s="9"/>
      <c r="EO392" s="9"/>
      <c r="EP392" s="9"/>
      <c r="EQ392" s="9"/>
      <c r="ER392" s="9"/>
      <c r="ES392" s="9"/>
      <c r="ET392" s="9"/>
      <c r="EU392" s="9"/>
      <c r="EV392" s="9"/>
      <c r="EW392" s="9"/>
      <c r="EX392" s="9"/>
    </row>
    <row r="393" spans="1:154" ht="20.25" hidden="1" x14ac:dyDescent="0.2">
      <c r="A393" s="100"/>
      <c r="B393" s="99"/>
      <c r="C393" s="99"/>
      <c r="D393" s="99"/>
      <c r="E393" s="99" t="s">
        <v>38</v>
      </c>
      <c r="F393" s="99"/>
      <c r="G393" s="103" t="s">
        <v>338</v>
      </c>
      <c r="H393" s="143"/>
      <c r="I393" s="143"/>
      <c r="J393" s="143">
        <f t="shared" si="98"/>
        <v>0</v>
      </c>
      <c r="K393" s="180" t="e">
        <f t="shared" si="95"/>
        <v>#DIV/0!</v>
      </c>
      <c r="L393" s="143"/>
      <c r="M393" s="144"/>
      <c r="N393" s="143"/>
      <c r="O393" s="145">
        <f t="shared" ref="O393:O394" si="100">M393+N393</f>
        <v>0</v>
      </c>
      <c r="P393" s="145">
        <f t="shared" si="86"/>
        <v>0</v>
      </c>
      <c r="Q393" s="142" t="e">
        <f t="shared" si="89"/>
        <v>#DIV/0!</v>
      </c>
      <c r="R393" s="43"/>
      <c r="S393" s="19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9"/>
      <c r="DD393" s="9"/>
      <c r="DE393" s="9"/>
      <c r="DF393" s="9"/>
      <c r="DG393" s="9"/>
      <c r="DH393" s="9"/>
      <c r="DI393" s="9"/>
      <c r="DJ393" s="9"/>
      <c r="DK393" s="9"/>
      <c r="DL393" s="9"/>
      <c r="DM393" s="9"/>
      <c r="DN393" s="9"/>
      <c r="DO393" s="9"/>
      <c r="DP393" s="9"/>
      <c r="DQ393" s="9"/>
      <c r="DR393" s="9"/>
      <c r="DS393" s="9"/>
      <c r="DT393" s="9"/>
      <c r="DU393" s="9"/>
      <c r="DV393" s="9"/>
      <c r="DW393" s="9"/>
      <c r="DX393" s="9"/>
      <c r="DY393" s="9"/>
      <c r="DZ393" s="9"/>
      <c r="EA393" s="9"/>
      <c r="EB393" s="9"/>
      <c r="EC393" s="9"/>
      <c r="ED393" s="9"/>
      <c r="EE393" s="9"/>
      <c r="EF393" s="9"/>
      <c r="EG393" s="9"/>
      <c r="EH393" s="9"/>
      <c r="EI393" s="9"/>
      <c r="EJ393" s="9"/>
      <c r="EK393" s="9"/>
      <c r="EL393" s="9"/>
      <c r="EM393" s="9"/>
      <c r="EN393" s="9"/>
      <c r="EO393" s="9"/>
      <c r="EP393" s="9"/>
      <c r="EQ393" s="9"/>
      <c r="ER393" s="9"/>
      <c r="ES393" s="9"/>
      <c r="ET393" s="9"/>
      <c r="EU393" s="9"/>
      <c r="EV393" s="9"/>
      <c r="EW393" s="9"/>
      <c r="EX393" s="9"/>
    </row>
    <row r="394" spans="1:154" ht="40.5" hidden="1" x14ac:dyDescent="0.2">
      <c r="A394" s="100"/>
      <c r="B394" s="99"/>
      <c r="C394" s="99"/>
      <c r="D394" s="99"/>
      <c r="E394" s="99">
        <v>10</v>
      </c>
      <c r="F394" s="99"/>
      <c r="G394" s="103" t="s">
        <v>337</v>
      </c>
      <c r="H394" s="143"/>
      <c r="I394" s="143"/>
      <c r="J394" s="143">
        <f t="shared" si="98"/>
        <v>0</v>
      </c>
      <c r="K394" s="180" t="e">
        <f t="shared" si="95"/>
        <v>#DIV/0!</v>
      </c>
      <c r="L394" s="143"/>
      <c r="M394" s="144"/>
      <c r="N394" s="143"/>
      <c r="O394" s="145">
        <f t="shared" si="100"/>
        <v>0</v>
      </c>
      <c r="P394" s="145">
        <f t="shared" si="86"/>
        <v>0</v>
      </c>
      <c r="Q394" s="142" t="e">
        <f t="shared" si="89"/>
        <v>#DIV/0!</v>
      </c>
      <c r="R394" s="43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9"/>
      <c r="DD394" s="9"/>
      <c r="DE394" s="9"/>
      <c r="DF394" s="9"/>
      <c r="DG394" s="9"/>
      <c r="DH394" s="9"/>
      <c r="DI394" s="9"/>
      <c r="DJ394" s="9"/>
      <c r="DK394" s="9"/>
      <c r="DL394" s="9"/>
      <c r="DM394" s="9"/>
      <c r="DN394" s="9"/>
      <c r="DO394" s="9"/>
      <c r="DP394" s="9"/>
      <c r="DQ394" s="9"/>
      <c r="DR394" s="9"/>
      <c r="DS394" s="9"/>
      <c r="DT394" s="9"/>
      <c r="DU394" s="9"/>
      <c r="DV394" s="9"/>
      <c r="DW394" s="9"/>
      <c r="DX394" s="9"/>
      <c r="DY394" s="9"/>
      <c r="DZ394" s="9"/>
      <c r="EA394" s="9"/>
      <c r="EB394" s="9"/>
      <c r="EC394" s="9"/>
      <c r="ED394" s="9"/>
      <c r="EE394" s="9"/>
      <c r="EF394" s="9"/>
      <c r="EG394" s="9"/>
      <c r="EH394" s="9"/>
      <c r="EI394" s="9"/>
      <c r="EJ394" s="9"/>
      <c r="EK394" s="9"/>
      <c r="EL394" s="9"/>
      <c r="EM394" s="9"/>
      <c r="EN394" s="9"/>
      <c r="EO394" s="9"/>
      <c r="EP394" s="9"/>
      <c r="EQ394" s="9"/>
      <c r="ER394" s="9"/>
      <c r="ES394" s="9"/>
      <c r="ET394" s="9"/>
      <c r="EU394" s="9"/>
      <c r="EV394" s="9"/>
      <c r="EW394" s="9"/>
      <c r="EX394" s="9"/>
    </row>
    <row r="395" spans="1:154" ht="40.5" hidden="1" x14ac:dyDescent="0.2">
      <c r="A395" s="88"/>
      <c r="B395" s="89"/>
      <c r="C395" s="89"/>
      <c r="D395" s="89">
        <v>51</v>
      </c>
      <c r="E395" s="89"/>
      <c r="F395" s="89"/>
      <c r="G395" s="138" t="s">
        <v>72</v>
      </c>
      <c r="H395" s="139">
        <f>H396</f>
        <v>0</v>
      </c>
      <c r="I395" s="139">
        <f>I396</f>
        <v>0</v>
      </c>
      <c r="J395" s="143">
        <f t="shared" si="98"/>
        <v>0</v>
      </c>
      <c r="K395" s="180" t="e">
        <f t="shared" si="95"/>
        <v>#DIV/0!</v>
      </c>
      <c r="L395" s="139">
        <f t="shared" ref="L395:O396" si="101">L396</f>
        <v>0</v>
      </c>
      <c r="M395" s="121">
        <f t="shared" si="101"/>
        <v>0</v>
      </c>
      <c r="N395" s="139">
        <f t="shared" si="101"/>
        <v>0</v>
      </c>
      <c r="O395" s="141">
        <f t="shared" si="101"/>
        <v>0</v>
      </c>
      <c r="P395" s="141">
        <f t="shared" si="86"/>
        <v>0</v>
      </c>
      <c r="Q395" s="142" t="e">
        <f t="shared" si="89"/>
        <v>#DIV/0!</v>
      </c>
      <c r="R395" s="43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9"/>
      <c r="DD395" s="9"/>
      <c r="DE395" s="9"/>
      <c r="DF395" s="9"/>
      <c r="DG395" s="9"/>
      <c r="DH395" s="9"/>
      <c r="DI395" s="9"/>
      <c r="DJ395" s="9"/>
      <c r="DK395" s="9"/>
      <c r="DL395" s="9"/>
      <c r="DM395" s="9"/>
      <c r="DN395" s="9"/>
      <c r="DO395" s="9"/>
      <c r="DP395" s="9"/>
      <c r="DQ395" s="9"/>
      <c r="DR395" s="9"/>
      <c r="DS395" s="9"/>
      <c r="DT395" s="9"/>
      <c r="DU395" s="9"/>
      <c r="DV395" s="9"/>
      <c r="DW395" s="9"/>
      <c r="DX395" s="9"/>
      <c r="DY395" s="9"/>
      <c r="DZ395" s="9"/>
      <c r="EA395" s="9"/>
      <c r="EB395" s="9"/>
      <c r="EC395" s="9"/>
      <c r="ED395" s="9"/>
      <c r="EE395" s="9"/>
      <c r="EF395" s="9"/>
      <c r="EG395" s="9"/>
      <c r="EH395" s="9"/>
      <c r="EI395" s="9"/>
      <c r="EJ395" s="9"/>
      <c r="EK395" s="9"/>
      <c r="EL395" s="9"/>
      <c r="EM395" s="9"/>
      <c r="EN395" s="9"/>
      <c r="EO395" s="9"/>
      <c r="EP395" s="9"/>
      <c r="EQ395" s="9"/>
      <c r="ER395" s="9"/>
      <c r="ES395" s="9"/>
      <c r="ET395" s="9"/>
      <c r="EU395" s="9"/>
      <c r="EV395" s="9"/>
      <c r="EW395" s="9"/>
      <c r="EX395" s="9"/>
    </row>
    <row r="396" spans="1:154" ht="20.25" hidden="1" x14ac:dyDescent="0.2">
      <c r="A396" s="88"/>
      <c r="B396" s="89"/>
      <c r="C396" s="89"/>
      <c r="D396" s="89"/>
      <c r="E396" s="89" t="s">
        <v>32</v>
      </c>
      <c r="F396" s="89"/>
      <c r="G396" s="101" t="s">
        <v>92</v>
      </c>
      <c r="H396" s="139">
        <f>H397</f>
        <v>0</v>
      </c>
      <c r="I396" s="139">
        <f>I397</f>
        <v>0</v>
      </c>
      <c r="J396" s="143">
        <f t="shared" si="98"/>
        <v>0</v>
      </c>
      <c r="K396" s="180" t="e">
        <f t="shared" si="95"/>
        <v>#DIV/0!</v>
      </c>
      <c r="L396" s="139">
        <f t="shared" si="101"/>
        <v>0</v>
      </c>
      <c r="M396" s="121">
        <f t="shared" si="101"/>
        <v>0</v>
      </c>
      <c r="N396" s="139">
        <f t="shared" si="101"/>
        <v>0</v>
      </c>
      <c r="O396" s="141">
        <f t="shared" si="101"/>
        <v>0</v>
      </c>
      <c r="P396" s="141">
        <f t="shared" si="86"/>
        <v>0</v>
      </c>
      <c r="Q396" s="142" t="e">
        <f t="shared" si="89"/>
        <v>#DIV/0!</v>
      </c>
      <c r="R396" s="43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9"/>
      <c r="DD396" s="9"/>
      <c r="DE396" s="9"/>
      <c r="DF396" s="9"/>
      <c r="DG396" s="9"/>
      <c r="DH396" s="9"/>
      <c r="DI396" s="9"/>
      <c r="DJ396" s="9"/>
      <c r="DK396" s="9"/>
      <c r="DL396" s="9"/>
      <c r="DM396" s="9"/>
      <c r="DN396" s="9"/>
      <c r="DO396" s="9"/>
      <c r="DP396" s="9"/>
      <c r="DQ396" s="9"/>
      <c r="DR396" s="9"/>
      <c r="DS396" s="9"/>
      <c r="DT396" s="9"/>
      <c r="DU396" s="9"/>
      <c r="DV396" s="9"/>
      <c r="DW396" s="9"/>
      <c r="DX396" s="9"/>
      <c r="DY396" s="9"/>
      <c r="DZ396" s="9"/>
      <c r="EA396" s="9"/>
      <c r="EB396" s="9"/>
      <c r="EC396" s="9"/>
      <c r="ED396" s="9"/>
      <c r="EE396" s="9"/>
      <c r="EF396" s="9"/>
      <c r="EG396" s="9"/>
      <c r="EH396" s="9"/>
      <c r="EI396" s="9"/>
      <c r="EJ396" s="9"/>
      <c r="EK396" s="9"/>
      <c r="EL396" s="9"/>
      <c r="EM396" s="9"/>
      <c r="EN396" s="9"/>
      <c r="EO396" s="9"/>
      <c r="EP396" s="9"/>
      <c r="EQ396" s="9"/>
      <c r="ER396" s="9"/>
      <c r="ES396" s="9"/>
      <c r="ET396" s="9"/>
      <c r="EU396" s="9"/>
      <c r="EV396" s="9"/>
      <c r="EW396" s="9"/>
      <c r="EX396" s="9"/>
    </row>
    <row r="397" spans="1:154" ht="81" hidden="1" x14ac:dyDescent="0.2">
      <c r="A397" s="100"/>
      <c r="B397" s="99"/>
      <c r="C397" s="99"/>
      <c r="D397" s="99"/>
      <c r="E397" s="99"/>
      <c r="F397" s="99">
        <v>18</v>
      </c>
      <c r="G397" s="103" t="s">
        <v>95</v>
      </c>
      <c r="H397" s="143"/>
      <c r="I397" s="143"/>
      <c r="J397" s="143">
        <f t="shared" si="98"/>
        <v>0</v>
      </c>
      <c r="K397" s="180" t="e">
        <f t="shared" si="95"/>
        <v>#DIV/0!</v>
      </c>
      <c r="L397" s="143"/>
      <c r="M397" s="144"/>
      <c r="N397" s="143"/>
      <c r="O397" s="145">
        <f t="shared" ref="O397" si="102">M397+N397</f>
        <v>0</v>
      </c>
      <c r="P397" s="145">
        <f t="shared" si="86"/>
        <v>0</v>
      </c>
      <c r="Q397" s="142" t="e">
        <f t="shared" si="89"/>
        <v>#DIV/0!</v>
      </c>
      <c r="R397" s="43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9"/>
      <c r="DD397" s="9"/>
      <c r="DE397" s="9"/>
      <c r="DF397" s="9"/>
      <c r="DG397" s="9"/>
      <c r="DH397" s="9"/>
      <c r="DI397" s="9"/>
      <c r="DJ397" s="9"/>
      <c r="DK397" s="9"/>
      <c r="DL397" s="9"/>
      <c r="DM397" s="9"/>
      <c r="DN397" s="9"/>
      <c r="DO397" s="9"/>
      <c r="DP397" s="9"/>
      <c r="DQ397" s="9"/>
      <c r="DR397" s="9"/>
      <c r="DS397" s="9"/>
      <c r="DT397" s="9"/>
      <c r="DU397" s="9"/>
      <c r="DV397" s="9"/>
      <c r="DW397" s="9"/>
      <c r="DX397" s="9"/>
      <c r="DY397" s="9"/>
      <c r="DZ397" s="9"/>
      <c r="EA397" s="9"/>
      <c r="EB397" s="9"/>
      <c r="EC397" s="9"/>
      <c r="ED397" s="9"/>
      <c r="EE397" s="9"/>
      <c r="EF397" s="9"/>
      <c r="EG397" s="9"/>
      <c r="EH397" s="9"/>
      <c r="EI397" s="9"/>
      <c r="EJ397" s="9"/>
      <c r="EK397" s="9"/>
      <c r="EL397" s="9"/>
      <c r="EM397" s="9"/>
      <c r="EN397" s="9"/>
      <c r="EO397" s="9"/>
      <c r="EP397" s="9"/>
      <c r="EQ397" s="9"/>
      <c r="ER397" s="9"/>
      <c r="ES397" s="9"/>
      <c r="ET397" s="9"/>
      <c r="EU397" s="9"/>
      <c r="EV397" s="9"/>
      <c r="EW397" s="9"/>
      <c r="EX397" s="9"/>
    </row>
    <row r="398" spans="1:154" ht="20.25" x14ac:dyDescent="0.2">
      <c r="A398" s="88"/>
      <c r="B398" s="89"/>
      <c r="C398" s="89"/>
      <c r="D398" s="89">
        <v>55</v>
      </c>
      <c r="E398" s="89"/>
      <c r="F398" s="89"/>
      <c r="G398" s="138" t="s">
        <v>336</v>
      </c>
      <c r="H398" s="139">
        <f>H399+H402</f>
        <v>0</v>
      </c>
      <c r="I398" s="139">
        <f>I399+I402</f>
        <v>0</v>
      </c>
      <c r="J398" s="143">
        <f t="shared" si="98"/>
        <v>0</v>
      </c>
      <c r="K398" s="180" t="e">
        <f t="shared" si="95"/>
        <v>#DIV/0!</v>
      </c>
      <c r="L398" s="139">
        <f>L399+L402</f>
        <v>0</v>
      </c>
      <c r="M398" s="121">
        <f>M399+M402</f>
        <v>0</v>
      </c>
      <c r="N398" s="139">
        <f>N399+N402</f>
        <v>0</v>
      </c>
      <c r="O398" s="141">
        <f>O399+O402</f>
        <v>0</v>
      </c>
      <c r="P398" s="141">
        <f t="shared" si="86"/>
        <v>0</v>
      </c>
      <c r="Q398" s="142" t="e">
        <f t="shared" si="89"/>
        <v>#DIV/0!</v>
      </c>
      <c r="R398" s="43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9"/>
      <c r="DD398" s="9"/>
      <c r="DE398" s="9"/>
      <c r="DF398" s="9"/>
      <c r="DG398" s="9"/>
      <c r="DH398" s="9"/>
      <c r="DI398" s="9"/>
      <c r="DJ398" s="9"/>
      <c r="DK398" s="9"/>
      <c r="DL398" s="9"/>
      <c r="DM398" s="9"/>
      <c r="DN398" s="9"/>
      <c r="DO398" s="9"/>
      <c r="DP398" s="9"/>
      <c r="DQ398" s="9"/>
      <c r="DR398" s="9"/>
      <c r="DS398" s="9"/>
      <c r="DT398" s="9"/>
      <c r="DU398" s="9"/>
      <c r="DV398" s="9"/>
      <c r="DW398" s="9"/>
      <c r="DX398" s="9"/>
      <c r="DY398" s="9"/>
      <c r="DZ398" s="9"/>
      <c r="EA398" s="9"/>
      <c r="EB398" s="9"/>
      <c r="EC398" s="9"/>
      <c r="ED398" s="9"/>
      <c r="EE398" s="9"/>
      <c r="EF398" s="9"/>
      <c r="EG398" s="9"/>
      <c r="EH398" s="9"/>
      <c r="EI398" s="9"/>
      <c r="EJ398" s="9"/>
      <c r="EK398" s="9"/>
      <c r="EL398" s="9"/>
      <c r="EM398" s="9"/>
      <c r="EN398" s="9"/>
      <c r="EO398" s="9"/>
      <c r="EP398" s="9"/>
      <c r="EQ398" s="9"/>
      <c r="ER398" s="9"/>
      <c r="ES398" s="9"/>
      <c r="ET398" s="9"/>
      <c r="EU398" s="9"/>
      <c r="EV398" s="9"/>
      <c r="EW398" s="9"/>
      <c r="EX398" s="9"/>
    </row>
    <row r="399" spans="1:154" ht="20.25" x14ac:dyDescent="0.2">
      <c r="A399" s="88"/>
      <c r="B399" s="89"/>
      <c r="C399" s="89"/>
      <c r="D399" s="89"/>
      <c r="E399" s="89" t="s">
        <v>32</v>
      </c>
      <c r="F399" s="89"/>
      <c r="G399" s="138" t="s">
        <v>335</v>
      </c>
      <c r="H399" s="139">
        <f>H400+H401</f>
        <v>0</v>
      </c>
      <c r="I399" s="139">
        <f>I400+I401</f>
        <v>0</v>
      </c>
      <c r="J399" s="143">
        <f t="shared" si="98"/>
        <v>0</v>
      </c>
      <c r="K399" s="180" t="e">
        <f t="shared" si="95"/>
        <v>#DIV/0!</v>
      </c>
      <c r="L399" s="139">
        <f>L400+L401</f>
        <v>0</v>
      </c>
      <c r="M399" s="121">
        <f>M400+M401</f>
        <v>0</v>
      </c>
      <c r="N399" s="139">
        <f>N400+N401</f>
        <v>0</v>
      </c>
      <c r="O399" s="141">
        <f>O400+O401</f>
        <v>0</v>
      </c>
      <c r="P399" s="141">
        <f t="shared" si="86"/>
        <v>0</v>
      </c>
      <c r="Q399" s="142" t="e">
        <f t="shared" si="89"/>
        <v>#DIV/0!</v>
      </c>
      <c r="R399" s="43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9"/>
      <c r="DD399" s="9"/>
      <c r="DE399" s="9"/>
      <c r="DF399" s="9"/>
      <c r="DG399" s="9"/>
      <c r="DH399" s="9"/>
      <c r="DI399" s="9"/>
      <c r="DJ399" s="9"/>
      <c r="DK399" s="9"/>
      <c r="DL399" s="9"/>
      <c r="DM399" s="9"/>
      <c r="DN399" s="9"/>
      <c r="DO399" s="9"/>
      <c r="DP399" s="9"/>
      <c r="DQ399" s="9"/>
      <c r="DR399" s="9"/>
      <c r="DS399" s="9"/>
      <c r="DT399" s="9"/>
      <c r="DU399" s="9"/>
      <c r="DV399" s="9"/>
      <c r="DW399" s="9"/>
      <c r="DX399" s="9"/>
      <c r="DY399" s="9"/>
      <c r="DZ399" s="9"/>
      <c r="EA399" s="9"/>
      <c r="EB399" s="9"/>
      <c r="EC399" s="9"/>
      <c r="ED399" s="9"/>
      <c r="EE399" s="9"/>
      <c r="EF399" s="9"/>
      <c r="EG399" s="9"/>
      <c r="EH399" s="9"/>
      <c r="EI399" s="9"/>
      <c r="EJ399" s="9"/>
      <c r="EK399" s="9"/>
      <c r="EL399" s="9"/>
      <c r="EM399" s="9"/>
      <c r="EN399" s="9"/>
      <c r="EO399" s="9"/>
      <c r="EP399" s="9"/>
      <c r="EQ399" s="9"/>
      <c r="ER399" s="9"/>
      <c r="ES399" s="9"/>
      <c r="ET399" s="9"/>
      <c r="EU399" s="9"/>
      <c r="EV399" s="9"/>
      <c r="EW399" s="9"/>
      <c r="EX399" s="9"/>
    </row>
    <row r="400" spans="1:154" ht="40.5" hidden="1" x14ac:dyDescent="0.2">
      <c r="A400" s="100"/>
      <c r="B400" s="99"/>
      <c r="C400" s="99"/>
      <c r="D400" s="99"/>
      <c r="E400" s="99"/>
      <c r="F400" s="99" t="s">
        <v>115</v>
      </c>
      <c r="G400" s="103" t="s">
        <v>334</v>
      </c>
      <c r="H400" s="143"/>
      <c r="I400" s="143"/>
      <c r="J400" s="143">
        <f t="shared" si="98"/>
        <v>0</v>
      </c>
      <c r="K400" s="180" t="e">
        <f t="shared" si="95"/>
        <v>#DIV/0!</v>
      </c>
      <c r="L400" s="143"/>
      <c r="M400" s="144"/>
      <c r="N400" s="143"/>
      <c r="O400" s="145">
        <f t="shared" ref="O400:O401" si="103">M400+N400</f>
        <v>0</v>
      </c>
      <c r="P400" s="145">
        <f t="shared" si="86"/>
        <v>0</v>
      </c>
      <c r="Q400" s="142" t="e">
        <f t="shared" si="89"/>
        <v>#DIV/0!</v>
      </c>
      <c r="R400" s="43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9"/>
      <c r="DD400" s="9"/>
      <c r="DE400" s="9"/>
      <c r="DF400" s="9"/>
      <c r="DG400" s="9"/>
      <c r="DH400" s="9"/>
      <c r="DI400" s="9"/>
      <c r="DJ400" s="9"/>
      <c r="DK400" s="9"/>
      <c r="DL400" s="9"/>
      <c r="DM400" s="9"/>
      <c r="DN400" s="9"/>
      <c r="DO400" s="9"/>
      <c r="DP400" s="9"/>
      <c r="DQ400" s="9"/>
      <c r="DR400" s="9"/>
      <c r="DS400" s="9"/>
      <c r="DT400" s="9"/>
      <c r="DU400" s="9"/>
      <c r="DV400" s="9"/>
      <c r="DW400" s="9"/>
      <c r="DX400" s="9"/>
      <c r="DY400" s="9"/>
      <c r="DZ400" s="9"/>
      <c r="EA400" s="9"/>
      <c r="EB400" s="9"/>
      <c r="EC400" s="9"/>
      <c r="ED400" s="9"/>
      <c r="EE400" s="9"/>
      <c r="EF400" s="9"/>
      <c r="EG400" s="9"/>
      <c r="EH400" s="9"/>
      <c r="EI400" s="9"/>
      <c r="EJ400" s="9"/>
      <c r="EK400" s="9"/>
      <c r="EL400" s="9"/>
      <c r="EM400" s="9"/>
      <c r="EN400" s="9"/>
      <c r="EO400" s="9"/>
      <c r="EP400" s="9"/>
      <c r="EQ400" s="9"/>
      <c r="ER400" s="9"/>
      <c r="ES400" s="9"/>
      <c r="ET400" s="9"/>
      <c r="EU400" s="9"/>
      <c r="EV400" s="9"/>
      <c r="EW400" s="9"/>
      <c r="EX400" s="9"/>
    </row>
    <row r="401" spans="1:154" ht="20.25" x14ac:dyDescent="0.2">
      <c r="A401" s="100"/>
      <c r="B401" s="99"/>
      <c r="C401" s="99"/>
      <c r="D401" s="99"/>
      <c r="E401" s="99"/>
      <c r="F401" s="99">
        <v>18</v>
      </c>
      <c r="G401" s="103" t="s">
        <v>206</v>
      </c>
      <c r="H401" s="143"/>
      <c r="I401" s="143"/>
      <c r="J401" s="143">
        <f t="shared" si="98"/>
        <v>0</v>
      </c>
      <c r="K401" s="180" t="e">
        <f t="shared" si="95"/>
        <v>#DIV/0!</v>
      </c>
      <c r="L401" s="143"/>
      <c r="M401" s="144"/>
      <c r="N401" s="143"/>
      <c r="O401" s="145">
        <f t="shared" si="103"/>
        <v>0</v>
      </c>
      <c r="P401" s="145">
        <f t="shared" si="86"/>
        <v>0</v>
      </c>
      <c r="Q401" s="142" t="e">
        <f t="shared" si="89"/>
        <v>#DIV/0!</v>
      </c>
      <c r="R401" s="43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9"/>
      <c r="DD401" s="9"/>
      <c r="DE401" s="9"/>
      <c r="DF401" s="9"/>
      <c r="DG401" s="9"/>
      <c r="DH401" s="9"/>
      <c r="DI401" s="9"/>
      <c r="DJ401" s="9"/>
      <c r="DK401" s="9"/>
      <c r="DL401" s="9"/>
      <c r="DM401" s="9"/>
      <c r="DN401" s="9"/>
      <c r="DO401" s="9"/>
      <c r="DP401" s="9"/>
      <c r="DQ401" s="9"/>
      <c r="DR401" s="9"/>
      <c r="DS401" s="9"/>
      <c r="DT401" s="9"/>
      <c r="DU401" s="9"/>
      <c r="DV401" s="9"/>
      <c r="DW401" s="9"/>
      <c r="DX401" s="9"/>
      <c r="DY401" s="9"/>
      <c r="DZ401" s="9"/>
      <c r="EA401" s="9"/>
      <c r="EB401" s="9"/>
      <c r="EC401" s="9"/>
      <c r="ED401" s="9"/>
      <c r="EE401" s="9"/>
      <c r="EF401" s="9"/>
      <c r="EG401" s="9"/>
      <c r="EH401" s="9"/>
      <c r="EI401" s="9"/>
      <c r="EJ401" s="9"/>
      <c r="EK401" s="9"/>
      <c r="EL401" s="9"/>
      <c r="EM401" s="9"/>
      <c r="EN401" s="9"/>
      <c r="EO401" s="9"/>
      <c r="EP401" s="9"/>
      <c r="EQ401" s="9"/>
      <c r="ER401" s="9"/>
      <c r="ES401" s="9"/>
      <c r="ET401" s="9"/>
      <c r="EU401" s="9"/>
      <c r="EV401" s="9"/>
      <c r="EW401" s="9"/>
      <c r="EX401" s="9"/>
    </row>
    <row r="402" spans="1:154" ht="40.5" x14ac:dyDescent="0.2">
      <c r="A402" s="88"/>
      <c r="B402" s="89"/>
      <c r="C402" s="89"/>
      <c r="D402" s="89"/>
      <c r="E402" s="89" t="s">
        <v>30</v>
      </c>
      <c r="F402" s="89"/>
      <c r="G402" s="101" t="s">
        <v>333</v>
      </c>
      <c r="H402" s="139">
        <f>H403</f>
        <v>0</v>
      </c>
      <c r="I402" s="139">
        <f>I403</f>
        <v>0</v>
      </c>
      <c r="J402" s="143">
        <f t="shared" si="98"/>
        <v>0</v>
      </c>
      <c r="K402" s="180" t="e">
        <f t="shared" si="95"/>
        <v>#DIV/0!</v>
      </c>
      <c r="L402" s="139">
        <f>L403</f>
        <v>0</v>
      </c>
      <c r="M402" s="121">
        <f>M403</f>
        <v>0</v>
      </c>
      <c r="N402" s="139">
        <f>N403</f>
        <v>0</v>
      </c>
      <c r="O402" s="141">
        <f>O403</f>
        <v>0</v>
      </c>
      <c r="P402" s="141">
        <f t="shared" si="86"/>
        <v>0</v>
      </c>
      <c r="Q402" s="142" t="e">
        <f t="shared" si="89"/>
        <v>#DIV/0!</v>
      </c>
      <c r="R402" s="43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9"/>
      <c r="DD402" s="9"/>
      <c r="DE402" s="9"/>
      <c r="DF402" s="9"/>
      <c r="DG402" s="9"/>
      <c r="DH402" s="9"/>
      <c r="DI402" s="9"/>
      <c r="DJ402" s="9"/>
      <c r="DK402" s="9"/>
      <c r="DL402" s="9"/>
      <c r="DM402" s="9"/>
      <c r="DN402" s="9"/>
      <c r="DO402" s="9"/>
      <c r="DP402" s="9"/>
      <c r="DQ402" s="9"/>
      <c r="DR402" s="9"/>
      <c r="DS402" s="9"/>
      <c r="DT402" s="9"/>
      <c r="DU402" s="9"/>
      <c r="DV402" s="9"/>
      <c r="DW402" s="9"/>
      <c r="DX402" s="9"/>
      <c r="DY402" s="9"/>
      <c r="DZ402" s="9"/>
      <c r="EA402" s="9"/>
      <c r="EB402" s="9"/>
      <c r="EC402" s="9"/>
      <c r="ED402" s="9"/>
      <c r="EE402" s="9"/>
      <c r="EF402" s="9"/>
      <c r="EG402" s="9"/>
      <c r="EH402" s="9"/>
      <c r="EI402" s="9"/>
      <c r="EJ402" s="9"/>
      <c r="EK402" s="9"/>
      <c r="EL402" s="9"/>
      <c r="EM402" s="9"/>
      <c r="EN402" s="9"/>
      <c r="EO402" s="9"/>
      <c r="EP402" s="9"/>
      <c r="EQ402" s="9"/>
      <c r="ER402" s="9"/>
      <c r="ES402" s="9"/>
      <c r="ET402" s="9"/>
      <c r="EU402" s="9"/>
      <c r="EV402" s="9"/>
      <c r="EW402" s="9"/>
      <c r="EX402" s="9"/>
    </row>
    <row r="403" spans="1:154" ht="40.5" x14ac:dyDescent="0.2">
      <c r="A403" s="100"/>
      <c r="B403" s="99"/>
      <c r="C403" s="99"/>
      <c r="D403" s="99"/>
      <c r="E403" s="99"/>
      <c r="F403" s="99" t="s">
        <v>32</v>
      </c>
      <c r="G403" s="103" t="s">
        <v>332</v>
      </c>
      <c r="H403" s="143"/>
      <c r="I403" s="143"/>
      <c r="J403" s="143">
        <f t="shared" si="98"/>
        <v>0</v>
      </c>
      <c r="K403" s="180" t="e">
        <f t="shared" si="95"/>
        <v>#DIV/0!</v>
      </c>
      <c r="L403" s="143"/>
      <c r="M403" s="144"/>
      <c r="N403" s="143"/>
      <c r="O403" s="145">
        <f t="shared" ref="O403" si="104">M403+N403</f>
        <v>0</v>
      </c>
      <c r="P403" s="145">
        <f t="shared" si="86"/>
        <v>0</v>
      </c>
      <c r="Q403" s="142" t="e">
        <f t="shared" si="89"/>
        <v>#DIV/0!</v>
      </c>
      <c r="R403" s="43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9"/>
      <c r="DD403" s="9"/>
      <c r="DE403" s="9"/>
      <c r="DF403" s="9"/>
      <c r="DG403" s="9"/>
      <c r="DH403" s="9"/>
      <c r="DI403" s="9"/>
      <c r="DJ403" s="9"/>
      <c r="DK403" s="9"/>
      <c r="DL403" s="9"/>
      <c r="DM403" s="9"/>
      <c r="DN403" s="9"/>
      <c r="DO403" s="9"/>
      <c r="DP403" s="9"/>
      <c r="DQ403" s="9"/>
      <c r="DR403" s="9"/>
      <c r="DS403" s="9"/>
      <c r="DT403" s="9"/>
      <c r="DU403" s="9"/>
      <c r="DV403" s="9"/>
      <c r="DW403" s="9"/>
      <c r="DX403" s="9"/>
      <c r="DY403" s="9"/>
      <c r="DZ403" s="9"/>
      <c r="EA403" s="9"/>
      <c r="EB403" s="9"/>
      <c r="EC403" s="9"/>
      <c r="ED403" s="9"/>
      <c r="EE403" s="9"/>
      <c r="EF403" s="9"/>
      <c r="EG403" s="9"/>
      <c r="EH403" s="9"/>
      <c r="EI403" s="9"/>
      <c r="EJ403" s="9"/>
      <c r="EK403" s="9"/>
      <c r="EL403" s="9"/>
      <c r="EM403" s="9"/>
      <c r="EN403" s="9"/>
      <c r="EO403" s="9"/>
      <c r="EP403" s="9"/>
      <c r="EQ403" s="9"/>
      <c r="ER403" s="9"/>
      <c r="ES403" s="9"/>
      <c r="ET403" s="9"/>
      <c r="EU403" s="9"/>
      <c r="EV403" s="9"/>
      <c r="EW403" s="9"/>
      <c r="EX403" s="9"/>
    </row>
    <row r="404" spans="1:154" ht="60.75" x14ac:dyDescent="0.2">
      <c r="A404" s="88"/>
      <c r="B404" s="89"/>
      <c r="C404" s="89"/>
      <c r="D404" s="89">
        <v>56</v>
      </c>
      <c r="E404" s="89"/>
      <c r="F404" s="89"/>
      <c r="G404" s="101" t="s">
        <v>331</v>
      </c>
      <c r="H404" s="139">
        <f>+H405+H408+H411+H414</f>
        <v>167000</v>
      </c>
      <c r="I404" s="139">
        <f>+I405+I408+I411+I414</f>
        <v>135735</v>
      </c>
      <c r="J404" s="143">
        <f t="shared" si="98"/>
        <v>31265</v>
      </c>
      <c r="K404" s="180">
        <f t="shared" si="95"/>
        <v>81.28</v>
      </c>
      <c r="L404" s="139">
        <f>+L405+L408+L411+L414</f>
        <v>0</v>
      </c>
      <c r="M404" s="121">
        <f>+M405+M408+M411+M414</f>
        <v>0</v>
      </c>
      <c r="N404" s="139">
        <f>+N405+N408+N411+N414</f>
        <v>135735</v>
      </c>
      <c r="O404" s="141">
        <f t="shared" ref="O404" si="105">+O405+O408+O411+O414</f>
        <v>135735</v>
      </c>
      <c r="P404" s="145">
        <f t="shared" si="86"/>
        <v>-135735</v>
      </c>
      <c r="Q404" s="142" t="e">
        <f t="shared" si="89"/>
        <v>#DIV/0!</v>
      </c>
      <c r="R404" s="43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9"/>
      <c r="DD404" s="9"/>
      <c r="DE404" s="9"/>
      <c r="DF404" s="9"/>
      <c r="DG404" s="9"/>
      <c r="DH404" s="9"/>
      <c r="DI404" s="9"/>
      <c r="DJ404" s="9"/>
      <c r="DK404" s="9"/>
      <c r="DL404" s="9"/>
      <c r="DM404" s="9"/>
      <c r="DN404" s="9"/>
      <c r="DO404" s="9"/>
      <c r="DP404" s="9"/>
      <c r="DQ404" s="9"/>
      <c r="DR404" s="9"/>
      <c r="DS404" s="9"/>
      <c r="DT404" s="9"/>
      <c r="DU404" s="9"/>
      <c r="DV404" s="9"/>
      <c r="DW404" s="9"/>
      <c r="DX404" s="9"/>
      <c r="DY404" s="9"/>
      <c r="DZ404" s="9"/>
      <c r="EA404" s="9"/>
      <c r="EB404" s="9"/>
      <c r="EC404" s="9"/>
      <c r="ED404" s="9"/>
      <c r="EE404" s="9"/>
      <c r="EF404" s="9"/>
      <c r="EG404" s="9"/>
      <c r="EH404" s="9"/>
      <c r="EI404" s="9"/>
      <c r="EJ404" s="9"/>
      <c r="EK404" s="9"/>
      <c r="EL404" s="9"/>
      <c r="EM404" s="9"/>
      <c r="EN404" s="9"/>
      <c r="EO404" s="9"/>
      <c r="EP404" s="9"/>
      <c r="EQ404" s="9"/>
      <c r="ER404" s="9"/>
      <c r="ES404" s="9"/>
      <c r="ET404" s="9"/>
      <c r="EU404" s="9"/>
      <c r="EV404" s="9"/>
      <c r="EW404" s="9"/>
      <c r="EX404" s="9"/>
    </row>
    <row r="405" spans="1:154" ht="20.25" hidden="1" x14ac:dyDescent="0.2">
      <c r="A405" s="88"/>
      <c r="B405" s="89"/>
      <c r="C405" s="89"/>
      <c r="D405" s="183"/>
      <c r="E405" s="186" t="s">
        <v>249</v>
      </c>
      <c r="F405" s="183"/>
      <c r="G405" s="184" t="s">
        <v>406</v>
      </c>
      <c r="H405" s="139">
        <f>H406+H407</f>
        <v>0</v>
      </c>
      <c r="I405" s="139">
        <f>I406+I407</f>
        <v>0</v>
      </c>
      <c r="J405" s="143">
        <f t="shared" si="98"/>
        <v>0</v>
      </c>
      <c r="K405" s="180" t="e">
        <f t="shared" si="95"/>
        <v>#DIV/0!</v>
      </c>
      <c r="L405" s="139">
        <f>L406+L407</f>
        <v>0</v>
      </c>
      <c r="M405" s="121">
        <f>M406+M407</f>
        <v>0</v>
      </c>
      <c r="N405" s="139">
        <f>N406+N407</f>
        <v>0</v>
      </c>
      <c r="O405" s="141">
        <f>O406+O407</f>
        <v>0</v>
      </c>
      <c r="P405" s="141">
        <f>P406+P407</f>
        <v>0</v>
      </c>
      <c r="Q405" s="142" t="e">
        <f t="shared" si="89"/>
        <v>#DIV/0!</v>
      </c>
      <c r="R405" s="43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9"/>
      <c r="DD405" s="9"/>
      <c r="DE405" s="9"/>
      <c r="DF405" s="9"/>
      <c r="DG405" s="9"/>
      <c r="DH405" s="9"/>
      <c r="DI405" s="9"/>
      <c r="DJ405" s="9"/>
      <c r="DK405" s="9"/>
      <c r="DL405" s="9"/>
      <c r="DM405" s="9"/>
      <c r="DN405" s="9"/>
      <c r="DO405" s="9"/>
      <c r="DP405" s="9"/>
      <c r="DQ405" s="9"/>
      <c r="DR405" s="9"/>
      <c r="DS405" s="9"/>
      <c r="DT405" s="9"/>
      <c r="DU405" s="9"/>
      <c r="DV405" s="9"/>
      <c r="DW405" s="9"/>
      <c r="DX405" s="9"/>
      <c r="DY405" s="9"/>
      <c r="DZ405" s="9"/>
      <c r="EA405" s="9"/>
      <c r="EB405" s="9"/>
      <c r="EC405" s="9"/>
      <c r="ED405" s="9"/>
      <c r="EE405" s="9"/>
      <c r="EF405" s="9"/>
      <c r="EG405" s="9"/>
      <c r="EH405" s="9"/>
      <c r="EI405" s="9"/>
      <c r="EJ405" s="9"/>
      <c r="EK405" s="9"/>
      <c r="EL405" s="9"/>
      <c r="EM405" s="9"/>
      <c r="EN405" s="9"/>
      <c r="EO405" s="9"/>
      <c r="EP405" s="9"/>
      <c r="EQ405" s="9"/>
      <c r="ER405" s="9"/>
      <c r="ES405" s="9"/>
      <c r="ET405" s="9"/>
      <c r="EU405" s="9"/>
      <c r="EV405" s="9"/>
      <c r="EW405" s="9"/>
      <c r="EX405" s="9"/>
    </row>
    <row r="406" spans="1:154" ht="20.25" hidden="1" x14ac:dyDescent="0.2">
      <c r="A406" s="88"/>
      <c r="B406" s="89"/>
      <c r="C406" s="89"/>
      <c r="D406" s="183"/>
      <c r="E406" s="187"/>
      <c r="F406" s="183" t="s">
        <v>54</v>
      </c>
      <c r="G406" s="184" t="s">
        <v>155</v>
      </c>
      <c r="H406" s="139"/>
      <c r="I406" s="139"/>
      <c r="J406" s="143">
        <f t="shared" si="98"/>
        <v>0</v>
      </c>
      <c r="K406" s="180" t="e">
        <f t="shared" si="95"/>
        <v>#DIV/0!</v>
      </c>
      <c r="L406" s="139"/>
      <c r="M406" s="121"/>
      <c r="N406" s="139"/>
      <c r="O406" s="141">
        <f t="shared" ref="O406:O407" si="106">M406+N406</f>
        <v>0</v>
      </c>
      <c r="P406" s="141"/>
      <c r="Q406" s="142" t="e">
        <f t="shared" si="89"/>
        <v>#DIV/0!</v>
      </c>
      <c r="R406" s="43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9"/>
      <c r="DD406" s="9"/>
      <c r="DE406" s="9"/>
      <c r="DF406" s="9"/>
      <c r="DG406" s="9"/>
      <c r="DH406" s="9"/>
      <c r="DI406" s="9"/>
      <c r="DJ406" s="9"/>
      <c r="DK406" s="9"/>
      <c r="DL406" s="9"/>
      <c r="DM406" s="9"/>
      <c r="DN406" s="9"/>
      <c r="DO406" s="9"/>
      <c r="DP406" s="9"/>
      <c r="DQ406" s="9"/>
      <c r="DR406" s="9"/>
      <c r="DS406" s="9"/>
      <c r="DT406" s="9"/>
      <c r="DU406" s="9"/>
      <c r="DV406" s="9"/>
      <c r="DW406" s="9"/>
      <c r="DX406" s="9"/>
      <c r="DY406" s="9"/>
      <c r="DZ406" s="9"/>
      <c r="EA406" s="9"/>
      <c r="EB406" s="9"/>
      <c r="EC406" s="9"/>
      <c r="ED406" s="9"/>
      <c r="EE406" s="9"/>
      <c r="EF406" s="9"/>
      <c r="EG406" s="9"/>
      <c r="EH406" s="9"/>
      <c r="EI406" s="9"/>
      <c r="EJ406" s="9"/>
      <c r="EK406" s="9"/>
      <c r="EL406" s="9"/>
      <c r="EM406" s="9"/>
      <c r="EN406" s="9"/>
      <c r="EO406" s="9"/>
      <c r="EP406" s="9"/>
      <c r="EQ406" s="9"/>
      <c r="ER406" s="9"/>
      <c r="ES406" s="9"/>
      <c r="ET406" s="9"/>
      <c r="EU406" s="9"/>
      <c r="EV406" s="9"/>
      <c r="EW406" s="9"/>
      <c r="EX406" s="9"/>
    </row>
    <row r="407" spans="1:154" ht="20.25" hidden="1" x14ac:dyDescent="0.2">
      <c r="A407" s="88"/>
      <c r="B407" s="89"/>
      <c r="C407" s="89"/>
      <c r="D407" s="183"/>
      <c r="E407" s="187"/>
      <c r="F407" s="183" t="s">
        <v>55</v>
      </c>
      <c r="G407" s="184" t="s">
        <v>156</v>
      </c>
      <c r="H407" s="139"/>
      <c r="I407" s="139"/>
      <c r="J407" s="143">
        <f t="shared" si="98"/>
        <v>0</v>
      </c>
      <c r="K407" s="180" t="e">
        <f t="shared" si="95"/>
        <v>#DIV/0!</v>
      </c>
      <c r="L407" s="139"/>
      <c r="M407" s="121"/>
      <c r="N407" s="139"/>
      <c r="O407" s="141">
        <f t="shared" si="106"/>
        <v>0</v>
      </c>
      <c r="P407" s="141"/>
      <c r="Q407" s="142" t="e">
        <f t="shared" si="89"/>
        <v>#DIV/0!</v>
      </c>
      <c r="R407" s="43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9"/>
      <c r="DD407" s="9"/>
      <c r="DE407" s="9"/>
      <c r="DF407" s="9"/>
      <c r="DG407" s="9"/>
      <c r="DH407" s="9"/>
      <c r="DI407" s="9"/>
      <c r="DJ407" s="9"/>
      <c r="DK407" s="9"/>
      <c r="DL407" s="9"/>
      <c r="DM407" s="9"/>
      <c r="DN407" s="9"/>
      <c r="DO407" s="9"/>
      <c r="DP407" s="9"/>
      <c r="DQ407" s="9"/>
      <c r="DR407" s="9"/>
      <c r="DS407" s="9"/>
      <c r="DT407" s="9"/>
      <c r="DU407" s="9"/>
      <c r="DV407" s="9"/>
      <c r="DW407" s="9"/>
      <c r="DX407" s="9"/>
      <c r="DY407" s="9"/>
      <c r="DZ407" s="9"/>
      <c r="EA407" s="9"/>
      <c r="EB407" s="9"/>
      <c r="EC407" s="9"/>
      <c r="ED407" s="9"/>
      <c r="EE407" s="9"/>
      <c r="EF407" s="9"/>
      <c r="EG407" s="9"/>
      <c r="EH407" s="9"/>
      <c r="EI407" s="9"/>
      <c r="EJ407" s="9"/>
      <c r="EK407" s="9"/>
      <c r="EL407" s="9"/>
      <c r="EM407" s="9"/>
      <c r="EN407" s="9"/>
      <c r="EO407" s="9"/>
      <c r="EP407" s="9"/>
      <c r="EQ407" s="9"/>
      <c r="ER407" s="9"/>
      <c r="ES407" s="9"/>
      <c r="ET407" s="9"/>
      <c r="EU407" s="9"/>
      <c r="EV407" s="9"/>
      <c r="EW407" s="9"/>
      <c r="EX407" s="9"/>
    </row>
    <row r="408" spans="1:154" ht="60.75" x14ac:dyDescent="0.2">
      <c r="A408" s="100"/>
      <c r="B408" s="99"/>
      <c r="C408" s="99"/>
      <c r="D408" s="183"/>
      <c r="E408" s="188">
        <v>48</v>
      </c>
      <c r="F408" s="188"/>
      <c r="G408" s="189" t="s">
        <v>263</v>
      </c>
      <c r="H408" s="143">
        <f>H409+H410</f>
        <v>0</v>
      </c>
      <c r="I408" s="143">
        <f>I409+I410</f>
        <v>0</v>
      </c>
      <c r="J408" s="143">
        <f t="shared" si="98"/>
        <v>0</v>
      </c>
      <c r="K408" s="180" t="e">
        <f t="shared" si="95"/>
        <v>#DIV/0!</v>
      </c>
      <c r="L408" s="143">
        <f>L409+L410</f>
        <v>0</v>
      </c>
      <c r="M408" s="144">
        <f>M409+M410</f>
        <v>0</v>
      </c>
      <c r="N408" s="143">
        <f>N409+N410</f>
        <v>0</v>
      </c>
      <c r="O408" s="145">
        <f>O409+O410</f>
        <v>0</v>
      </c>
      <c r="P408" s="145">
        <f>P409+P410</f>
        <v>0</v>
      </c>
      <c r="Q408" s="142" t="e">
        <f t="shared" si="89"/>
        <v>#DIV/0!</v>
      </c>
      <c r="R408" s="43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9"/>
      <c r="DD408" s="9"/>
      <c r="DE408" s="9"/>
      <c r="DF408" s="9"/>
      <c r="DG408" s="9"/>
      <c r="DH408" s="9"/>
      <c r="DI408" s="9"/>
      <c r="DJ408" s="9"/>
      <c r="DK408" s="9"/>
      <c r="DL408" s="9"/>
      <c r="DM408" s="9"/>
      <c r="DN408" s="9"/>
      <c r="DO408" s="9"/>
      <c r="DP408" s="9"/>
      <c r="DQ408" s="9"/>
      <c r="DR408" s="9"/>
      <c r="DS408" s="9"/>
      <c r="DT408" s="9"/>
      <c r="DU408" s="9"/>
      <c r="DV408" s="9"/>
      <c r="DW408" s="9"/>
      <c r="DX408" s="9"/>
      <c r="DY408" s="9"/>
      <c r="DZ408" s="9"/>
      <c r="EA408" s="9"/>
      <c r="EB408" s="9"/>
      <c r="EC408" s="9"/>
      <c r="ED408" s="9"/>
      <c r="EE408" s="9"/>
      <c r="EF408" s="9"/>
      <c r="EG408" s="9"/>
      <c r="EH408" s="9"/>
      <c r="EI408" s="9"/>
      <c r="EJ408" s="9"/>
      <c r="EK408" s="9"/>
      <c r="EL408" s="9"/>
      <c r="EM408" s="9"/>
      <c r="EN408" s="9"/>
      <c r="EO408" s="9"/>
      <c r="EP408" s="9"/>
      <c r="EQ408" s="9"/>
      <c r="ER408" s="9"/>
      <c r="ES408" s="9"/>
      <c r="ET408" s="9"/>
      <c r="EU408" s="9"/>
      <c r="EV408" s="9"/>
      <c r="EW408" s="9"/>
      <c r="EX408" s="9"/>
    </row>
    <row r="409" spans="1:154" ht="20.25" x14ac:dyDescent="0.2">
      <c r="A409" s="100"/>
      <c r="B409" s="99"/>
      <c r="C409" s="99"/>
      <c r="D409" s="183"/>
      <c r="E409" s="188"/>
      <c r="F409" s="183" t="s">
        <v>54</v>
      </c>
      <c r="G409" s="190" t="s">
        <v>155</v>
      </c>
      <c r="H409" s="143"/>
      <c r="I409" s="143"/>
      <c r="J409" s="143">
        <f t="shared" si="98"/>
        <v>0</v>
      </c>
      <c r="K409" s="180" t="e">
        <f t="shared" si="95"/>
        <v>#DIV/0!</v>
      </c>
      <c r="L409" s="143"/>
      <c r="M409" s="144"/>
      <c r="N409" s="143"/>
      <c r="O409" s="145">
        <f t="shared" ref="O409:O410" si="107">M409+N409</f>
        <v>0</v>
      </c>
      <c r="P409" s="145"/>
      <c r="Q409" s="142" t="e">
        <f t="shared" si="89"/>
        <v>#DIV/0!</v>
      </c>
      <c r="R409" s="43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9"/>
      <c r="DD409" s="9"/>
      <c r="DE409" s="9"/>
      <c r="DF409" s="9"/>
      <c r="DG409" s="9"/>
      <c r="DH409" s="9"/>
      <c r="DI409" s="9"/>
      <c r="DJ409" s="9"/>
      <c r="DK409" s="9"/>
      <c r="DL409" s="9"/>
      <c r="DM409" s="9"/>
      <c r="DN409" s="9"/>
      <c r="DO409" s="9"/>
      <c r="DP409" s="9"/>
      <c r="DQ409" s="9"/>
      <c r="DR409" s="9"/>
      <c r="DS409" s="9"/>
      <c r="DT409" s="9"/>
      <c r="DU409" s="9"/>
      <c r="DV409" s="9"/>
      <c r="DW409" s="9"/>
      <c r="DX409" s="9"/>
      <c r="DY409" s="9"/>
      <c r="DZ409" s="9"/>
      <c r="EA409" s="9"/>
      <c r="EB409" s="9"/>
      <c r="EC409" s="9"/>
      <c r="ED409" s="9"/>
      <c r="EE409" s="9"/>
      <c r="EF409" s="9"/>
      <c r="EG409" s="9"/>
      <c r="EH409" s="9"/>
      <c r="EI409" s="9"/>
      <c r="EJ409" s="9"/>
      <c r="EK409" s="9"/>
      <c r="EL409" s="9"/>
      <c r="EM409" s="9"/>
      <c r="EN409" s="9"/>
      <c r="EO409" s="9"/>
      <c r="EP409" s="9"/>
      <c r="EQ409" s="9"/>
      <c r="ER409" s="9"/>
      <c r="ES409" s="9"/>
      <c r="ET409" s="9"/>
      <c r="EU409" s="9"/>
      <c r="EV409" s="9"/>
      <c r="EW409" s="9"/>
      <c r="EX409" s="9"/>
    </row>
    <row r="410" spans="1:154" ht="20.25" x14ac:dyDescent="0.2">
      <c r="A410" s="100"/>
      <c r="B410" s="99"/>
      <c r="C410" s="99"/>
      <c r="D410" s="183"/>
      <c r="E410" s="188"/>
      <c r="F410" s="183" t="s">
        <v>55</v>
      </c>
      <c r="G410" s="190" t="s">
        <v>156</v>
      </c>
      <c r="H410" s="143"/>
      <c r="I410" s="143"/>
      <c r="J410" s="143">
        <f t="shared" si="98"/>
        <v>0</v>
      </c>
      <c r="K410" s="180" t="e">
        <f t="shared" si="95"/>
        <v>#DIV/0!</v>
      </c>
      <c r="L410" s="143"/>
      <c r="M410" s="144"/>
      <c r="N410" s="143"/>
      <c r="O410" s="145">
        <f t="shared" si="107"/>
        <v>0</v>
      </c>
      <c r="P410" s="145"/>
      <c r="Q410" s="142" t="e">
        <f t="shared" si="89"/>
        <v>#DIV/0!</v>
      </c>
      <c r="R410" s="43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9"/>
      <c r="DD410" s="9"/>
      <c r="DE410" s="9"/>
      <c r="DF410" s="9"/>
      <c r="DG410" s="9"/>
      <c r="DH410" s="9"/>
      <c r="DI410" s="9"/>
      <c r="DJ410" s="9"/>
      <c r="DK410" s="9"/>
      <c r="DL410" s="9"/>
      <c r="DM410" s="9"/>
      <c r="DN410" s="9"/>
      <c r="DO410" s="9"/>
      <c r="DP410" s="9"/>
      <c r="DQ410" s="9"/>
      <c r="DR410" s="9"/>
      <c r="DS410" s="9"/>
      <c r="DT410" s="9"/>
      <c r="DU410" s="9"/>
      <c r="DV410" s="9"/>
      <c r="DW410" s="9"/>
      <c r="DX410" s="9"/>
      <c r="DY410" s="9"/>
      <c r="DZ410" s="9"/>
      <c r="EA410" s="9"/>
      <c r="EB410" s="9"/>
      <c r="EC410" s="9"/>
      <c r="ED410" s="9"/>
      <c r="EE410" s="9"/>
      <c r="EF410" s="9"/>
      <c r="EG410" s="9"/>
      <c r="EH410" s="9"/>
      <c r="EI410" s="9"/>
      <c r="EJ410" s="9"/>
      <c r="EK410" s="9"/>
      <c r="EL410" s="9"/>
      <c r="EM410" s="9"/>
      <c r="EN410" s="9"/>
      <c r="EO410" s="9"/>
      <c r="EP410" s="9"/>
      <c r="EQ410" s="9"/>
      <c r="ER410" s="9"/>
      <c r="ES410" s="9"/>
      <c r="ET410" s="9"/>
      <c r="EU410" s="9"/>
      <c r="EV410" s="9"/>
      <c r="EW410" s="9"/>
      <c r="EX410" s="9"/>
    </row>
    <row r="411" spans="1:154" ht="60.75" x14ac:dyDescent="0.2">
      <c r="A411" s="100"/>
      <c r="B411" s="99"/>
      <c r="C411" s="99"/>
      <c r="D411" s="183"/>
      <c r="E411" s="188">
        <v>49</v>
      </c>
      <c r="F411" s="188"/>
      <c r="G411" s="189" t="s">
        <v>264</v>
      </c>
      <c r="H411" s="143">
        <f>H412+H413</f>
        <v>167000</v>
      </c>
      <c r="I411" s="143">
        <f>I412+I413</f>
        <v>135735</v>
      </c>
      <c r="J411" s="143">
        <f t="shared" si="98"/>
        <v>31265</v>
      </c>
      <c r="K411" s="180">
        <f t="shared" si="95"/>
        <v>81.28</v>
      </c>
      <c r="L411" s="143">
        <f>L412+L413</f>
        <v>0</v>
      </c>
      <c r="M411" s="144">
        <f>M412+M413</f>
        <v>0</v>
      </c>
      <c r="N411" s="143">
        <f>N412+N413</f>
        <v>135735</v>
      </c>
      <c r="O411" s="211">
        <f>O412+O413</f>
        <v>135735</v>
      </c>
      <c r="P411" s="145">
        <f>P412+P413</f>
        <v>-135735</v>
      </c>
      <c r="Q411" s="142" t="e">
        <f>ROUND(O411/L411*100,2)</f>
        <v>#DIV/0!</v>
      </c>
      <c r="R411" s="43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9"/>
      <c r="DD411" s="9"/>
      <c r="DE411" s="9"/>
      <c r="DF411" s="9"/>
      <c r="DG411" s="9"/>
      <c r="DH411" s="9"/>
      <c r="DI411" s="9"/>
      <c r="DJ411" s="9"/>
      <c r="DK411" s="9"/>
      <c r="DL411" s="9"/>
      <c r="DM411" s="9"/>
      <c r="DN411" s="9"/>
      <c r="DO411" s="9"/>
      <c r="DP411" s="9"/>
      <c r="DQ411" s="9"/>
      <c r="DR411" s="9"/>
      <c r="DS411" s="9"/>
      <c r="DT411" s="9"/>
      <c r="DU411" s="9"/>
      <c r="DV411" s="9"/>
      <c r="DW411" s="9"/>
      <c r="DX411" s="9"/>
      <c r="DY411" s="9"/>
      <c r="DZ411" s="9"/>
      <c r="EA411" s="9"/>
      <c r="EB411" s="9"/>
      <c r="EC411" s="9"/>
      <c r="ED411" s="9"/>
      <c r="EE411" s="9"/>
      <c r="EF411" s="9"/>
      <c r="EG411" s="9"/>
      <c r="EH411" s="9"/>
      <c r="EI411" s="9"/>
      <c r="EJ411" s="9"/>
      <c r="EK411" s="9"/>
      <c r="EL411" s="9"/>
      <c r="EM411" s="9"/>
      <c r="EN411" s="9"/>
      <c r="EO411" s="9"/>
      <c r="EP411" s="9"/>
      <c r="EQ411" s="9"/>
      <c r="ER411" s="9"/>
      <c r="ES411" s="9"/>
      <c r="ET411" s="9"/>
      <c r="EU411" s="9"/>
      <c r="EV411" s="9"/>
      <c r="EW411" s="9"/>
      <c r="EX411" s="9"/>
    </row>
    <row r="412" spans="1:154" ht="20.25" x14ac:dyDescent="0.2">
      <c r="A412" s="100"/>
      <c r="B412" s="99"/>
      <c r="C412" s="99"/>
      <c r="D412" s="183"/>
      <c r="E412" s="188"/>
      <c r="F412" s="183" t="s">
        <v>54</v>
      </c>
      <c r="G412" s="190" t="s">
        <v>155</v>
      </c>
      <c r="H412" s="143">
        <v>37000</v>
      </c>
      <c r="I412" s="143">
        <f>O412</f>
        <v>27819.53</v>
      </c>
      <c r="J412" s="143">
        <f t="shared" si="98"/>
        <v>9180.4700000000012</v>
      </c>
      <c r="K412" s="180">
        <f>ROUND(I412/H412*100,2)</f>
        <v>75.19</v>
      </c>
      <c r="L412" s="143"/>
      <c r="M412" s="144"/>
      <c r="N412" s="143">
        <v>27819.53</v>
      </c>
      <c r="O412" s="145">
        <f t="shared" ref="O412:O417" si="108">M412+N412</f>
        <v>27819.53</v>
      </c>
      <c r="P412" s="145">
        <f t="shared" ref="P412:P413" si="109">L412-O412</f>
        <v>-27819.53</v>
      </c>
      <c r="Q412" s="142" t="e">
        <f t="shared" ref="Q412:Q413" si="110">ROUND(O412/L412*100,2)</f>
        <v>#DIV/0!</v>
      </c>
      <c r="R412" s="43"/>
      <c r="S412" s="14"/>
      <c r="T412" s="14"/>
      <c r="U412" s="14"/>
      <c r="V412" s="14"/>
      <c r="W412" s="14"/>
      <c r="X412" s="20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9"/>
      <c r="DD412" s="9"/>
      <c r="DE412" s="9"/>
      <c r="DF412" s="9"/>
      <c r="DG412" s="9"/>
      <c r="DH412" s="9"/>
      <c r="DI412" s="9"/>
      <c r="DJ412" s="9"/>
      <c r="DK412" s="9"/>
      <c r="DL412" s="9"/>
      <c r="DM412" s="9"/>
      <c r="DN412" s="9"/>
      <c r="DO412" s="9"/>
      <c r="DP412" s="9"/>
      <c r="DQ412" s="9"/>
      <c r="DR412" s="9"/>
      <c r="DS412" s="9"/>
      <c r="DT412" s="9"/>
      <c r="DU412" s="9"/>
      <c r="DV412" s="9"/>
      <c r="DW412" s="9"/>
      <c r="DX412" s="9"/>
      <c r="DY412" s="9"/>
      <c r="DZ412" s="9"/>
      <c r="EA412" s="9"/>
      <c r="EB412" s="9"/>
      <c r="EC412" s="9"/>
      <c r="ED412" s="9"/>
      <c r="EE412" s="9"/>
      <c r="EF412" s="9"/>
      <c r="EG412" s="9"/>
      <c r="EH412" s="9"/>
      <c r="EI412" s="9"/>
      <c r="EJ412" s="9"/>
      <c r="EK412" s="9"/>
      <c r="EL412" s="9"/>
      <c r="EM412" s="9"/>
      <c r="EN412" s="9"/>
      <c r="EO412" s="9"/>
      <c r="EP412" s="9"/>
      <c r="EQ412" s="9"/>
      <c r="ER412" s="9"/>
      <c r="ES412" s="9"/>
      <c r="ET412" s="9"/>
      <c r="EU412" s="9"/>
      <c r="EV412" s="9"/>
      <c r="EW412" s="9"/>
      <c r="EX412" s="9"/>
    </row>
    <row r="413" spans="1:154" ht="20.25" x14ac:dyDescent="0.2">
      <c r="A413" s="100"/>
      <c r="B413" s="99"/>
      <c r="C413" s="99"/>
      <c r="D413" s="183"/>
      <c r="E413" s="188"/>
      <c r="F413" s="183" t="s">
        <v>55</v>
      </c>
      <c r="G413" s="190" t="s">
        <v>156</v>
      </c>
      <c r="H413" s="143">
        <v>130000</v>
      </c>
      <c r="I413" s="143">
        <f>O413</f>
        <v>107915.47</v>
      </c>
      <c r="J413" s="143">
        <f t="shared" si="98"/>
        <v>22084.53</v>
      </c>
      <c r="K413" s="180">
        <f>ROUND(I413/H413*100,2)</f>
        <v>83.01</v>
      </c>
      <c r="L413" s="143"/>
      <c r="M413" s="144"/>
      <c r="N413" s="143">
        <v>107915.47</v>
      </c>
      <c r="O413" s="145">
        <f t="shared" si="108"/>
        <v>107915.47</v>
      </c>
      <c r="P413" s="145">
        <f t="shared" si="109"/>
        <v>-107915.47</v>
      </c>
      <c r="Q413" s="142" t="e">
        <f t="shared" si="110"/>
        <v>#DIV/0!</v>
      </c>
      <c r="R413" s="43"/>
      <c r="S413" s="14"/>
      <c r="T413" s="14"/>
      <c r="U413" s="14"/>
      <c r="V413" s="14"/>
      <c r="W413" s="14"/>
      <c r="X413" s="20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9"/>
      <c r="DD413" s="9"/>
      <c r="DE413" s="9"/>
      <c r="DF413" s="9"/>
      <c r="DG413" s="9"/>
      <c r="DH413" s="9"/>
      <c r="DI413" s="9"/>
      <c r="DJ413" s="9"/>
      <c r="DK413" s="9"/>
      <c r="DL413" s="9"/>
      <c r="DM413" s="9"/>
      <c r="DN413" s="9"/>
      <c r="DO413" s="9"/>
      <c r="DP413" s="9"/>
      <c r="DQ413" s="9"/>
      <c r="DR413" s="9"/>
      <c r="DS413" s="9"/>
      <c r="DT413" s="9"/>
      <c r="DU413" s="9"/>
      <c r="DV413" s="9"/>
      <c r="DW413" s="9"/>
      <c r="DX413" s="9"/>
      <c r="DY413" s="9"/>
      <c r="DZ413" s="9"/>
      <c r="EA413" s="9"/>
      <c r="EB413" s="9"/>
      <c r="EC413" s="9"/>
      <c r="ED413" s="9"/>
      <c r="EE413" s="9"/>
      <c r="EF413" s="9"/>
      <c r="EG413" s="9"/>
      <c r="EH413" s="9"/>
      <c r="EI413" s="9"/>
      <c r="EJ413" s="9"/>
      <c r="EK413" s="9"/>
      <c r="EL413" s="9"/>
      <c r="EM413" s="9"/>
      <c r="EN413" s="9"/>
      <c r="EO413" s="9"/>
      <c r="EP413" s="9"/>
      <c r="EQ413" s="9"/>
      <c r="ER413" s="9"/>
      <c r="ES413" s="9"/>
      <c r="ET413" s="9"/>
      <c r="EU413" s="9"/>
      <c r="EV413" s="9"/>
      <c r="EW413" s="9"/>
      <c r="EX413" s="9"/>
    </row>
    <row r="414" spans="1:154" ht="60.75" x14ac:dyDescent="0.2">
      <c r="A414" s="100"/>
      <c r="B414" s="99"/>
      <c r="C414" s="99"/>
      <c r="D414" s="183"/>
      <c r="E414" s="188">
        <v>51</v>
      </c>
      <c r="F414" s="183"/>
      <c r="G414" s="190" t="s">
        <v>405</v>
      </c>
      <c r="H414" s="143">
        <f>H415+H416</f>
        <v>0</v>
      </c>
      <c r="I414" s="143">
        <f>I415+I416</f>
        <v>0</v>
      </c>
      <c r="J414" s="143">
        <f t="shared" si="98"/>
        <v>0</v>
      </c>
      <c r="K414" s="180" t="e">
        <f t="shared" si="95"/>
        <v>#DIV/0!</v>
      </c>
      <c r="L414" s="143">
        <f>L415+L416</f>
        <v>0</v>
      </c>
      <c r="M414" s="144">
        <f>M415+M416</f>
        <v>0</v>
      </c>
      <c r="N414" s="143">
        <f>N415+N416+N417</f>
        <v>0</v>
      </c>
      <c r="O414" s="145">
        <f t="shared" si="108"/>
        <v>0</v>
      </c>
      <c r="P414" s="145"/>
      <c r="Q414" s="142" t="e">
        <f t="shared" si="89"/>
        <v>#DIV/0!</v>
      </c>
      <c r="R414" s="43"/>
      <c r="S414" s="14"/>
      <c r="T414" s="14"/>
      <c r="U414" s="14"/>
      <c r="V414" s="14"/>
      <c r="W414" s="14"/>
      <c r="X414" s="20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9"/>
      <c r="DD414" s="9"/>
      <c r="DE414" s="9"/>
      <c r="DF414" s="9"/>
      <c r="DG414" s="9"/>
      <c r="DH414" s="9"/>
      <c r="DI414" s="9"/>
      <c r="DJ414" s="9"/>
      <c r="DK414" s="9"/>
      <c r="DL414" s="9"/>
      <c r="DM414" s="9"/>
      <c r="DN414" s="9"/>
      <c r="DO414" s="9"/>
      <c r="DP414" s="9"/>
      <c r="DQ414" s="9"/>
      <c r="DR414" s="9"/>
      <c r="DS414" s="9"/>
      <c r="DT414" s="9"/>
      <c r="DU414" s="9"/>
      <c r="DV414" s="9"/>
      <c r="DW414" s="9"/>
      <c r="DX414" s="9"/>
      <c r="DY414" s="9"/>
      <c r="DZ414" s="9"/>
      <c r="EA414" s="9"/>
      <c r="EB414" s="9"/>
      <c r="EC414" s="9"/>
      <c r="ED414" s="9"/>
      <c r="EE414" s="9"/>
      <c r="EF414" s="9"/>
      <c r="EG414" s="9"/>
      <c r="EH414" s="9"/>
      <c r="EI414" s="9"/>
      <c r="EJ414" s="9"/>
      <c r="EK414" s="9"/>
      <c r="EL414" s="9"/>
      <c r="EM414" s="9"/>
      <c r="EN414" s="9"/>
      <c r="EO414" s="9"/>
      <c r="EP414" s="9"/>
      <c r="EQ414" s="9"/>
      <c r="ER414" s="9"/>
      <c r="ES414" s="9"/>
      <c r="ET414" s="9"/>
      <c r="EU414" s="9"/>
      <c r="EV414" s="9"/>
      <c r="EW414" s="9"/>
      <c r="EX414" s="9"/>
    </row>
    <row r="415" spans="1:154" ht="20.25" x14ac:dyDescent="0.2">
      <c r="A415" s="100"/>
      <c r="B415" s="99"/>
      <c r="C415" s="99"/>
      <c r="D415" s="183"/>
      <c r="E415" s="188"/>
      <c r="F415" s="183" t="s">
        <v>402</v>
      </c>
      <c r="G415" s="190" t="s">
        <v>155</v>
      </c>
      <c r="H415" s="143"/>
      <c r="I415" s="143"/>
      <c r="J415" s="143">
        <f t="shared" si="98"/>
        <v>0</v>
      </c>
      <c r="K415" s="180" t="e">
        <f t="shared" si="95"/>
        <v>#DIV/0!</v>
      </c>
      <c r="L415" s="143"/>
      <c r="M415" s="144"/>
      <c r="N415" s="143"/>
      <c r="O415" s="145">
        <f t="shared" si="108"/>
        <v>0</v>
      </c>
      <c r="P415" s="145"/>
      <c r="Q415" s="142" t="e">
        <f t="shared" si="89"/>
        <v>#DIV/0!</v>
      </c>
      <c r="R415" s="43"/>
      <c r="S415" s="14"/>
      <c r="T415" s="14"/>
      <c r="U415" s="14"/>
      <c r="V415" s="14"/>
      <c r="W415" s="14"/>
      <c r="X415" s="20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9"/>
      <c r="DD415" s="9"/>
      <c r="DE415" s="9"/>
      <c r="DF415" s="9"/>
      <c r="DG415" s="9"/>
      <c r="DH415" s="9"/>
      <c r="DI415" s="9"/>
      <c r="DJ415" s="9"/>
      <c r="DK415" s="9"/>
      <c r="DL415" s="9"/>
      <c r="DM415" s="9"/>
      <c r="DN415" s="9"/>
      <c r="DO415" s="9"/>
      <c r="DP415" s="9"/>
      <c r="DQ415" s="9"/>
      <c r="DR415" s="9"/>
      <c r="DS415" s="9"/>
      <c r="DT415" s="9"/>
      <c r="DU415" s="9"/>
      <c r="DV415" s="9"/>
      <c r="DW415" s="9"/>
      <c r="DX415" s="9"/>
      <c r="DY415" s="9"/>
      <c r="DZ415" s="9"/>
      <c r="EA415" s="9"/>
      <c r="EB415" s="9"/>
      <c r="EC415" s="9"/>
      <c r="ED415" s="9"/>
      <c r="EE415" s="9"/>
      <c r="EF415" s="9"/>
      <c r="EG415" s="9"/>
      <c r="EH415" s="9"/>
      <c r="EI415" s="9"/>
      <c r="EJ415" s="9"/>
      <c r="EK415" s="9"/>
      <c r="EL415" s="9"/>
      <c r="EM415" s="9"/>
      <c r="EN415" s="9"/>
      <c r="EO415" s="9"/>
      <c r="EP415" s="9"/>
      <c r="EQ415" s="9"/>
      <c r="ER415" s="9"/>
      <c r="ES415" s="9"/>
      <c r="ET415" s="9"/>
      <c r="EU415" s="9"/>
      <c r="EV415" s="9"/>
      <c r="EW415" s="9"/>
      <c r="EX415" s="9"/>
    </row>
    <row r="416" spans="1:154" ht="20.25" x14ac:dyDescent="0.2">
      <c r="A416" s="100"/>
      <c r="B416" s="99"/>
      <c r="C416" s="99"/>
      <c r="D416" s="183"/>
      <c r="E416" s="188"/>
      <c r="F416" s="183" t="s">
        <v>403</v>
      </c>
      <c r="G416" s="190" t="s">
        <v>156</v>
      </c>
      <c r="H416" s="143"/>
      <c r="I416" s="143"/>
      <c r="J416" s="143">
        <f t="shared" si="98"/>
        <v>0</v>
      </c>
      <c r="K416" s="180" t="e">
        <f t="shared" si="95"/>
        <v>#DIV/0!</v>
      </c>
      <c r="L416" s="143"/>
      <c r="M416" s="144"/>
      <c r="N416" s="143"/>
      <c r="O416" s="145">
        <f t="shared" si="108"/>
        <v>0</v>
      </c>
      <c r="P416" s="145"/>
      <c r="Q416" s="142" t="e">
        <f t="shared" si="89"/>
        <v>#DIV/0!</v>
      </c>
      <c r="R416" s="43"/>
      <c r="S416" s="14"/>
      <c r="T416" s="14"/>
      <c r="U416" s="14"/>
      <c r="V416" s="14"/>
      <c r="W416" s="14"/>
      <c r="X416" s="20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9"/>
      <c r="DD416" s="9"/>
      <c r="DE416" s="9"/>
      <c r="DF416" s="9"/>
      <c r="DG416" s="9"/>
      <c r="DH416" s="9"/>
      <c r="DI416" s="9"/>
      <c r="DJ416" s="9"/>
      <c r="DK416" s="9"/>
      <c r="DL416" s="9"/>
      <c r="DM416" s="9"/>
      <c r="DN416" s="9"/>
      <c r="DO416" s="9"/>
      <c r="DP416" s="9"/>
      <c r="DQ416" s="9"/>
      <c r="DR416" s="9"/>
      <c r="DS416" s="9"/>
      <c r="DT416" s="9"/>
      <c r="DU416" s="9"/>
      <c r="DV416" s="9"/>
      <c r="DW416" s="9"/>
      <c r="DX416" s="9"/>
      <c r="DY416" s="9"/>
      <c r="DZ416" s="9"/>
      <c r="EA416" s="9"/>
      <c r="EB416" s="9"/>
      <c r="EC416" s="9"/>
      <c r="ED416" s="9"/>
      <c r="EE416" s="9"/>
      <c r="EF416" s="9"/>
      <c r="EG416" s="9"/>
      <c r="EH416" s="9"/>
      <c r="EI416" s="9"/>
      <c r="EJ416" s="9"/>
      <c r="EK416" s="9"/>
      <c r="EL416" s="9"/>
      <c r="EM416" s="9"/>
      <c r="EN416" s="9"/>
      <c r="EO416" s="9"/>
      <c r="EP416" s="9"/>
      <c r="EQ416" s="9"/>
      <c r="ER416" s="9"/>
      <c r="ES416" s="9"/>
      <c r="ET416" s="9"/>
      <c r="EU416" s="9"/>
      <c r="EV416" s="9"/>
      <c r="EW416" s="9"/>
      <c r="EX416" s="9"/>
    </row>
    <row r="417" spans="1:154" ht="20.25" x14ac:dyDescent="0.2">
      <c r="A417" s="100"/>
      <c r="B417" s="99"/>
      <c r="C417" s="99"/>
      <c r="D417" s="183"/>
      <c r="E417" s="188"/>
      <c r="F417" s="183" t="s">
        <v>404</v>
      </c>
      <c r="G417" s="190" t="s">
        <v>230</v>
      </c>
      <c r="H417" s="143"/>
      <c r="I417" s="143"/>
      <c r="J417" s="143">
        <f t="shared" si="98"/>
        <v>0</v>
      </c>
      <c r="K417" s="180" t="e">
        <f t="shared" si="95"/>
        <v>#DIV/0!</v>
      </c>
      <c r="L417" s="143"/>
      <c r="M417" s="144"/>
      <c r="N417" s="143"/>
      <c r="O417" s="145">
        <f t="shared" si="108"/>
        <v>0</v>
      </c>
      <c r="P417" s="145"/>
      <c r="Q417" s="142" t="e">
        <f t="shared" si="89"/>
        <v>#DIV/0!</v>
      </c>
      <c r="R417" s="43"/>
      <c r="S417" s="14"/>
      <c r="T417" s="14"/>
      <c r="U417" s="14"/>
      <c r="V417" s="14"/>
      <c r="W417" s="14"/>
      <c r="X417" s="20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9"/>
      <c r="DD417" s="9"/>
      <c r="DE417" s="9"/>
      <c r="DF417" s="9"/>
      <c r="DG417" s="9"/>
      <c r="DH417" s="9"/>
      <c r="DI417" s="9"/>
      <c r="DJ417" s="9"/>
      <c r="DK417" s="9"/>
      <c r="DL417" s="9"/>
      <c r="DM417" s="9"/>
      <c r="DN417" s="9"/>
      <c r="DO417" s="9"/>
      <c r="DP417" s="9"/>
      <c r="DQ417" s="9"/>
      <c r="DR417" s="9"/>
      <c r="DS417" s="9"/>
      <c r="DT417" s="9"/>
      <c r="DU417" s="9"/>
      <c r="DV417" s="9"/>
      <c r="DW417" s="9"/>
      <c r="DX417" s="9"/>
      <c r="DY417" s="9"/>
      <c r="DZ417" s="9"/>
      <c r="EA417" s="9"/>
      <c r="EB417" s="9"/>
      <c r="EC417" s="9"/>
      <c r="ED417" s="9"/>
      <c r="EE417" s="9"/>
      <c r="EF417" s="9"/>
      <c r="EG417" s="9"/>
      <c r="EH417" s="9"/>
      <c r="EI417" s="9"/>
      <c r="EJ417" s="9"/>
      <c r="EK417" s="9"/>
      <c r="EL417" s="9"/>
      <c r="EM417" s="9"/>
      <c r="EN417" s="9"/>
      <c r="EO417" s="9"/>
      <c r="EP417" s="9"/>
      <c r="EQ417" s="9"/>
      <c r="ER417" s="9"/>
      <c r="ES417" s="9"/>
      <c r="ET417" s="9"/>
      <c r="EU417" s="9"/>
      <c r="EV417" s="9"/>
      <c r="EW417" s="9"/>
      <c r="EX417" s="9"/>
    </row>
    <row r="418" spans="1:154" ht="20.25" x14ac:dyDescent="0.2">
      <c r="A418" s="88"/>
      <c r="B418" s="89"/>
      <c r="C418" s="89"/>
      <c r="D418" s="89">
        <v>57</v>
      </c>
      <c r="E418" s="89"/>
      <c r="F418" s="89"/>
      <c r="G418" s="101" t="s">
        <v>78</v>
      </c>
      <c r="H418" s="139">
        <f>H419+H447</f>
        <v>70300</v>
      </c>
      <c r="I418" s="139">
        <f>I419+I447</f>
        <v>52376</v>
      </c>
      <c r="J418" s="139">
        <f t="shared" si="98"/>
        <v>17924</v>
      </c>
      <c r="K418" s="180">
        <f t="shared" si="95"/>
        <v>74.5</v>
      </c>
      <c r="L418" s="139">
        <f>L419+L447</f>
        <v>0</v>
      </c>
      <c r="M418" s="121">
        <f>M419+M447</f>
        <v>0</v>
      </c>
      <c r="N418" s="121">
        <f>N419+N447</f>
        <v>52376</v>
      </c>
      <c r="O418" s="204">
        <f>O419+O447</f>
        <v>52376</v>
      </c>
      <c r="P418" s="141">
        <f t="shared" si="86"/>
        <v>-52376</v>
      </c>
      <c r="Q418" s="142" t="e">
        <f t="shared" si="89"/>
        <v>#DIV/0!</v>
      </c>
      <c r="R418" s="43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  <c r="BO418" s="9"/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  <c r="CA418" s="9"/>
      <c r="CB418" s="9"/>
      <c r="CC418" s="9"/>
      <c r="CD418" s="9"/>
      <c r="CE418" s="9"/>
      <c r="CF418" s="9"/>
      <c r="CG418" s="9"/>
      <c r="CH418" s="9"/>
      <c r="CI418" s="9"/>
      <c r="CJ418" s="9"/>
      <c r="CK418" s="9"/>
      <c r="CL418" s="9"/>
      <c r="CM418" s="9"/>
      <c r="CN418" s="9"/>
      <c r="CO418" s="9"/>
      <c r="CP418" s="9"/>
      <c r="CQ418" s="9"/>
      <c r="CR418" s="9"/>
      <c r="CS418" s="9"/>
      <c r="CT418" s="9"/>
      <c r="CU418" s="9"/>
      <c r="CV418" s="9"/>
      <c r="CW418" s="9"/>
      <c r="CX418" s="9"/>
      <c r="CY418" s="9"/>
      <c r="CZ418" s="9"/>
      <c r="DA418" s="9"/>
      <c r="DB418" s="9"/>
      <c r="DC418" s="9"/>
      <c r="DD418" s="9"/>
      <c r="DE418" s="9"/>
      <c r="DF418" s="9"/>
      <c r="DG418" s="9"/>
      <c r="DH418" s="9"/>
      <c r="DI418" s="9"/>
      <c r="DJ418" s="9"/>
      <c r="DK418" s="9"/>
      <c r="DL418" s="9"/>
      <c r="DM418" s="9"/>
      <c r="DN418" s="9"/>
      <c r="DO418" s="9"/>
      <c r="DP418" s="9"/>
      <c r="DQ418" s="9"/>
      <c r="DR418" s="9"/>
      <c r="DS418" s="9"/>
      <c r="DT418" s="9"/>
      <c r="DU418" s="9"/>
      <c r="DV418" s="9"/>
      <c r="DW418" s="9"/>
      <c r="DX418" s="9"/>
      <c r="DY418" s="9"/>
      <c r="DZ418" s="9"/>
      <c r="EA418" s="9"/>
      <c r="EB418" s="9"/>
      <c r="EC418" s="9"/>
      <c r="ED418" s="9"/>
      <c r="EE418" s="9"/>
      <c r="EF418" s="9"/>
      <c r="EG418" s="9"/>
      <c r="EH418" s="9"/>
      <c r="EI418" s="9"/>
      <c r="EJ418" s="9"/>
      <c r="EK418" s="9"/>
      <c r="EL418" s="9"/>
      <c r="EM418" s="9"/>
      <c r="EN418" s="9"/>
      <c r="EO418" s="9"/>
      <c r="EP418" s="9"/>
      <c r="EQ418" s="9"/>
      <c r="ER418" s="9"/>
      <c r="ES418" s="9"/>
      <c r="ET418" s="9"/>
      <c r="EU418" s="9"/>
      <c r="EV418" s="9"/>
      <c r="EW418" s="9"/>
      <c r="EX418" s="9"/>
    </row>
    <row r="419" spans="1:154" ht="20.25" x14ac:dyDescent="0.2">
      <c r="A419" s="88"/>
      <c r="B419" s="89"/>
      <c r="C419" s="89"/>
      <c r="D419" s="89"/>
      <c r="E419" s="89" t="s">
        <v>30</v>
      </c>
      <c r="F419" s="89"/>
      <c r="G419" s="101" t="s">
        <v>207</v>
      </c>
      <c r="H419" s="139">
        <f>+H420+H446</f>
        <v>70300</v>
      </c>
      <c r="I419" s="139">
        <f>+I420+I446</f>
        <v>52376</v>
      </c>
      <c r="J419" s="143">
        <f t="shared" si="98"/>
        <v>17924</v>
      </c>
      <c r="K419" s="180">
        <f t="shared" si="95"/>
        <v>74.5</v>
      </c>
      <c r="L419" s="139">
        <f>+L420+L446</f>
        <v>0</v>
      </c>
      <c r="M419" s="121">
        <f>+M420+M446</f>
        <v>0</v>
      </c>
      <c r="N419" s="139">
        <f>+N420+N446</f>
        <v>52376</v>
      </c>
      <c r="O419" s="139">
        <f>+O420+O446</f>
        <v>52376</v>
      </c>
      <c r="P419" s="141">
        <f t="shared" si="86"/>
        <v>-52376</v>
      </c>
      <c r="Q419" s="142" t="e">
        <f t="shared" si="89"/>
        <v>#DIV/0!</v>
      </c>
      <c r="R419" s="43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  <c r="BO419" s="9"/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  <c r="CA419" s="9"/>
      <c r="CB419" s="9"/>
      <c r="CC419" s="9"/>
      <c r="CD419" s="9"/>
      <c r="CE419" s="9"/>
      <c r="CF419" s="9"/>
      <c r="CG419" s="9"/>
      <c r="CH419" s="9"/>
      <c r="CI419" s="9"/>
      <c r="CJ419" s="9"/>
      <c r="CK419" s="9"/>
      <c r="CL419" s="9"/>
      <c r="CM419" s="9"/>
      <c r="CN419" s="9"/>
      <c r="CO419" s="9"/>
      <c r="CP419" s="9"/>
      <c r="CQ419" s="9"/>
      <c r="CR419" s="9"/>
      <c r="CS419" s="9"/>
      <c r="CT419" s="9"/>
      <c r="CU419" s="9"/>
      <c r="CV419" s="9"/>
      <c r="CW419" s="9"/>
      <c r="CX419" s="9"/>
      <c r="CY419" s="9"/>
      <c r="CZ419" s="9"/>
      <c r="DA419" s="9"/>
      <c r="DB419" s="9"/>
      <c r="DC419" s="9"/>
      <c r="DD419" s="9"/>
      <c r="DE419" s="9"/>
      <c r="DF419" s="9"/>
      <c r="DG419" s="9"/>
      <c r="DH419" s="9"/>
      <c r="DI419" s="9"/>
      <c r="DJ419" s="9"/>
      <c r="DK419" s="9"/>
      <c r="DL419" s="9"/>
      <c r="DM419" s="9"/>
      <c r="DN419" s="9"/>
      <c r="DO419" s="9"/>
      <c r="DP419" s="9"/>
      <c r="DQ419" s="9"/>
      <c r="DR419" s="9"/>
      <c r="DS419" s="9"/>
      <c r="DT419" s="9"/>
      <c r="DU419" s="9"/>
      <c r="DV419" s="9"/>
      <c r="DW419" s="9"/>
      <c r="DX419" s="9"/>
      <c r="DY419" s="9"/>
      <c r="DZ419" s="9"/>
      <c r="EA419" s="9"/>
      <c r="EB419" s="9"/>
      <c r="EC419" s="9"/>
      <c r="ED419" s="9"/>
      <c r="EE419" s="9"/>
      <c r="EF419" s="9"/>
      <c r="EG419" s="9"/>
      <c r="EH419" s="9"/>
      <c r="EI419" s="9"/>
      <c r="EJ419" s="9"/>
      <c r="EK419" s="9"/>
      <c r="EL419" s="9"/>
      <c r="EM419" s="9"/>
      <c r="EN419" s="9"/>
      <c r="EO419" s="9"/>
      <c r="EP419" s="9"/>
      <c r="EQ419" s="9"/>
      <c r="ER419" s="9"/>
      <c r="ES419" s="9"/>
      <c r="ET419" s="9"/>
      <c r="EU419" s="9"/>
      <c r="EV419" s="9"/>
      <c r="EW419" s="9"/>
      <c r="EX419" s="9"/>
    </row>
    <row r="420" spans="1:154" ht="20.25" x14ac:dyDescent="0.2">
      <c r="A420" s="88"/>
      <c r="B420" s="89"/>
      <c r="C420" s="89"/>
      <c r="D420" s="89"/>
      <c r="E420" s="89"/>
      <c r="F420" s="89" t="s">
        <v>32</v>
      </c>
      <c r="G420" s="101" t="s">
        <v>101</v>
      </c>
      <c r="H420" s="139">
        <f>H431+H433+H441+H442+H443+H436</f>
        <v>70300</v>
      </c>
      <c r="I420" s="139">
        <f>O420</f>
        <v>52376</v>
      </c>
      <c r="J420" s="143">
        <f t="shared" si="98"/>
        <v>17924</v>
      </c>
      <c r="K420" s="180">
        <f t="shared" si="95"/>
        <v>74.5</v>
      </c>
      <c r="L420" s="139">
        <f>L431+L433+L441+L442+L443+L436</f>
        <v>0</v>
      </c>
      <c r="M420" s="191">
        <f>+M421+M431+M433+M439+M440+M441+M442+M443+M444+M445+M436</f>
        <v>0</v>
      </c>
      <c r="N420" s="139">
        <f>+N421+N431+N433+N439+N440+N441+N442+N443+N444+N445+N436</f>
        <v>52376</v>
      </c>
      <c r="O420" s="139">
        <f>+O421+O431+O433+O439+O440+O441+O442+O443+O444+O445+O436</f>
        <v>52376</v>
      </c>
      <c r="P420" s="191">
        <f t="shared" si="86"/>
        <v>-52376</v>
      </c>
      <c r="Q420" s="142" t="e">
        <f t="shared" si="89"/>
        <v>#DIV/0!</v>
      </c>
      <c r="R420" s="43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  <c r="BO420" s="9"/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  <c r="CA420" s="9"/>
      <c r="CB420" s="9"/>
      <c r="CC420" s="9"/>
      <c r="CD420" s="9"/>
      <c r="CE420" s="9"/>
      <c r="CF420" s="9"/>
      <c r="CG420" s="9"/>
      <c r="CH420" s="9"/>
      <c r="CI420" s="9"/>
      <c r="CJ420" s="9"/>
      <c r="CK420" s="9"/>
      <c r="CL420" s="9"/>
      <c r="CM420" s="9"/>
      <c r="CN420" s="9"/>
      <c r="CO420" s="9"/>
      <c r="CP420" s="9"/>
      <c r="CQ420" s="9"/>
      <c r="CR420" s="9"/>
      <c r="CS420" s="9"/>
      <c r="CT420" s="9"/>
      <c r="CU420" s="9"/>
      <c r="CV420" s="9"/>
      <c r="CW420" s="9"/>
      <c r="CX420" s="9"/>
      <c r="CY420" s="9"/>
      <c r="CZ420" s="9"/>
      <c r="DA420" s="9"/>
      <c r="DB420" s="9"/>
      <c r="DC420" s="9"/>
      <c r="DD420" s="9"/>
      <c r="DE420" s="9"/>
      <c r="DF420" s="9"/>
      <c r="DG420" s="9"/>
      <c r="DH420" s="9"/>
      <c r="DI420" s="9"/>
      <c r="DJ420" s="9"/>
      <c r="DK420" s="9"/>
      <c r="DL420" s="9"/>
      <c r="DM420" s="9"/>
      <c r="DN420" s="9"/>
      <c r="DO420" s="9"/>
      <c r="DP420" s="9"/>
      <c r="DQ420" s="9"/>
      <c r="DR420" s="9"/>
      <c r="DS420" s="9"/>
      <c r="DT420" s="9"/>
      <c r="DU420" s="9"/>
      <c r="DV420" s="9"/>
      <c r="DW420" s="9"/>
      <c r="DX420" s="9"/>
      <c r="DY420" s="9"/>
      <c r="DZ420" s="9"/>
      <c r="EA420" s="9"/>
      <c r="EB420" s="9"/>
      <c r="EC420" s="9"/>
      <c r="ED420" s="9"/>
      <c r="EE420" s="9"/>
      <c r="EF420" s="9"/>
      <c r="EG420" s="9"/>
      <c r="EH420" s="9"/>
      <c r="EI420" s="9"/>
      <c r="EJ420" s="9"/>
      <c r="EK420" s="9"/>
      <c r="EL420" s="9"/>
      <c r="EM420" s="9"/>
      <c r="EN420" s="9"/>
      <c r="EO420" s="9"/>
      <c r="EP420" s="9"/>
      <c r="EQ420" s="9"/>
      <c r="ER420" s="9"/>
      <c r="ES420" s="9"/>
      <c r="ET420" s="9"/>
      <c r="EU420" s="9"/>
      <c r="EV420" s="9"/>
      <c r="EW420" s="9"/>
      <c r="EX420" s="9"/>
    </row>
    <row r="421" spans="1:154" ht="40.5" x14ac:dyDescent="0.2">
      <c r="A421" s="88"/>
      <c r="B421" s="89"/>
      <c r="C421" s="89"/>
      <c r="D421" s="89"/>
      <c r="E421" s="89"/>
      <c r="F421" s="89"/>
      <c r="G421" s="101" t="s">
        <v>208</v>
      </c>
      <c r="H421" s="139">
        <f>+H422+H423</f>
        <v>0</v>
      </c>
      <c r="I421" s="139">
        <f>+I422+I423</f>
        <v>0</v>
      </c>
      <c r="J421" s="143">
        <f t="shared" si="98"/>
        <v>0</v>
      </c>
      <c r="K421" s="180"/>
      <c r="L421" s="139">
        <f>+L422+L423</f>
        <v>0</v>
      </c>
      <c r="M421" s="121">
        <f>+M422+M423</f>
        <v>0</v>
      </c>
      <c r="N421" s="139">
        <f>+N422+N423</f>
        <v>0</v>
      </c>
      <c r="O421" s="139">
        <f>+O422+O423</f>
        <v>0</v>
      </c>
      <c r="P421" s="141">
        <f t="shared" si="86"/>
        <v>0</v>
      </c>
      <c r="Q421" s="142"/>
      <c r="R421" s="43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  <c r="BO421" s="9"/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  <c r="CA421" s="9"/>
      <c r="CB421" s="9"/>
      <c r="CC421" s="9"/>
      <c r="CD421" s="9"/>
      <c r="CE421" s="9"/>
      <c r="CF421" s="9"/>
      <c r="CG421" s="9"/>
      <c r="CH421" s="9"/>
      <c r="CI421" s="9"/>
      <c r="CJ421" s="9"/>
      <c r="CK421" s="9"/>
      <c r="CL421" s="9"/>
      <c r="CM421" s="9"/>
      <c r="CN421" s="9"/>
      <c r="CO421" s="9"/>
      <c r="CP421" s="9"/>
      <c r="CQ421" s="9"/>
      <c r="CR421" s="9"/>
      <c r="CS421" s="9"/>
      <c r="CT421" s="9"/>
      <c r="CU421" s="9"/>
      <c r="CV421" s="9"/>
      <c r="CW421" s="9"/>
      <c r="CX421" s="9"/>
      <c r="CY421" s="9"/>
      <c r="CZ421" s="9"/>
      <c r="DA421" s="9"/>
      <c r="DB421" s="9"/>
      <c r="DC421" s="9"/>
      <c r="DD421" s="9"/>
      <c r="DE421" s="9"/>
      <c r="DF421" s="9"/>
      <c r="DG421" s="9"/>
      <c r="DH421" s="9"/>
      <c r="DI421" s="9"/>
      <c r="DJ421" s="9"/>
      <c r="DK421" s="9"/>
      <c r="DL421" s="9"/>
      <c r="DM421" s="9"/>
      <c r="DN421" s="9"/>
      <c r="DO421" s="9"/>
      <c r="DP421" s="9"/>
      <c r="DQ421" s="9"/>
      <c r="DR421" s="9"/>
      <c r="DS421" s="9"/>
      <c r="DT421" s="9"/>
      <c r="DU421" s="9"/>
      <c r="DV421" s="9"/>
      <c r="DW421" s="9"/>
      <c r="DX421" s="9"/>
      <c r="DY421" s="9"/>
      <c r="DZ421" s="9"/>
      <c r="EA421" s="9"/>
      <c r="EB421" s="9"/>
      <c r="EC421" s="9"/>
      <c r="ED421" s="9"/>
      <c r="EE421" s="9"/>
      <c r="EF421" s="9"/>
      <c r="EG421" s="9"/>
      <c r="EH421" s="9"/>
      <c r="EI421" s="9"/>
      <c r="EJ421" s="9"/>
      <c r="EK421" s="9"/>
      <c r="EL421" s="9"/>
      <c r="EM421" s="9"/>
      <c r="EN421" s="9"/>
      <c r="EO421" s="9"/>
      <c r="EP421" s="9"/>
      <c r="EQ421" s="9"/>
      <c r="ER421" s="9"/>
      <c r="ES421" s="9"/>
      <c r="ET421" s="9"/>
      <c r="EU421" s="9"/>
      <c r="EV421" s="9"/>
      <c r="EW421" s="9"/>
      <c r="EX421" s="9"/>
    </row>
    <row r="422" spans="1:154" ht="20.25" x14ac:dyDescent="0.2">
      <c r="A422" s="100"/>
      <c r="B422" s="99"/>
      <c r="C422" s="99"/>
      <c r="D422" s="99"/>
      <c r="E422" s="99"/>
      <c r="F422" s="99"/>
      <c r="G422" s="103" t="s">
        <v>209</v>
      </c>
      <c r="H422" s="143"/>
      <c r="I422" s="143"/>
      <c r="J422" s="143">
        <f t="shared" si="98"/>
        <v>0</v>
      </c>
      <c r="K422" s="180"/>
      <c r="L422" s="143"/>
      <c r="M422" s="144"/>
      <c r="N422" s="143"/>
      <c r="O422" s="145">
        <f t="shared" ref="O422:O430" si="111">M422+N422</f>
        <v>0</v>
      </c>
      <c r="P422" s="145">
        <f t="shared" si="86"/>
        <v>0</v>
      </c>
      <c r="Q422" s="142"/>
      <c r="R422" s="43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  <c r="CA422" s="9"/>
      <c r="CB422" s="9"/>
      <c r="CC422" s="9"/>
      <c r="CD422" s="9"/>
      <c r="CE422" s="9"/>
      <c r="CF422" s="9"/>
      <c r="CG422" s="9"/>
      <c r="CH422" s="9"/>
      <c r="CI422" s="9"/>
      <c r="CJ422" s="9"/>
      <c r="CK422" s="9"/>
      <c r="CL422" s="9"/>
      <c r="CM422" s="9"/>
      <c r="CN422" s="9"/>
      <c r="CO422" s="9"/>
      <c r="CP422" s="9"/>
      <c r="CQ422" s="9"/>
      <c r="CR422" s="9"/>
      <c r="CS422" s="9"/>
      <c r="CT422" s="9"/>
      <c r="CU422" s="9"/>
      <c r="CV422" s="9"/>
      <c r="CW422" s="9"/>
      <c r="CX422" s="9"/>
      <c r="CY422" s="9"/>
      <c r="CZ422" s="9"/>
      <c r="DA422" s="9"/>
      <c r="DB422" s="9"/>
      <c r="DC422" s="9"/>
      <c r="DD422" s="9"/>
      <c r="DE422" s="9"/>
      <c r="DF422" s="9"/>
      <c r="DG422" s="9"/>
      <c r="DH422" s="9"/>
      <c r="DI422" s="9"/>
      <c r="DJ422" s="9"/>
      <c r="DK422" s="9"/>
      <c r="DL422" s="9"/>
      <c r="DM422" s="9"/>
      <c r="DN422" s="9"/>
      <c r="DO422" s="9"/>
      <c r="DP422" s="9"/>
      <c r="DQ422" s="9"/>
      <c r="DR422" s="9"/>
      <c r="DS422" s="9"/>
      <c r="DT422" s="9"/>
      <c r="DU422" s="9"/>
      <c r="DV422" s="9"/>
      <c r="DW422" s="9"/>
      <c r="DX422" s="9"/>
      <c r="DY422" s="9"/>
      <c r="DZ422" s="9"/>
      <c r="EA422" s="9"/>
      <c r="EB422" s="9"/>
      <c r="EC422" s="9"/>
      <c r="ED422" s="9"/>
      <c r="EE422" s="9"/>
      <c r="EF422" s="9"/>
      <c r="EG422" s="9"/>
      <c r="EH422" s="9"/>
      <c r="EI422" s="9"/>
      <c r="EJ422" s="9"/>
      <c r="EK422" s="9"/>
      <c r="EL422" s="9"/>
      <c r="EM422" s="9"/>
      <c r="EN422" s="9"/>
      <c r="EO422" s="9"/>
      <c r="EP422" s="9"/>
      <c r="EQ422" s="9"/>
      <c r="ER422" s="9"/>
      <c r="ES422" s="9"/>
      <c r="ET422" s="9"/>
      <c r="EU422" s="9"/>
      <c r="EV422" s="9"/>
      <c r="EW422" s="9"/>
      <c r="EX422" s="9"/>
    </row>
    <row r="423" spans="1:154" ht="20.25" x14ac:dyDescent="0.2">
      <c r="A423" s="100"/>
      <c r="B423" s="99"/>
      <c r="C423" s="99"/>
      <c r="D423" s="99"/>
      <c r="E423" s="99"/>
      <c r="F423" s="99"/>
      <c r="G423" s="103" t="s">
        <v>210</v>
      </c>
      <c r="H423" s="143"/>
      <c r="I423" s="143"/>
      <c r="J423" s="143">
        <f t="shared" si="98"/>
        <v>0</v>
      </c>
      <c r="K423" s="180"/>
      <c r="L423" s="143"/>
      <c r="M423" s="172">
        <f>M424+M425+M426+M427</f>
        <v>0</v>
      </c>
      <c r="N423" s="172">
        <f>N424+N425+N426+N427</f>
        <v>0</v>
      </c>
      <c r="O423" s="172">
        <f>M423+N423</f>
        <v>0</v>
      </c>
      <c r="P423" s="172">
        <f t="shared" si="86"/>
        <v>0</v>
      </c>
      <c r="Q423" s="142"/>
      <c r="R423" s="43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  <c r="BO423" s="9"/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  <c r="CA423" s="9"/>
      <c r="CB423" s="9"/>
      <c r="CC423" s="9"/>
      <c r="CD423" s="9"/>
      <c r="CE423" s="9"/>
      <c r="CF423" s="9"/>
      <c r="CG423" s="9"/>
      <c r="CH423" s="9"/>
      <c r="CI423" s="9"/>
      <c r="CJ423" s="9"/>
      <c r="CK423" s="9"/>
      <c r="CL423" s="9"/>
      <c r="CM423" s="9"/>
      <c r="CN423" s="9"/>
      <c r="CO423" s="9"/>
      <c r="CP423" s="9"/>
      <c r="CQ423" s="9"/>
      <c r="CR423" s="9"/>
      <c r="CS423" s="9"/>
      <c r="CT423" s="9"/>
      <c r="CU423" s="9"/>
      <c r="CV423" s="9"/>
      <c r="CW423" s="9"/>
      <c r="CX423" s="9"/>
      <c r="CY423" s="9"/>
      <c r="CZ423" s="9"/>
      <c r="DA423" s="9"/>
      <c r="DB423" s="9"/>
      <c r="DC423" s="9"/>
      <c r="DD423" s="9"/>
      <c r="DE423" s="9"/>
      <c r="DF423" s="9"/>
      <c r="DG423" s="9"/>
      <c r="DH423" s="9"/>
      <c r="DI423" s="9"/>
      <c r="DJ423" s="9"/>
      <c r="DK423" s="9"/>
      <c r="DL423" s="9"/>
      <c r="DM423" s="9"/>
      <c r="DN423" s="9"/>
      <c r="DO423" s="9"/>
      <c r="DP423" s="9"/>
      <c r="DQ423" s="9"/>
      <c r="DR423" s="9"/>
      <c r="DS423" s="9"/>
      <c r="DT423" s="9"/>
      <c r="DU423" s="9"/>
      <c r="DV423" s="9"/>
      <c r="DW423" s="9"/>
      <c r="DX423" s="9"/>
      <c r="DY423" s="9"/>
      <c r="DZ423" s="9"/>
      <c r="EA423" s="9"/>
      <c r="EB423" s="9"/>
      <c r="EC423" s="9"/>
      <c r="ED423" s="9"/>
      <c r="EE423" s="9"/>
      <c r="EF423" s="9"/>
      <c r="EG423" s="9"/>
      <c r="EH423" s="9"/>
      <c r="EI423" s="9"/>
      <c r="EJ423" s="9"/>
      <c r="EK423" s="9"/>
      <c r="EL423" s="9"/>
      <c r="EM423" s="9"/>
      <c r="EN423" s="9"/>
      <c r="EO423" s="9"/>
      <c r="EP423" s="9"/>
      <c r="EQ423" s="9"/>
      <c r="ER423" s="9"/>
      <c r="ES423" s="9"/>
      <c r="ET423" s="9"/>
      <c r="EU423" s="9"/>
      <c r="EV423" s="9"/>
      <c r="EW423" s="9"/>
      <c r="EX423" s="9"/>
    </row>
    <row r="424" spans="1:154" ht="20.25" x14ac:dyDescent="0.2">
      <c r="A424" s="100"/>
      <c r="B424" s="99"/>
      <c r="C424" s="99"/>
      <c r="D424" s="99"/>
      <c r="E424" s="99"/>
      <c r="F424" s="99"/>
      <c r="G424" s="103" t="s">
        <v>211</v>
      </c>
      <c r="H424" s="143"/>
      <c r="I424" s="143"/>
      <c r="J424" s="143">
        <f t="shared" si="98"/>
        <v>0</v>
      </c>
      <c r="K424" s="180"/>
      <c r="L424" s="143"/>
      <c r="M424" s="144"/>
      <c r="N424" s="143"/>
      <c r="O424" s="172">
        <f t="shared" si="111"/>
        <v>0</v>
      </c>
      <c r="P424" s="145">
        <f t="shared" si="86"/>
        <v>0</v>
      </c>
      <c r="Q424" s="142"/>
      <c r="R424" s="43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  <c r="CA424" s="9"/>
      <c r="CB424" s="9"/>
      <c r="CC424" s="9"/>
      <c r="CD424" s="9"/>
      <c r="CE424" s="9"/>
      <c r="CF424" s="9"/>
      <c r="CG424" s="9"/>
      <c r="CH424" s="9"/>
      <c r="CI424" s="9"/>
      <c r="CJ424" s="9"/>
      <c r="CK424" s="9"/>
      <c r="CL424" s="9"/>
      <c r="CM424" s="9"/>
      <c r="CN424" s="9"/>
      <c r="CO424" s="9"/>
      <c r="CP424" s="9"/>
      <c r="CQ424" s="9"/>
      <c r="CR424" s="9"/>
      <c r="CS424" s="9"/>
      <c r="CT424" s="9"/>
      <c r="CU424" s="9"/>
      <c r="CV424" s="9"/>
      <c r="CW424" s="9"/>
      <c r="CX424" s="9"/>
      <c r="CY424" s="9"/>
      <c r="CZ424" s="9"/>
      <c r="DA424" s="9"/>
      <c r="DB424" s="9"/>
      <c r="DC424" s="9"/>
      <c r="DD424" s="9"/>
      <c r="DE424" s="9"/>
      <c r="DF424" s="9"/>
      <c r="DG424" s="9"/>
      <c r="DH424" s="9"/>
      <c r="DI424" s="9"/>
      <c r="DJ424" s="9"/>
      <c r="DK424" s="9"/>
      <c r="DL424" s="9"/>
      <c r="DM424" s="9"/>
      <c r="DN424" s="9"/>
      <c r="DO424" s="9"/>
      <c r="DP424" s="9"/>
      <c r="DQ424" s="9"/>
      <c r="DR424" s="9"/>
      <c r="DS424" s="9"/>
      <c r="DT424" s="9"/>
      <c r="DU424" s="9"/>
      <c r="DV424" s="9"/>
      <c r="DW424" s="9"/>
      <c r="DX424" s="9"/>
      <c r="DY424" s="9"/>
      <c r="DZ424" s="9"/>
      <c r="EA424" s="9"/>
      <c r="EB424" s="9"/>
      <c r="EC424" s="9"/>
      <c r="ED424" s="9"/>
      <c r="EE424" s="9"/>
      <c r="EF424" s="9"/>
      <c r="EG424" s="9"/>
      <c r="EH424" s="9"/>
      <c r="EI424" s="9"/>
      <c r="EJ424" s="9"/>
      <c r="EK424" s="9"/>
      <c r="EL424" s="9"/>
      <c r="EM424" s="9"/>
      <c r="EN424" s="9"/>
      <c r="EO424" s="9"/>
      <c r="EP424" s="9"/>
      <c r="EQ424" s="9"/>
      <c r="ER424" s="9"/>
      <c r="ES424" s="9"/>
      <c r="ET424" s="9"/>
      <c r="EU424" s="9"/>
      <c r="EV424" s="9"/>
      <c r="EW424" s="9"/>
      <c r="EX424" s="9"/>
    </row>
    <row r="425" spans="1:154" ht="20.25" x14ac:dyDescent="0.2">
      <c r="A425" s="100"/>
      <c r="B425" s="99"/>
      <c r="C425" s="99"/>
      <c r="D425" s="99"/>
      <c r="E425" s="99"/>
      <c r="F425" s="99"/>
      <c r="G425" s="103" t="s">
        <v>212</v>
      </c>
      <c r="H425" s="143"/>
      <c r="I425" s="143"/>
      <c r="J425" s="143">
        <f t="shared" si="98"/>
        <v>0</v>
      </c>
      <c r="K425" s="180"/>
      <c r="L425" s="143"/>
      <c r="M425" s="144"/>
      <c r="N425" s="143">
        <v>0</v>
      </c>
      <c r="O425" s="172">
        <f t="shared" si="111"/>
        <v>0</v>
      </c>
      <c r="P425" s="145">
        <f t="shared" si="86"/>
        <v>0</v>
      </c>
      <c r="Q425" s="142"/>
      <c r="R425" s="43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  <c r="BN425" s="9"/>
      <c r="BO425" s="9"/>
      <c r="BP425" s="9"/>
      <c r="BQ425" s="9"/>
      <c r="BR425" s="9"/>
      <c r="BS425" s="9"/>
      <c r="BT425" s="9"/>
      <c r="BU425" s="9"/>
      <c r="BV425" s="9"/>
      <c r="BW425" s="9"/>
      <c r="BX425" s="9"/>
      <c r="BY425" s="9"/>
      <c r="BZ425" s="9"/>
      <c r="CA425" s="9"/>
      <c r="CB425" s="9"/>
      <c r="CC425" s="9"/>
      <c r="CD425" s="9"/>
      <c r="CE425" s="9"/>
      <c r="CF425" s="9"/>
      <c r="CG425" s="9"/>
      <c r="CH425" s="9"/>
      <c r="CI425" s="9"/>
      <c r="CJ425" s="9"/>
      <c r="CK425" s="9"/>
      <c r="CL425" s="9"/>
      <c r="CM425" s="9"/>
      <c r="CN425" s="9"/>
      <c r="CO425" s="9"/>
      <c r="CP425" s="9"/>
      <c r="CQ425" s="9"/>
      <c r="CR425" s="9"/>
      <c r="CS425" s="9"/>
      <c r="CT425" s="9"/>
      <c r="CU425" s="9"/>
      <c r="CV425" s="9"/>
      <c r="CW425" s="9"/>
      <c r="CX425" s="9"/>
      <c r="CY425" s="9"/>
      <c r="CZ425" s="9"/>
      <c r="DA425" s="9"/>
      <c r="DB425" s="9"/>
      <c r="DC425" s="9"/>
      <c r="DD425" s="9"/>
      <c r="DE425" s="9"/>
      <c r="DF425" s="9"/>
      <c r="DG425" s="9"/>
      <c r="DH425" s="9"/>
      <c r="DI425" s="9"/>
      <c r="DJ425" s="9"/>
      <c r="DK425" s="9"/>
      <c r="DL425" s="9"/>
      <c r="DM425" s="9"/>
      <c r="DN425" s="9"/>
      <c r="DO425" s="9"/>
      <c r="DP425" s="9"/>
      <c r="DQ425" s="9"/>
      <c r="DR425" s="9"/>
      <c r="DS425" s="9"/>
      <c r="DT425" s="9"/>
      <c r="DU425" s="9"/>
      <c r="DV425" s="9"/>
      <c r="DW425" s="9"/>
      <c r="DX425" s="9"/>
      <c r="DY425" s="9"/>
      <c r="DZ425" s="9"/>
      <c r="EA425" s="9"/>
      <c r="EB425" s="9"/>
      <c r="EC425" s="9"/>
      <c r="ED425" s="9"/>
      <c r="EE425" s="9"/>
      <c r="EF425" s="9"/>
      <c r="EG425" s="9"/>
      <c r="EH425" s="9"/>
      <c r="EI425" s="9"/>
      <c r="EJ425" s="9"/>
      <c r="EK425" s="9"/>
      <c r="EL425" s="9"/>
      <c r="EM425" s="9"/>
      <c r="EN425" s="9"/>
      <c r="EO425" s="9"/>
      <c r="EP425" s="9"/>
      <c r="EQ425" s="9"/>
      <c r="ER425" s="9"/>
      <c r="ES425" s="9"/>
      <c r="ET425" s="9"/>
      <c r="EU425" s="9"/>
      <c r="EV425" s="9"/>
      <c r="EW425" s="9"/>
      <c r="EX425" s="9"/>
    </row>
    <row r="426" spans="1:154" ht="20.25" x14ac:dyDescent="0.2">
      <c r="A426" s="100"/>
      <c r="B426" s="99"/>
      <c r="C426" s="99"/>
      <c r="D426" s="99"/>
      <c r="E426" s="99"/>
      <c r="F426" s="99"/>
      <c r="G426" s="103" t="s">
        <v>213</v>
      </c>
      <c r="H426" s="143"/>
      <c r="I426" s="143"/>
      <c r="J426" s="143">
        <f t="shared" si="98"/>
        <v>0</v>
      </c>
      <c r="K426" s="180"/>
      <c r="L426" s="143"/>
      <c r="M426" s="144">
        <v>0</v>
      </c>
      <c r="N426" s="143"/>
      <c r="O426" s="172">
        <f t="shared" si="111"/>
        <v>0</v>
      </c>
      <c r="P426" s="145">
        <f t="shared" si="86"/>
        <v>0</v>
      </c>
      <c r="Q426" s="142"/>
      <c r="R426" s="43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  <c r="BN426" s="9"/>
      <c r="BO426" s="9"/>
      <c r="BP426" s="9"/>
      <c r="BQ426" s="9"/>
      <c r="BR426" s="9"/>
      <c r="BS426" s="9"/>
      <c r="BT426" s="9"/>
      <c r="BU426" s="9"/>
      <c r="BV426" s="9"/>
      <c r="BW426" s="9"/>
      <c r="BX426" s="9"/>
      <c r="BY426" s="9"/>
      <c r="BZ426" s="9"/>
      <c r="CA426" s="9"/>
      <c r="CB426" s="9"/>
      <c r="CC426" s="9"/>
      <c r="CD426" s="9"/>
      <c r="CE426" s="9"/>
      <c r="CF426" s="9"/>
      <c r="CG426" s="9"/>
      <c r="CH426" s="9"/>
      <c r="CI426" s="9"/>
      <c r="CJ426" s="9"/>
      <c r="CK426" s="9"/>
      <c r="CL426" s="9"/>
      <c r="CM426" s="9"/>
      <c r="CN426" s="9"/>
      <c r="CO426" s="9"/>
      <c r="CP426" s="9"/>
      <c r="CQ426" s="9"/>
      <c r="CR426" s="9"/>
      <c r="CS426" s="9"/>
      <c r="CT426" s="9"/>
      <c r="CU426" s="9"/>
      <c r="CV426" s="9"/>
      <c r="CW426" s="9"/>
      <c r="CX426" s="9"/>
      <c r="CY426" s="9"/>
      <c r="CZ426" s="9"/>
      <c r="DA426" s="9"/>
      <c r="DB426" s="9"/>
      <c r="DC426" s="9"/>
      <c r="DD426" s="9"/>
      <c r="DE426" s="9"/>
      <c r="DF426" s="9"/>
      <c r="DG426" s="9"/>
      <c r="DH426" s="9"/>
      <c r="DI426" s="9"/>
      <c r="DJ426" s="9"/>
      <c r="DK426" s="9"/>
      <c r="DL426" s="9"/>
      <c r="DM426" s="9"/>
      <c r="DN426" s="9"/>
      <c r="DO426" s="9"/>
      <c r="DP426" s="9"/>
      <c r="DQ426" s="9"/>
      <c r="DR426" s="9"/>
      <c r="DS426" s="9"/>
      <c r="DT426" s="9"/>
      <c r="DU426" s="9"/>
      <c r="DV426" s="9"/>
      <c r="DW426" s="9"/>
      <c r="DX426" s="9"/>
      <c r="DY426" s="9"/>
      <c r="DZ426" s="9"/>
      <c r="EA426" s="9"/>
      <c r="EB426" s="9"/>
      <c r="EC426" s="9"/>
      <c r="ED426" s="9"/>
      <c r="EE426" s="9"/>
      <c r="EF426" s="9"/>
      <c r="EG426" s="9"/>
      <c r="EH426" s="9"/>
      <c r="EI426" s="9"/>
      <c r="EJ426" s="9"/>
      <c r="EK426" s="9"/>
      <c r="EL426" s="9"/>
      <c r="EM426" s="9"/>
      <c r="EN426" s="9"/>
      <c r="EO426" s="9"/>
      <c r="EP426" s="9"/>
      <c r="EQ426" s="9"/>
      <c r="ER426" s="9"/>
      <c r="ES426" s="9"/>
      <c r="ET426" s="9"/>
      <c r="EU426" s="9"/>
      <c r="EV426" s="9"/>
      <c r="EW426" s="9"/>
      <c r="EX426" s="9"/>
    </row>
    <row r="427" spans="1:154" ht="20.25" x14ac:dyDescent="0.2">
      <c r="A427" s="100"/>
      <c r="B427" s="99"/>
      <c r="C427" s="99"/>
      <c r="D427" s="99"/>
      <c r="E427" s="99"/>
      <c r="F427" s="99"/>
      <c r="G427" s="103" t="s">
        <v>214</v>
      </c>
      <c r="H427" s="143">
        <f>+H428+H429+H430</f>
        <v>0</v>
      </c>
      <c r="I427" s="143">
        <f>+I428+I429+I430</f>
        <v>0</v>
      </c>
      <c r="J427" s="143">
        <f t="shared" si="98"/>
        <v>0</v>
      </c>
      <c r="K427" s="180"/>
      <c r="L427" s="143">
        <f>+L428+L429+L430</f>
        <v>0</v>
      </c>
      <c r="M427" s="172">
        <f>+M428+M429+M430</f>
        <v>0</v>
      </c>
      <c r="N427" s="143">
        <f>+N428+N429+N430</f>
        <v>0</v>
      </c>
      <c r="O427" s="172">
        <f t="shared" si="111"/>
        <v>0</v>
      </c>
      <c r="P427" s="172">
        <f t="shared" si="86"/>
        <v>0</v>
      </c>
      <c r="Q427" s="142"/>
      <c r="R427" s="43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  <c r="BN427" s="9"/>
      <c r="BO427" s="9"/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  <c r="CA427" s="9"/>
      <c r="CB427" s="9"/>
      <c r="CC427" s="9"/>
      <c r="CD427" s="9"/>
      <c r="CE427" s="9"/>
      <c r="CF427" s="9"/>
      <c r="CG427" s="9"/>
      <c r="CH427" s="9"/>
      <c r="CI427" s="9"/>
      <c r="CJ427" s="9"/>
      <c r="CK427" s="9"/>
      <c r="CL427" s="9"/>
      <c r="CM427" s="9"/>
      <c r="CN427" s="9"/>
      <c r="CO427" s="9"/>
      <c r="CP427" s="9"/>
      <c r="CQ427" s="9"/>
      <c r="CR427" s="9"/>
      <c r="CS427" s="9"/>
      <c r="CT427" s="9"/>
      <c r="CU427" s="9"/>
      <c r="CV427" s="9"/>
      <c r="CW427" s="9"/>
      <c r="CX427" s="9"/>
      <c r="CY427" s="9"/>
      <c r="CZ427" s="9"/>
      <c r="DA427" s="9"/>
      <c r="DB427" s="9"/>
      <c r="DC427" s="9"/>
      <c r="DD427" s="9"/>
      <c r="DE427" s="9"/>
      <c r="DF427" s="9"/>
      <c r="DG427" s="9"/>
      <c r="DH427" s="9"/>
      <c r="DI427" s="9"/>
      <c r="DJ427" s="9"/>
      <c r="DK427" s="9"/>
      <c r="DL427" s="9"/>
      <c r="DM427" s="9"/>
      <c r="DN427" s="9"/>
      <c r="DO427" s="9"/>
      <c r="DP427" s="9"/>
      <c r="DQ427" s="9"/>
      <c r="DR427" s="9"/>
      <c r="DS427" s="9"/>
      <c r="DT427" s="9"/>
      <c r="DU427" s="9"/>
      <c r="DV427" s="9"/>
      <c r="DW427" s="9"/>
      <c r="DX427" s="9"/>
      <c r="DY427" s="9"/>
      <c r="DZ427" s="9"/>
      <c r="EA427" s="9"/>
      <c r="EB427" s="9"/>
      <c r="EC427" s="9"/>
      <c r="ED427" s="9"/>
      <c r="EE427" s="9"/>
      <c r="EF427" s="9"/>
      <c r="EG427" s="9"/>
      <c r="EH427" s="9"/>
      <c r="EI427" s="9"/>
      <c r="EJ427" s="9"/>
      <c r="EK427" s="9"/>
      <c r="EL427" s="9"/>
      <c r="EM427" s="9"/>
      <c r="EN427" s="9"/>
      <c r="EO427" s="9"/>
      <c r="EP427" s="9"/>
      <c r="EQ427" s="9"/>
      <c r="ER427" s="9"/>
      <c r="ES427" s="9"/>
      <c r="ET427" s="9"/>
      <c r="EU427" s="9"/>
      <c r="EV427" s="9"/>
      <c r="EW427" s="9"/>
      <c r="EX427" s="9"/>
    </row>
    <row r="428" spans="1:154" ht="20.25" x14ac:dyDescent="0.2">
      <c r="A428" s="100"/>
      <c r="B428" s="99"/>
      <c r="C428" s="99"/>
      <c r="D428" s="99"/>
      <c r="E428" s="99"/>
      <c r="F428" s="99"/>
      <c r="G428" s="103" t="s">
        <v>215</v>
      </c>
      <c r="H428" s="143"/>
      <c r="I428" s="143"/>
      <c r="J428" s="143">
        <f t="shared" si="98"/>
        <v>0</v>
      </c>
      <c r="K428" s="180"/>
      <c r="L428" s="143"/>
      <c r="M428" s="144"/>
      <c r="N428" s="143"/>
      <c r="O428" s="172">
        <f t="shared" si="111"/>
        <v>0</v>
      </c>
      <c r="P428" s="145">
        <f t="shared" si="86"/>
        <v>0</v>
      </c>
      <c r="Q428" s="142"/>
      <c r="R428" s="43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  <c r="BN428" s="9"/>
      <c r="BO428" s="9"/>
      <c r="BP428" s="9"/>
      <c r="BQ428" s="9"/>
      <c r="BR428" s="9"/>
      <c r="BS428" s="9"/>
      <c r="BT428" s="9"/>
      <c r="BU428" s="9"/>
      <c r="BV428" s="9"/>
      <c r="BW428" s="9"/>
      <c r="BX428" s="9"/>
      <c r="BY428" s="9"/>
      <c r="BZ428" s="9"/>
      <c r="CA428" s="9"/>
      <c r="CB428" s="9"/>
      <c r="CC428" s="9"/>
      <c r="CD428" s="9"/>
      <c r="CE428" s="9"/>
      <c r="CF428" s="9"/>
      <c r="CG428" s="9"/>
      <c r="CH428" s="9"/>
      <c r="CI428" s="9"/>
      <c r="CJ428" s="9"/>
      <c r="CK428" s="9"/>
      <c r="CL428" s="9"/>
      <c r="CM428" s="9"/>
      <c r="CN428" s="9"/>
      <c r="CO428" s="9"/>
      <c r="CP428" s="9"/>
      <c r="CQ428" s="9"/>
      <c r="CR428" s="9"/>
      <c r="CS428" s="9"/>
      <c r="CT428" s="9"/>
      <c r="CU428" s="9"/>
      <c r="CV428" s="9"/>
      <c r="CW428" s="9"/>
      <c r="CX428" s="9"/>
      <c r="CY428" s="9"/>
      <c r="CZ428" s="9"/>
      <c r="DA428" s="9"/>
      <c r="DB428" s="9"/>
      <c r="DC428" s="9"/>
      <c r="DD428" s="9"/>
      <c r="DE428" s="9"/>
      <c r="DF428" s="9"/>
      <c r="DG428" s="9"/>
      <c r="DH428" s="9"/>
      <c r="DI428" s="9"/>
      <c r="DJ428" s="9"/>
      <c r="DK428" s="9"/>
      <c r="DL428" s="9"/>
      <c r="DM428" s="9"/>
      <c r="DN428" s="9"/>
      <c r="DO428" s="9"/>
      <c r="DP428" s="9"/>
      <c r="DQ428" s="9"/>
      <c r="DR428" s="9"/>
      <c r="DS428" s="9"/>
      <c r="DT428" s="9"/>
      <c r="DU428" s="9"/>
      <c r="DV428" s="9"/>
      <c r="DW428" s="9"/>
      <c r="DX428" s="9"/>
      <c r="DY428" s="9"/>
      <c r="DZ428" s="9"/>
      <c r="EA428" s="9"/>
      <c r="EB428" s="9"/>
      <c r="EC428" s="9"/>
      <c r="ED428" s="9"/>
      <c r="EE428" s="9"/>
      <c r="EF428" s="9"/>
      <c r="EG428" s="9"/>
      <c r="EH428" s="9"/>
      <c r="EI428" s="9"/>
      <c r="EJ428" s="9"/>
      <c r="EK428" s="9"/>
      <c r="EL428" s="9"/>
      <c r="EM428" s="9"/>
      <c r="EN428" s="9"/>
      <c r="EO428" s="9"/>
      <c r="EP428" s="9"/>
      <c r="EQ428" s="9"/>
      <c r="ER428" s="9"/>
      <c r="ES428" s="9"/>
      <c r="ET428" s="9"/>
      <c r="EU428" s="9"/>
      <c r="EV428" s="9"/>
      <c r="EW428" s="9"/>
      <c r="EX428" s="9"/>
    </row>
    <row r="429" spans="1:154" ht="20.25" x14ac:dyDescent="0.2">
      <c r="A429" s="100"/>
      <c r="B429" s="99"/>
      <c r="C429" s="99"/>
      <c r="D429" s="99"/>
      <c r="E429" s="99"/>
      <c r="F429" s="99"/>
      <c r="G429" s="103" t="s">
        <v>216</v>
      </c>
      <c r="H429" s="143"/>
      <c r="I429" s="143"/>
      <c r="J429" s="143">
        <f t="shared" si="98"/>
        <v>0</v>
      </c>
      <c r="K429" s="180"/>
      <c r="L429" s="143"/>
      <c r="M429" s="144"/>
      <c r="N429" s="143"/>
      <c r="O429" s="172">
        <f t="shared" si="111"/>
        <v>0</v>
      </c>
      <c r="P429" s="145">
        <f t="shared" si="86"/>
        <v>0</v>
      </c>
      <c r="Q429" s="142"/>
      <c r="R429" s="43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  <c r="BO429" s="9"/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  <c r="CA429" s="9"/>
      <c r="CB429" s="9"/>
      <c r="CC429" s="9"/>
      <c r="CD429" s="9"/>
      <c r="CE429" s="9"/>
      <c r="CF429" s="9"/>
      <c r="CG429" s="9"/>
      <c r="CH429" s="9"/>
      <c r="CI429" s="9"/>
      <c r="CJ429" s="9"/>
      <c r="CK429" s="9"/>
      <c r="CL429" s="9"/>
      <c r="CM429" s="9"/>
      <c r="CN429" s="9"/>
      <c r="CO429" s="9"/>
      <c r="CP429" s="9"/>
      <c r="CQ429" s="9"/>
      <c r="CR429" s="9"/>
      <c r="CS429" s="9"/>
      <c r="CT429" s="9"/>
      <c r="CU429" s="9"/>
      <c r="CV429" s="9"/>
      <c r="CW429" s="9"/>
      <c r="CX429" s="9"/>
      <c r="CY429" s="9"/>
      <c r="CZ429" s="9"/>
      <c r="DA429" s="9"/>
      <c r="DB429" s="9"/>
      <c r="DC429" s="9"/>
      <c r="DD429" s="9"/>
      <c r="DE429" s="9"/>
      <c r="DF429" s="9"/>
      <c r="DG429" s="9"/>
      <c r="DH429" s="9"/>
      <c r="DI429" s="9"/>
      <c r="DJ429" s="9"/>
      <c r="DK429" s="9"/>
      <c r="DL429" s="9"/>
      <c r="DM429" s="9"/>
      <c r="DN429" s="9"/>
      <c r="DO429" s="9"/>
      <c r="DP429" s="9"/>
      <c r="DQ429" s="9"/>
      <c r="DR429" s="9"/>
      <c r="DS429" s="9"/>
      <c r="DT429" s="9"/>
      <c r="DU429" s="9"/>
      <c r="DV429" s="9"/>
      <c r="DW429" s="9"/>
      <c r="DX429" s="9"/>
      <c r="DY429" s="9"/>
      <c r="DZ429" s="9"/>
      <c r="EA429" s="9"/>
      <c r="EB429" s="9"/>
      <c r="EC429" s="9"/>
      <c r="ED429" s="9"/>
      <c r="EE429" s="9"/>
      <c r="EF429" s="9"/>
      <c r="EG429" s="9"/>
      <c r="EH429" s="9"/>
      <c r="EI429" s="9"/>
      <c r="EJ429" s="9"/>
      <c r="EK429" s="9"/>
      <c r="EL429" s="9"/>
      <c r="EM429" s="9"/>
      <c r="EN429" s="9"/>
      <c r="EO429" s="9"/>
      <c r="EP429" s="9"/>
      <c r="EQ429" s="9"/>
      <c r="ER429" s="9"/>
      <c r="ES429" s="9"/>
      <c r="ET429" s="9"/>
      <c r="EU429" s="9"/>
      <c r="EV429" s="9"/>
      <c r="EW429" s="9"/>
      <c r="EX429" s="9"/>
    </row>
    <row r="430" spans="1:154" ht="20.25" x14ac:dyDescent="0.2">
      <c r="A430" s="100"/>
      <c r="B430" s="99"/>
      <c r="C430" s="99"/>
      <c r="D430" s="99"/>
      <c r="E430" s="99"/>
      <c r="F430" s="99"/>
      <c r="G430" s="103" t="s">
        <v>217</v>
      </c>
      <c r="H430" s="143"/>
      <c r="I430" s="143"/>
      <c r="J430" s="143">
        <f t="shared" si="98"/>
        <v>0</v>
      </c>
      <c r="K430" s="180"/>
      <c r="L430" s="143"/>
      <c r="M430" s="144"/>
      <c r="N430" s="143"/>
      <c r="O430" s="172">
        <f t="shared" si="111"/>
        <v>0</v>
      </c>
      <c r="P430" s="145">
        <f t="shared" si="86"/>
        <v>0</v>
      </c>
      <c r="Q430" s="142"/>
      <c r="R430" s="43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  <c r="BO430" s="9"/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  <c r="CA430" s="9"/>
      <c r="CB430" s="9"/>
      <c r="CC430" s="9"/>
      <c r="CD430" s="9"/>
      <c r="CE430" s="9"/>
      <c r="CF430" s="9"/>
      <c r="CG430" s="9"/>
      <c r="CH430" s="9"/>
      <c r="CI430" s="9"/>
      <c r="CJ430" s="9"/>
      <c r="CK430" s="9"/>
      <c r="CL430" s="9"/>
      <c r="CM430" s="9"/>
      <c r="CN430" s="9"/>
      <c r="CO430" s="9"/>
      <c r="CP430" s="9"/>
      <c r="CQ430" s="9"/>
      <c r="CR430" s="9"/>
      <c r="CS430" s="9"/>
      <c r="CT430" s="9"/>
      <c r="CU430" s="9"/>
      <c r="CV430" s="9"/>
      <c r="CW430" s="9"/>
      <c r="CX430" s="9"/>
      <c r="CY430" s="9"/>
      <c r="CZ430" s="9"/>
      <c r="DA430" s="9"/>
      <c r="DB430" s="9"/>
      <c r="DC430" s="9"/>
      <c r="DD430" s="9"/>
      <c r="DE430" s="9"/>
      <c r="DF430" s="9"/>
      <c r="DG430" s="9"/>
      <c r="DH430" s="9"/>
      <c r="DI430" s="9"/>
      <c r="DJ430" s="9"/>
      <c r="DK430" s="9"/>
      <c r="DL430" s="9"/>
      <c r="DM430" s="9"/>
      <c r="DN430" s="9"/>
      <c r="DO430" s="9"/>
      <c r="DP430" s="9"/>
      <c r="DQ430" s="9"/>
      <c r="DR430" s="9"/>
      <c r="DS430" s="9"/>
      <c r="DT430" s="9"/>
      <c r="DU430" s="9"/>
      <c r="DV430" s="9"/>
      <c r="DW430" s="9"/>
      <c r="DX430" s="9"/>
      <c r="DY430" s="9"/>
      <c r="DZ430" s="9"/>
      <c r="EA430" s="9"/>
      <c r="EB430" s="9"/>
      <c r="EC430" s="9"/>
      <c r="ED430" s="9"/>
      <c r="EE430" s="9"/>
      <c r="EF430" s="9"/>
      <c r="EG430" s="9"/>
      <c r="EH430" s="9"/>
      <c r="EI430" s="9"/>
      <c r="EJ430" s="9"/>
      <c r="EK430" s="9"/>
      <c r="EL430" s="9"/>
      <c r="EM430" s="9"/>
      <c r="EN430" s="9"/>
      <c r="EO430" s="9"/>
      <c r="EP430" s="9"/>
      <c r="EQ430" s="9"/>
      <c r="ER430" s="9"/>
      <c r="ES430" s="9"/>
      <c r="ET430" s="9"/>
      <c r="EU430" s="9"/>
      <c r="EV430" s="9"/>
      <c r="EW430" s="9"/>
      <c r="EX430" s="9"/>
    </row>
    <row r="431" spans="1:154" ht="54.75" customHeight="1" x14ac:dyDescent="0.2">
      <c r="A431" s="88"/>
      <c r="B431" s="89"/>
      <c r="C431" s="89"/>
      <c r="D431" s="89"/>
      <c r="E431" s="89"/>
      <c r="F431" s="89"/>
      <c r="G431" s="101" t="s">
        <v>218</v>
      </c>
      <c r="H431" s="139">
        <f>H432</f>
        <v>0</v>
      </c>
      <c r="I431" s="139">
        <f>I432</f>
        <v>0</v>
      </c>
      <c r="J431" s="143">
        <f t="shared" si="98"/>
        <v>0</v>
      </c>
      <c r="K431" s="180"/>
      <c r="L431" s="139">
        <f>L432</f>
        <v>0</v>
      </c>
      <c r="M431" s="121">
        <f>M432</f>
        <v>0</v>
      </c>
      <c r="N431" s="139">
        <f>N432</f>
        <v>0</v>
      </c>
      <c r="O431" s="139">
        <f>O432</f>
        <v>0</v>
      </c>
      <c r="P431" s="192">
        <f t="shared" si="86"/>
        <v>0</v>
      </c>
      <c r="Q431" s="142"/>
      <c r="R431" s="43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  <c r="BO431" s="9"/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  <c r="CA431" s="9"/>
      <c r="CB431" s="9"/>
      <c r="CC431" s="9"/>
      <c r="CD431" s="9"/>
      <c r="CE431" s="9"/>
      <c r="CF431" s="9"/>
      <c r="CG431" s="9"/>
      <c r="CH431" s="9"/>
      <c r="CI431" s="9"/>
      <c r="CJ431" s="9"/>
      <c r="CK431" s="9"/>
      <c r="CL431" s="9"/>
      <c r="CM431" s="9"/>
      <c r="CN431" s="9"/>
      <c r="CO431" s="9"/>
      <c r="CP431" s="9"/>
      <c r="CQ431" s="9"/>
      <c r="CR431" s="9"/>
      <c r="CS431" s="9"/>
      <c r="CT431" s="9"/>
      <c r="CU431" s="9"/>
      <c r="CV431" s="9"/>
      <c r="CW431" s="9"/>
      <c r="CX431" s="9"/>
      <c r="CY431" s="9"/>
      <c r="CZ431" s="9"/>
      <c r="DA431" s="9"/>
      <c r="DB431" s="9"/>
      <c r="DC431" s="9"/>
      <c r="DD431" s="9"/>
      <c r="DE431" s="9"/>
      <c r="DF431" s="9"/>
      <c r="DG431" s="9"/>
      <c r="DH431" s="9"/>
      <c r="DI431" s="9"/>
      <c r="DJ431" s="9"/>
      <c r="DK431" s="9"/>
      <c r="DL431" s="9"/>
      <c r="DM431" s="9"/>
      <c r="DN431" s="9"/>
      <c r="DO431" s="9"/>
      <c r="DP431" s="9"/>
      <c r="DQ431" s="9"/>
      <c r="DR431" s="9"/>
      <c r="DS431" s="9"/>
      <c r="DT431" s="9"/>
      <c r="DU431" s="9"/>
      <c r="DV431" s="9"/>
      <c r="DW431" s="9"/>
      <c r="DX431" s="9"/>
      <c r="DY431" s="9"/>
      <c r="DZ431" s="9"/>
      <c r="EA431" s="9"/>
      <c r="EB431" s="9"/>
      <c r="EC431" s="9"/>
      <c r="ED431" s="9"/>
      <c r="EE431" s="9"/>
      <c r="EF431" s="9"/>
      <c r="EG431" s="9"/>
      <c r="EH431" s="9"/>
      <c r="EI431" s="9"/>
      <c r="EJ431" s="9"/>
      <c r="EK431" s="9"/>
      <c r="EL431" s="9"/>
      <c r="EM431" s="9"/>
      <c r="EN431" s="9"/>
      <c r="EO431" s="9"/>
      <c r="EP431" s="9"/>
      <c r="EQ431" s="9"/>
      <c r="ER431" s="9"/>
      <c r="ES431" s="9"/>
      <c r="ET431" s="9"/>
      <c r="EU431" s="9"/>
      <c r="EV431" s="9"/>
      <c r="EW431" s="9"/>
      <c r="EX431" s="9"/>
    </row>
    <row r="432" spans="1:154" ht="20.25" x14ac:dyDescent="0.2">
      <c r="A432" s="100"/>
      <c r="B432" s="99"/>
      <c r="C432" s="99"/>
      <c r="D432" s="99"/>
      <c r="E432" s="99"/>
      <c r="F432" s="99"/>
      <c r="G432" s="103" t="s">
        <v>219</v>
      </c>
      <c r="H432" s="143">
        <v>0</v>
      </c>
      <c r="I432" s="143">
        <f>O432</f>
        <v>0</v>
      </c>
      <c r="J432" s="143">
        <f t="shared" si="98"/>
        <v>0</v>
      </c>
      <c r="K432" s="180"/>
      <c r="L432" s="143"/>
      <c r="M432" s="144"/>
      <c r="N432" s="143"/>
      <c r="O432" s="145">
        <f t="shared" ref="O432" si="112">M432+N432</f>
        <v>0</v>
      </c>
      <c r="P432" s="145">
        <f t="shared" si="86"/>
        <v>0</v>
      </c>
      <c r="Q432" s="142"/>
      <c r="R432" s="43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  <c r="BO432" s="9"/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  <c r="CA432" s="9"/>
      <c r="CB432" s="9"/>
      <c r="CC432" s="9"/>
      <c r="CD432" s="9"/>
      <c r="CE432" s="9"/>
      <c r="CF432" s="9"/>
      <c r="CG432" s="9"/>
      <c r="CH432" s="9"/>
      <c r="CI432" s="9"/>
      <c r="CJ432" s="9"/>
      <c r="CK432" s="9"/>
      <c r="CL432" s="9"/>
      <c r="CM432" s="9"/>
      <c r="CN432" s="9"/>
      <c r="CO432" s="9"/>
      <c r="CP432" s="9"/>
      <c r="CQ432" s="9"/>
      <c r="CR432" s="9"/>
      <c r="CS432" s="9"/>
      <c r="CT432" s="9"/>
      <c r="CU432" s="9"/>
      <c r="CV432" s="9"/>
      <c r="CW432" s="9"/>
      <c r="CX432" s="9"/>
      <c r="CY432" s="9"/>
      <c r="CZ432" s="9"/>
      <c r="DA432" s="9"/>
      <c r="DB432" s="9"/>
      <c r="DC432" s="9"/>
      <c r="DD432" s="9"/>
      <c r="DE432" s="9"/>
      <c r="DF432" s="9"/>
      <c r="DG432" s="9"/>
      <c r="DH432" s="9"/>
      <c r="DI432" s="9"/>
      <c r="DJ432" s="9"/>
      <c r="DK432" s="9"/>
      <c r="DL432" s="9"/>
      <c r="DM432" s="9"/>
      <c r="DN432" s="9"/>
      <c r="DO432" s="9"/>
      <c r="DP432" s="9"/>
      <c r="DQ432" s="9"/>
      <c r="DR432" s="9"/>
      <c r="DS432" s="9"/>
      <c r="DT432" s="9"/>
      <c r="DU432" s="9"/>
      <c r="DV432" s="9"/>
      <c r="DW432" s="9"/>
      <c r="DX432" s="9"/>
      <c r="DY432" s="9"/>
      <c r="DZ432" s="9"/>
      <c r="EA432" s="9"/>
      <c r="EB432" s="9"/>
      <c r="EC432" s="9"/>
      <c r="ED432" s="9"/>
      <c r="EE432" s="9"/>
      <c r="EF432" s="9"/>
      <c r="EG432" s="9"/>
      <c r="EH432" s="9"/>
      <c r="EI432" s="9"/>
      <c r="EJ432" s="9"/>
      <c r="EK432" s="9"/>
      <c r="EL432" s="9"/>
      <c r="EM432" s="9"/>
      <c r="EN432" s="9"/>
      <c r="EO432" s="9"/>
      <c r="EP432" s="9"/>
      <c r="EQ432" s="9"/>
      <c r="ER432" s="9"/>
      <c r="ES432" s="9"/>
      <c r="ET432" s="9"/>
      <c r="EU432" s="9"/>
      <c r="EV432" s="9"/>
      <c r="EW432" s="9"/>
      <c r="EX432" s="9"/>
    </row>
    <row r="433" spans="1:154" ht="60.75" x14ac:dyDescent="0.2">
      <c r="A433" s="88"/>
      <c r="B433" s="89"/>
      <c r="C433" s="89"/>
      <c r="D433" s="89"/>
      <c r="E433" s="89"/>
      <c r="F433" s="89"/>
      <c r="G433" s="101" t="s">
        <v>220</v>
      </c>
      <c r="H433" s="139">
        <f>H434+H435</f>
        <v>0</v>
      </c>
      <c r="I433" s="139">
        <f>I434+I435</f>
        <v>0</v>
      </c>
      <c r="J433" s="143">
        <f t="shared" si="98"/>
        <v>0</v>
      </c>
      <c r="K433" s="180"/>
      <c r="L433" s="139">
        <f>L434+L435</f>
        <v>0</v>
      </c>
      <c r="M433" s="121">
        <f>M434+M435</f>
        <v>0</v>
      </c>
      <c r="N433" s="139">
        <f>N434+N435</f>
        <v>0</v>
      </c>
      <c r="O433" s="139">
        <f>O434+O435</f>
        <v>0</v>
      </c>
      <c r="P433" s="192">
        <f t="shared" si="86"/>
        <v>0</v>
      </c>
      <c r="Q433" s="142"/>
      <c r="R433" s="43"/>
      <c r="S433" s="20"/>
      <c r="T433" s="20"/>
      <c r="U433" s="20"/>
      <c r="V433" s="20"/>
      <c r="W433" s="20"/>
      <c r="X433" s="25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  <c r="BO433" s="9"/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  <c r="CA433" s="9"/>
      <c r="CB433" s="9"/>
      <c r="CC433" s="9"/>
      <c r="CD433" s="9"/>
      <c r="CE433" s="9"/>
      <c r="CF433" s="9"/>
      <c r="CG433" s="9"/>
      <c r="CH433" s="9"/>
      <c r="CI433" s="9"/>
      <c r="CJ433" s="9"/>
      <c r="CK433" s="9"/>
      <c r="CL433" s="9"/>
      <c r="CM433" s="9"/>
      <c r="CN433" s="9"/>
      <c r="CO433" s="9"/>
      <c r="CP433" s="9"/>
      <c r="CQ433" s="9"/>
      <c r="CR433" s="9"/>
      <c r="CS433" s="9"/>
      <c r="CT433" s="9"/>
      <c r="CU433" s="9"/>
      <c r="CV433" s="9"/>
      <c r="CW433" s="9"/>
      <c r="CX433" s="9"/>
      <c r="CY433" s="9"/>
      <c r="CZ433" s="9"/>
      <c r="DA433" s="9"/>
      <c r="DB433" s="9"/>
      <c r="DC433" s="9"/>
      <c r="DD433" s="9"/>
      <c r="DE433" s="9"/>
      <c r="DF433" s="9"/>
      <c r="DG433" s="9"/>
      <c r="DH433" s="9"/>
      <c r="DI433" s="9"/>
      <c r="DJ433" s="9"/>
      <c r="DK433" s="9"/>
      <c r="DL433" s="9"/>
      <c r="DM433" s="9"/>
      <c r="DN433" s="9"/>
      <c r="DO433" s="9"/>
      <c r="DP433" s="9"/>
      <c r="DQ433" s="9"/>
      <c r="DR433" s="9"/>
      <c r="DS433" s="9"/>
      <c r="DT433" s="9"/>
      <c r="DU433" s="9"/>
      <c r="DV433" s="9"/>
      <c r="DW433" s="9"/>
      <c r="DX433" s="9"/>
      <c r="DY433" s="9"/>
      <c r="DZ433" s="9"/>
      <c r="EA433" s="9"/>
      <c r="EB433" s="9"/>
      <c r="EC433" s="9"/>
      <c r="ED433" s="9"/>
      <c r="EE433" s="9"/>
      <c r="EF433" s="9"/>
      <c r="EG433" s="9"/>
      <c r="EH433" s="9"/>
      <c r="EI433" s="9"/>
      <c r="EJ433" s="9"/>
      <c r="EK433" s="9"/>
      <c r="EL433" s="9"/>
      <c r="EM433" s="9"/>
      <c r="EN433" s="9"/>
      <c r="EO433" s="9"/>
      <c r="EP433" s="9"/>
      <c r="EQ433" s="9"/>
      <c r="ER433" s="9"/>
      <c r="ES433" s="9"/>
      <c r="ET433" s="9"/>
      <c r="EU433" s="9"/>
      <c r="EV433" s="9"/>
      <c r="EW433" s="9"/>
      <c r="EX433" s="9"/>
    </row>
    <row r="434" spans="1:154" ht="20.25" x14ac:dyDescent="0.2">
      <c r="A434" s="100"/>
      <c r="B434" s="99"/>
      <c r="C434" s="99"/>
      <c r="D434" s="99"/>
      <c r="E434" s="99"/>
      <c r="F434" s="99"/>
      <c r="G434" s="103" t="s">
        <v>221</v>
      </c>
      <c r="H434" s="143">
        <v>0</v>
      </c>
      <c r="I434" s="143"/>
      <c r="J434" s="143">
        <f t="shared" si="98"/>
        <v>0</v>
      </c>
      <c r="K434" s="180"/>
      <c r="L434" s="143"/>
      <c r="M434" s="144"/>
      <c r="N434" s="143">
        <v>0</v>
      </c>
      <c r="O434" s="145">
        <f t="shared" ref="O434" si="113">M434+N434</f>
        <v>0</v>
      </c>
      <c r="P434" s="145">
        <f t="shared" ref="P434:P451" si="114">L434-O434</f>
        <v>0</v>
      </c>
      <c r="Q434" s="142"/>
      <c r="R434" s="43"/>
      <c r="S434" s="20"/>
      <c r="T434" s="20"/>
      <c r="U434" s="20"/>
      <c r="V434" s="20"/>
      <c r="W434" s="20"/>
      <c r="X434" s="25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  <c r="BN434" s="9"/>
      <c r="BO434" s="9"/>
      <c r="BP434" s="9"/>
      <c r="BQ434" s="9"/>
      <c r="BR434" s="9"/>
      <c r="BS434" s="9"/>
      <c r="BT434" s="9"/>
      <c r="BU434" s="9"/>
      <c r="BV434" s="9"/>
      <c r="BW434" s="9"/>
      <c r="BX434" s="9"/>
      <c r="BY434" s="9"/>
      <c r="BZ434" s="9"/>
      <c r="CA434" s="9"/>
      <c r="CB434" s="9"/>
      <c r="CC434" s="9"/>
      <c r="CD434" s="9"/>
      <c r="CE434" s="9"/>
      <c r="CF434" s="9"/>
      <c r="CG434" s="9"/>
      <c r="CH434" s="9"/>
      <c r="CI434" s="9"/>
      <c r="CJ434" s="9"/>
      <c r="CK434" s="9"/>
      <c r="CL434" s="9"/>
      <c r="CM434" s="9"/>
      <c r="CN434" s="9"/>
      <c r="CO434" s="9"/>
      <c r="CP434" s="9"/>
      <c r="CQ434" s="9"/>
      <c r="CR434" s="9"/>
      <c r="CS434" s="9"/>
      <c r="CT434" s="9"/>
      <c r="CU434" s="9"/>
      <c r="CV434" s="9"/>
      <c r="CW434" s="9"/>
      <c r="CX434" s="9"/>
      <c r="CY434" s="9"/>
      <c r="CZ434" s="9"/>
      <c r="DA434" s="9"/>
      <c r="DB434" s="9"/>
      <c r="DC434" s="9"/>
      <c r="DD434" s="9"/>
      <c r="DE434" s="9"/>
      <c r="DF434" s="9"/>
      <c r="DG434" s="9"/>
      <c r="DH434" s="9"/>
      <c r="DI434" s="9"/>
      <c r="DJ434" s="9"/>
      <c r="DK434" s="9"/>
      <c r="DL434" s="9"/>
      <c r="DM434" s="9"/>
      <c r="DN434" s="9"/>
      <c r="DO434" s="9"/>
      <c r="DP434" s="9"/>
      <c r="DQ434" s="9"/>
      <c r="DR434" s="9"/>
      <c r="DS434" s="9"/>
      <c r="DT434" s="9"/>
      <c r="DU434" s="9"/>
      <c r="DV434" s="9"/>
      <c r="DW434" s="9"/>
      <c r="DX434" s="9"/>
      <c r="DY434" s="9"/>
      <c r="DZ434" s="9"/>
      <c r="EA434" s="9"/>
      <c r="EB434" s="9"/>
      <c r="EC434" s="9"/>
      <c r="ED434" s="9"/>
      <c r="EE434" s="9"/>
      <c r="EF434" s="9"/>
      <c r="EG434" s="9"/>
      <c r="EH434" s="9"/>
      <c r="EI434" s="9"/>
      <c r="EJ434" s="9"/>
      <c r="EK434" s="9"/>
      <c r="EL434" s="9"/>
      <c r="EM434" s="9"/>
      <c r="EN434" s="9"/>
      <c r="EO434" s="9"/>
      <c r="EP434" s="9"/>
      <c r="EQ434" s="9"/>
      <c r="ER434" s="9"/>
      <c r="ES434" s="9"/>
      <c r="ET434" s="9"/>
      <c r="EU434" s="9"/>
      <c r="EV434" s="9"/>
      <c r="EW434" s="9"/>
      <c r="EX434" s="9"/>
    </row>
    <row r="435" spans="1:154" ht="63" customHeight="1" x14ac:dyDescent="0.2">
      <c r="A435" s="100"/>
      <c r="B435" s="99"/>
      <c r="C435" s="99"/>
      <c r="D435" s="99"/>
      <c r="E435" s="99"/>
      <c r="F435" s="99"/>
      <c r="G435" s="173" t="s">
        <v>429</v>
      </c>
      <c r="H435" s="143"/>
      <c r="I435" s="143"/>
      <c r="J435" s="143"/>
      <c r="K435" s="180"/>
      <c r="L435" s="143"/>
      <c r="M435" s="172"/>
      <c r="N435" s="143"/>
      <c r="O435" s="193"/>
      <c r="P435" s="145"/>
      <c r="Q435" s="142"/>
      <c r="R435" s="43"/>
      <c r="S435" s="20"/>
      <c r="T435" s="20"/>
      <c r="U435" s="20"/>
      <c r="V435" s="20"/>
      <c r="W435" s="20"/>
      <c r="X435" s="25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  <c r="BN435" s="9"/>
      <c r="BO435" s="9"/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  <c r="CA435" s="9"/>
      <c r="CB435" s="9"/>
      <c r="CC435" s="9"/>
      <c r="CD435" s="9"/>
      <c r="CE435" s="9"/>
      <c r="CF435" s="9"/>
      <c r="CG435" s="9"/>
      <c r="CH435" s="9"/>
      <c r="CI435" s="9"/>
      <c r="CJ435" s="9"/>
      <c r="CK435" s="9"/>
      <c r="CL435" s="9"/>
      <c r="CM435" s="9"/>
      <c r="CN435" s="9"/>
      <c r="CO435" s="9"/>
      <c r="CP435" s="9"/>
      <c r="CQ435" s="9"/>
      <c r="CR435" s="9"/>
      <c r="CS435" s="9"/>
      <c r="CT435" s="9"/>
      <c r="CU435" s="9"/>
      <c r="CV435" s="9"/>
      <c r="CW435" s="9"/>
      <c r="CX435" s="9"/>
      <c r="CY435" s="9"/>
      <c r="CZ435" s="9"/>
      <c r="DA435" s="9"/>
      <c r="DB435" s="9"/>
      <c r="DC435" s="9"/>
      <c r="DD435" s="9"/>
      <c r="DE435" s="9"/>
      <c r="DF435" s="9"/>
      <c r="DG435" s="9"/>
      <c r="DH435" s="9"/>
      <c r="DI435" s="9"/>
      <c r="DJ435" s="9"/>
      <c r="DK435" s="9"/>
      <c r="DL435" s="9"/>
      <c r="DM435" s="9"/>
      <c r="DN435" s="9"/>
      <c r="DO435" s="9"/>
      <c r="DP435" s="9"/>
      <c r="DQ435" s="9"/>
      <c r="DR435" s="9"/>
      <c r="DS435" s="9"/>
      <c r="DT435" s="9"/>
      <c r="DU435" s="9"/>
      <c r="DV435" s="9"/>
      <c r="DW435" s="9"/>
      <c r="DX435" s="9"/>
      <c r="DY435" s="9"/>
      <c r="DZ435" s="9"/>
      <c r="EA435" s="9"/>
      <c r="EB435" s="9"/>
      <c r="EC435" s="9"/>
      <c r="ED435" s="9"/>
      <c r="EE435" s="9"/>
      <c r="EF435" s="9"/>
      <c r="EG435" s="9"/>
      <c r="EH435" s="9"/>
      <c r="EI435" s="9"/>
      <c r="EJ435" s="9"/>
      <c r="EK435" s="9"/>
      <c r="EL435" s="9"/>
      <c r="EM435" s="9"/>
      <c r="EN435" s="9"/>
      <c r="EO435" s="9"/>
      <c r="EP435" s="9"/>
      <c r="EQ435" s="9"/>
      <c r="ER435" s="9"/>
      <c r="ES435" s="9"/>
      <c r="ET435" s="9"/>
      <c r="EU435" s="9"/>
      <c r="EV435" s="9"/>
      <c r="EW435" s="9"/>
      <c r="EX435" s="9"/>
    </row>
    <row r="436" spans="1:154" ht="20.25" x14ac:dyDescent="0.2">
      <c r="A436" s="100"/>
      <c r="B436" s="99"/>
      <c r="C436" s="99"/>
      <c r="D436" s="99"/>
      <c r="E436" s="99"/>
      <c r="F436" s="99"/>
      <c r="G436" s="101" t="s">
        <v>222</v>
      </c>
      <c r="H436" s="139">
        <f>+H437+H438</f>
        <v>1300</v>
      </c>
      <c r="I436" s="139">
        <f>+I437+I438</f>
        <v>0</v>
      </c>
      <c r="J436" s="143">
        <f t="shared" si="98"/>
        <v>1300</v>
      </c>
      <c r="K436" s="180"/>
      <c r="L436" s="139">
        <f>+L437+L438</f>
        <v>0</v>
      </c>
      <c r="M436" s="139">
        <f>+M437+M438</f>
        <v>0</v>
      </c>
      <c r="N436" s="139">
        <f>+N437+N438</f>
        <v>0</v>
      </c>
      <c r="O436" s="139">
        <f t="shared" ref="O436" si="115">+O437+O438</f>
        <v>0</v>
      </c>
      <c r="P436" s="141">
        <f t="shared" si="114"/>
        <v>0</v>
      </c>
      <c r="Q436" s="142"/>
      <c r="R436" s="43"/>
      <c r="S436" s="20"/>
      <c r="T436" s="20"/>
      <c r="U436" s="20"/>
      <c r="V436" s="20"/>
      <c r="W436" s="20"/>
      <c r="X436" s="25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  <c r="BO436" s="9"/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  <c r="CA436" s="9"/>
      <c r="CB436" s="9"/>
      <c r="CC436" s="9"/>
      <c r="CD436" s="9"/>
      <c r="CE436" s="9"/>
      <c r="CF436" s="9"/>
      <c r="CG436" s="9"/>
      <c r="CH436" s="9"/>
      <c r="CI436" s="9"/>
      <c r="CJ436" s="9"/>
      <c r="CK436" s="9"/>
      <c r="CL436" s="9"/>
      <c r="CM436" s="9"/>
      <c r="CN436" s="9"/>
      <c r="CO436" s="9"/>
      <c r="CP436" s="9"/>
      <c r="CQ436" s="9"/>
      <c r="CR436" s="9"/>
      <c r="CS436" s="9"/>
      <c r="CT436" s="9"/>
      <c r="CU436" s="9"/>
      <c r="CV436" s="9"/>
      <c r="CW436" s="9"/>
      <c r="CX436" s="9"/>
      <c r="CY436" s="9"/>
      <c r="CZ436" s="9"/>
      <c r="DA436" s="9"/>
      <c r="DB436" s="9"/>
      <c r="DC436" s="9"/>
      <c r="DD436" s="9"/>
      <c r="DE436" s="9"/>
      <c r="DF436" s="9"/>
      <c r="DG436" s="9"/>
      <c r="DH436" s="9"/>
      <c r="DI436" s="9"/>
      <c r="DJ436" s="9"/>
      <c r="DK436" s="9"/>
      <c r="DL436" s="9"/>
      <c r="DM436" s="9"/>
      <c r="DN436" s="9"/>
      <c r="DO436" s="9"/>
      <c r="DP436" s="9"/>
      <c r="DQ436" s="9"/>
      <c r="DR436" s="9"/>
      <c r="DS436" s="9"/>
      <c r="DT436" s="9"/>
      <c r="DU436" s="9"/>
      <c r="DV436" s="9"/>
      <c r="DW436" s="9"/>
      <c r="DX436" s="9"/>
      <c r="DY436" s="9"/>
      <c r="DZ436" s="9"/>
      <c r="EA436" s="9"/>
      <c r="EB436" s="9"/>
      <c r="EC436" s="9"/>
      <c r="ED436" s="9"/>
      <c r="EE436" s="9"/>
      <c r="EF436" s="9"/>
      <c r="EG436" s="9"/>
      <c r="EH436" s="9"/>
      <c r="EI436" s="9"/>
      <c r="EJ436" s="9"/>
      <c r="EK436" s="9"/>
      <c r="EL436" s="9"/>
      <c r="EM436" s="9"/>
      <c r="EN436" s="9"/>
      <c r="EO436" s="9"/>
      <c r="EP436" s="9"/>
      <c r="EQ436" s="9"/>
      <c r="ER436" s="9"/>
      <c r="ES436" s="9"/>
      <c r="ET436" s="9"/>
      <c r="EU436" s="9"/>
      <c r="EV436" s="9"/>
      <c r="EW436" s="9"/>
      <c r="EX436" s="9"/>
    </row>
    <row r="437" spans="1:154" ht="20.25" x14ac:dyDescent="0.2">
      <c r="A437" s="100"/>
      <c r="B437" s="99"/>
      <c r="C437" s="99"/>
      <c r="D437" s="99"/>
      <c r="E437" s="99"/>
      <c r="F437" s="99"/>
      <c r="G437" s="103" t="s">
        <v>223</v>
      </c>
      <c r="H437" s="143">
        <v>1300</v>
      </c>
      <c r="I437" s="143"/>
      <c r="J437" s="143">
        <f t="shared" si="98"/>
        <v>1300</v>
      </c>
      <c r="K437" s="180"/>
      <c r="L437" s="143"/>
      <c r="M437" s="144"/>
      <c r="N437" s="143">
        <v>0</v>
      </c>
      <c r="O437" s="145">
        <f t="shared" ref="O437:O446" si="116">M437+N437</f>
        <v>0</v>
      </c>
      <c r="P437" s="145">
        <f t="shared" si="114"/>
        <v>0</v>
      </c>
      <c r="Q437" s="142"/>
      <c r="R437" s="43"/>
      <c r="S437" s="20"/>
      <c r="T437" s="20"/>
      <c r="U437" s="20"/>
      <c r="V437" s="20"/>
      <c r="W437" s="20"/>
      <c r="X437" s="25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  <c r="BO437" s="9"/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  <c r="CA437" s="9"/>
      <c r="CB437" s="9"/>
      <c r="CC437" s="9"/>
      <c r="CD437" s="9"/>
      <c r="CE437" s="9"/>
      <c r="CF437" s="9"/>
      <c r="CG437" s="9"/>
      <c r="CH437" s="9"/>
      <c r="CI437" s="9"/>
      <c r="CJ437" s="9"/>
      <c r="CK437" s="9"/>
      <c r="CL437" s="9"/>
      <c r="CM437" s="9"/>
      <c r="CN437" s="9"/>
      <c r="CO437" s="9"/>
      <c r="CP437" s="9"/>
      <c r="CQ437" s="9"/>
      <c r="CR437" s="9"/>
      <c r="CS437" s="9"/>
      <c r="CT437" s="9"/>
      <c r="CU437" s="9"/>
      <c r="CV437" s="9"/>
      <c r="CW437" s="9"/>
      <c r="CX437" s="9"/>
      <c r="CY437" s="9"/>
      <c r="CZ437" s="9"/>
      <c r="DA437" s="9"/>
      <c r="DB437" s="9"/>
      <c r="DC437" s="9"/>
      <c r="DD437" s="9"/>
      <c r="DE437" s="9"/>
      <c r="DF437" s="9"/>
      <c r="DG437" s="9"/>
      <c r="DH437" s="9"/>
      <c r="DI437" s="9"/>
      <c r="DJ437" s="9"/>
      <c r="DK437" s="9"/>
      <c r="DL437" s="9"/>
      <c r="DM437" s="9"/>
      <c r="DN437" s="9"/>
      <c r="DO437" s="9"/>
      <c r="DP437" s="9"/>
      <c r="DQ437" s="9"/>
      <c r="DR437" s="9"/>
      <c r="DS437" s="9"/>
      <c r="DT437" s="9"/>
      <c r="DU437" s="9"/>
      <c r="DV437" s="9"/>
      <c r="DW437" s="9"/>
      <c r="DX437" s="9"/>
      <c r="DY437" s="9"/>
      <c r="DZ437" s="9"/>
      <c r="EA437" s="9"/>
      <c r="EB437" s="9"/>
      <c r="EC437" s="9"/>
      <c r="ED437" s="9"/>
      <c r="EE437" s="9"/>
      <c r="EF437" s="9"/>
      <c r="EG437" s="9"/>
      <c r="EH437" s="9"/>
      <c r="EI437" s="9"/>
      <c r="EJ437" s="9"/>
      <c r="EK437" s="9"/>
      <c r="EL437" s="9"/>
      <c r="EM437" s="9"/>
      <c r="EN437" s="9"/>
      <c r="EO437" s="9"/>
      <c r="EP437" s="9"/>
      <c r="EQ437" s="9"/>
      <c r="ER437" s="9"/>
      <c r="ES437" s="9"/>
      <c r="ET437" s="9"/>
      <c r="EU437" s="9"/>
      <c r="EV437" s="9"/>
      <c r="EW437" s="9"/>
      <c r="EX437" s="9"/>
    </row>
    <row r="438" spans="1:154" ht="20.25" x14ac:dyDescent="0.2">
      <c r="A438" s="100"/>
      <c r="B438" s="99"/>
      <c r="C438" s="99"/>
      <c r="D438" s="99"/>
      <c r="E438" s="99"/>
      <c r="F438" s="99"/>
      <c r="G438" s="103" t="s">
        <v>422</v>
      </c>
      <c r="H438" s="143"/>
      <c r="I438" s="143"/>
      <c r="J438" s="143">
        <f t="shared" si="98"/>
        <v>0</v>
      </c>
      <c r="K438" s="180"/>
      <c r="L438" s="143"/>
      <c r="M438" s="144"/>
      <c r="N438" s="143"/>
      <c r="O438" s="145">
        <f t="shared" si="116"/>
        <v>0</v>
      </c>
      <c r="P438" s="145">
        <f t="shared" si="114"/>
        <v>0</v>
      </c>
      <c r="Q438" s="142"/>
      <c r="R438" s="43"/>
      <c r="S438" s="20"/>
      <c r="T438" s="20"/>
      <c r="U438" s="20"/>
      <c r="V438" s="20"/>
      <c r="W438" s="20"/>
      <c r="X438" s="25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  <c r="BO438" s="9"/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  <c r="CA438" s="9"/>
      <c r="CB438" s="9"/>
      <c r="CC438" s="9"/>
      <c r="CD438" s="9"/>
      <c r="CE438" s="9"/>
      <c r="CF438" s="9"/>
      <c r="CG438" s="9"/>
      <c r="CH438" s="9"/>
      <c r="CI438" s="9"/>
      <c r="CJ438" s="9"/>
      <c r="CK438" s="9"/>
      <c r="CL438" s="9"/>
      <c r="CM438" s="9"/>
      <c r="CN438" s="9"/>
      <c r="CO438" s="9"/>
      <c r="CP438" s="9"/>
      <c r="CQ438" s="9"/>
      <c r="CR438" s="9"/>
      <c r="CS438" s="9"/>
      <c r="CT438" s="9"/>
      <c r="CU438" s="9"/>
      <c r="CV438" s="9"/>
      <c r="CW438" s="9"/>
      <c r="CX438" s="9"/>
      <c r="CY438" s="9"/>
      <c r="CZ438" s="9"/>
      <c r="DA438" s="9"/>
      <c r="DB438" s="9"/>
      <c r="DC438" s="9"/>
      <c r="DD438" s="9"/>
      <c r="DE438" s="9"/>
      <c r="DF438" s="9"/>
      <c r="DG438" s="9"/>
      <c r="DH438" s="9"/>
      <c r="DI438" s="9"/>
      <c r="DJ438" s="9"/>
      <c r="DK438" s="9"/>
      <c r="DL438" s="9"/>
      <c r="DM438" s="9"/>
      <c r="DN438" s="9"/>
      <c r="DO438" s="9"/>
      <c r="DP438" s="9"/>
      <c r="DQ438" s="9"/>
      <c r="DR438" s="9"/>
      <c r="DS438" s="9"/>
      <c r="DT438" s="9"/>
      <c r="DU438" s="9"/>
      <c r="DV438" s="9"/>
      <c r="DW438" s="9"/>
      <c r="DX438" s="9"/>
      <c r="DY438" s="9"/>
      <c r="DZ438" s="9"/>
      <c r="EA438" s="9"/>
      <c r="EB438" s="9"/>
      <c r="EC438" s="9"/>
      <c r="ED438" s="9"/>
      <c r="EE438" s="9"/>
      <c r="EF438" s="9"/>
      <c r="EG438" s="9"/>
      <c r="EH438" s="9"/>
      <c r="EI438" s="9"/>
      <c r="EJ438" s="9"/>
      <c r="EK438" s="9"/>
      <c r="EL438" s="9"/>
      <c r="EM438" s="9"/>
      <c r="EN438" s="9"/>
      <c r="EO438" s="9"/>
      <c r="EP438" s="9"/>
      <c r="EQ438" s="9"/>
      <c r="ER438" s="9"/>
      <c r="ES438" s="9"/>
      <c r="ET438" s="9"/>
      <c r="EU438" s="9"/>
      <c r="EV438" s="9"/>
      <c r="EW438" s="9"/>
      <c r="EX438" s="9"/>
    </row>
    <row r="439" spans="1:154" s="18" customFormat="1" ht="20.25" x14ac:dyDescent="0.25">
      <c r="A439" s="88"/>
      <c r="B439" s="89"/>
      <c r="C439" s="89"/>
      <c r="D439" s="89"/>
      <c r="E439" s="89"/>
      <c r="F439" s="89"/>
      <c r="G439" s="101" t="s">
        <v>224</v>
      </c>
      <c r="H439" s="139"/>
      <c r="I439" s="139"/>
      <c r="J439" s="143">
        <f t="shared" si="98"/>
        <v>0</v>
      </c>
      <c r="K439" s="180"/>
      <c r="L439" s="139"/>
      <c r="M439" s="121">
        <v>0</v>
      </c>
      <c r="N439" s="139"/>
      <c r="O439" s="192">
        <f t="shared" si="116"/>
        <v>0</v>
      </c>
      <c r="P439" s="192">
        <f t="shared" si="114"/>
        <v>0</v>
      </c>
      <c r="Q439" s="142"/>
      <c r="R439" s="43"/>
      <c r="S439" s="25"/>
      <c r="T439" s="25"/>
      <c r="U439" s="25"/>
      <c r="V439" s="25"/>
      <c r="W439" s="25"/>
      <c r="X439" s="20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/>
      <c r="AR439" s="25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  <c r="BI439" s="17"/>
      <c r="BJ439" s="17"/>
      <c r="BK439" s="17"/>
      <c r="BL439" s="17"/>
      <c r="BM439" s="17"/>
      <c r="BN439" s="17"/>
      <c r="BO439" s="17"/>
      <c r="BP439" s="17"/>
      <c r="BQ439" s="17"/>
      <c r="BR439" s="17"/>
      <c r="BS439" s="17"/>
      <c r="BT439" s="17"/>
      <c r="BU439" s="17"/>
      <c r="BV439" s="17"/>
      <c r="BW439" s="17"/>
      <c r="BX439" s="17"/>
      <c r="BY439" s="17"/>
      <c r="BZ439" s="17"/>
      <c r="CA439" s="17"/>
      <c r="CB439" s="17"/>
      <c r="CC439" s="17"/>
      <c r="CD439" s="17"/>
      <c r="CE439" s="17"/>
      <c r="CF439" s="17"/>
      <c r="CG439" s="17"/>
      <c r="CH439" s="17"/>
      <c r="CI439" s="17"/>
      <c r="CJ439" s="17"/>
      <c r="CK439" s="17"/>
      <c r="CL439" s="17"/>
      <c r="CM439" s="17"/>
      <c r="CN439" s="17"/>
      <c r="CO439" s="17"/>
      <c r="CP439" s="17"/>
      <c r="CQ439" s="17"/>
      <c r="CR439" s="17"/>
      <c r="CS439" s="17"/>
      <c r="CT439" s="17"/>
      <c r="CU439" s="17"/>
      <c r="CV439" s="17"/>
      <c r="CW439" s="17"/>
      <c r="CX439" s="17"/>
      <c r="CY439" s="17"/>
      <c r="CZ439" s="17"/>
      <c r="DA439" s="17"/>
      <c r="DB439" s="17"/>
      <c r="DC439" s="17"/>
      <c r="DD439" s="17"/>
      <c r="DE439" s="17"/>
      <c r="DF439" s="17"/>
      <c r="DG439" s="17"/>
      <c r="DH439" s="17"/>
      <c r="DI439" s="17"/>
      <c r="DJ439" s="17"/>
      <c r="DK439" s="17"/>
      <c r="DL439" s="17"/>
      <c r="DM439" s="17"/>
      <c r="DN439" s="17"/>
      <c r="DO439" s="17"/>
      <c r="DP439" s="17"/>
      <c r="DQ439" s="17"/>
      <c r="DR439" s="17"/>
      <c r="DS439" s="17"/>
      <c r="DT439" s="17"/>
      <c r="DU439" s="17"/>
      <c r="DV439" s="17"/>
      <c r="DW439" s="17"/>
      <c r="DX439" s="17"/>
      <c r="DY439" s="17"/>
      <c r="DZ439" s="17"/>
      <c r="EA439" s="17"/>
      <c r="EB439" s="17"/>
      <c r="EC439" s="17"/>
      <c r="ED439" s="17"/>
      <c r="EE439" s="17"/>
      <c r="EF439" s="17"/>
      <c r="EG439" s="17"/>
      <c r="EH439" s="17"/>
      <c r="EI439" s="17"/>
      <c r="EJ439" s="17"/>
      <c r="EK439" s="17"/>
      <c r="EL439" s="17"/>
      <c r="EM439" s="17"/>
      <c r="EN439" s="17"/>
      <c r="EO439" s="17"/>
      <c r="EP439" s="17"/>
      <c r="EQ439" s="17"/>
      <c r="ER439" s="17"/>
      <c r="ES439" s="17"/>
      <c r="ET439" s="17"/>
      <c r="EU439" s="17"/>
      <c r="EV439" s="17"/>
      <c r="EW439" s="17"/>
      <c r="EX439" s="17"/>
    </row>
    <row r="440" spans="1:154" s="18" customFormat="1" ht="40.5" x14ac:dyDescent="0.25">
      <c r="A440" s="88"/>
      <c r="B440" s="89"/>
      <c r="C440" s="89"/>
      <c r="D440" s="89"/>
      <c r="E440" s="89"/>
      <c r="F440" s="89"/>
      <c r="G440" s="101" t="s">
        <v>225</v>
      </c>
      <c r="H440" s="139"/>
      <c r="I440" s="139"/>
      <c r="J440" s="143">
        <f t="shared" si="98"/>
        <v>0</v>
      </c>
      <c r="K440" s="180"/>
      <c r="L440" s="139"/>
      <c r="M440" s="121"/>
      <c r="N440" s="139"/>
      <c r="O440" s="145">
        <f t="shared" si="116"/>
        <v>0</v>
      </c>
      <c r="P440" s="192">
        <f t="shared" si="114"/>
        <v>0</v>
      </c>
      <c r="Q440" s="142"/>
      <c r="R440" s="43"/>
      <c r="S440" s="25"/>
      <c r="T440" s="25"/>
      <c r="U440" s="25"/>
      <c r="V440" s="25"/>
      <c r="W440" s="25"/>
      <c r="X440" s="20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/>
      <c r="AR440" s="25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17"/>
      <c r="BR440" s="17"/>
      <c r="BS440" s="17"/>
      <c r="BT440" s="17"/>
      <c r="BU440" s="17"/>
      <c r="BV440" s="17"/>
      <c r="BW440" s="17"/>
      <c r="BX440" s="17"/>
      <c r="BY440" s="17"/>
      <c r="BZ440" s="17"/>
      <c r="CA440" s="17"/>
      <c r="CB440" s="17"/>
      <c r="CC440" s="17"/>
      <c r="CD440" s="17"/>
      <c r="CE440" s="17"/>
      <c r="CF440" s="17"/>
      <c r="CG440" s="17"/>
      <c r="CH440" s="17"/>
      <c r="CI440" s="17"/>
      <c r="CJ440" s="17"/>
      <c r="CK440" s="17"/>
      <c r="CL440" s="17"/>
      <c r="CM440" s="17"/>
      <c r="CN440" s="17"/>
      <c r="CO440" s="17"/>
      <c r="CP440" s="17"/>
      <c r="CQ440" s="17"/>
      <c r="CR440" s="17"/>
      <c r="CS440" s="17"/>
      <c r="CT440" s="17"/>
      <c r="CU440" s="17"/>
      <c r="CV440" s="17"/>
      <c r="CW440" s="17"/>
      <c r="CX440" s="17"/>
      <c r="CY440" s="17"/>
      <c r="CZ440" s="17"/>
      <c r="DA440" s="17"/>
      <c r="DB440" s="17"/>
      <c r="DC440" s="17"/>
      <c r="DD440" s="17"/>
      <c r="DE440" s="17"/>
      <c r="DF440" s="17"/>
      <c r="DG440" s="17"/>
      <c r="DH440" s="17"/>
      <c r="DI440" s="17"/>
      <c r="DJ440" s="17"/>
      <c r="DK440" s="17"/>
      <c r="DL440" s="17"/>
      <c r="DM440" s="17"/>
      <c r="DN440" s="17"/>
      <c r="DO440" s="17"/>
      <c r="DP440" s="17"/>
      <c r="DQ440" s="17"/>
      <c r="DR440" s="17"/>
      <c r="DS440" s="17"/>
      <c r="DT440" s="17"/>
      <c r="DU440" s="17"/>
      <c r="DV440" s="17"/>
      <c r="DW440" s="17"/>
      <c r="DX440" s="17"/>
      <c r="DY440" s="17"/>
      <c r="DZ440" s="17"/>
      <c r="EA440" s="17"/>
      <c r="EB440" s="17"/>
      <c r="EC440" s="17"/>
      <c r="ED440" s="17"/>
      <c r="EE440" s="17"/>
      <c r="EF440" s="17"/>
      <c r="EG440" s="17"/>
      <c r="EH440" s="17"/>
      <c r="EI440" s="17"/>
      <c r="EJ440" s="17"/>
      <c r="EK440" s="17"/>
      <c r="EL440" s="17"/>
      <c r="EM440" s="17"/>
      <c r="EN440" s="17"/>
      <c r="EO440" s="17"/>
      <c r="EP440" s="17"/>
      <c r="EQ440" s="17"/>
      <c r="ER440" s="17"/>
      <c r="ES440" s="17"/>
      <c r="ET440" s="17"/>
      <c r="EU440" s="17"/>
      <c r="EV440" s="17"/>
      <c r="EW440" s="17"/>
      <c r="EX440" s="17"/>
    </row>
    <row r="441" spans="1:154" s="18" customFormat="1" ht="20.25" x14ac:dyDescent="0.25">
      <c r="A441" s="88"/>
      <c r="B441" s="89"/>
      <c r="C441" s="89"/>
      <c r="D441" s="89"/>
      <c r="E441" s="89"/>
      <c r="F441" s="89"/>
      <c r="G441" s="101" t="s">
        <v>226</v>
      </c>
      <c r="H441" s="139">
        <v>15000</v>
      </c>
      <c r="I441" s="139">
        <f>O441</f>
        <v>3500</v>
      </c>
      <c r="J441" s="143">
        <f t="shared" si="98"/>
        <v>11500</v>
      </c>
      <c r="K441" s="180"/>
      <c r="L441" s="139"/>
      <c r="M441" s="121"/>
      <c r="N441" s="139">
        <v>3500</v>
      </c>
      <c r="O441" s="192">
        <f t="shared" si="116"/>
        <v>3500</v>
      </c>
      <c r="P441" s="192">
        <f t="shared" si="114"/>
        <v>-3500</v>
      </c>
      <c r="Q441" s="142"/>
      <c r="R441" s="43"/>
      <c r="S441" s="25"/>
      <c r="T441" s="25"/>
      <c r="U441" s="25"/>
      <c r="V441" s="25"/>
      <c r="W441" s="25"/>
      <c r="X441" s="20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17"/>
      <c r="BR441" s="17"/>
      <c r="BS441" s="17"/>
      <c r="BT441" s="17"/>
      <c r="BU441" s="17"/>
      <c r="BV441" s="17"/>
      <c r="BW441" s="17"/>
      <c r="BX441" s="17"/>
      <c r="BY441" s="17"/>
      <c r="BZ441" s="17"/>
      <c r="CA441" s="17"/>
      <c r="CB441" s="17"/>
      <c r="CC441" s="17"/>
      <c r="CD441" s="17"/>
      <c r="CE441" s="17"/>
      <c r="CF441" s="17"/>
      <c r="CG441" s="17"/>
      <c r="CH441" s="17"/>
      <c r="CI441" s="17"/>
      <c r="CJ441" s="17"/>
      <c r="CK441" s="17"/>
      <c r="CL441" s="17"/>
      <c r="CM441" s="17"/>
      <c r="CN441" s="17"/>
      <c r="CO441" s="17"/>
      <c r="CP441" s="17"/>
      <c r="CQ441" s="17"/>
      <c r="CR441" s="17"/>
      <c r="CS441" s="17"/>
      <c r="CT441" s="17"/>
      <c r="CU441" s="17"/>
      <c r="CV441" s="17"/>
      <c r="CW441" s="17"/>
      <c r="CX441" s="17"/>
      <c r="CY441" s="17"/>
      <c r="CZ441" s="17"/>
      <c r="DA441" s="17"/>
      <c r="DB441" s="17"/>
      <c r="DC441" s="17"/>
      <c r="DD441" s="17"/>
      <c r="DE441" s="17"/>
      <c r="DF441" s="17"/>
      <c r="DG441" s="17"/>
      <c r="DH441" s="17"/>
      <c r="DI441" s="17"/>
      <c r="DJ441" s="17"/>
      <c r="DK441" s="17"/>
      <c r="DL441" s="17"/>
      <c r="DM441" s="17"/>
      <c r="DN441" s="17"/>
      <c r="DO441" s="17"/>
      <c r="DP441" s="17"/>
      <c r="DQ441" s="17"/>
      <c r="DR441" s="17"/>
      <c r="DS441" s="17"/>
      <c r="DT441" s="17"/>
      <c r="DU441" s="17"/>
      <c r="DV441" s="17"/>
      <c r="DW441" s="17"/>
      <c r="DX441" s="17"/>
      <c r="DY441" s="17"/>
      <c r="DZ441" s="17"/>
      <c r="EA441" s="17"/>
      <c r="EB441" s="17"/>
      <c r="EC441" s="17"/>
      <c r="ED441" s="17"/>
      <c r="EE441" s="17"/>
      <c r="EF441" s="17"/>
      <c r="EG441" s="17"/>
      <c r="EH441" s="17"/>
      <c r="EI441" s="17"/>
      <c r="EJ441" s="17"/>
      <c r="EK441" s="17"/>
      <c r="EL441" s="17"/>
      <c r="EM441" s="17"/>
      <c r="EN441" s="17"/>
      <c r="EO441" s="17"/>
      <c r="EP441" s="17"/>
      <c r="EQ441" s="17"/>
      <c r="ER441" s="17"/>
      <c r="ES441" s="17"/>
      <c r="ET441" s="17"/>
      <c r="EU441" s="17"/>
      <c r="EV441" s="17"/>
      <c r="EW441" s="17"/>
      <c r="EX441" s="17"/>
    </row>
    <row r="442" spans="1:154" s="18" customFormat="1" ht="20.25" x14ac:dyDescent="0.25">
      <c r="A442" s="88"/>
      <c r="B442" s="89"/>
      <c r="C442" s="89"/>
      <c r="D442" s="89"/>
      <c r="E442" s="89"/>
      <c r="F442" s="89"/>
      <c r="G442" s="101" t="s">
        <v>227</v>
      </c>
      <c r="H442" s="139">
        <v>4000</v>
      </c>
      <c r="I442" s="139">
        <f>O442</f>
        <v>900</v>
      </c>
      <c r="J442" s="143">
        <f t="shared" si="98"/>
        <v>3100</v>
      </c>
      <c r="K442" s="180"/>
      <c r="L442" s="139"/>
      <c r="M442" s="121"/>
      <c r="N442" s="139">
        <v>900</v>
      </c>
      <c r="O442" s="192">
        <f t="shared" si="116"/>
        <v>900</v>
      </c>
      <c r="P442" s="192">
        <f t="shared" si="114"/>
        <v>-900</v>
      </c>
      <c r="Q442" s="142"/>
      <c r="R442" s="40"/>
      <c r="S442" s="25"/>
      <c r="T442" s="25"/>
      <c r="U442" s="25"/>
      <c r="V442" s="25"/>
      <c r="W442" s="25"/>
      <c r="X442" s="14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17"/>
      <c r="BR442" s="17"/>
      <c r="BS442" s="17"/>
      <c r="BT442" s="17"/>
      <c r="BU442" s="17"/>
      <c r="BV442" s="17"/>
      <c r="BW442" s="17"/>
      <c r="BX442" s="17"/>
      <c r="BY442" s="17"/>
      <c r="BZ442" s="17"/>
      <c r="CA442" s="17"/>
      <c r="CB442" s="17"/>
      <c r="CC442" s="17"/>
      <c r="CD442" s="17"/>
      <c r="CE442" s="17"/>
      <c r="CF442" s="17"/>
      <c r="CG442" s="17"/>
      <c r="CH442" s="17"/>
      <c r="CI442" s="17"/>
      <c r="CJ442" s="17"/>
      <c r="CK442" s="17"/>
      <c r="CL442" s="17"/>
      <c r="CM442" s="17"/>
      <c r="CN442" s="17"/>
      <c r="CO442" s="17"/>
      <c r="CP442" s="17"/>
      <c r="CQ442" s="17"/>
      <c r="CR442" s="17"/>
      <c r="CS442" s="17"/>
      <c r="CT442" s="17"/>
      <c r="CU442" s="17"/>
      <c r="CV442" s="17"/>
      <c r="CW442" s="17"/>
      <c r="CX442" s="17"/>
      <c r="CY442" s="17"/>
      <c r="CZ442" s="17"/>
      <c r="DA442" s="17"/>
      <c r="DB442" s="17"/>
      <c r="DC442" s="17"/>
      <c r="DD442" s="17"/>
      <c r="DE442" s="17"/>
      <c r="DF442" s="17"/>
      <c r="DG442" s="17"/>
      <c r="DH442" s="17"/>
      <c r="DI442" s="17"/>
      <c r="DJ442" s="17"/>
      <c r="DK442" s="17"/>
      <c r="DL442" s="17"/>
      <c r="DM442" s="17"/>
      <c r="DN442" s="17"/>
      <c r="DO442" s="17"/>
      <c r="DP442" s="17"/>
      <c r="DQ442" s="17"/>
      <c r="DR442" s="17"/>
      <c r="DS442" s="17"/>
      <c r="DT442" s="17"/>
      <c r="DU442" s="17"/>
      <c r="DV442" s="17"/>
      <c r="DW442" s="17"/>
      <c r="DX442" s="17"/>
      <c r="DY442" s="17"/>
      <c r="DZ442" s="17"/>
      <c r="EA442" s="17"/>
      <c r="EB442" s="17"/>
      <c r="EC442" s="17"/>
      <c r="ED442" s="17"/>
      <c r="EE442" s="17"/>
      <c r="EF442" s="17"/>
      <c r="EG442" s="17"/>
      <c r="EH442" s="17"/>
      <c r="EI442" s="17"/>
      <c r="EJ442" s="17"/>
      <c r="EK442" s="17"/>
      <c r="EL442" s="17"/>
      <c r="EM442" s="17"/>
      <c r="EN442" s="17"/>
      <c r="EO442" s="17"/>
      <c r="EP442" s="17"/>
      <c r="EQ442" s="17"/>
      <c r="ER442" s="17"/>
      <c r="ES442" s="17"/>
      <c r="ET442" s="17"/>
      <c r="EU442" s="17"/>
      <c r="EV442" s="17"/>
      <c r="EW442" s="17"/>
      <c r="EX442" s="17"/>
    </row>
    <row r="443" spans="1:154" s="18" customFormat="1" ht="60.75" x14ac:dyDescent="0.25">
      <c r="A443" s="88"/>
      <c r="B443" s="89"/>
      <c r="C443" s="89"/>
      <c r="D443" s="89"/>
      <c r="E443" s="89"/>
      <c r="F443" s="89"/>
      <c r="G443" s="101" t="s">
        <v>228</v>
      </c>
      <c r="H443" s="139">
        <v>50000</v>
      </c>
      <c r="I443" s="139">
        <f>O443</f>
        <v>47976</v>
      </c>
      <c r="J443" s="143">
        <f t="shared" si="98"/>
        <v>2024</v>
      </c>
      <c r="K443" s="180"/>
      <c r="L443" s="139"/>
      <c r="M443" s="121"/>
      <c r="N443" s="139">
        <v>47976</v>
      </c>
      <c r="O443" s="192">
        <f t="shared" si="116"/>
        <v>47976</v>
      </c>
      <c r="P443" s="192">
        <f t="shared" si="114"/>
        <v>-47976</v>
      </c>
      <c r="Q443" s="142"/>
      <c r="R443" s="40"/>
      <c r="S443" s="25"/>
      <c r="T443" s="25"/>
      <c r="U443" s="25"/>
      <c r="V443" s="25"/>
      <c r="W443" s="25"/>
      <c r="X443" s="14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/>
      <c r="AR443" s="25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  <c r="BI443" s="17"/>
      <c r="BJ443" s="17"/>
      <c r="BK443" s="17"/>
      <c r="BL443" s="17"/>
      <c r="BM443" s="17"/>
      <c r="BN443" s="17"/>
      <c r="BO443" s="17"/>
      <c r="BP443" s="17"/>
      <c r="BQ443" s="17"/>
      <c r="BR443" s="17"/>
      <c r="BS443" s="17"/>
      <c r="BT443" s="17"/>
      <c r="BU443" s="17"/>
      <c r="BV443" s="17"/>
      <c r="BW443" s="17"/>
      <c r="BX443" s="17"/>
      <c r="BY443" s="17"/>
      <c r="BZ443" s="17"/>
      <c r="CA443" s="17"/>
      <c r="CB443" s="17"/>
      <c r="CC443" s="17"/>
      <c r="CD443" s="17"/>
      <c r="CE443" s="17"/>
      <c r="CF443" s="17"/>
      <c r="CG443" s="17"/>
      <c r="CH443" s="17"/>
      <c r="CI443" s="17"/>
      <c r="CJ443" s="17"/>
      <c r="CK443" s="17"/>
      <c r="CL443" s="17"/>
      <c r="CM443" s="17"/>
      <c r="CN443" s="17"/>
      <c r="CO443" s="17"/>
      <c r="CP443" s="17"/>
      <c r="CQ443" s="17"/>
      <c r="CR443" s="17"/>
      <c r="CS443" s="17"/>
      <c r="CT443" s="17"/>
      <c r="CU443" s="17"/>
      <c r="CV443" s="17"/>
      <c r="CW443" s="17"/>
      <c r="CX443" s="17"/>
      <c r="CY443" s="17"/>
      <c r="CZ443" s="17"/>
      <c r="DA443" s="17"/>
      <c r="DB443" s="17"/>
      <c r="DC443" s="17"/>
      <c r="DD443" s="17"/>
      <c r="DE443" s="17"/>
      <c r="DF443" s="17"/>
      <c r="DG443" s="17"/>
      <c r="DH443" s="17"/>
      <c r="DI443" s="17"/>
      <c r="DJ443" s="17"/>
      <c r="DK443" s="17"/>
      <c r="DL443" s="17"/>
      <c r="DM443" s="17"/>
      <c r="DN443" s="17"/>
      <c r="DO443" s="17"/>
      <c r="DP443" s="17"/>
      <c r="DQ443" s="17"/>
      <c r="DR443" s="17"/>
      <c r="DS443" s="17"/>
      <c r="DT443" s="17"/>
      <c r="DU443" s="17"/>
      <c r="DV443" s="17"/>
      <c r="DW443" s="17"/>
      <c r="DX443" s="17"/>
      <c r="DY443" s="17"/>
      <c r="DZ443" s="17"/>
      <c r="EA443" s="17"/>
      <c r="EB443" s="17"/>
      <c r="EC443" s="17"/>
      <c r="ED443" s="17"/>
      <c r="EE443" s="17"/>
      <c r="EF443" s="17"/>
      <c r="EG443" s="17"/>
      <c r="EH443" s="17"/>
      <c r="EI443" s="17"/>
      <c r="EJ443" s="17"/>
      <c r="EK443" s="17"/>
      <c r="EL443" s="17"/>
      <c r="EM443" s="17"/>
      <c r="EN443" s="17"/>
      <c r="EO443" s="17"/>
      <c r="EP443" s="17"/>
      <c r="EQ443" s="17"/>
      <c r="ER443" s="17"/>
      <c r="ES443" s="17"/>
      <c r="ET443" s="17"/>
      <c r="EU443" s="17"/>
      <c r="EV443" s="17"/>
      <c r="EW443" s="17"/>
      <c r="EX443" s="17"/>
    </row>
    <row r="444" spans="1:154" s="18" customFormat="1" ht="20.25" x14ac:dyDescent="0.25">
      <c r="A444" s="88"/>
      <c r="B444" s="89"/>
      <c r="C444" s="89"/>
      <c r="D444" s="89"/>
      <c r="E444" s="89"/>
      <c r="F444" s="89"/>
      <c r="G444" s="101" t="s">
        <v>421</v>
      </c>
      <c r="H444" s="139"/>
      <c r="I444" s="139"/>
      <c r="J444" s="143"/>
      <c r="K444" s="180"/>
      <c r="L444" s="139"/>
      <c r="M444" s="121"/>
      <c r="N444" s="139"/>
      <c r="O444" s="145"/>
      <c r="P444" s="192"/>
      <c r="Q444" s="142"/>
      <c r="R444" s="43"/>
      <c r="S444" s="25"/>
      <c r="T444" s="25"/>
      <c r="U444" s="25"/>
      <c r="V444" s="25"/>
      <c r="W444" s="25"/>
      <c r="X444" s="14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/>
      <c r="AR444" s="25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  <c r="BI444" s="17"/>
      <c r="BJ444" s="17"/>
      <c r="BK444" s="17"/>
      <c r="BL444" s="17"/>
      <c r="BM444" s="17"/>
      <c r="BN444" s="17"/>
      <c r="BO444" s="17"/>
      <c r="BP444" s="17"/>
      <c r="BQ444" s="17"/>
      <c r="BR444" s="17"/>
      <c r="BS444" s="17"/>
      <c r="BT444" s="17"/>
      <c r="BU444" s="17"/>
      <c r="BV444" s="17"/>
      <c r="BW444" s="17"/>
      <c r="BX444" s="17"/>
      <c r="BY444" s="17"/>
      <c r="BZ444" s="17"/>
      <c r="CA444" s="17"/>
      <c r="CB444" s="17"/>
      <c r="CC444" s="17"/>
      <c r="CD444" s="17"/>
      <c r="CE444" s="17"/>
      <c r="CF444" s="17"/>
      <c r="CG444" s="17"/>
      <c r="CH444" s="17"/>
      <c r="CI444" s="17"/>
      <c r="CJ444" s="17"/>
      <c r="CK444" s="17"/>
      <c r="CL444" s="17"/>
      <c r="CM444" s="17"/>
      <c r="CN444" s="17"/>
      <c r="CO444" s="17"/>
      <c r="CP444" s="17"/>
      <c r="CQ444" s="17"/>
      <c r="CR444" s="17"/>
      <c r="CS444" s="17"/>
      <c r="CT444" s="17"/>
      <c r="CU444" s="17"/>
      <c r="CV444" s="17"/>
      <c r="CW444" s="17"/>
      <c r="CX444" s="17"/>
      <c r="CY444" s="17"/>
      <c r="CZ444" s="17"/>
      <c r="DA444" s="17"/>
      <c r="DB444" s="17"/>
      <c r="DC444" s="17"/>
      <c r="DD444" s="17"/>
      <c r="DE444" s="17"/>
      <c r="DF444" s="17"/>
      <c r="DG444" s="17"/>
      <c r="DH444" s="17"/>
      <c r="DI444" s="17"/>
      <c r="DJ444" s="17"/>
      <c r="DK444" s="17"/>
      <c r="DL444" s="17"/>
      <c r="DM444" s="17"/>
      <c r="DN444" s="17"/>
      <c r="DO444" s="17"/>
      <c r="DP444" s="17"/>
      <c r="DQ444" s="17"/>
      <c r="DR444" s="17"/>
      <c r="DS444" s="17"/>
      <c r="DT444" s="17"/>
      <c r="DU444" s="17"/>
      <c r="DV444" s="17"/>
      <c r="DW444" s="17"/>
      <c r="DX444" s="17"/>
      <c r="DY444" s="17"/>
      <c r="DZ444" s="17"/>
      <c r="EA444" s="17"/>
      <c r="EB444" s="17"/>
      <c r="EC444" s="17"/>
      <c r="ED444" s="17"/>
      <c r="EE444" s="17"/>
      <c r="EF444" s="17"/>
      <c r="EG444" s="17"/>
      <c r="EH444" s="17"/>
      <c r="EI444" s="17"/>
      <c r="EJ444" s="17"/>
      <c r="EK444" s="17"/>
      <c r="EL444" s="17"/>
      <c r="EM444" s="17"/>
      <c r="EN444" s="17"/>
      <c r="EO444" s="17"/>
      <c r="EP444" s="17"/>
      <c r="EQ444" s="17"/>
      <c r="ER444" s="17"/>
      <c r="ES444" s="17"/>
      <c r="ET444" s="17"/>
      <c r="EU444" s="17"/>
      <c r="EV444" s="17"/>
      <c r="EW444" s="17"/>
      <c r="EX444" s="17"/>
    </row>
    <row r="445" spans="1:154" ht="20.25" x14ac:dyDescent="0.2">
      <c r="A445" s="100"/>
      <c r="B445" s="99"/>
      <c r="C445" s="99"/>
      <c r="D445" s="99"/>
      <c r="E445" s="99"/>
      <c r="F445" s="99"/>
      <c r="G445" s="101" t="s">
        <v>229</v>
      </c>
      <c r="H445" s="143"/>
      <c r="I445" s="143"/>
      <c r="J445" s="143">
        <f t="shared" si="98"/>
        <v>0</v>
      </c>
      <c r="K445" s="180"/>
      <c r="L445" s="143"/>
      <c r="M445" s="144"/>
      <c r="N445" s="143"/>
      <c r="O445" s="145">
        <f t="shared" si="116"/>
        <v>0</v>
      </c>
      <c r="P445" s="145">
        <f t="shared" si="114"/>
        <v>0</v>
      </c>
      <c r="Q445" s="142"/>
      <c r="R445" s="43"/>
      <c r="S445" s="20"/>
      <c r="T445" s="20"/>
      <c r="U445" s="20"/>
      <c r="V445" s="20"/>
      <c r="W445" s="20"/>
      <c r="X445" s="14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  <c r="BN445" s="9"/>
      <c r="BO445" s="9"/>
      <c r="BP445" s="9"/>
      <c r="BQ445" s="9"/>
      <c r="BR445" s="9"/>
      <c r="BS445" s="9"/>
      <c r="BT445" s="9"/>
      <c r="BU445" s="9"/>
      <c r="BV445" s="9"/>
      <c r="BW445" s="9"/>
      <c r="BX445" s="9"/>
      <c r="BY445" s="9"/>
      <c r="BZ445" s="9"/>
      <c r="CA445" s="9"/>
      <c r="CB445" s="9"/>
      <c r="CC445" s="9"/>
      <c r="CD445" s="9"/>
      <c r="CE445" s="9"/>
      <c r="CF445" s="9"/>
      <c r="CG445" s="9"/>
      <c r="CH445" s="9"/>
      <c r="CI445" s="9"/>
      <c r="CJ445" s="9"/>
      <c r="CK445" s="9"/>
      <c r="CL445" s="9"/>
      <c r="CM445" s="9"/>
      <c r="CN445" s="9"/>
      <c r="CO445" s="9"/>
      <c r="CP445" s="9"/>
      <c r="CQ445" s="9"/>
      <c r="CR445" s="9"/>
      <c r="CS445" s="9"/>
      <c r="CT445" s="9"/>
      <c r="CU445" s="9"/>
      <c r="CV445" s="9"/>
      <c r="CW445" s="9"/>
      <c r="CX445" s="9"/>
      <c r="CY445" s="9"/>
      <c r="CZ445" s="9"/>
      <c r="DA445" s="9"/>
      <c r="DB445" s="9"/>
      <c r="DC445" s="9"/>
      <c r="DD445" s="9"/>
      <c r="DE445" s="9"/>
      <c r="DF445" s="9"/>
      <c r="DG445" s="9"/>
      <c r="DH445" s="9"/>
      <c r="DI445" s="9"/>
      <c r="DJ445" s="9"/>
      <c r="DK445" s="9"/>
      <c r="DL445" s="9"/>
      <c r="DM445" s="9"/>
      <c r="DN445" s="9"/>
      <c r="DO445" s="9"/>
      <c r="DP445" s="9"/>
      <c r="DQ445" s="9"/>
      <c r="DR445" s="9"/>
      <c r="DS445" s="9"/>
      <c r="DT445" s="9"/>
      <c r="DU445" s="9"/>
      <c r="DV445" s="9"/>
      <c r="DW445" s="9"/>
      <c r="DX445" s="9"/>
      <c r="DY445" s="9"/>
      <c r="DZ445" s="9"/>
      <c r="EA445" s="9"/>
      <c r="EB445" s="9"/>
      <c r="EC445" s="9"/>
      <c r="ED445" s="9"/>
      <c r="EE445" s="9"/>
      <c r="EF445" s="9"/>
      <c r="EG445" s="9"/>
      <c r="EH445" s="9"/>
      <c r="EI445" s="9"/>
      <c r="EJ445" s="9"/>
      <c r="EK445" s="9"/>
      <c r="EL445" s="9"/>
      <c r="EM445" s="9"/>
      <c r="EN445" s="9"/>
      <c r="EO445" s="9"/>
      <c r="EP445" s="9"/>
      <c r="EQ445" s="9"/>
      <c r="ER445" s="9"/>
      <c r="ES445" s="9"/>
      <c r="ET445" s="9"/>
      <c r="EU445" s="9"/>
      <c r="EV445" s="9"/>
      <c r="EW445" s="9"/>
      <c r="EX445" s="9"/>
    </row>
    <row r="446" spans="1:154" ht="20.25" x14ac:dyDescent="0.2">
      <c r="A446" s="100"/>
      <c r="B446" s="99"/>
      <c r="C446" s="99"/>
      <c r="D446" s="99"/>
      <c r="E446" s="99"/>
      <c r="F446" s="89" t="s">
        <v>30</v>
      </c>
      <c r="G446" s="101" t="s">
        <v>420</v>
      </c>
      <c r="H446" s="143"/>
      <c r="I446" s="143"/>
      <c r="J446" s="143">
        <f t="shared" si="98"/>
        <v>0</v>
      </c>
      <c r="K446" s="180"/>
      <c r="L446" s="143"/>
      <c r="M446" s="172"/>
      <c r="N446" s="143"/>
      <c r="O446" s="145">
        <f t="shared" si="116"/>
        <v>0</v>
      </c>
      <c r="P446" s="145">
        <f t="shared" si="114"/>
        <v>0</v>
      </c>
      <c r="Q446" s="142" t="e">
        <f t="shared" ref="Q446" si="117">ROUND(O446/L446*100,2)</f>
        <v>#DIV/0!</v>
      </c>
      <c r="R446" s="43"/>
      <c r="S446" s="20"/>
      <c r="T446" s="20"/>
      <c r="U446" s="20"/>
      <c r="V446" s="20"/>
      <c r="W446" s="20"/>
      <c r="X446" s="14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  <c r="BN446" s="9"/>
      <c r="BO446" s="9"/>
      <c r="BP446" s="9"/>
      <c r="BQ446" s="9"/>
      <c r="BR446" s="9"/>
      <c r="BS446" s="9"/>
      <c r="BT446" s="9"/>
      <c r="BU446" s="9"/>
      <c r="BV446" s="9"/>
      <c r="BW446" s="9"/>
      <c r="BX446" s="9"/>
      <c r="BY446" s="9"/>
      <c r="BZ446" s="9"/>
      <c r="CA446" s="9"/>
      <c r="CB446" s="9"/>
      <c r="CC446" s="9"/>
      <c r="CD446" s="9"/>
      <c r="CE446" s="9"/>
      <c r="CF446" s="9"/>
      <c r="CG446" s="9"/>
      <c r="CH446" s="9"/>
      <c r="CI446" s="9"/>
      <c r="CJ446" s="9"/>
      <c r="CK446" s="9"/>
      <c r="CL446" s="9"/>
      <c r="CM446" s="9"/>
      <c r="CN446" s="9"/>
      <c r="CO446" s="9"/>
      <c r="CP446" s="9"/>
      <c r="CQ446" s="9"/>
      <c r="CR446" s="9"/>
      <c r="CS446" s="9"/>
      <c r="CT446" s="9"/>
      <c r="CU446" s="9"/>
      <c r="CV446" s="9"/>
      <c r="CW446" s="9"/>
      <c r="CX446" s="9"/>
      <c r="CY446" s="9"/>
      <c r="CZ446" s="9"/>
      <c r="DA446" s="9"/>
      <c r="DB446" s="9"/>
      <c r="DC446" s="9"/>
      <c r="DD446" s="9"/>
      <c r="DE446" s="9"/>
      <c r="DF446" s="9"/>
      <c r="DG446" s="9"/>
      <c r="DH446" s="9"/>
      <c r="DI446" s="9"/>
      <c r="DJ446" s="9"/>
      <c r="DK446" s="9"/>
      <c r="DL446" s="9"/>
      <c r="DM446" s="9"/>
      <c r="DN446" s="9"/>
      <c r="DO446" s="9"/>
      <c r="DP446" s="9"/>
      <c r="DQ446" s="9"/>
      <c r="DR446" s="9"/>
      <c r="DS446" s="9"/>
      <c r="DT446" s="9"/>
      <c r="DU446" s="9"/>
      <c r="DV446" s="9"/>
      <c r="DW446" s="9"/>
      <c r="DX446" s="9"/>
      <c r="DY446" s="9"/>
      <c r="DZ446" s="9"/>
      <c r="EA446" s="9"/>
      <c r="EB446" s="9"/>
      <c r="EC446" s="9"/>
      <c r="ED446" s="9"/>
      <c r="EE446" s="9"/>
      <c r="EF446" s="9"/>
      <c r="EG446" s="9"/>
      <c r="EH446" s="9"/>
      <c r="EI446" s="9"/>
      <c r="EJ446" s="9"/>
      <c r="EK446" s="9"/>
      <c r="EL446" s="9"/>
      <c r="EM446" s="9"/>
      <c r="EN446" s="9"/>
      <c r="EO446" s="9"/>
      <c r="EP446" s="9"/>
      <c r="EQ446" s="9"/>
      <c r="ER446" s="9"/>
      <c r="ES446" s="9"/>
      <c r="ET446" s="9"/>
      <c r="EU446" s="9"/>
      <c r="EV446" s="9"/>
      <c r="EW446" s="9"/>
      <c r="EX446" s="9"/>
    </row>
    <row r="447" spans="1:154" ht="71.25" customHeight="1" x14ac:dyDescent="0.2">
      <c r="A447" s="100"/>
      <c r="B447" s="99"/>
      <c r="C447" s="99"/>
      <c r="D447" s="99"/>
      <c r="E447" s="99"/>
      <c r="F447" s="101" t="s">
        <v>428</v>
      </c>
      <c r="G447" s="101" t="s">
        <v>427</v>
      </c>
      <c r="H447" s="143"/>
      <c r="I447" s="143"/>
      <c r="J447" s="143"/>
      <c r="K447" s="180"/>
      <c r="L447" s="143"/>
      <c r="M447" s="172"/>
      <c r="N447" s="143"/>
      <c r="O447" s="193"/>
      <c r="P447" s="193"/>
      <c r="Q447" s="142"/>
      <c r="R447" s="43"/>
      <c r="S447" s="20"/>
      <c r="T447" s="20"/>
      <c r="U447" s="20"/>
      <c r="V447" s="20"/>
      <c r="W447" s="20"/>
      <c r="X447" s="14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  <c r="BN447" s="9"/>
      <c r="BO447" s="9"/>
      <c r="BP447" s="9"/>
      <c r="BQ447" s="9"/>
      <c r="BR447" s="9"/>
      <c r="BS447" s="9"/>
      <c r="BT447" s="9"/>
      <c r="BU447" s="9"/>
      <c r="BV447" s="9"/>
      <c r="BW447" s="9"/>
      <c r="BX447" s="9"/>
      <c r="BY447" s="9"/>
      <c r="BZ447" s="9"/>
      <c r="CA447" s="9"/>
      <c r="CB447" s="9"/>
      <c r="CC447" s="9"/>
      <c r="CD447" s="9"/>
      <c r="CE447" s="9"/>
      <c r="CF447" s="9"/>
      <c r="CG447" s="9"/>
      <c r="CH447" s="9"/>
      <c r="CI447" s="9"/>
      <c r="CJ447" s="9"/>
      <c r="CK447" s="9"/>
      <c r="CL447" s="9"/>
      <c r="CM447" s="9"/>
      <c r="CN447" s="9"/>
      <c r="CO447" s="9"/>
      <c r="CP447" s="9"/>
      <c r="CQ447" s="9"/>
      <c r="CR447" s="9"/>
      <c r="CS447" s="9"/>
      <c r="CT447" s="9"/>
      <c r="CU447" s="9"/>
      <c r="CV447" s="9"/>
      <c r="CW447" s="9"/>
      <c r="CX447" s="9"/>
      <c r="CY447" s="9"/>
      <c r="CZ447" s="9"/>
      <c r="DA447" s="9"/>
      <c r="DB447" s="9"/>
      <c r="DC447" s="9"/>
      <c r="DD447" s="9"/>
      <c r="DE447" s="9"/>
      <c r="DF447" s="9"/>
      <c r="DG447" s="9"/>
      <c r="DH447" s="9"/>
      <c r="DI447" s="9"/>
      <c r="DJ447" s="9"/>
      <c r="DK447" s="9"/>
      <c r="DL447" s="9"/>
      <c r="DM447" s="9"/>
      <c r="DN447" s="9"/>
      <c r="DO447" s="9"/>
      <c r="DP447" s="9"/>
      <c r="DQ447" s="9"/>
      <c r="DR447" s="9"/>
      <c r="DS447" s="9"/>
      <c r="DT447" s="9"/>
      <c r="DU447" s="9"/>
      <c r="DV447" s="9"/>
      <c r="DW447" s="9"/>
      <c r="DX447" s="9"/>
      <c r="DY447" s="9"/>
      <c r="DZ447" s="9"/>
      <c r="EA447" s="9"/>
      <c r="EB447" s="9"/>
      <c r="EC447" s="9"/>
      <c r="ED447" s="9"/>
      <c r="EE447" s="9"/>
      <c r="EF447" s="9"/>
      <c r="EG447" s="9"/>
      <c r="EH447" s="9"/>
      <c r="EI447" s="9"/>
      <c r="EJ447" s="9"/>
      <c r="EK447" s="9"/>
      <c r="EL447" s="9"/>
      <c r="EM447" s="9"/>
      <c r="EN447" s="9"/>
      <c r="EO447" s="9"/>
      <c r="EP447" s="9"/>
      <c r="EQ447" s="9"/>
      <c r="ER447" s="9"/>
      <c r="ES447" s="9"/>
      <c r="ET447" s="9"/>
      <c r="EU447" s="9"/>
      <c r="EV447" s="9"/>
      <c r="EW447" s="9"/>
      <c r="EX447" s="9"/>
    </row>
    <row r="448" spans="1:154" ht="81" x14ac:dyDescent="0.2">
      <c r="A448" s="100"/>
      <c r="B448" s="99"/>
      <c r="C448" s="99"/>
      <c r="D448" s="188">
        <v>60</v>
      </c>
      <c r="E448" s="188"/>
      <c r="F448" s="188"/>
      <c r="G448" s="194" t="s">
        <v>203</v>
      </c>
      <c r="H448" s="143">
        <f>H449+H450</f>
        <v>0</v>
      </c>
      <c r="I448" s="143">
        <f>I449+I450</f>
        <v>0</v>
      </c>
      <c r="J448" s="143">
        <f t="shared" ref="J448:J461" si="118">H448-I448</f>
        <v>0</v>
      </c>
      <c r="K448" s="180" t="e">
        <f t="shared" ref="K448" si="119">ROUND(I448/H448*100,2)</f>
        <v>#DIV/0!</v>
      </c>
      <c r="L448" s="143">
        <f>L449+L450</f>
        <v>0</v>
      </c>
      <c r="M448" s="143">
        <f>M449+M450</f>
        <v>0</v>
      </c>
      <c r="N448" s="143">
        <f>N449+N450</f>
        <v>0</v>
      </c>
      <c r="O448" s="143">
        <f>O449+O450</f>
        <v>0</v>
      </c>
      <c r="P448" s="143">
        <f t="shared" ref="P448" si="120">P449+P450</f>
        <v>0</v>
      </c>
      <c r="Q448" s="142"/>
      <c r="R448" s="43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9"/>
      <c r="DD448" s="9"/>
      <c r="DE448" s="9"/>
      <c r="DF448" s="9"/>
      <c r="DG448" s="9"/>
      <c r="DH448" s="9"/>
      <c r="DI448" s="9"/>
      <c r="DJ448" s="9"/>
      <c r="DK448" s="9"/>
      <c r="DL448" s="9"/>
      <c r="DM448" s="9"/>
      <c r="DN448" s="9"/>
      <c r="DO448" s="9"/>
      <c r="DP448" s="9"/>
      <c r="DQ448" s="9"/>
      <c r="DR448" s="9"/>
      <c r="DS448" s="9"/>
      <c r="DT448" s="9"/>
      <c r="DU448" s="9"/>
      <c r="DV448" s="9"/>
      <c r="DW448" s="9"/>
      <c r="DX448" s="9"/>
      <c r="DY448" s="9"/>
      <c r="DZ448" s="9"/>
      <c r="EA448" s="9"/>
      <c r="EB448" s="9"/>
      <c r="EC448" s="9"/>
      <c r="ED448" s="9"/>
      <c r="EE448" s="9"/>
      <c r="EF448" s="9"/>
      <c r="EG448" s="9"/>
      <c r="EH448" s="9"/>
      <c r="EI448" s="9"/>
      <c r="EJ448" s="9"/>
      <c r="EK448" s="9"/>
      <c r="EL448" s="9"/>
      <c r="EM448" s="9"/>
      <c r="EN448" s="9"/>
      <c r="EO448" s="9"/>
      <c r="EP448" s="9"/>
      <c r="EQ448" s="9"/>
      <c r="ER448" s="9"/>
      <c r="ES448" s="9"/>
      <c r="ET448" s="9"/>
      <c r="EU448" s="9"/>
      <c r="EV448" s="9"/>
      <c r="EW448" s="9"/>
      <c r="EX448" s="9"/>
    </row>
    <row r="449" spans="1:154" ht="20.25" x14ac:dyDescent="0.2">
      <c r="A449" s="100"/>
      <c r="B449" s="99"/>
      <c r="C449" s="99"/>
      <c r="D449" s="183"/>
      <c r="E449" s="195" t="s">
        <v>54</v>
      </c>
      <c r="F449" s="183"/>
      <c r="G449" s="190" t="s">
        <v>265</v>
      </c>
      <c r="H449" s="143"/>
      <c r="I449" s="143"/>
      <c r="J449" s="143">
        <f t="shared" si="118"/>
        <v>0</v>
      </c>
      <c r="K449" s="180"/>
      <c r="L449" s="143"/>
      <c r="M449" s="172"/>
      <c r="N449" s="143"/>
      <c r="O449" s="170">
        <f t="shared" ref="O449:O451" si="121">M449+N449</f>
        <v>0</v>
      </c>
      <c r="P449" s="170"/>
      <c r="Q449" s="142"/>
      <c r="R449" s="43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9"/>
      <c r="DD449" s="9"/>
      <c r="DE449" s="9"/>
      <c r="DF449" s="9"/>
      <c r="DG449" s="9"/>
      <c r="DH449" s="9"/>
      <c r="DI449" s="9"/>
      <c r="DJ449" s="9"/>
      <c r="DK449" s="9"/>
      <c r="DL449" s="9"/>
      <c r="DM449" s="9"/>
      <c r="DN449" s="9"/>
      <c r="DO449" s="9"/>
      <c r="DP449" s="9"/>
      <c r="DQ449" s="9"/>
      <c r="DR449" s="9"/>
      <c r="DS449" s="9"/>
      <c r="DT449" s="9"/>
      <c r="DU449" s="9"/>
      <c r="DV449" s="9"/>
      <c r="DW449" s="9"/>
      <c r="DX449" s="9"/>
      <c r="DY449" s="9"/>
      <c r="DZ449" s="9"/>
      <c r="EA449" s="9"/>
      <c r="EB449" s="9"/>
      <c r="EC449" s="9"/>
      <c r="ED449" s="9"/>
      <c r="EE449" s="9"/>
      <c r="EF449" s="9"/>
      <c r="EG449" s="9"/>
      <c r="EH449" s="9"/>
      <c r="EI449" s="9"/>
      <c r="EJ449" s="9"/>
      <c r="EK449" s="9"/>
      <c r="EL449" s="9"/>
      <c r="EM449" s="9"/>
      <c r="EN449" s="9"/>
      <c r="EO449" s="9"/>
      <c r="EP449" s="9"/>
      <c r="EQ449" s="9"/>
      <c r="ER449" s="9"/>
      <c r="ES449" s="9"/>
      <c r="ET449" s="9"/>
      <c r="EU449" s="9"/>
      <c r="EV449" s="9"/>
      <c r="EW449" s="9"/>
      <c r="EX449" s="9"/>
    </row>
    <row r="450" spans="1:154" ht="20.25" x14ac:dyDescent="0.2">
      <c r="A450" s="100"/>
      <c r="B450" s="99"/>
      <c r="C450" s="99"/>
      <c r="D450" s="183"/>
      <c r="E450" s="195" t="s">
        <v>26</v>
      </c>
      <c r="F450" s="183"/>
      <c r="G450" s="190" t="s">
        <v>266</v>
      </c>
      <c r="H450" s="143"/>
      <c r="I450" s="143"/>
      <c r="J450" s="143">
        <f t="shared" si="118"/>
        <v>0</v>
      </c>
      <c r="K450" s="180"/>
      <c r="L450" s="143"/>
      <c r="M450" s="172"/>
      <c r="N450" s="143"/>
      <c r="O450" s="170">
        <f t="shared" si="121"/>
        <v>0</v>
      </c>
      <c r="P450" s="170"/>
      <c r="Q450" s="142"/>
      <c r="R450" s="43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9"/>
      <c r="DD450" s="9"/>
      <c r="DE450" s="9"/>
      <c r="DF450" s="9"/>
      <c r="DG450" s="9"/>
      <c r="DH450" s="9"/>
      <c r="DI450" s="9"/>
      <c r="DJ450" s="9"/>
      <c r="DK450" s="9"/>
      <c r="DL450" s="9"/>
      <c r="DM450" s="9"/>
      <c r="DN450" s="9"/>
      <c r="DO450" s="9"/>
      <c r="DP450" s="9"/>
      <c r="DQ450" s="9"/>
      <c r="DR450" s="9"/>
      <c r="DS450" s="9"/>
      <c r="DT450" s="9"/>
      <c r="DU450" s="9"/>
      <c r="DV450" s="9"/>
      <c r="DW450" s="9"/>
      <c r="DX450" s="9"/>
      <c r="DY450" s="9"/>
      <c r="DZ450" s="9"/>
      <c r="EA450" s="9"/>
      <c r="EB450" s="9"/>
      <c r="EC450" s="9"/>
      <c r="ED450" s="9"/>
      <c r="EE450" s="9"/>
      <c r="EF450" s="9"/>
      <c r="EG450" s="9"/>
      <c r="EH450" s="9"/>
      <c r="EI450" s="9"/>
      <c r="EJ450" s="9"/>
      <c r="EK450" s="9"/>
      <c r="EL450" s="9"/>
      <c r="EM450" s="9"/>
      <c r="EN450" s="9"/>
      <c r="EO450" s="9"/>
      <c r="EP450" s="9"/>
      <c r="EQ450" s="9"/>
      <c r="ER450" s="9"/>
      <c r="ES450" s="9"/>
      <c r="ET450" s="9"/>
      <c r="EU450" s="9"/>
      <c r="EV450" s="9"/>
      <c r="EW450" s="9"/>
      <c r="EX450" s="9"/>
    </row>
    <row r="451" spans="1:154" ht="20.25" x14ac:dyDescent="0.2">
      <c r="A451" s="148"/>
      <c r="B451" s="149"/>
      <c r="C451" s="149"/>
      <c r="D451" s="149">
        <v>85</v>
      </c>
      <c r="E451" s="149"/>
      <c r="F451" s="149"/>
      <c r="G451" s="151" t="s">
        <v>86</v>
      </c>
      <c r="H451" s="152"/>
      <c r="I451" s="152">
        <f>O451</f>
        <v>-50</v>
      </c>
      <c r="J451" s="152">
        <f t="shared" si="118"/>
        <v>50</v>
      </c>
      <c r="K451" s="196"/>
      <c r="L451" s="152"/>
      <c r="M451" s="154"/>
      <c r="N451" s="152">
        <v>-50</v>
      </c>
      <c r="O451" s="197">
        <f t="shared" si="121"/>
        <v>-50</v>
      </c>
      <c r="P451" s="197">
        <f t="shared" si="114"/>
        <v>50</v>
      </c>
      <c r="Q451" s="156"/>
      <c r="R451" s="43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9"/>
      <c r="DD451" s="9"/>
      <c r="DE451" s="9"/>
      <c r="DF451" s="9"/>
      <c r="DG451" s="9"/>
      <c r="DH451" s="9"/>
      <c r="DI451" s="9"/>
      <c r="DJ451" s="9"/>
      <c r="DK451" s="9"/>
      <c r="DL451" s="9"/>
      <c r="DM451" s="9"/>
      <c r="DN451" s="9"/>
      <c r="DO451" s="9"/>
      <c r="DP451" s="9"/>
      <c r="DQ451" s="9"/>
      <c r="DR451" s="9"/>
      <c r="DS451" s="9"/>
      <c r="DT451" s="9"/>
      <c r="DU451" s="9"/>
      <c r="DV451" s="9"/>
      <c r="DW451" s="9"/>
      <c r="DX451" s="9"/>
      <c r="DY451" s="9"/>
      <c r="DZ451" s="9"/>
      <c r="EA451" s="9"/>
      <c r="EB451" s="9"/>
      <c r="EC451" s="9"/>
      <c r="ED451" s="9"/>
      <c r="EE451" s="9"/>
      <c r="EF451" s="9"/>
      <c r="EG451" s="9"/>
      <c r="EH451" s="9"/>
      <c r="EI451" s="9"/>
      <c r="EJ451" s="9"/>
      <c r="EK451" s="9"/>
      <c r="EL451" s="9"/>
      <c r="EM451" s="9"/>
      <c r="EN451" s="9"/>
      <c r="EO451" s="9"/>
      <c r="EP451" s="9"/>
      <c r="EQ451" s="9"/>
      <c r="ER451" s="9"/>
      <c r="ES451" s="9"/>
      <c r="ET451" s="9"/>
      <c r="EU451" s="9"/>
      <c r="EV451" s="9"/>
      <c r="EW451" s="9"/>
      <c r="EX451" s="9"/>
    </row>
    <row r="452" spans="1:154" ht="20.25" x14ac:dyDescent="0.2">
      <c r="A452" s="100"/>
      <c r="B452" s="99"/>
      <c r="C452" s="99"/>
      <c r="D452" s="99"/>
      <c r="E452" s="99"/>
      <c r="F452" s="99"/>
      <c r="G452" s="103" t="s">
        <v>195</v>
      </c>
      <c r="H452" s="143"/>
      <c r="I452" s="143"/>
      <c r="J452" s="143">
        <f t="shared" si="118"/>
        <v>0</v>
      </c>
      <c r="K452" s="180"/>
      <c r="L452" s="143"/>
      <c r="M452" s="144"/>
      <c r="N452" s="143"/>
      <c r="O452" s="170"/>
      <c r="P452" s="170">
        <f t="shared" ref="P452:P461" si="122">H452-O452</f>
        <v>0</v>
      </c>
      <c r="Q452" s="142"/>
      <c r="R452" s="43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9"/>
      <c r="DD452" s="9"/>
      <c r="DE452" s="9"/>
      <c r="DF452" s="9"/>
      <c r="DG452" s="9"/>
      <c r="DH452" s="9"/>
      <c r="DI452" s="9"/>
      <c r="DJ452" s="9"/>
      <c r="DK452" s="9"/>
      <c r="DL452" s="9"/>
      <c r="DM452" s="9"/>
      <c r="DN452" s="9"/>
      <c r="DO452" s="9"/>
      <c r="DP452" s="9"/>
      <c r="DQ452" s="9"/>
      <c r="DR452" s="9"/>
      <c r="DS452" s="9"/>
      <c r="DT452" s="9"/>
      <c r="DU452" s="9"/>
      <c r="DV452" s="9"/>
      <c r="DW452" s="9"/>
      <c r="DX452" s="9"/>
      <c r="DY452" s="9"/>
      <c r="DZ452" s="9"/>
      <c r="EA452" s="9"/>
      <c r="EB452" s="9"/>
      <c r="EC452" s="9"/>
      <c r="ED452" s="9"/>
      <c r="EE452" s="9"/>
      <c r="EF452" s="9"/>
      <c r="EG452" s="9"/>
      <c r="EH452" s="9"/>
      <c r="EI452" s="9"/>
      <c r="EJ452" s="9"/>
      <c r="EK452" s="9"/>
      <c r="EL452" s="9"/>
      <c r="EM452" s="9"/>
      <c r="EN452" s="9"/>
      <c r="EO452" s="9"/>
      <c r="EP452" s="9"/>
      <c r="EQ452" s="9"/>
      <c r="ER452" s="9"/>
      <c r="ES452" s="9"/>
      <c r="ET452" s="9"/>
      <c r="EU452" s="9"/>
      <c r="EV452" s="9"/>
      <c r="EW452" s="9"/>
      <c r="EX452" s="9"/>
    </row>
    <row r="453" spans="1:154" ht="20.25" x14ac:dyDescent="0.2">
      <c r="A453" s="88" t="s">
        <v>204</v>
      </c>
      <c r="B453" s="89" t="s">
        <v>30</v>
      </c>
      <c r="C453" s="89"/>
      <c r="D453" s="89"/>
      <c r="E453" s="89"/>
      <c r="F453" s="89"/>
      <c r="G453" s="101" t="s">
        <v>231</v>
      </c>
      <c r="H453" s="139">
        <f>SUM(H454:H456)</f>
        <v>237300</v>
      </c>
      <c r="I453" s="139">
        <f>SUM(I454:I456)</f>
        <v>188061</v>
      </c>
      <c r="J453" s="139">
        <f t="shared" si="118"/>
        <v>49239</v>
      </c>
      <c r="K453" s="180"/>
      <c r="L453" s="139">
        <f>SUM(L454:L456)</f>
        <v>0</v>
      </c>
      <c r="M453" s="139">
        <f>SUM(M454:M456)</f>
        <v>0</v>
      </c>
      <c r="N453" s="139">
        <f>SUM(N454:N456)</f>
        <v>188061</v>
      </c>
      <c r="O453" s="139">
        <f>SUM(O454:O456)</f>
        <v>188061</v>
      </c>
      <c r="P453" s="141">
        <f t="shared" si="122"/>
        <v>49239</v>
      </c>
      <c r="Q453" s="142"/>
      <c r="R453" s="43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9"/>
      <c r="DD453" s="9"/>
      <c r="DE453" s="9"/>
      <c r="DF453" s="9"/>
      <c r="DG453" s="9"/>
      <c r="DH453" s="9"/>
      <c r="DI453" s="9"/>
      <c r="DJ453" s="9"/>
      <c r="DK453" s="9"/>
      <c r="DL453" s="9"/>
      <c r="DM453" s="9"/>
      <c r="DN453" s="9"/>
      <c r="DO453" s="9"/>
      <c r="DP453" s="9"/>
      <c r="DQ453" s="9"/>
      <c r="DR453" s="9"/>
      <c r="DS453" s="9"/>
      <c r="DT453" s="9"/>
      <c r="DU453" s="9"/>
      <c r="DV453" s="9"/>
      <c r="DW453" s="9"/>
      <c r="DX453" s="9"/>
      <c r="DY453" s="9"/>
      <c r="DZ453" s="9"/>
      <c r="EA453" s="9"/>
      <c r="EB453" s="9"/>
      <c r="EC453" s="9"/>
      <c r="ED453" s="9"/>
      <c r="EE453" s="9"/>
      <c r="EF453" s="9"/>
      <c r="EG453" s="9"/>
      <c r="EH453" s="9"/>
      <c r="EI453" s="9"/>
      <c r="EJ453" s="9"/>
      <c r="EK453" s="9"/>
      <c r="EL453" s="9"/>
      <c r="EM453" s="9"/>
      <c r="EN453" s="9"/>
      <c r="EO453" s="9"/>
      <c r="EP453" s="9"/>
      <c r="EQ453" s="9"/>
      <c r="ER453" s="9"/>
      <c r="ES453" s="9"/>
      <c r="ET453" s="9"/>
      <c r="EU453" s="9"/>
      <c r="EV453" s="9"/>
      <c r="EW453" s="9"/>
      <c r="EX453" s="9"/>
    </row>
    <row r="454" spans="1:154" ht="20.25" x14ac:dyDescent="0.2">
      <c r="A454" s="88"/>
      <c r="B454" s="89"/>
      <c r="C454" s="89" t="s">
        <v>22</v>
      </c>
      <c r="D454" s="89"/>
      <c r="E454" s="89"/>
      <c r="F454" s="89"/>
      <c r="G454" s="101" t="s">
        <v>232</v>
      </c>
      <c r="H454" s="139">
        <f>H390+H395</f>
        <v>0</v>
      </c>
      <c r="I454" s="139">
        <f>I390+I395</f>
        <v>0</v>
      </c>
      <c r="J454" s="139">
        <f t="shared" si="118"/>
        <v>0</v>
      </c>
      <c r="K454" s="180"/>
      <c r="L454" s="139">
        <f>L390+L395</f>
        <v>0</v>
      </c>
      <c r="M454" s="139">
        <f>M390+M395</f>
        <v>0</v>
      </c>
      <c r="N454" s="139">
        <f>N390+N395</f>
        <v>0</v>
      </c>
      <c r="O454" s="139">
        <f>O390+O395</f>
        <v>0</v>
      </c>
      <c r="P454" s="141">
        <f t="shared" si="122"/>
        <v>0</v>
      </c>
      <c r="Q454" s="142"/>
      <c r="R454" s="43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9"/>
      <c r="DD454" s="9"/>
      <c r="DE454" s="9"/>
      <c r="DF454" s="9"/>
      <c r="DG454" s="9"/>
      <c r="DH454" s="9"/>
      <c r="DI454" s="9"/>
      <c r="DJ454" s="9"/>
      <c r="DK454" s="9"/>
      <c r="DL454" s="9"/>
      <c r="DM454" s="9"/>
      <c r="DN454" s="9"/>
      <c r="DO454" s="9"/>
      <c r="DP454" s="9"/>
      <c r="DQ454" s="9"/>
      <c r="DR454" s="9"/>
      <c r="DS454" s="9"/>
      <c r="DT454" s="9"/>
      <c r="DU454" s="9"/>
      <c r="DV454" s="9"/>
      <c r="DW454" s="9"/>
      <c r="DX454" s="9"/>
      <c r="DY454" s="9"/>
      <c r="DZ454" s="9"/>
      <c r="EA454" s="9"/>
      <c r="EB454" s="9"/>
      <c r="EC454" s="9"/>
      <c r="ED454" s="9"/>
      <c r="EE454" s="9"/>
      <c r="EF454" s="9"/>
      <c r="EG454" s="9"/>
      <c r="EH454" s="9"/>
      <c r="EI454" s="9"/>
      <c r="EJ454" s="9"/>
      <c r="EK454" s="9"/>
      <c r="EL454" s="9"/>
      <c r="EM454" s="9"/>
      <c r="EN454" s="9"/>
      <c r="EO454" s="9"/>
      <c r="EP454" s="9"/>
      <c r="EQ454" s="9"/>
      <c r="ER454" s="9"/>
      <c r="ES454" s="9"/>
      <c r="ET454" s="9"/>
      <c r="EU454" s="9"/>
      <c r="EV454" s="9"/>
      <c r="EW454" s="9"/>
      <c r="EX454" s="9"/>
    </row>
    <row r="455" spans="1:154" ht="20.25" x14ac:dyDescent="0.2">
      <c r="A455" s="88"/>
      <c r="B455" s="89"/>
      <c r="C455" s="89" t="s">
        <v>114</v>
      </c>
      <c r="D455" s="89"/>
      <c r="E455" s="89"/>
      <c r="F455" s="89"/>
      <c r="G455" s="101" t="s">
        <v>233</v>
      </c>
      <c r="H455" s="139">
        <f>H392+H418</f>
        <v>70300</v>
      </c>
      <c r="I455" s="139">
        <f>I392+I418</f>
        <v>52376</v>
      </c>
      <c r="J455" s="139">
        <f t="shared" si="118"/>
        <v>17924</v>
      </c>
      <c r="K455" s="180"/>
      <c r="L455" s="139">
        <f>L392+L418</f>
        <v>0</v>
      </c>
      <c r="M455" s="139">
        <f>M392+M418</f>
        <v>0</v>
      </c>
      <c r="N455" s="139">
        <f>N392+N418</f>
        <v>52376</v>
      </c>
      <c r="O455" s="139">
        <f>O392+O418</f>
        <v>52376</v>
      </c>
      <c r="P455" s="141">
        <f t="shared" si="122"/>
        <v>17924</v>
      </c>
      <c r="Q455" s="142"/>
      <c r="R455" s="43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9"/>
      <c r="DD455" s="9"/>
      <c r="DE455" s="9"/>
      <c r="DF455" s="9"/>
      <c r="DG455" s="9"/>
      <c r="DH455" s="9"/>
      <c r="DI455" s="9"/>
      <c r="DJ455" s="9"/>
      <c r="DK455" s="9"/>
      <c r="DL455" s="9"/>
      <c r="DM455" s="9"/>
      <c r="DN455" s="9"/>
      <c r="DO455" s="9"/>
      <c r="DP455" s="9"/>
      <c r="DQ455" s="9"/>
      <c r="DR455" s="9"/>
      <c r="DS455" s="9"/>
      <c r="DT455" s="9"/>
      <c r="DU455" s="9"/>
      <c r="DV455" s="9"/>
      <c r="DW455" s="9"/>
      <c r="DX455" s="9"/>
      <c r="DY455" s="9"/>
      <c r="DZ455" s="9"/>
      <c r="EA455" s="9"/>
      <c r="EB455" s="9"/>
      <c r="EC455" s="9"/>
      <c r="ED455" s="9"/>
      <c r="EE455" s="9"/>
      <c r="EF455" s="9"/>
      <c r="EG455" s="9"/>
      <c r="EH455" s="9"/>
      <c r="EI455" s="9"/>
      <c r="EJ455" s="9"/>
      <c r="EK455" s="9"/>
      <c r="EL455" s="9"/>
      <c r="EM455" s="9"/>
      <c r="EN455" s="9"/>
      <c r="EO455" s="9"/>
      <c r="EP455" s="9"/>
      <c r="EQ455" s="9"/>
      <c r="ER455" s="9"/>
      <c r="ES455" s="9"/>
      <c r="ET455" s="9"/>
      <c r="EU455" s="9"/>
      <c r="EV455" s="9"/>
      <c r="EW455" s="9"/>
      <c r="EX455" s="9"/>
    </row>
    <row r="456" spans="1:154" ht="20.25" x14ac:dyDescent="0.2">
      <c r="A456" s="88"/>
      <c r="B456" s="89"/>
      <c r="C456" s="89" t="s">
        <v>90</v>
      </c>
      <c r="D456" s="89"/>
      <c r="E456" s="89"/>
      <c r="F456" s="89"/>
      <c r="G456" s="101" t="s">
        <v>234</v>
      </c>
      <c r="H456" s="139">
        <f>H387-H454-H455</f>
        <v>167000</v>
      </c>
      <c r="I456" s="139">
        <f>I387-I454-I455</f>
        <v>135685</v>
      </c>
      <c r="J456" s="139">
        <f t="shared" si="118"/>
        <v>31315</v>
      </c>
      <c r="K456" s="180"/>
      <c r="L456" s="139">
        <f>L387-L454-L455</f>
        <v>0</v>
      </c>
      <c r="M456" s="139">
        <f>M387-M454-M455</f>
        <v>0</v>
      </c>
      <c r="N456" s="139">
        <f>N387-N454-N455</f>
        <v>135685</v>
      </c>
      <c r="O456" s="139">
        <f>O387-O454-O455</f>
        <v>135685</v>
      </c>
      <c r="P456" s="141">
        <f t="shared" si="122"/>
        <v>31315</v>
      </c>
      <c r="Q456" s="142"/>
      <c r="R456" s="43"/>
      <c r="S456" s="14"/>
      <c r="T456" s="14"/>
      <c r="U456" s="14"/>
      <c r="V456" s="14"/>
      <c r="W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9"/>
      <c r="DD456" s="9"/>
      <c r="DE456" s="9"/>
      <c r="DF456" s="9"/>
      <c r="DG456" s="9"/>
      <c r="DH456" s="9"/>
      <c r="DI456" s="9"/>
      <c r="DJ456" s="9"/>
      <c r="DK456" s="9"/>
      <c r="DL456" s="9"/>
      <c r="DM456" s="9"/>
      <c r="DN456" s="9"/>
      <c r="DO456" s="9"/>
      <c r="DP456" s="9"/>
      <c r="DQ456" s="9"/>
      <c r="DR456" s="9"/>
      <c r="DS456" s="9"/>
      <c r="DT456" s="9"/>
      <c r="DU456" s="9"/>
      <c r="DV456" s="9"/>
      <c r="DW456" s="9"/>
      <c r="DX456" s="9"/>
      <c r="DY456" s="9"/>
      <c r="DZ456" s="9"/>
      <c r="EA456" s="9"/>
      <c r="EB456" s="9"/>
      <c r="EC456" s="9"/>
      <c r="ED456" s="9"/>
      <c r="EE456" s="9"/>
      <c r="EF456" s="9"/>
      <c r="EG456" s="9"/>
      <c r="EH456" s="9"/>
      <c r="EI456" s="9"/>
      <c r="EJ456" s="9"/>
      <c r="EK456" s="9"/>
      <c r="EL456" s="9"/>
      <c r="EM456" s="9"/>
      <c r="EN456" s="9"/>
      <c r="EO456" s="9"/>
      <c r="EP456" s="9"/>
      <c r="EQ456" s="9"/>
      <c r="ER456" s="9"/>
      <c r="ES456" s="9"/>
      <c r="ET456" s="9"/>
      <c r="EU456" s="9"/>
      <c r="EV456" s="9"/>
      <c r="EW456" s="9"/>
      <c r="EX456" s="9"/>
    </row>
    <row r="457" spans="1:154" ht="20.25" x14ac:dyDescent="0.2">
      <c r="A457" s="88">
        <v>8904</v>
      </c>
      <c r="B457" s="89" t="s">
        <v>32</v>
      </c>
      <c r="C457" s="89"/>
      <c r="D457" s="89"/>
      <c r="E457" s="89"/>
      <c r="F457" s="89"/>
      <c r="G457" s="101" t="s">
        <v>235</v>
      </c>
      <c r="H457" s="139">
        <f>H82-H458</f>
        <v>2640700</v>
      </c>
      <c r="I457" s="139">
        <f>I82-I458</f>
        <v>2555425.77</v>
      </c>
      <c r="J457" s="139">
        <f t="shared" si="118"/>
        <v>85274.229999999981</v>
      </c>
      <c r="K457" s="180"/>
      <c r="L457" s="139">
        <f>L82-L458</f>
        <v>0</v>
      </c>
      <c r="M457" s="139">
        <f>M82-M458</f>
        <v>0</v>
      </c>
      <c r="N457" s="139">
        <f>N82-N458</f>
        <v>2555425.77</v>
      </c>
      <c r="O457" s="139">
        <f>O82-O458</f>
        <v>2555425.77</v>
      </c>
      <c r="P457" s="141">
        <f t="shared" si="122"/>
        <v>85274.229999999981</v>
      </c>
      <c r="Q457" s="142"/>
      <c r="R457" s="43"/>
      <c r="S457" s="14"/>
      <c r="T457" s="14"/>
      <c r="U457" s="14"/>
      <c r="V457" s="14"/>
      <c r="W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9"/>
      <c r="DD457" s="9"/>
      <c r="DE457" s="9"/>
      <c r="DF457" s="9"/>
      <c r="DG457" s="9"/>
      <c r="DH457" s="9"/>
      <c r="DI457" s="9"/>
      <c r="DJ457" s="9"/>
      <c r="DK457" s="9"/>
      <c r="DL457" s="9"/>
      <c r="DM457" s="9"/>
      <c r="DN457" s="9"/>
      <c r="DO457" s="9"/>
      <c r="DP457" s="9"/>
      <c r="DQ457" s="9"/>
      <c r="DR457" s="9"/>
      <c r="DS457" s="9"/>
      <c r="DT457" s="9"/>
      <c r="DU457" s="9"/>
      <c r="DV457" s="9"/>
      <c r="DW457" s="9"/>
      <c r="DX457" s="9"/>
      <c r="DY457" s="9"/>
      <c r="DZ457" s="9"/>
      <c r="EA457" s="9"/>
      <c r="EB457" s="9"/>
      <c r="EC457" s="9"/>
      <c r="ED457" s="9"/>
      <c r="EE457" s="9"/>
      <c r="EF457" s="9"/>
      <c r="EG457" s="9"/>
      <c r="EH457" s="9"/>
      <c r="EI457" s="9"/>
      <c r="EJ457" s="9"/>
      <c r="EK457" s="9"/>
      <c r="EL457" s="9"/>
      <c r="EM457" s="9"/>
      <c r="EN457" s="9"/>
      <c r="EO457" s="9"/>
      <c r="EP457" s="9"/>
      <c r="EQ457" s="9"/>
      <c r="ER457" s="9"/>
      <c r="ES457" s="9"/>
      <c r="ET457" s="9"/>
      <c r="EU457" s="9"/>
      <c r="EV457" s="9"/>
      <c r="EW457" s="9"/>
      <c r="EX457" s="9"/>
    </row>
    <row r="458" spans="1:154" ht="20.25" x14ac:dyDescent="0.2">
      <c r="A458" s="88"/>
      <c r="B458" s="89" t="s">
        <v>30</v>
      </c>
      <c r="C458" s="89"/>
      <c r="D458" s="89"/>
      <c r="E458" s="89"/>
      <c r="F458" s="89"/>
      <c r="G458" s="101" t="s">
        <v>236</v>
      </c>
      <c r="H458" s="139">
        <f>+H110</f>
        <v>0</v>
      </c>
      <c r="I458" s="139">
        <f>+I110</f>
        <v>0</v>
      </c>
      <c r="J458" s="139">
        <f t="shared" si="118"/>
        <v>0</v>
      </c>
      <c r="K458" s="180"/>
      <c r="L458" s="139">
        <f>+L110</f>
        <v>0</v>
      </c>
      <c r="M458" s="139">
        <f>+M110</f>
        <v>0</v>
      </c>
      <c r="N458" s="139">
        <f>+N110</f>
        <v>0</v>
      </c>
      <c r="O458" s="139">
        <f>+O110</f>
        <v>0</v>
      </c>
      <c r="P458" s="141">
        <f t="shared" si="122"/>
        <v>0</v>
      </c>
      <c r="Q458" s="142"/>
      <c r="R458" s="43"/>
      <c r="S458" s="14"/>
      <c r="T458" s="14"/>
      <c r="U458" s="14"/>
      <c r="V458" s="14"/>
      <c r="W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9"/>
      <c r="DD458" s="9"/>
      <c r="DE458" s="9"/>
      <c r="DF458" s="9"/>
      <c r="DG458" s="9"/>
      <c r="DH458" s="9"/>
      <c r="DI458" s="9"/>
      <c r="DJ458" s="9"/>
      <c r="DK458" s="9"/>
      <c r="DL458" s="9"/>
      <c r="DM458" s="9"/>
      <c r="DN458" s="9"/>
      <c r="DO458" s="9"/>
      <c r="DP458" s="9"/>
      <c r="DQ458" s="9"/>
      <c r="DR458" s="9"/>
      <c r="DS458" s="9"/>
      <c r="DT458" s="9"/>
      <c r="DU458" s="9"/>
      <c r="DV458" s="9"/>
      <c r="DW458" s="9"/>
      <c r="DX458" s="9"/>
      <c r="DY458" s="9"/>
      <c r="DZ458" s="9"/>
      <c r="EA458" s="9"/>
      <c r="EB458" s="9"/>
      <c r="EC458" s="9"/>
      <c r="ED458" s="9"/>
      <c r="EE458" s="9"/>
      <c r="EF458" s="9"/>
      <c r="EG458" s="9"/>
      <c r="EH458" s="9"/>
      <c r="EI458" s="9"/>
      <c r="EJ458" s="9"/>
      <c r="EK458" s="9"/>
      <c r="EL458" s="9"/>
      <c r="EM458" s="9"/>
      <c r="EN458" s="9"/>
      <c r="EO458" s="9"/>
      <c r="EP458" s="9"/>
      <c r="EQ458" s="9"/>
      <c r="ER458" s="9"/>
      <c r="ES458" s="9"/>
      <c r="ET458" s="9"/>
      <c r="EU458" s="9"/>
      <c r="EV458" s="9"/>
      <c r="EW458" s="9"/>
      <c r="EX458" s="9"/>
    </row>
    <row r="459" spans="1:154" ht="20.25" x14ac:dyDescent="0.2">
      <c r="A459" s="216" t="s">
        <v>237</v>
      </c>
      <c r="B459" s="217"/>
      <c r="C459" s="217"/>
      <c r="D459" s="217"/>
      <c r="E459" s="217"/>
      <c r="F459" s="217"/>
      <c r="G459" s="101" t="s">
        <v>238</v>
      </c>
      <c r="H459" s="139">
        <f>H9-H82</f>
        <v>-2640700</v>
      </c>
      <c r="I459" s="139">
        <f>I9-I82</f>
        <v>-563558.81000000006</v>
      </c>
      <c r="J459" s="139">
        <f t="shared" si="118"/>
        <v>-2077141.19</v>
      </c>
      <c r="K459" s="180"/>
      <c r="L459" s="139">
        <f>L9-L82</f>
        <v>0</v>
      </c>
      <c r="M459" s="163">
        <f>M9-M82</f>
        <v>0</v>
      </c>
      <c r="N459" s="139">
        <f>N9-N82</f>
        <v>-563558.81000000006</v>
      </c>
      <c r="O459" s="141">
        <f>O9-O82</f>
        <v>-563558.81000000006</v>
      </c>
      <c r="P459" s="141">
        <f t="shared" si="122"/>
        <v>-2077141.19</v>
      </c>
      <c r="Q459" s="142"/>
      <c r="R459" s="43"/>
      <c r="S459" s="14"/>
      <c r="T459" s="14"/>
      <c r="U459" s="14"/>
      <c r="V459" s="14"/>
      <c r="W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9"/>
      <c r="DD459" s="9"/>
      <c r="DE459" s="9"/>
      <c r="DF459" s="9"/>
      <c r="DG459" s="9"/>
      <c r="DH459" s="9"/>
      <c r="DI459" s="9"/>
      <c r="DJ459" s="9"/>
      <c r="DK459" s="9"/>
      <c r="DL459" s="9"/>
      <c r="DM459" s="9"/>
      <c r="DN459" s="9"/>
      <c r="DO459" s="9"/>
      <c r="DP459" s="9"/>
      <c r="DQ459" s="9"/>
      <c r="DR459" s="9"/>
      <c r="DS459" s="9"/>
      <c r="DT459" s="9"/>
      <c r="DU459" s="9"/>
      <c r="DV459" s="9"/>
      <c r="DW459" s="9"/>
      <c r="DX459" s="9"/>
      <c r="DY459" s="9"/>
      <c r="DZ459" s="9"/>
      <c r="EA459" s="9"/>
      <c r="EB459" s="9"/>
      <c r="EC459" s="9"/>
      <c r="ED459" s="9"/>
      <c r="EE459" s="9"/>
      <c r="EF459" s="9"/>
      <c r="EG459" s="9"/>
      <c r="EH459" s="9"/>
      <c r="EI459" s="9"/>
      <c r="EJ459" s="9"/>
      <c r="EK459" s="9"/>
      <c r="EL459" s="9"/>
      <c r="EM459" s="9"/>
      <c r="EN459" s="9"/>
      <c r="EO459" s="9"/>
      <c r="EP459" s="9"/>
      <c r="EQ459" s="9"/>
      <c r="ER459" s="9"/>
      <c r="ES459" s="9"/>
      <c r="ET459" s="9"/>
      <c r="EU459" s="9"/>
      <c r="EV459" s="9"/>
      <c r="EW459" s="9"/>
      <c r="EX459" s="9"/>
    </row>
    <row r="460" spans="1:154" ht="20.25" x14ac:dyDescent="0.2">
      <c r="A460" s="88"/>
      <c r="B460" s="89" t="s">
        <v>88</v>
      </c>
      <c r="C460" s="89"/>
      <c r="D460" s="89"/>
      <c r="E460" s="89"/>
      <c r="F460" s="89"/>
      <c r="G460" s="101" t="s">
        <v>239</v>
      </c>
      <c r="H460" s="139">
        <f>H60-H457</f>
        <v>-2640700</v>
      </c>
      <c r="I460" s="139">
        <f>I60-I457</f>
        <v>-1430294.78</v>
      </c>
      <c r="J460" s="139">
        <f t="shared" si="118"/>
        <v>-1210405.22</v>
      </c>
      <c r="K460" s="180"/>
      <c r="L460" s="139">
        <f>L60-L457</f>
        <v>0</v>
      </c>
      <c r="M460" s="163">
        <f>M60-M457</f>
        <v>0</v>
      </c>
      <c r="N460" s="139">
        <f>N60-N457</f>
        <v>-1430294.78</v>
      </c>
      <c r="O460" s="141">
        <f>O60-O457</f>
        <v>-1430294.78</v>
      </c>
      <c r="P460" s="141">
        <f t="shared" si="122"/>
        <v>-1210405.22</v>
      </c>
      <c r="Q460" s="142"/>
      <c r="R460" s="43"/>
      <c r="S460" s="14"/>
      <c r="T460" s="14"/>
      <c r="U460" s="14"/>
      <c r="V460" s="14"/>
      <c r="W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9"/>
      <c r="DD460" s="9"/>
      <c r="DE460" s="9"/>
      <c r="DF460" s="9"/>
      <c r="DG460" s="9"/>
      <c r="DH460" s="9"/>
      <c r="DI460" s="9"/>
      <c r="DJ460" s="9"/>
      <c r="DK460" s="9"/>
      <c r="DL460" s="9"/>
      <c r="DM460" s="9"/>
      <c r="DN460" s="9"/>
      <c r="DO460" s="9"/>
      <c r="DP460" s="9"/>
      <c r="DQ460" s="9"/>
      <c r="DR460" s="9"/>
      <c r="DS460" s="9"/>
      <c r="DT460" s="9"/>
      <c r="DU460" s="9"/>
      <c r="DV460" s="9"/>
      <c r="DW460" s="9"/>
      <c r="DX460" s="9"/>
      <c r="DY460" s="9"/>
      <c r="DZ460" s="9"/>
      <c r="EA460" s="9"/>
      <c r="EB460" s="9"/>
      <c r="EC460" s="9"/>
      <c r="ED460" s="9"/>
      <c r="EE460" s="9"/>
      <c r="EF460" s="9"/>
      <c r="EG460" s="9"/>
      <c r="EH460" s="9"/>
      <c r="EI460" s="9"/>
      <c r="EJ460" s="9"/>
      <c r="EK460" s="9"/>
      <c r="EL460" s="9"/>
      <c r="EM460" s="9"/>
      <c r="EN460" s="9"/>
      <c r="EO460" s="9"/>
      <c r="EP460" s="9"/>
      <c r="EQ460" s="9"/>
      <c r="ER460" s="9"/>
      <c r="ES460" s="9"/>
      <c r="ET460" s="9"/>
      <c r="EU460" s="9"/>
      <c r="EV460" s="9"/>
      <c r="EW460" s="9"/>
      <c r="EX460" s="9"/>
    </row>
    <row r="461" spans="1:154" ht="21" thickBot="1" x14ac:dyDescent="0.25">
      <c r="A461" s="198"/>
      <c r="B461" s="199">
        <v>11</v>
      </c>
      <c r="C461" s="199"/>
      <c r="D461" s="199"/>
      <c r="E461" s="199"/>
      <c r="F461" s="199"/>
      <c r="G461" s="200" t="s">
        <v>240</v>
      </c>
      <c r="H461" s="201">
        <f>+H61-H458</f>
        <v>0</v>
      </c>
      <c r="I461" s="201">
        <f>+I61-I458</f>
        <v>866735.97</v>
      </c>
      <c r="J461" s="201">
        <f t="shared" si="118"/>
        <v>-866735.97</v>
      </c>
      <c r="K461" s="201"/>
      <c r="L461" s="201">
        <f>+L61-L458</f>
        <v>0</v>
      </c>
      <c r="M461" s="201">
        <f>+M61-M458</f>
        <v>0</v>
      </c>
      <c r="N461" s="201">
        <f>+N61-N458</f>
        <v>866735.97</v>
      </c>
      <c r="O461" s="201">
        <f>+O61-O458</f>
        <v>866735.97</v>
      </c>
      <c r="P461" s="201">
        <f t="shared" si="122"/>
        <v>-866735.97</v>
      </c>
      <c r="Q461" s="202"/>
      <c r="R461" s="43"/>
      <c r="S461" s="14"/>
      <c r="T461" s="14"/>
      <c r="U461" s="14"/>
      <c r="V461" s="14"/>
      <c r="W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9"/>
      <c r="DD461" s="9"/>
      <c r="DE461" s="9"/>
      <c r="DF461" s="9"/>
      <c r="DG461" s="9"/>
      <c r="DH461" s="9"/>
      <c r="DI461" s="9"/>
      <c r="DJ461" s="9"/>
      <c r="DK461" s="9"/>
      <c r="DL461" s="9"/>
      <c r="DM461" s="9"/>
      <c r="DN461" s="9"/>
      <c r="DO461" s="9"/>
      <c r="DP461" s="9"/>
      <c r="DQ461" s="9"/>
      <c r="DR461" s="9"/>
      <c r="DS461" s="9"/>
      <c r="DT461" s="9"/>
      <c r="DU461" s="9"/>
      <c r="DV461" s="9"/>
      <c r="DW461" s="9"/>
      <c r="DX461" s="9"/>
      <c r="DY461" s="9"/>
      <c r="DZ461" s="9"/>
      <c r="EA461" s="9"/>
      <c r="EB461" s="9"/>
      <c r="EC461" s="9"/>
      <c r="ED461" s="9"/>
      <c r="EE461" s="9"/>
      <c r="EF461" s="9"/>
      <c r="EG461" s="9"/>
      <c r="EH461" s="9"/>
      <c r="EI461" s="9"/>
      <c r="EJ461" s="9"/>
      <c r="EK461" s="9"/>
      <c r="EL461" s="9"/>
      <c r="EM461" s="9"/>
      <c r="EN461" s="9"/>
      <c r="EO461" s="9"/>
      <c r="EP461" s="9"/>
      <c r="EQ461" s="9"/>
      <c r="ER461" s="9"/>
      <c r="ES461" s="9"/>
      <c r="ET461" s="9"/>
      <c r="EU461" s="9"/>
      <c r="EV461" s="9"/>
      <c r="EW461" s="9"/>
      <c r="EX461" s="9"/>
    </row>
    <row r="462" spans="1:154" x14ac:dyDescent="0.2">
      <c r="M462" s="31"/>
      <c r="N462" s="31"/>
      <c r="O462" s="31"/>
      <c r="P462" s="30"/>
      <c r="R462" s="44"/>
      <c r="S462" s="32"/>
      <c r="T462" s="32"/>
      <c r="U462" s="32"/>
    </row>
    <row r="463" spans="1:154" x14ac:dyDescent="0.2">
      <c r="M463" s="31"/>
      <c r="N463" s="31"/>
      <c r="O463" s="31"/>
      <c r="P463" s="30"/>
      <c r="R463" s="44"/>
      <c r="S463" s="32"/>
      <c r="T463" s="32"/>
      <c r="U463" s="32"/>
    </row>
    <row r="464" spans="1:154" x14ac:dyDescent="0.2">
      <c r="M464" s="31"/>
      <c r="N464" s="31"/>
      <c r="O464" s="31"/>
      <c r="P464" s="30"/>
      <c r="R464" s="44"/>
      <c r="S464" s="32"/>
      <c r="T464" s="32"/>
      <c r="U464" s="32"/>
    </row>
    <row r="465" spans="2:21" ht="16.5" customHeight="1" x14ac:dyDescent="0.2">
      <c r="B465" s="213" t="s">
        <v>433</v>
      </c>
      <c r="C465" s="213"/>
      <c r="D465" s="213"/>
      <c r="E465" s="213"/>
      <c r="F465" s="213"/>
      <c r="G465" s="210"/>
      <c r="H465" s="213" t="s">
        <v>435</v>
      </c>
      <c r="I465" s="213"/>
      <c r="J465" s="213"/>
      <c r="K465" s="210"/>
      <c r="L465" s="210"/>
      <c r="M465" s="213" t="s">
        <v>437</v>
      </c>
      <c r="N465" s="213"/>
      <c r="O465" s="213"/>
      <c r="P465" s="209"/>
      <c r="R465" s="44"/>
      <c r="S465" s="32"/>
      <c r="T465" s="32"/>
      <c r="U465" s="32"/>
    </row>
    <row r="466" spans="2:21" ht="16.5" customHeight="1" x14ac:dyDescent="0.2">
      <c r="B466" s="213" t="s">
        <v>434</v>
      </c>
      <c r="C466" s="213"/>
      <c r="D466" s="213"/>
      <c r="E466" s="213"/>
      <c r="F466" s="213"/>
      <c r="G466" s="210"/>
      <c r="H466" s="213" t="s">
        <v>436</v>
      </c>
      <c r="I466" s="213"/>
      <c r="J466" s="213"/>
      <c r="K466" s="210"/>
      <c r="L466" s="210"/>
      <c r="M466" s="213" t="s">
        <v>438</v>
      </c>
      <c r="N466" s="213"/>
      <c r="O466" s="213"/>
      <c r="P466" s="209"/>
      <c r="R466" s="44"/>
      <c r="S466" s="32"/>
      <c r="T466" s="32"/>
      <c r="U466" s="32"/>
    </row>
    <row r="467" spans="2:21" ht="16.5" customHeight="1" x14ac:dyDescent="0.2">
      <c r="B467" s="209"/>
      <c r="C467" s="209"/>
      <c r="D467" s="209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R467" s="44"/>
      <c r="S467" s="32"/>
      <c r="T467" s="32"/>
      <c r="U467" s="32"/>
    </row>
    <row r="468" spans="2:21" ht="16.5" customHeight="1" x14ac:dyDescent="0.2">
      <c r="B468" s="209"/>
      <c r="C468" s="209"/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R468" s="44"/>
      <c r="S468" s="32"/>
      <c r="T468" s="32"/>
      <c r="U468" s="32"/>
    </row>
    <row r="469" spans="2:21" x14ac:dyDescent="0.2">
      <c r="M469" s="31"/>
      <c r="N469" s="31"/>
      <c r="O469" s="31"/>
      <c r="P469" s="30"/>
      <c r="R469" s="44"/>
      <c r="S469" s="32"/>
      <c r="T469" s="32"/>
      <c r="U469" s="32"/>
    </row>
    <row r="470" spans="2:21" x14ac:dyDescent="0.2">
      <c r="M470" s="31"/>
      <c r="N470" s="31"/>
      <c r="O470" s="31"/>
      <c r="P470" s="30"/>
      <c r="R470" s="44"/>
      <c r="S470" s="32"/>
      <c r="T470" s="32"/>
      <c r="U470" s="32"/>
    </row>
    <row r="471" spans="2:21" x14ac:dyDescent="0.2">
      <c r="M471" s="31"/>
      <c r="N471" s="31"/>
      <c r="O471" s="31"/>
      <c r="P471" s="30"/>
      <c r="R471" s="44"/>
      <c r="S471" s="32"/>
      <c r="T471" s="32"/>
      <c r="U471" s="32"/>
    </row>
    <row r="472" spans="2:21" x14ac:dyDescent="0.2">
      <c r="M472" s="31"/>
      <c r="N472" s="31"/>
      <c r="O472" s="31"/>
      <c r="P472" s="30"/>
      <c r="R472" s="44"/>
      <c r="S472" s="32"/>
      <c r="T472" s="32"/>
      <c r="U472" s="32"/>
    </row>
    <row r="473" spans="2:21" x14ac:dyDescent="0.2">
      <c r="M473" s="31"/>
      <c r="N473" s="31"/>
      <c r="O473" s="31"/>
      <c r="P473" s="30"/>
      <c r="R473" s="44"/>
      <c r="S473" s="32"/>
      <c r="T473" s="32"/>
      <c r="U473" s="32"/>
    </row>
    <row r="474" spans="2:21" x14ac:dyDescent="0.2">
      <c r="M474" s="31"/>
      <c r="N474" s="31"/>
      <c r="O474" s="31"/>
      <c r="P474" s="30"/>
      <c r="R474" s="44"/>
      <c r="S474" s="32"/>
      <c r="T474" s="32"/>
      <c r="U474" s="32"/>
    </row>
    <row r="475" spans="2:21" x14ac:dyDescent="0.2">
      <c r="M475" s="31"/>
      <c r="N475" s="31"/>
      <c r="O475" s="31"/>
      <c r="P475" s="30"/>
      <c r="R475" s="44"/>
      <c r="S475" s="32"/>
      <c r="T475" s="32"/>
      <c r="U475" s="32"/>
    </row>
    <row r="476" spans="2:21" x14ac:dyDescent="0.2">
      <c r="M476" s="31"/>
      <c r="N476" s="31"/>
      <c r="O476" s="31"/>
      <c r="P476" s="30"/>
      <c r="R476" s="44"/>
      <c r="S476" s="32"/>
      <c r="T476" s="32"/>
      <c r="U476" s="32"/>
    </row>
    <row r="477" spans="2:21" x14ac:dyDescent="0.2">
      <c r="M477" s="31"/>
      <c r="N477" s="31"/>
      <c r="O477" s="31"/>
      <c r="P477" s="30"/>
      <c r="R477" s="44"/>
      <c r="S477" s="32"/>
      <c r="T477" s="32"/>
      <c r="U477" s="32"/>
    </row>
    <row r="478" spans="2:21" x14ac:dyDescent="0.2">
      <c r="M478" s="31"/>
      <c r="N478" s="31"/>
      <c r="O478" s="31"/>
      <c r="P478" s="30"/>
      <c r="R478" s="44"/>
      <c r="S478" s="32"/>
      <c r="T478" s="32"/>
      <c r="U478" s="32"/>
    </row>
    <row r="479" spans="2:21" x14ac:dyDescent="0.2">
      <c r="M479" s="31"/>
      <c r="N479" s="31"/>
      <c r="O479" s="31"/>
      <c r="P479" s="30"/>
      <c r="R479" s="44"/>
      <c r="S479" s="32"/>
      <c r="T479" s="32"/>
      <c r="U479" s="32"/>
    </row>
    <row r="480" spans="2:21" x14ac:dyDescent="0.2">
      <c r="M480" s="31"/>
      <c r="N480" s="31"/>
      <c r="O480" s="31"/>
      <c r="P480" s="30"/>
      <c r="R480" s="44"/>
      <c r="S480" s="32"/>
      <c r="T480" s="32"/>
      <c r="U480" s="32"/>
    </row>
    <row r="481" spans="13:21" x14ac:dyDescent="0.2">
      <c r="M481" s="31"/>
      <c r="N481" s="31"/>
      <c r="O481" s="31"/>
      <c r="P481" s="30"/>
      <c r="R481" s="44"/>
      <c r="S481" s="32"/>
      <c r="T481" s="32"/>
      <c r="U481" s="32"/>
    </row>
    <row r="482" spans="13:21" x14ac:dyDescent="0.2">
      <c r="M482" s="31"/>
      <c r="N482" s="31"/>
      <c r="O482" s="31"/>
      <c r="P482" s="30"/>
      <c r="R482" s="44"/>
      <c r="S482" s="32"/>
      <c r="T482" s="32"/>
      <c r="U482" s="32"/>
    </row>
    <row r="483" spans="13:21" x14ac:dyDescent="0.2">
      <c r="M483" s="31"/>
      <c r="N483" s="31"/>
      <c r="O483" s="31"/>
      <c r="P483" s="30"/>
      <c r="R483" s="44"/>
      <c r="S483" s="32"/>
      <c r="T483" s="32"/>
      <c r="U483" s="32"/>
    </row>
    <row r="484" spans="13:21" x14ac:dyDescent="0.2">
      <c r="M484" s="31"/>
      <c r="N484" s="31"/>
      <c r="O484" s="31"/>
      <c r="P484" s="30"/>
      <c r="R484" s="44"/>
      <c r="S484" s="32"/>
      <c r="T484" s="32"/>
      <c r="U484" s="32"/>
    </row>
    <row r="485" spans="13:21" x14ac:dyDescent="0.2">
      <c r="M485" s="31"/>
      <c r="N485" s="31"/>
      <c r="O485" s="31"/>
      <c r="P485" s="30"/>
      <c r="R485" s="44"/>
      <c r="S485" s="32"/>
      <c r="T485" s="32"/>
      <c r="U485" s="32"/>
    </row>
    <row r="486" spans="13:21" x14ac:dyDescent="0.2">
      <c r="M486" s="31"/>
      <c r="N486" s="31"/>
      <c r="O486" s="31"/>
      <c r="P486" s="30"/>
      <c r="R486" s="44"/>
      <c r="S486" s="32"/>
      <c r="T486" s="32"/>
      <c r="U486" s="32"/>
    </row>
    <row r="487" spans="13:21" x14ac:dyDescent="0.2">
      <c r="M487" s="31"/>
      <c r="N487" s="31"/>
      <c r="O487" s="31"/>
      <c r="P487" s="30"/>
      <c r="R487" s="44"/>
      <c r="S487" s="32"/>
      <c r="T487" s="32"/>
      <c r="U487" s="32"/>
    </row>
    <row r="488" spans="13:21" x14ac:dyDescent="0.2">
      <c r="M488" s="31"/>
      <c r="N488" s="31"/>
      <c r="O488" s="31"/>
      <c r="P488" s="30"/>
      <c r="R488" s="44"/>
      <c r="S488" s="32"/>
      <c r="T488" s="32"/>
      <c r="U488" s="32"/>
    </row>
    <row r="489" spans="13:21" x14ac:dyDescent="0.2">
      <c r="M489" s="31"/>
      <c r="N489" s="31"/>
      <c r="O489" s="31"/>
      <c r="P489" s="30"/>
      <c r="R489" s="44"/>
      <c r="S489" s="32"/>
      <c r="T489" s="32"/>
      <c r="U489" s="32"/>
    </row>
    <row r="490" spans="13:21" x14ac:dyDescent="0.2">
      <c r="M490" s="31"/>
      <c r="N490" s="31"/>
      <c r="O490" s="31"/>
      <c r="P490" s="30"/>
      <c r="R490" s="44"/>
      <c r="S490" s="32"/>
      <c r="T490" s="32"/>
      <c r="U490" s="32"/>
    </row>
    <row r="491" spans="13:21" x14ac:dyDescent="0.2">
      <c r="M491" s="31"/>
      <c r="N491" s="31"/>
      <c r="O491" s="31"/>
      <c r="P491" s="30"/>
      <c r="R491" s="44"/>
      <c r="S491" s="32"/>
      <c r="T491" s="32"/>
      <c r="U491" s="32"/>
    </row>
    <row r="492" spans="13:21" x14ac:dyDescent="0.2">
      <c r="M492" s="31"/>
      <c r="N492" s="31"/>
      <c r="O492" s="31"/>
      <c r="P492" s="30"/>
      <c r="R492" s="44"/>
      <c r="S492" s="32"/>
      <c r="T492" s="32"/>
      <c r="U492" s="32"/>
    </row>
    <row r="493" spans="13:21" x14ac:dyDescent="0.2">
      <c r="M493" s="31"/>
      <c r="N493" s="31"/>
      <c r="O493" s="31"/>
      <c r="P493" s="30"/>
      <c r="R493" s="44"/>
      <c r="S493" s="32"/>
      <c r="T493" s="32"/>
      <c r="U493" s="32"/>
    </row>
    <row r="494" spans="13:21" x14ac:dyDescent="0.2">
      <c r="M494" s="31"/>
      <c r="N494" s="31"/>
      <c r="O494" s="31"/>
      <c r="P494" s="30"/>
      <c r="R494" s="44"/>
      <c r="S494" s="32"/>
      <c r="T494" s="32"/>
      <c r="U494" s="32"/>
    </row>
    <row r="495" spans="13:21" x14ac:dyDescent="0.2">
      <c r="M495" s="31"/>
      <c r="N495" s="31"/>
      <c r="O495" s="31"/>
      <c r="P495" s="30"/>
      <c r="R495" s="44"/>
      <c r="S495" s="32"/>
      <c r="T495" s="32"/>
      <c r="U495" s="32"/>
    </row>
    <row r="496" spans="13:21" x14ac:dyDescent="0.2">
      <c r="M496" s="31"/>
      <c r="N496" s="31"/>
      <c r="O496" s="31"/>
      <c r="P496" s="30"/>
      <c r="R496" s="44"/>
      <c r="S496" s="32"/>
      <c r="T496" s="32"/>
      <c r="U496" s="32"/>
    </row>
    <row r="497" spans="13:21" x14ac:dyDescent="0.2">
      <c r="M497" s="31"/>
      <c r="N497" s="31"/>
      <c r="O497" s="31"/>
      <c r="P497" s="30"/>
      <c r="R497" s="44"/>
      <c r="S497" s="32"/>
      <c r="T497" s="32"/>
      <c r="U497" s="32"/>
    </row>
    <row r="498" spans="13:21" x14ac:dyDescent="0.2">
      <c r="M498" s="31"/>
      <c r="N498" s="31"/>
      <c r="O498" s="31"/>
      <c r="P498" s="30"/>
      <c r="R498" s="44"/>
      <c r="S498" s="32"/>
      <c r="T498" s="32"/>
      <c r="U498" s="32"/>
    </row>
    <row r="499" spans="13:21" x14ac:dyDescent="0.2">
      <c r="M499" s="31"/>
      <c r="N499" s="31"/>
      <c r="O499" s="31"/>
      <c r="P499" s="30"/>
      <c r="R499" s="44"/>
      <c r="S499" s="32"/>
      <c r="T499" s="32"/>
      <c r="U499" s="32"/>
    </row>
    <row r="500" spans="13:21" x14ac:dyDescent="0.2">
      <c r="M500" s="31"/>
      <c r="N500" s="31"/>
      <c r="O500" s="31"/>
      <c r="P500" s="30"/>
      <c r="R500" s="44"/>
      <c r="S500" s="32"/>
      <c r="T500" s="32"/>
      <c r="U500" s="32"/>
    </row>
    <row r="501" spans="13:21" x14ac:dyDescent="0.2">
      <c r="M501" s="31"/>
      <c r="N501" s="31"/>
      <c r="O501" s="31"/>
      <c r="P501" s="30"/>
      <c r="R501" s="44"/>
      <c r="S501" s="32"/>
      <c r="T501" s="32"/>
      <c r="U501" s="32"/>
    </row>
    <row r="502" spans="13:21" x14ac:dyDescent="0.2">
      <c r="M502" s="31"/>
      <c r="N502" s="31"/>
      <c r="O502" s="31"/>
      <c r="P502" s="30"/>
      <c r="R502" s="44"/>
      <c r="S502" s="32"/>
      <c r="T502" s="32"/>
      <c r="U502" s="32"/>
    </row>
    <row r="503" spans="13:21" x14ac:dyDescent="0.2">
      <c r="M503" s="31"/>
      <c r="N503" s="31"/>
      <c r="O503" s="31"/>
      <c r="P503" s="30"/>
      <c r="R503" s="44"/>
      <c r="S503" s="32"/>
      <c r="T503" s="32"/>
      <c r="U503" s="32"/>
    </row>
    <row r="504" spans="13:21" x14ac:dyDescent="0.2">
      <c r="M504" s="31"/>
      <c r="N504" s="31"/>
      <c r="O504" s="31"/>
      <c r="P504" s="30"/>
      <c r="R504" s="44"/>
      <c r="S504" s="32"/>
      <c r="T504" s="32"/>
      <c r="U504" s="32"/>
    </row>
    <row r="505" spans="13:21" x14ac:dyDescent="0.2">
      <c r="M505" s="31"/>
      <c r="N505" s="31"/>
      <c r="O505" s="31"/>
      <c r="P505" s="30"/>
      <c r="R505" s="44"/>
      <c r="S505" s="32"/>
      <c r="T505" s="32"/>
      <c r="U505" s="32"/>
    </row>
    <row r="506" spans="13:21" x14ac:dyDescent="0.2">
      <c r="M506" s="31"/>
      <c r="N506" s="31"/>
      <c r="O506" s="31"/>
      <c r="P506" s="30"/>
      <c r="R506" s="44"/>
      <c r="S506" s="32"/>
      <c r="T506" s="32"/>
      <c r="U506" s="32"/>
    </row>
    <row r="507" spans="13:21" x14ac:dyDescent="0.2">
      <c r="M507" s="31"/>
      <c r="N507" s="31"/>
      <c r="O507" s="31"/>
      <c r="P507" s="30"/>
      <c r="R507" s="44"/>
      <c r="S507" s="32"/>
      <c r="T507" s="32"/>
      <c r="U507" s="32"/>
    </row>
    <row r="508" spans="13:21" x14ac:dyDescent="0.2">
      <c r="M508" s="31"/>
      <c r="N508" s="31"/>
      <c r="O508" s="31"/>
      <c r="P508" s="30"/>
      <c r="R508" s="44"/>
      <c r="S508" s="32"/>
      <c r="T508" s="32"/>
      <c r="U508" s="32"/>
    </row>
    <row r="509" spans="13:21" x14ac:dyDescent="0.2">
      <c r="M509" s="31"/>
      <c r="N509" s="31"/>
      <c r="O509" s="31"/>
      <c r="P509" s="30"/>
      <c r="R509" s="44"/>
      <c r="S509" s="32"/>
      <c r="T509" s="32"/>
      <c r="U509" s="32"/>
    </row>
    <row r="510" spans="13:21" x14ac:dyDescent="0.2">
      <c r="M510" s="31"/>
      <c r="N510" s="31"/>
      <c r="O510" s="31"/>
      <c r="P510" s="30"/>
      <c r="R510" s="44"/>
      <c r="S510" s="32"/>
      <c r="T510" s="32"/>
      <c r="U510" s="32"/>
    </row>
    <row r="511" spans="13:21" x14ac:dyDescent="0.2">
      <c r="M511" s="31"/>
      <c r="N511" s="31"/>
      <c r="O511" s="31"/>
      <c r="P511" s="30"/>
      <c r="R511" s="44"/>
      <c r="S511" s="32"/>
      <c r="T511" s="32"/>
      <c r="U511" s="32"/>
    </row>
    <row r="512" spans="13:21" x14ac:dyDescent="0.2">
      <c r="M512" s="31"/>
      <c r="N512" s="31"/>
      <c r="O512" s="31"/>
      <c r="P512" s="30"/>
      <c r="R512" s="44"/>
      <c r="S512" s="32"/>
      <c r="T512" s="32"/>
      <c r="U512" s="32"/>
    </row>
    <row r="513" spans="13:21" x14ac:dyDescent="0.2">
      <c r="M513" s="31"/>
      <c r="N513" s="31"/>
      <c r="O513" s="31"/>
      <c r="P513" s="30"/>
      <c r="R513" s="44"/>
      <c r="S513" s="32"/>
      <c r="T513" s="32"/>
      <c r="U513" s="32"/>
    </row>
    <row r="514" spans="13:21" x14ac:dyDescent="0.2">
      <c r="M514" s="31"/>
      <c r="N514" s="31"/>
      <c r="O514" s="31"/>
      <c r="P514" s="30"/>
      <c r="R514" s="44"/>
      <c r="S514" s="32"/>
      <c r="T514" s="32"/>
      <c r="U514" s="32"/>
    </row>
    <row r="515" spans="13:21" x14ac:dyDescent="0.2">
      <c r="M515" s="31"/>
      <c r="N515" s="31"/>
      <c r="O515" s="31"/>
      <c r="P515" s="30"/>
      <c r="R515" s="44"/>
      <c r="S515" s="32"/>
      <c r="T515" s="32"/>
      <c r="U515" s="32"/>
    </row>
    <row r="516" spans="13:21" x14ac:dyDescent="0.2">
      <c r="M516" s="31"/>
      <c r="N516" s="31"/>
      <c r="O516" s="31"/>
      <c r="P516" s="30"/>
      <c r="R516" s="44"/>
      <c r="S516" s="32"/>
      <c r="T516" s="32"/>
      <c r="U516" s="32"/>
    </row>
    <row r="517" spans="13:21" x14ac:dyDescent="0.2">
      <c r="M517" s="31"/>
      <c r="N517" s="31"/>
      <c r="O517" s="31"/>
      <c r="P517" s="30"/>
      <c r="R517" s="44"/>
      <c r="S517" s="32"/>
      <c r="T517" s="32"/>
      <c r="U517" s="32"/>
    </row>
    <row r="518" spans="13:21" x14ac:dyDescent="0.2">
      <c r="M518" s="31"/>
      <c r="N518" s="31"/>
      <c r="O518" s="31"/>
      <c r="P518" s="30"/>
      <c r="R518" s="44"/>
      <c r="S518" s="32"/>
      <c r="T518" s="32"/>
      <c r="U518" s="32"/>
    </row>
    <row r="519" spans="13:21" x14ac:dyDescent="0.2">
      <c r="M519" s="31"/>
      <c r="N519" s="31"/>
      <c r="O519" s="31"/>
      <c r="P519" s="30"/>
      <c r="R519" s="44"/>
      <c r="S519" s="32"/>
      <c r="T519" s="32"/>
      <c r="U519" s="32"/>
    </row>
    <row r="520" spans="13:21" x14ac:dyDescent="0.2">
      <c r="M520" s="31"/>
      <c r="N520" s="31"/>
      <c r="O520" s="31"/>
      <c r="P520" s="30"/>
      <c r="R520" s="44"/>
      <c r="S520" s="32"/>
      <c r="T520" s="32"/>
      <c r="U520" s="32"/>
    </row>
    <row r="521" spans="13:21" x14ac:dyDescent="0.2">
      <c r="M521" s="31"/>
      <c r="N521" s="31"/>
      <c r="O521" s="31"/>
      <c r="P521" s="30"/>
      <c r="R521" s="44"/>
      <c r="S521" s="32"/>
      <c r="T521" s="32"/>
      <c r="U521" s="32"/>
    </row>
    <row r="522" spans="13:21" x14ac:dyDescent="0.2">
      <c r="M522" s="31"/>
      <c r="N522" s="31"/>
      <c r="O522" s="31"/>
      <c r="P522" s="30"/>
      <c r="R522" s="44"/>
      <c r="S522" s="32"/>
      <c r="T522" s="32"/>
      <c r="U522" s="32"/>
    </row>
    <row r="523" spans="13:21" x14ac:dyDescent="0.2">
      <c r="M523" s="31"/>
      <c r="N523" s="31"/>
      <c r="O523" s="31"/>
      <c r="P523" s="30"/>
      <c r="R523" s="44"/>
      <c r="S523" s="32"/>
      <c r="T523" s="32"/>
      <c r="U523" s="32"/>
    </row>
    <row r="524" spans="13:21" x14ac:dyDescent="0.2">
      <c r="M524" s="31"/>
      <c r="N524" s="31"/>
      <c r="O524" s="31"/>
      <c r="P524" s="30"/>
      <c r="R524" s="44"/>
      <c r="S524" s="32"/>
      <c r="T524" s="32"/>
      <c r="U524" s="32"/>
    </row>
    <row r="525" spans="13:21" x14ac:dyDescent="0.2">
      <c r="M525" s="31"/>
      <c r="N525" s="31"/>
      <c r="O525" s="31"/>
      <c r="P525" s="30"/>
      <c r="R525" s="44"/>
      <c r="S525" s="32"/>
      <c r="T525" s="32"/>
      <c r="U525" s="32"/>
    </row>
    <row r="526" spans="13:21" x14ac:dyDescent="0.2">
      <c r="M526" s="31"/>
      <c r="N526" s="31"/>
      <c r="O526" s="31"/>
      <c r="P526" s="30"/>
      <c r="R526" s="44"/>
      <c r="S526" s="32"/>
      <c r="T526" s="32"/>
      <c r="U526" s="32"/>
    </row>
    <row r="527" spans="13:21" x14ac:dyDescent="0.2">
      <c r="M527" s="31"/>
      <c r="N527" s="31"/>
      <c r="O527" s="31"/>
      <c r="P527" s="30"/>
      <c r="R527" s="44"/>
      <c r="S527" s="32"/>
      <c r="T527" s="32"/>
      <c r="U527" s="32"/>
    </row>
    <row r="528" spans="13:21" x14ac:dyDescent="0.2">
      <c r="M528" s="31"/>
      <c r="N528" s="31"/>
      <c r="O528" s="31"/>
      <c r="P528" s="30"/>
      <c r="R528" s="44"/>
      <c r="S528" s="32"/>
      <c r="T528" s="32"/>
      <c r="U528" s="32"/>
    </row>
    <row r="529" spans="13:21" x14ac:dyDescent="0.2">
      <c r="M529" s="31"/>
      <c r="N529" s="31"/>
      <c r="O529" s="31"/>
      <c r="P529" s="30"/>
      <c r="R529" s="44"/>
      <c r="S529" s="32"/>
      <c r="T529" s="32"/>
      <c r="U529" s="32"/>
    </row>
    <row r="530" spans="13:21" x14ac:dyDescent="0.2">
      <c r="M530" s="31"/>
      <c r="N530" s="31"/>
      <c r="O530" s="31"/>
      <c r="P530" s="30"/>
      <c r="R530" s="44"/>
      <c r="S530" s="32"/>
      <c r="T530" s="32"/>
      <c r="U530" s="32"/>
    </row>
    <row r="531" spans="13:21" x14ac:dyDescent="0.2">
      <c r="M531" s="31"/>
      <c r="N531" s="31"/>
      <c r="O531" s="31"/>
      <c r="P531" s="30"/>
      <c r="R531" s="44"/>
      <c r="S531" s="32"/>
      <c r="T531" s="32"/>
      <c r="U531" s="32"/>
    </row>
    <row r="532" spans="13:21" x14ac:dyDescent="0.2">
      <c r="M532" s="31"/>
      <c r="N532" s="31"/>
      <c r="O532" s="31"/>
      <c r="P532" s="30"/>
      <c r="R532" s="44"/>
      <c r="S532" s="32"/>
      <c r="T532" s="32"/>
      <c r="U532" s="32"/>
    </row>
    <row r="533" spans="13:21" x14ac:dyDescent="0.2">
      <c r="M533" s="31"/>
      <c r="N533" s="31"/>
      <c r="O533" s="31"/>
      <c r="P533" s="30"/>
      <c r="R533" s="44"/>
      <c r="S533" s="32"/>
      <c r="T533" s="32"/>
      <c r="U533" s="32"/>
    </row>
    <row r="534" spans="13:21" x14ac:dyDescent="0.2">
      <c r="M534" s="31"/>
      <c r="N534" s="31"/>
      <c r="O534" s="31"/>
      <c r="P534" s="30"/>
      <c r="R534" s="44"/>
      <c r="S534" s="32"/>
      <c r="T534" s="32"/>
      <c r="U534" s="32"/>
    </row>
    <row r="535" spans="13:21" x14ac:dyDescent="0.2">
      <c r="M535" s="31"/>
      <c r="N535" s="31"/>
      <c r="O535" s="31"/>
      <c r="P535" s="30"/>
      <c r="R535" s="44"/>
      <c r="S535" s="32"/>
      <c r="T535" s="32"/>
      <c r="U535" s="32"/>
    </row>
    <row r="536" spans="13:21" x14ac:dyDescent="0.2">
      <c r="M536" s="31"/>
      <c r="N536" s="31"/>
      <c r="O536" s="31"/>
      <c r="P536" s="30"/>
      <c r="R536" s="44"/>
      <c r="S536" s="32"/>
      <c r="T536" s="32"/>
      <c r="U536" s="32"/>
    </row>
    <row r="537" spans="13:21" x14ac:dyDescent="0.2">
      <c r="M537" s="31"/>
      <c r="N537" s="31"/>
      <c r="O537" s="31"/>
      <c r="P537" s="30"/>
      <c r="R537" s="44"/>
      <c r="S537" s="32"/>
      <c r="T537" s="32"/>
      <c r="U537" s="32"/>
    </row>
    <row r="538" spans="13:21" x14ac:dyDescent="0.2">
      <c r="M538" s="31"/>
      <c r="N538" s="31"/>
      <c r="O538" s="31"/>
      <c r="P538" s="30"/>
      <c r="R538" s="44"/>
      <c r="S538" s="32"/>
      <c r="T538" s="32"/>
      <c r="U538" s="32"/>
    </row>
    <row r="539" spans="13:21" x14ac:dyDescent="0.2">
      <c r="M539" s="31"/>
      <c r="N539" s="31"/>
      <c r="O539" s="31"/>
      <c r="P539" s="30"/>
      <c r="R539" s="44"/>
      <c r="S539" s="32"/>
      <c r="T539" s="32"/>
      <c r="U539" s="32"/>
    </row>
    <row r="540" spans="13:21" x14ac:dyDescent="0.2">
      <c r="M540" s="31"/>
      <c r="N540" s="31"/>
      <c r="O540" s="31"/>
      <c r="P540" s="30"/>
      <c r="R540" s="44"/>
      <c r="S540" s="32"/>
      <c r="T540" s="32"/>
      <c r="U540" s="32"/>
    </row>
    <row r="541" spans="13:21" x14ac:dyDescent="0.2">
      <c r="M541" s="31"/>
      <c r="N541" s="31"/>
      <c r="O541" s="31"/>
      <c r="P541" s="30"/>
      <c r="R541" s="44"/>
      <c r="S541" s="32"/>
      <c r="T541" s="32"/>
      <c r="U541" s="32"/>
    </row>
    <row r="542" spans="13:21" x14ac:dyDescent="0.2">
      <c r="M542" s="31"/>
      <c r="N542" s="31"/>
      <c r="O542" s="31"/>
      <c r="P542" s="30"/>
      <c r="R542" s="44"/>
      <c r="S542" s="32"/>
      <c r="T542" s="32"/>
      <c r="U542" s="32"/>
    </row>
    <row r="543" spans="13:21" x14ac:dyDescent="0.2">
      <c r="M543" s="31"/>
      <c r="N543" s="31"/>
      <c r="O543" s="31"/>
      <c r="P543" s="30"/>
      <c r="R543" s="44"/>
      <c r="S543" s="32"/>
      <c r="T543" s="32"/>
      <c r="U543" s="32"/>
    </row>
    <row r="544" spans="13:21" x14ac:dyDescent="0.2">
      <c r="M544" s="31"/>
      <c r="N544" s="31"/>
      <c r="O544" s="31"/>
      <c r="P544" s="30"/>
      <c r="R544" s="44"/>
      <c r="S544" s="32"/>
      <c r="T544" s="32"/>
      <c r="U544" s="32"/>
    </row>
    <row r="545" spans="13:21" x14ac:dyDescent="0.2">
      <c r="M545" s="31"/>
      <c r="N545" s="31"/>
      <c r="O545" s="31"/>
      <c r="P545" s="30"/>
      <c r="R545" s="44"/>
      <c r="S545" s="32"/>
      <c r="T545" s="32"/>
      <c r="U545" s="32"/>
    </row>
    <row r="546" spans="13:21" x14ac:dyDescent="0.2">
      <c r="M546" s="31"/>
      <c r="N546" s="31"/>
      <c r="O546" s="31"/>
      <c r="P546" s="30"/>
      <c r="R546" s="44"/>
      <c r="S546" s="32"/>
      <c r="T546" s="32"/>
      <c r="U546" s="32"/>
    </row>
    <row r="547" spans="13:21" x14ac:dyDescent="0.2">
      <c r="M547" s="31"/>
      <c r="N547" s="31"/>
      <c r="O547" s="31"/>
      <c r="P547" s="30"/>
      <c r="R547" s="44"/>
      <c r="S547" s="32"/>
      <c r="T547" s="32"/>
      <c r="U547" s="32"/>
    </row>
    <row r="548" spans="13:21" x14ac:dyDescent="0.2">
      <c r="M548" s="31"/>
      <c r="N548" s="31"/>
      <c r="O548" s="31"/>
      <c r="P548" s="30"/>
      <c r="R548" s="44"/>
      <c r="S548" s="32"/>
      <c r="T548" s="32"/>
      <c r="U548" s="32"/>
    </row>
    <row r="549" spans="13:21" x14ac:dyDescent="0.2">
      <c r="M549" s="31"/>
      <c r="N549" s="31"/>
      <c r="O549" s="31"/>
      <c r="P549" s="30"/>
      <c r="R549" s="44"/>
      <c r="S549" s="32"/>
      <c r="T549" s="32"/>
      <c r="U549" s="32"/>
    </row>
    <row r="550" spans="13:21" x14ac:dyDescent="0.2">
      <c r="M550" s="31"/>
      <c r="N550" s="31"/>
      <c r="O550" s="31"/>
      <c r="P550" s="30"/>
      <c r="R550" s="44"/>
      <c r="S550" s="32"/>
      <c r="T550" s="32"/>
      <c r="U550" s="32"/>
    </row>
    <row r="551" spans="13:21" x14ac:dyDescent="0.2">
      <c r="M551" s="31"/>
      <c r="N551" s="31"/>
      <c r="O551" s="31"/>
      <c r="P551" s="30"/>
      <c r="R551" s="44"/>
      <c r="S551" s="32"/>
      <c r="T551" s="32"/>
      <c r="U551" s="32"/>
    </row>
    <row r="552" spans="13:21" x14ac:dyDescent="0.2">
      <c r="M552" s="31"/>
      <c r="N552" s="31"/>
      <c r="O552" s="31"/>
      <c r="P552" s="30"/>
      <c r="R552" s="44"/>
      <c r="S552" s="32"/>
      <c r="T552" s="32"/>
      <c r="U552" s="32"/>
    </row>
    <row r="553" spans="13:21" x14ac:dyDescent="0.2">
      <c r="M553" s="31"/>
      <c r="N553" s="31"/>
      <c r="O553" s="31"/>
      <c r="P553" s="30"/>
      <c r="R553" s="44"/>
      <c r="S553" s="32"/>
      <c r="T553" s="32"/>
      <c r="U553" s="32"/>
    </row>
    <row r="554" spans="13:21" x14ac:dyDescent="0.2">
      <c r="M554" s="31"/>
      <c r="N554" s="31"/>
      <c r="O554" s="31"/>
      <c r="P554" s="30"/>
      <c r="R554" s="44"/>
      <c r="S554" s="32"/>
      <c r="T554" s="32"/>
      <c r="U554" s="32"/>
    </row>
    <row r="555" spans="13:21" x14ac:dyDescent="0.2">
      <c r="M555" s="31"/>
      <c r="N555" s="31"/>
      <c r="O555" s="31"/>
      <c r="P555" s="30"/>
      <c r="R555" s="44"/>
      <c r="S555" s="32"/>
      <c r="T555" s="32"/>
      <c r="U555" s="32"/>
    </row>
    <row r="556" spans="13:21" x14ac:dyDescent="0.2">
      <c r="M556" s="31"/>
      <c r="N556" s="31"/>
      <c r="O556" s="31"/>
      <c r="P556" s="30"/>
      <c r="R556" s="44"/>
      <c r="S556" s="32"/>
      <c r="T556" s="32"/>
      <c r="U556" s="32"/>
    </row>
    <row r="557" spans="13:21" x14ac:dyDescent="0.2">
      <c r="M557" s="31"/>
      <c r="N557" s="31"/>
      <c r="O557" s="31"/>
      <c r="P557" s="30"/>
      <c r="R557" s="44"/>
      <c r="S557" s="32"/>
      <c r="T557" s="32"/>
      <c r="U557" s="32"/>
    </row>
    <row r="558" spans="13:21" x14ac:dyDescent="0.2">
      <c r="M558" s="31"/>
      <c r="N558" s="31"/>
      <c r="O558" s="31"/>
      <c r="P558" s="30"/>
      <c r="R558" s="44"/>
      <c r="S558" s="32"/>
      <c r="T558" s="32"/>
      <c r="U558" s="32"/>
    </row>
    <row r="559" spans="13:21" x14ac:dyDescent="0.2">
      <c r="M559" s="31"/>
      <c r="N559" s="31"/>
      <c r="O559" s="31"/>
      <c r="P559" s="30"/>
      <c r="R559" s="44"/>
      <c r="S559" s="32"/>
      <c r="T559" s="32"/>
      <c r="U559" s="32"/>
    </row>
    <row r="560" spans="13:21" x14ac:dyDescent="0.2">
      <c r="M560" s="31"/>
      <c r="N560" s="31"/>
      <c r="O560" s="31"/>
      <c r="P560" s="30"/>
      <c r="R560" s="44"/>
      <c r="S560" s="32"/>
      <c r="T560" s="32"/>
      <c r="U560" s="32"/>
    </row>
    <row r="561" spans="13:21" x14ac:dyDescent="0.2">
      <c r="M561" s="31"/>
      <c r="N561" s="31"/>
      <c r="O561" s="31"/>
      <c r="P561" s="30"/>
      <c r="R561" s="44"/>
      <c r="S561" s="32"/>
      <c r="T561" s="32"/>
      <c r="U561" s="32"/>
    </row>
    <row r="562" spans="13:21" x14ac:dyDescent="0.2">
      <c r="M562" s="31"/>
      <c r="N562" s="31"/>
      <c r="O562" s="31"/>
      <c r="P562" s="30"/>
      <c r="R562" s="44"/>
      <c r="S562" s="32"/>
      <c r="T562" s="32"/>
      <c r="U562" s="32"/>
    </row>
    <row r="563" spans="13:21" x14ac:dyDescent="0.2">
      <c r="M563" s="31"/>
      <c r="N563" s="31"/>
      <c r="O563" s="31"/>
      <c r="P563" s="30"/>
      <c r="R563" s="44"/>
      <c r="S563" s="32"/>
      <c r="T563" s="32"/>
      <c r="U563" s="32"/>
    </row>
    <row r="564" spans="13:21" x14ac:dyDescent="0.2">
      <c r="M564" s="31"/>
      <c r="N564" s="31"/>
      <c r="O564" s="31"/>
      <c r="P564" s="30"/>
      <c r="R564" s="44"/>
      <c r="S564" s="32"/>
      <c r="T564" s="32"/>
      <c r="U564" s="32"/>
    </row>
    <row r="565" spans="13:21" x14ac:dyDescent="0.2">
      <c r="M565" s="31"/>
      <c r="N565" s="31"/>
      <c r="O565" s="31"/>
      <c r="P565" s="30"/>
      <c r="R565" s="44"/>
      <c r="S565" s="32"/>
      <c r="T565" s="32"/>
      <c r="U565" s="32"/>
    </row>
    <row r="566" spans="13:21" x14ac:dyDescent="0.2">
      <c r="M566" s="31"/>
      <c r="N566" s="31"/>
      <c r="O566" s="31"/>
      <c r="P566" s="30"/>
      <c r="R566" s="44"/>
      <c r="S566" s="32"/>
      <c r="T566" s="32"/>
      <c r="U566" s="32"/>
    </row>
    <row r="567" spans="13:21" x14ac:dyDescent="0.2">
      <c r="M567" s="31"/>
      <c r="N567" s="31"/>
      <c r="O567" s="31"/>
      <c r="P567" s="30"/>
      <c r="R567" s="44"/>
      <c r="S567" s="32"/>
      <c r="T567" s="32"/>
      <c r="U567" s="32"/>
    </row>
    <row r="568" spans="13:21" x14ac:dyDescent="0.2">
      <c r="M568" s="31"/>
      <c r="N568" s="31"/>
      <c r="O568" s="31"/>
      <c r="P568" s="30"/>
      <c r="R568" s="44"/>
      <c r="S568" s="32"/>
      <c r="T568" s="32"/>
      <c r="U568" s="32"/>
    </row>
    <row r="569" spans="13:21" x14ac:dyDescent="0.2">
      <c r="M569" s="31"/>
      <c r="N569" s="31"/>
      <c r="O569" s="31"/>
      <c r="P569" s="30"/>
      <c r="R569" s="44"/>
      <c r="S569" s="32"/>
      <c r="T569" s="32"/>
      <c r="U569" s="32"/>
    </row>
    <row r="570" spans="13:21" x14ac:dyDescent="0.2">
      <c r="M570" s="31"/>
      <c r="N570" s="31"/>
      <c r="O570" s="31"/>
      <c r="P570" s="30"/>
      <c r="R570" s="44"/>
      <c r="S570" s="32"/>
      <c r="T570" s="32"/>
      <c r="U570" s="32"/>
    </row>
    <row r="571" spans="13:21" x14ac:dyDescent="0.2">
      <c r="M571" s="31"/>
      <c r="N571" s="31"/>
      <c r="O571" s="31"/>
      <c r="P571" s="30"/>
      <c r="R571" s="44"/>
      <c r="S571" s="32"/>
      <c r="T571" s="32"/>
      <c r="U571" s="32"/>
    </row>
    <row r="572" spans="13:21" x14ac:dyDescent="0.2">
      <c r="M572" s="31"/>
      <c r="N572" s="31"/>
      <c r="O572" s="31"/>
      <c r="P572" s="30"/>
      <c r="R572" s="44"/>
      <c r="S572" s="32"/>
      <c r="T572" s="32"/>
      <c r="U572" s="32"/>
    </row>
    <row r="573" spans="13:21" x14ac:dyDescent="0.2">
      <c r="M573" s="31"/>
      <c r="N573" s="31"/>
      <c r="O573" s="31"/>
      <c r="P573" s="30"/>
      <c r="R573" s="44"/>
      <c r="S573" s="32"/>
      <c r="T573" s="32"/>
      <c r="U573" s="32"/>
    </row>
    <row r="574" spans="13:21" x14ac:dyDescent="0.2">
      <c r="M574" s="31"/>
      <c r="N574" s="31"/>
      <c r="O574" s="31"/>
      <c r="P574" s="30"/>
      <c r="R574" s="44"/>
      <c r="S574" s="32"/>
      <c r="T574" s="32"/>
      <c r="U574" s="32"/>
    </row>
    <row r="575" spans="13:21" x14ac:dyDescent="0.2">
      <c r="M575" s="31"/>
      <c r="N575" s="31"/>
      <c r="O575" s="31"/>
      <c r="P575" s="30"/>
      <c r="R575" s="44"/>
      <c r="S575" s="32"/>
      <c r="T575" s="32"/>
      <c r="U575" s="32"/>
    </row>
    <row r="576" spans="13:21" x14ac:dyDescent="0.2">
      <c r="M576" s="31"/>
      <c r="N576" s="31"/>
      <c r="O576" s="31"/>
      <c r="P576" s="30"/>
      <c r="R576" s="44"/>
      <c r="S576" s="32"/>
      <c r="T576" s="32"/>
      <c r="U576" s="32"/>
    </row>
    <row r="577" spans="13:21" x14ac:dyDescent="0.2">
      <c r="M577" s="31"/>
      <c r="N577" s="31"/>
      <c r="O577" s="31"/>
      <c r="P577" s="30"/>
      <c r="R577" s="44"/>
      <c r="S577" s="32"/>
      <c r="T577" s="32"/>
      <c r="U577" s="32"/>
    </row>
    <row r="578" spans="13:21" x14ac:dyDescent="0.2">
      <c r="M578" s="31"/>
      <c r="N578" s="31"/>
      <c r="O578" s="31"/>
      <c r="P578" s="30"/>
      <c r="R578" s="44"/>
      <c r="S578" s="32"/>
      <c r="T578" s="32"/>
      <c r="U578" s="32"/>
    </row>
    <row r="579" spans="13:21" x14ac:dyDescent="0.2">
      <c r="M579" s="31"/>
      <c r="N579" s="31"/>
      <c r="O579" s="31"/>
      <c r="P579" s="30"/>
      <c r="R579" s="44"/>
      <c r="S579" s="32"/>
      <c r="T579" s="32"/>
      <c r="U579" s="32"/>
    </row>
    <row r="580" spans="13:21" x14ac:dyDescent="0.2">
      <c r="M580" s="31"/>
      <c r="N580" s="31"/>
      <c r="O580" s="31"/>
      <c r="P580" s="30"/>
      <c r="R580" s="44"/>
      <c r="S580" s="32"/>
      <c r="T580" s="32"/>
      <c r="U580" s="32"/>
    </row>
    <row r="581" spans="13:21" x14ac:dyDescent="0.2">
      <c r="M581" s="31"/>
      <c r="N581" s="31"/>
      <c r="O581" s="31"/>
      <c r="P581" s="30"/>
      <c r="R581" s="44"/>
      <c r="S581" s="32"/>
      <c r="T581" s="32"/>
      <c r="U581" s="32"/>
    </row>
    <row r="582" spans="13:21" x14ac:dyDescent="0.2">
      <c r="M582" s="31"/>
      <c r="N582" s="31"/>
      <c r="O582" s="31"/>
      <c r="P582" s="30"/>
      <c r="R582" s="44"/>
      <c r="S582" s="32"/>
      <c r="T582" s="32"/>
      <c r="U582" s="32"/>
    </row>
    <row r="583" spans="13:21" x14ac:dyDescent="0.2">
      <c r="M583" s="31"/>
      <c r="N583" s="31"/>
      <c r="O583" s="31"/>
      <c r="P583" s="30"/>
      <c r="R583" s="44"/>
      <c r="S583" s="32"/>
      <c r="T583" s="32"/>
      <c r="U583" s="32"/>
    </row>
    <row r="584" spans="13:21" x14ac:dyDescent="0.2">
      <c r="M584" s="31"/>
      <c r="N584" s="31"/>
      <c r="O584" s="31"/>
      <c r="P584" s="30"/>
      <c r="R584" s="44"/>
      <c r="S584" s="32"/>
      <c r="T584" s="32"/>
      <c r="U584" s="32"/>
    </row>
    <row r="585" spans="13:21" x14ac:dyDescent="0.2">
      <c r="M585" s="31"/>
      <c r="N585" s="31"/>
      <c r="O585" s="31"/>
      <c r="P585" s="30"/>
      <c r="R585" s="44"/>
      <c r="S585" s="32"/>
      <c r="T585" s="32"/>
      <c r="U585" s="32"/>
    </row>
    <row r="586" spans="13:21" x14ac:dyDescent="0.2">
      <c r="M586" s="31"/>
      <c r="N586" s="31"/>
      <c r="O586" s="31"/>
      <c r="P586" s="30"/>
      <c r="R586" s="44"/>
      <c r="S586" s="32"/>
      <c r="T586" s="32"/>
      <c r="U586" s="32"/>
    </row>
    <row r="587" spans="13:21" x14ac:dyDescent="0.2">
      <c r="M587" s="31"/>
      <c r="N587" s="31"/>
      <c r="O587" s="31"/>
      <c r="P587" s="30"/>
      <c r="R587" s="44"/>
      <c r="S587" s="32"/>
      <c r="T587" s="32"/>
      <c r="U587" s="32"/>
    </row>
    <row r="588" spans="13:21" x14ac:dyDescent="0.2">
      <c r="M588" s="31"/>
      <c r="N588" s="31"/>
      <c r="O588" s="31"/>
      <c r="P588" s="30"/>
      <c r="R588" s="44"/>
      <c r="S588" s="32"/>
      <c r="T588" s="32"/>
      <c r="U588" s="32"/>
    </row>
    <row r="589" spans="13:21" x14ac:dyDescent="0.2">
      <c r="M589" s="31"/>
      <c r="N589" s="31"/>
      <c r="O589" s="31"/>
      <c r="P589" s="30"/>
      <c r="R589" s="44"/>
      <c r="S589" s="32"/>
      <c r="T589" s="32"/>
      <c r="U589" s="32"/>
    </row>
    <row r="590" spans="13:21" x14ac:dyDescent="0.2">
      <c r="M590" s="31"/>
      <c r="N590" s="31"/>
      <c r="O590" s="31"/>
      <c r="P590" s="30"/>
      <c r="R590" s="44"/>
      <c r="S590" s="32"/>
      <c r="T590" s="32"/>
      <c r="U590" s="32"/>
    </row>
    <row r="591" spans="13:21" x14ac:dyDescent="0.2">
      <c r="M591" s="31"/>
      <c r="N591" s="31"/>
      <c r="O591" s="31"/>
      <c r="P591" s="30"/>
      <c r="R591" s="44"/>
      <c r="S591" s="32"/>
      <c r="T591" s="32"/>
      <c r="U591" s="32"/>
    </row>
    <row r="592" spans="13:21" x14ac:dyDescent="0.2">
      <c r="M592" s="31"/>
      <c r="N592" s="31"/>
      <c r="O592" s="31"/>
      <c r="P592" s="30"/>
      <c r="R592" s="44"/>
      <c r="S592" s="32"/>
      <c r="T592" s="32"/>
      <c r="U592" s="32"/>
    </row>
    <row r="593" spans="13:21" x14ac:dyDescent="0.2">
      <c r="M593" s="31"/>
      <c r="N593" s="31"/>
      <c r="O593" s="31"/>
      <c r="P593" s="30"/>
      <c r="R593" s="44"/>
      <c r="S593" s="32"/>
      <c r="T593" s="32"/>
      <c r="U593" s="32"/>
    </row>
    <row r="594" spans="13:21" x14ac:dyDescent="0.2">
      <c r="M594" s="31"/>
      <c r="N594" s="31"/>
      <c r="O594" s="31"/>
      <c r="P594" s="30"/>
      <c r="R594" s="44"/>
      <c r="S594" s="32"/>
      <c r="T594" s="32"/>
      <c r="U594" s="32"/>
    </row>
    <row r="595" spans="13:21" x14ac:dyDescent="0.2">
      <c r="M595" s="31"/>
      <c r="N595" s="31"/>
      <c r="O595" s="31"/>
      <c r="P595" s="30"/>
      <c r="R595" s="44"/>
      <c r="S595" s="32"/>
      <c r="T595" s="32"/>
      <c r="U595" s="32"/>
    </row>
    <row r="596" spans="13:21" x14ac:dyDescent="0.2">
      <c r="M596" s="31"/>
      <c r="N596" s="31"/>
      <c r="O596" s="31"/>
      <c r="P596" s="30"/>
      <c r="R596" s="44"/>
      <c r="S596" s="32"/>
      <c r="T596" s="32"/>
      <c r="U596" s="32"/>
    </row>
    <row r="597" spans="13:21" x14ac:dyDescent="0.2">
      <c r="M597" s="31"/>
      <c r="N597" s="31"/>
      <c r="O597" s="31"/>
      <c r="P597" s="30"/>
      <c r="R597" s="44"/>
      <c r="S597" s="32"/>
      <c r="T597" s="32"/>
      <c r="U597" s="32"/>
    </row>
    <row r="598" spans="13:21" x14ac:dyDescent="0.2">
      <c r="M598" s="31"/>
      <c r="N598" s="31"/>
      <c r="O598" s="31"/>
      <c r="P598" s="30"/>
      <c r="R598" s="44"/>
      <c r="S598" s="32"/>
      <c r="T598" s="32"/>
      <c r="U598" s="32"/>
    </row>
    <row r="599" spans="13:21" x14ac:dyDescent="0.2">
      <c r="M599" s="31"/>
      <c r="N599" s="31"/>
      <c r="O599" s="31"/>
      <c r="P599" s="30"/>
      <c r="R599" s="44"/>
      <c r="S599" s="32"/>
      <c r="T599" s="32"/>
      <c r="U599" s="32"/>
    </row>
    <row r="600" spans="13:21" x14ac:dyDescent="0.2">
      <c r="M600" s="31"/>
      <c r="N600" s="31"/>
      <c r="O600" s="31"/>
      <c r="P600" s="30"/>
      <c r="R600" s="44"/>
      <c r="S600" s="32"/>
      <c r="T600" s="32"/>
      <c r="U600" s="32"/>
    </row>
    <row r="601" spans="13:21" x14ac:dyDescent="0.2">
      <c r="M601" s="31"/>
      <c r="N601" s="31"/>
      <c r="O601" s="31"/>
      <c r="P601" s="30"/>
      <c r="R601" s="44"/>
      <c r="S601" s="32"/>
      <c r="T601" s="32"/>
      <c r="U601" s="32"/>
    </row>
    <row r="602" spans="13:21" x14ac:dyDescent="0.2">
      <c r="M602" s="31"/>
      <c r="N602" s="31"/>
      <c r="O602" s="31"/>
      <c r="P602" s="30"/>
      <c r="R602" s="44"/>
      <c r="S602" s="32"/>
      <c r="T602" s="32"/>
      <c r="U602" s="32"/>
    </row>
    <row r="603" spans="13:21" x14ac:dyDescent="0.2">
      <c r="M603" s="31"/>
      <c r="N603" s="31"/>
      <c r="O603" s="31"/>
      <c r="P603" s="30"/>
      <c r="R603" s="44"/>
      <c r="S603" s="32"/>
      <c r="T603" s="32"/>
      <c r="U603" s="32"/>
    </row>
    <row r="604" spans="13:21" x14ac:dyDescent="0.2">
      <c r="M604" s="31"/>
      <c r="N604" s="31"/>
      <c r="O604" s="31"/>
      <c r="P604" s="30"/>
      <c r="R604" s="44"/>
      <c r="S604" s="32"/>
      <c r="T604" s="32"/>
      <c r="U604" s="32"/>
    </row>
    <row r="605" spans="13:21" x14ac:dyDescent="0.2">
      <c r="M605" s="31"/>
      <c r="N605" s="31"/>
      <c r="O605" s="31"/>
      <c r="P605" s="30"/>
      <c r="R605" s="44"/>
      <c r="S605" s="32"/>
      <c r="T605" s="32"/>
      <c r="U605" s="32"/>
    </row>
    <row r="606" spans="13:21" x14ac:dyDescent="0.2">
      <c r="M606" s="31"/>
      <c r="N606" s="31"/>
      <c r="O606" s="31"/>
      <c r="P606" s="30"/>
      <c r="R606" s="44"/>
      <c r="S606" s="32"/>
      <c r="T606" s="32"/>
      <c r="U606" s="32"/>
    </row>
    <row r="607" spans="13:21" x14ac:dyDescent="0.2">
      <c r="M607" s="31"/>
      <c r="N607" s="31"/>
      <c r="O607" s="31"/>
      <c r="P607" s="30"/>
      <c r="R607" s="44"/>
      <c r="S607" s="32"/>
      <c r="T607" s="32"/>
      <c r="U607" s="32"/>
    </row>
    <row r="608" spans="13:21" x14ac:dyDescent="0.2">
      <c r="M608" s="31"/>
      <c r="N608" s="31"/>
      <c r="O608" s="31"/>
      <c r="P608" s="30"/>
      <c r="R608" s="44"/>
      <c r="S608" s="32"/>
      <c r="T608" s="32"/>
      <c r="U608" s="32"/>
    </row>
    <row r="609" spans="13:21" x14ac:dyDescent="0.2">
      <c r="M609" s="31"/>
      <c r="N609" s="31"/>
      <c r="O609" s="31"/>
      <c r="P609" s="30"/>
      <c r="R609" s="44"/>
      <c r="S609" s="32"/>
      <c r="T609" s="32"/>
      <c r="U609" s="32"/>
    </row>
    <row r="610" spans="13:21" x14ac:dyDescent="0.2">
      <c r="M610" s="31"/>
      <c r="N610" s="31"/>
      <c r="O610" s="31"/>
      <c r="P610" s="30"/>
      <c r="R610" s="44"/>
      <c r="S610" s="32"/>
      <c r="T610" s="32"/>
      <c r="U610" s="32"/>
    </row>
    <row r="611" spans="13:21" x14ac:dyDescent="0.2">
      <c r="M611" s="31"/>
      <c r="N611" s="31"/>
      <c r="O611" s="31"/>
      <c r="P611" s="30"/>
      <c r="R611" s="44"/>
      <c r="S611" s="32"/>
      <c r="T611" s="32"/>
      <c r="U611" s="32"/>
    </row>
    <row r="612" spans="13:21" x14ac:dyDescent="0.2">
      <c r="M612" s="31"/>
      <c r="N612" s="31"/>
      <c r="O612" s="31"/>
      <c r="P612" s="30"/>
      <c r="R612" s="44"/>
      <c r="S612" s="32"/>
      <c r="T612" s="32"/>
      <c r="U612" s="32"/>
    </row>
    <row r="613" spans="13:21" x14ac:dyDescent="0.2">
      <c r="M613" s="31"/>
      <c r="N613" s="31"/>
      <c r="O613" s="31"/>
      <c r="P613" s="30"/>
      <c r="R613" s="44"/>
      <c r="S613" s="32"/>
      <c r="T613" s="32"/>
      <c r="U613" s="32"/>
    </row>
    <row r="614" spans="13:21" x14ac:dyDescent="0.2">
      <c r="M614" s="31"/>
      <c r="N614" s="31"/>
      <c r="O614" s="31"/>
      <c r="P614" s="30"/>
      <c r="R614" s="44"/>
      <c r="S614" s="32"/>
      <c r="T614" s="32"/>
      <c r="U614" s="32"/>
    </row>
    <row r="615" spans="13:21" x14ac:dyDescent="0.2">
      <c r="M615" s="31"/>
      <c r="N615" s="31"/>
      <c r="O615" s="31"/>
      <c r="P615" s="30"/>
      <c r="R615" s="44"/>
      <c r="S615" s="32"/>
      <c r="T615" s="32"/>
      <c r="U615" s="32"/>
    </row>
    <row r="616" spans="13:21" x14ac:dyDescent="0.2">
      <c r="M616" s="31"/>
      <c r="N616" s="31"/>
      <c r="O616" s="31"/>
      <c r="P616" s="30"/>
      <c r="R616" s="44"/>
      <c r="S616" s="32"/>
      <c r="T616" s="32"/>
      <c r="U616" s="32"/>
    </row>
    <row r="617" spans="13:21" x14ac:dyDescent="0.2">
      <c r="M617" s="31"/>
      <c r="N617" s="31"/>
      <c r="O617" s="31"/>
      <c r="P617" s="30"/>
      <c r="R617" s="44"/>
      <c r="S617" s="32"/>
      <c r="T617" s="32"/>
      <c r="U617" s="32"/>
    </row>
    <row r="618" spans="13:21" x14ac:dyDescent="0.2">
      <c r="M618" s="31"/>
      <c r="N618" s="31"/>
      <c r="O618" s="31"/>
      <c r="P618" s="30"/>
      <c r="R618" s="44"/>
      <c r="S618" s="32"/>
      <c r="T618" s="32"/>
      <c r="U618" s="32"/>
    </row>
    <row r="619" spans="13:21" x14ac:dyDescent="0.2">
      <c r="M619" s="31"/>
      <c r="N619" s="31"/>
      <c r="O619" s="31"/>
      <c r="P619" s="30"/>
      <c r="R619" s="44"/>
      <c r="S619" s="32"/>
      <c r="T619" s="32"/>
      <c r="U619" s="32"/>
    </row>
    <row r="620" spans="13:21" x14ac:dyDescent="0.2">
      <c r="M620" s="31"/>
      <c r="N620" s="31"/>
      <c r="O620" s="31"/>
      <c r="P620" s="30"/>
      <c r="R620" s="44"/>
      <c r="S620" s="32"/>
      <c r="T620" s="32"/>
      <c r="U620" s="32"/>
    </row>
    <row r="621" spans="13:21" x14ac:dyDescent="0.2">
      <c r="M621" s="31"/>
      <c r="N621" s="31"/>
      <c r="O621" s="31"/>
      <c r="P621" s="30"/>
      <c r="R621" s="44"/>
      <c r="S621" s="32"/>
      <c r="T621" s="32"/>
      <c r="U621" s="32"/>
    </row>
    <row r="622" spans="13:21" x14ac:dyDescent="0.2">
      <c r="M622" s="31"/>
      <c r="N622" s="31"/>
      <c r="O622" s="31"/>
      <c r="P622" s="30"/>
      <c r="R622" s="44"/>
      <c r="S622" s="32"/>
      <c r="T622" s="32"/>
      <c r="U622" s="32"/>
    </row>
    <row r="623" spans="13:21" x14ac:dyDescent="0.2">
      <c r="M623" s="31"/>
      <c r="N623" s="31"/>
      <c r="O623" s="31"/>
      <c r="P623" s="30"/>
      <c r="R623" s="44"/>
      <c r="S623" s="32"/>
      <c r="T623" s="32"/>
      <c r="U623" s="32"/>
    </row>
    <row r="624" spans="13:21" x14ac:dyDescent="0.2">
      <c r="M624" s="31"/>
      <c r="N624" s="31"/>
      <c r="O624" s="31"/>
      <c r="P624" s="30"/>
      <c r="R624" s="44"/>
      <c r="S624" s="32"/>
      <c r="T624" s="32"/>
      <c r="U624" s="32"/>
    </row>
    <row r="625" spans="13:21" x14ac:dyDescent="0.2">
      <c r="M625" s="31"/>
      <c r="N625" s="31"/>
      <c r="O625" s="31"/>
      <c r="P625" s="30"/>
      <c r="R625" s="44"/>
      <c r="S625" s="32"/>
      <c r="T625" s="32"/>
      <c r="U625" s="32"/>
    </row>
    <row r="626" spans="13:21" x14ac:dyDescent="0.2">
      <c r="M626" s="31"/>
      <c r="N626" s="31"/>
      <c r="O626" s="31"/>
      <c r="P626" s="30"/>
      <c r="R626" s="44"/>
      <c r="S626" s="32"/>
      <c r="T626" s="32"/>
      <c r="U626" s="32"/>
    </row>
    <row r="627" spans="13:21" x14ac:dyDescent="0.2">
      <c r="M627" s="31"/>
      <c r="N627" s="31"/>
      <c r="O627" s="31"/>
      <c r="P627" s="30"/>
      <c r="R627" s="44"/>
      <c r="S627" s="32"/>
      <c r="T627" s="32"/>
      <c r="U627" s="32"/>
    </row>
    <row r="628" spans="13:21" x14ac:dyDescent="0.2">
      <c r="M628" s="31"/>
      <c r="N628" s="31"/>
      <c r="O628" s="31"/>
      <c r="P628" s="30"/>
      <c r="R628" s="44"/>
      <c r="S628" s="32"/>
      <c r="T628" s="32"/>
      <c r="U628" s="32"/>
    </row>
    <row r="629" spans="13:21" x14ac:dyDescent="0.2">
      <c r="M629" s="31"/>
      <c r="N629" s="31"/>
      <c r="O629" s="31"/>
      <c r="P629" s="30"/>
      <c r="R629" s="44"/>
      <c r="S629" s="32"/>
      <c r="T629" s="32"/>
      <c r="U629" s="32"/>
    </row>
    <row r="630" spans="13:21" x14ac:dyDescent="0.2">
      <c r="M630" s="31"/>
      <c r="N630" s="31"/>
      <c r="O630" s="31"/>
      <c r="P630" s="30"/>
      <c r="R630" s="44"/>
      <c r="S630" s="32"/>
      <c r="T630" s="32"/>
      <c r="U630" s="32"/>
    </row>
    <row r="631" spans="13:21" x14ac:dyDescent="0.2">
      <c r="M631" s="31"/>
      <c r="N631" s="31"/>
      <c r="O631" s="31"/>
      <c r="P631" s="30"/>
      <c r="R631" s="44"/>
      <c r="S631" s="32"/>
      <c r="T631" s="32"/>
      <c r="U631" s="32"/>
    </row>
    <row r="632" spans="13:21" x14ac:dyDescent="0.2">
      <c r="M632" s="31"/>
      <c r="N632" s="31"/>
      <c r="O632" s="31"/>
      <c r="P632" s="30"/>
      <c r="R632" s="44"/>
      <c r="S632" s="32"/>
      <c r="T632" s="32"/>
      <c r="U632" s="32"/>
    </row>
    <row r="633" spans="13:21" x14ac:dyDescent="0.2">
      <c r="M633" s="31"/>
      <c r="N633" s="31"/>
      <c r="O633" s="31"/>
      <c r="P633" s="30"/>
      <c r="R633" s="44"/>
      <c r="S633" s="32"/>
      <c r="T633" s="32"/>
      <c r="U633" s="32"/>
    </row>
    <row r="634" spans="13:21" x14ac:dyDescent="0.2">
      <c r="M634" s="31"/>
      <c r="N634" s="31"/>
      <c r="O634" s="31"/>
      <c r="P634" s="30"/>
      <c r="R634" s="44"/>
      <c r="S634" s="32"/>
      <c r="T634" s="32"/>
      <c r="U634" s="32"/>
    </row>
    <row r="635" spans="13:21" x14ac:dyDescent="0.2">
      <c r="M635" s="31"/>
      <c r="N635" s="31"/>
      <c r="O635" s="31"/>
      <c r="P635" s="30"/>
      <c r="R635" s="44"/>
      <c r="S635" s="32"/>
      <c r="T635" s="32"/>
      <c r="U635" s="32"/>
    </row>
    <row r="636" spans="13:21" x14ac:dyDescent="0.2">
      <c r="M636" s="31"/>
      <c r="N636" s="31"/>
      <c r="O636" s="31"/>
      <c r="P636" s="30"/>
      <c r="R636" s="44"/>
      <c r="S636" s="32"/>
      <c r="T636" s="32"/>
      <c r="U636" s="32"/>
    </row>
    <row r="637" spans="13:21" x14ac:dyDescent="0.2">
      <c r="M637" s="31"/>
      <c r="N637" s="31"/>
      <c r="O637" s="31"/>
      <c r="P637" s="30"/>
      <c r="R637" s="44"/>
      <c r="S637" s="32"/>
      <c r="T637" s="32"/>
      <c r="U637" s="32"/>
    </row>
    <row r="638" spans="13:21" x14ac:dyDescent="0.2">
      <c r="M638" s="31"/>
      <c r="N638" s="31"/>
      <c r="O638" s="31"/>
      <c r="P638" s="30"/>
      <c r="R638" s="44"/>
      <c r="S638" s="32"/>
      <c r="T638" s="32"/>
      <c r="U638" s="32"/>
    </row>
    <row r="639" spans="13:21" x14ac:dyDescent="0.2">
      <c r="M639" s="31"/>
      <c r="N639" s="31"/>
      <c r="O639" s="31"/>
      <c r="P639" s="30"/>
      <c r="R639" s="44"/>
      <c r="S639" s="32"/>
      <c r="T639" s="32"/>
      <c r="U639" s="32"/>
    </row>
    <row r="640" spans="13:21" x14ac:dyDescent="0.2">
      <c r="M640" s="31"/>
      <c r="N640" s="31"/>
      <c r="O640" s="31"/>
      <c r="P640" s="30"/>
      <c r="R640" s="44"/>
      <c r="S640" s="32"/>
      <c r="T640" s="32"/>
      <c r="U640" s="32"/>
    </row>
    <row r="641" spans="13:21" x14ac:dyDescent="0.2">
      <c r="M641" s="31"/>
      <c r="N641" s="31"/>
      <c r="O641" s="31"/>
      <c r="P641" s="30"/>
      <c r="R641" s="44"/>
      <c r="S641" s="32"/>
      <c r="T641" s="32"/>
      <c r="U641" s="32"/>
    </row>
    <row r="642" spans="13:21" x14ac:dyDescent="0.2">
      <c r="M642" s="31"/>
      <c r="N642" s="31"/>
      <c r="O642" s="31"/>
      <c r="P642" s="30"/>
      <c r="R642" s="44"/>
      <c r="S642" s="32"/>
      <c r="T642" s="32"/>
      <c r="U642" s="32"/>
    </row>
    <row r="643" spans="13:21" x14ac:dyDescent="0.2">
      <c r="M643" s="31"/>
      <c r="N643" s="31"/>
      <c r="O643" s="31"/>
      <c r="P643" s="30"/>
      <c r="R643" s="44"/>
      <c r="S643" s="32"/>
      <c r="T643" s="32"/>
      <c r="U643" s="32"/>
    </row>
    <row r="644" spans="13:21" x14ac:dyDescent="0.2">
      <c r="M644" s="31"/>
      <c r="N644" s="31"/>
      <c r="O644" s="31"/>
      <c r="P644" s="30"/>
      <c r="R644" s="44"/>
      <c r="S644" s="32"/>
      <c r="T644" s="32"/>
      <c r="U644" s="32"/>
    </row>
    <row r="645" spans="13:21" x14ac:dyDescent="0.2">
      <c r="M645" s="31"/>
      <c r="N645" s="31"/>
      <c r="O645" s="31"/>
      <c r="P645" s="30"/>
      <c r="R645" s="44"/>
      <c r="S645" s="32"/>
      <c r="T645" s="32"/>
      <c r="U645" s="32"/>
    </row>
    <row r="646" spans="13:21" x14ac:dyDescent="0.2">
      <c r="M646" s="31"/>
      <c r="N646" s="31"/>
      <c r="O646" s="31"/>
      <c r="P646" s="30"/>
      <c r="R646" s="44"/>
      <c r="S646" s="32"/>
      <c r="T646" s="32"/>
      <c r="U646" s="32"/>
    </row>
    <row r="647" spans="13:21" x14ac:dyDescent="0.2">
      <c r="M647" s="31"/>
      <c r="N647" s="31"/>
      <c r="O647" s="31"/>
      <c r="P647" s="30"/>
      <c r="R647" s="44"/>
      <c r="S647" s="32"/>
      <c r="T647" s="32"/>
      <c r="U647" s="32"/>
    </row>
    <row r="648" spans="13:21" x14ac:dyDescent="0.2">
      <c r="M648" s="31"/>
      <c r="N648" s="31"/>
      <c r="O648" s="31"/>
      <c r="P648" s="30"/>
      <c r="R648" s="44"/>
      <c r="S648" s="32"/>
      <c r="T648" s="32"/>
      <c r="U648" s="32"/>
    </row>
    <row r="649" spans="13:21" x14ac:dyDescent="0.2">
      <c r="M649" s="31"/>
      <c r="N649" s="31"/>
      <c r="O649" s="31"/>
      <c r="P649" s="30"/>
      <c r="R649" s="44"/>
      <c r="S649" s="32"/>
      <c r="T649" s="32"/>
      <c r="U649" s="32"/>
    </row>
    <row r="650" spans="13:21" x14ac:dyDescent="0.2">
      <c r="M650" s="31"/>
      <c r="N650" s="31"/>
      <c r="O650" s="31"/>
      <c r="P650" s="30"/>
      <c r="R650" s="44"/>
      <c r="S650" s="32"/>
      <c r="T650" s="32"/>
      <c r="U650" s="32"/>
    </row>
    <row r="651" spans="13:21" x14ac:dyDescent="0.2">
      <c r="M651" s="31"/>
      <c r="N651" s="31"/>
      <c r="O651" s="31"/>
      <c r="P651" s="30"/>
      <c r="R651" s="44"/>
      <c r="S651" s="32"/>
      <c r="T651" s="32"/>
      <c r="U651" s="32"/>
    </row>
    <row r="652" spans="13:21" x14ac:dyDescent="0.2">
      <c r="M652" s="31"/>
      <c r="N652" s="31"/>
      <c r="O652" s="31"/>
      <c r="P652" s="30"/>
      <c r="R652" s="44"/>
      <c r="S652" s="32"/>
      <c r="T652" s="32"/>
      <c r="U652" s="32"/>
    </row>
    <row r="653" spans="13:21" x14ac:dyDescent="0.2">
      <c r="M653" s="31"/>
      <c r="N653" s="31"/>
      <c r="O653" s="31"/>
      <c r="P653" s="30"/>
      <c r="R653" s="44"/>
      <c r="S653" s="32"/>
      <c r="T653" s="32"/>
      <c r="U653" s="32"/>
    </row>
    <row r="654" spans="13:21" x14ac:dyDescent="0.2">
      <c r="M654" s="31"/>
      <c r="N654" s="31"/>
      <c r="O654" s="31"/>
      <c r="P654" s="30"/>
      <c r="R654" s="44"/>
      <c r="S654" s="32"/>
      <c r="T654" s="32"/>
      <c r="U654" s="32"/>
    </row>
    <row r="655" spans="13:21" x14ac:dyDescent="0.2">
      <c r="M655" s="31"/>
      <c r="N655" s="31"/>
      <c r="O655" s="31"/>
      <c r="P655" s="30"/>
      <c r="R655" s="44"/>
      <c r="S655" s="32"/>
      <c r="T655" s="32"/>
      <c r="U655" s="32"/>
    </row>
    <row r="656" spans="13:21" x14ac:dyDescent="0.2">
      <c r="M656" s="31"/>
      <c r="N656" s="31"/>
      <c r="O656" s="31"/>
      <c r="P656" s="30"/>
      <c r="R656" s="44"/>
      <c r="S656" s="32"/>
      <c r="T656" s="32"/>
      <c r="U656" s="32"/>
    </row>
    <row r="657" spans="13:21" x14ac:dyDescent="0.2">
      <c r="M657" s="31"/>
      <c r="N657" s="31"/>
      <c r="O657" s="31"/>
      <c r="P657" s="30"/>
      <c r="R657" s="44"/>
      <c r="S657" s="32"/>
      <c r="T657" s="32"/>
      <c r="U657" s="32"/>
    </row>
    <row r="658" spans="13:21" x14ac:dyDescent="0.2">
      <c r="M658" s="31"/>
      <c r="N658" s="31"/>
      <c r="O658" s="31"/>
      <c r="P658" s="30"/>
      <c r="R658" s="44"/>
      <c r="S658" s="32"/>
      <c r="T658" s="32"/>
      <c r="U658" s="32"/>
    </row>
    <row r="659" spans="13:21" x14ac:dyDescent="0.2">
      <c r="M659" s="31"/>
      <c r="N659" s="31"/>
      <c r="O659" s="31"/>
      <c r="P659" s="30"/>
      <c r="R659" s="44"/>
      <c r="S659" s="32"/>
      <c r="T659" s="32"/>
      <c r="U659" s="32"/>
    </row>
    <row r="660" spans="13:21" x14ac:dyDescent="0.2">
      <c r="M660" s="31"/>
      <c r="N660" s="31"/>
      <c r="O660" s="31"/>
      <c r="P660" s="30"/>
      <c r="R660" s="44"/>
      <c r="S660" s="32"/>
      <c r="T660" s="32"/>
      <c r="U660" s="32"/>
    </row>
    <row r="661" spans="13:21" x14ac:dyDescent="0.2">
      <c r="M661" s="31"/>
      <c r="N661" s="31"/>
      <c r="O661" s="31"/>
      <c r="P661" s="30"/>
      <c r="R661" s="44"/>
      <c r="S661" s="32"/>
      <c r="T661" s="32"/>
      <c r="U661" s="32"/>
    </row>
    <row r="662" spans="13:21" x14ac:dyDescent="0.2">
      <c r="M662" s="31"/>
      <c r="N662" s="31"/>
      <c r="O662" s="31"/>
      <c r="P662" s="30"/>
      <c r="R662" s="44"/>
      <c r="S662" s="32"/>
      <c r="T662" s="32"/>
      <c r="U662" s="32"/>
    </row>
    <row r="663" spans="13:21" x14ac:dyDescent="0.2">
      <c r="M663" s="31"/>
      <c r="N663" s="31"/>
      <c r="O663" s="31"/>
      <c r="P663" s="30"/>
      <c r="R663" s="44"/>
      <c r="S663" s="32"/>
      <c r="T663" s="32"/>
      <c r="U663" s="32"/>
    </row>
    <row r="664" spans="13:21" x14ac:dyDescent="0.2">
      <c r="M664" s="31"/>
      <c r="N664" s="31"/>
      <c r="O664" s="31"/>
      <c r="P664" s="30"/>
      <c r="R664" s="44"/>
      <c r="S664" s="32"/>
      <c r="T664" s="32"/>
      <c r="U664" s="32"/>
    </row>
    <row r="665" spans="13:21" x14ac:dyDescent="0.2">
      <c r="M665" s="31"/>
      <c r="N665" s="31"/>
      <c r="O665" s="31"/>
      <c r="P665" s="30"/>
      <c r="R665" s="44"/>
      <c r="S665" s="32"/>
      <c r="T665" s="32"/>
      <c r="U665" s="32"/>
    </row>
    <row r="666" spans="13:21" x14ac:dyDescent="0.2">
      <c r="M666" s="31"/>
      <c r="N666" s="31"/>
      <c r="O666" s="31"/>
      <c r="P666" s="30"/>
      <c r="R666" s="44"/>
      <c r="S666" s="32"/>
      <c r="T666" s="32"/>
      <c r="U666" s="32"/>
    </row>
    <row r="667" spans="13:21" x14ac:dyDescent="0.2">
      <c r="M667" s="31"/>
      <c r="N667" s="31"/>
      <c r="O667" s="31"/>
      <c r="P667" s="30"/>
      <c r="R667" s="44"/>
      <c r="S667" s="32"/>
      <c r="T667" s="32"/>
      <c r="U667" s="32"/>
    </row>
    <row r="668" spans="13:21" x14ac:dyDescent="0.2">
      <c r="M668" s="31"/>
      <c r="N668" s="31"/>
      <c r="O668" s="31"/>
      <c r="P668" s="30"/>
      <c r="R668" s="44"/>
      <c r="S668" s="32"/>
      <c r="T668" s="32"/>
      <c r="U668" s="32"/>
    </row>
    <row r="669" spans="13:21" x14ac:dyDescent="0.2">
      <c r="M669" s="31"/>
      <c r="N669" s="31"/>
      <c r="O669" s="31"/>
      <c r="P669" s="30"/>
      <c r="R669" s="44"/>
      <c r="S669" s="32"/>
      <c r="T669" s="32"/>
      <c r="U669" s="32"/>
    </row>
    <row r="670" spans="13:21" x14ac:dyDescent="0.2">
      <c r="M670" s="31"/>
      <c r="N670" s="31"/>
      <c r="O670" s="31"/>
      <c r="P670" s="30"/>
      <c r="R670" s="44"/>
      <c r="S670" s="32"/>
      <c r="T670" s="32"/>
      <c r="U670" s="32"/>
    </row>
    <row r="671" spans="13:21" x14ac:dyDescent="0.2">
      <c r="M671" s="31"/>
      <c r="N671" s="31"/>
      <c r="O671" s="31"/>
      <c r="P671" s="30"/>
      <c r="R671" s="44"/>
      <c r="S671" s="32"/>
      <c r="T671" s="32"/>
      <c r="U671" s="32"/>
    </row>
    <row r="672" spans="13:21" x14ac:dyDescent="0.2">
      <c r="M672" s="31"/>
      <c r="N672" s="31"/>
      <c r="O672" s="31"/>
      <c r="P672" s="30"/>
      <c r="R672" s="44"/>
      <c r="S672" s="32"/>
      <c r="T672" s="32"/>
      <c r="U672" s="32"/>
    </row>
    <row r="673" spans="13:21" x14ac:dyDescent="0.2">
      <c r="M673" s="31"/>
      <c r="N673" s="31"/>
      <c r="O673" s="31"/>
      <c r="P673" s="30"/>
      <c r="R673" s="44"/>
      <c r="S673" s="32"/>
      <c r="T673" s="32"/>
      <c r="U673" s="32"/>
    </row>
    <row r="674" spans="13:21" x14ac:dyDescent="0.2">
      <c r="M674" s="31"/>
      <c r="N674" s="31"/>
      <c r="O674" s="31"/>
      <c r="P674" s="30"/>
      <c r="R674" s="44"/>
      <c r="S674" s="32"/>
      <c r="T674" s="32"/>
      <c r="U674" s="32"/>
    </row>
    <row r="675" spans="13:21" x14ac:dyDescent="0.2">
      <c r="M675" s="31"/>
      <c r="N675" s="31"/>
      <c r="O675" s="31"/>
      <c r="P675" s="30"/>
      <c r="R675" s="44"/>
      <c r="S675" s="32"/>
      <c r="T675" s="32"/>
      <c r="U675" s="32"/>
    </row>
    <row r="676" spans="13:21" x14ac:dyDescent="0.2">
      <c r="M676" s="31"/>
      <c r="N676" s="31"/>
      <c r="O676" s="31"/>
      <c r="P676" s="30"/>
      <c r="R676" s="44"/>
      <c r="S676" s="32"/>
      <c r="T676" s="32"/>
      <c r="U676" s="32"/>
    </row>
    <row r="677" spans="13:21" x14ac:dyDescent="0.2">
      <c r="M677" s="31"/>
      <c r="N677" s="31"/>
      <c r="O677" s="31"/>
      <c r="P677" s="30"/>
      <c r="R677" s="44"/>
      <c r="S677" s="32"/>
      <c r="T677" s="32"/>
      <c r="U677" s="32"/>
    </row>
    <row r="678" spans="13:21" x14ac:dyDescent="0.2">
      <c r="M678" s="31"/>
      <c r="N678" s="31"/>
      <c r="O678" s="31"/>
      <c r="P678" s="30"/>
      <c r="R678" s="44"/>
      <c r="S678" s="32"/>
      <c r="T678" s="32"/>
      <c r="U678" s="32"/>
    </row>
    <row r="679" spans="13:21" x14ac:dyDescent="0.2">
      <c r="M679" s="31"/>
      <c r="N679" s="31"/>
      <c r="O679" s="31"/>
      <c r="P679" s="30"/>
      <c r="R679" s="44"/>
      <c r="S679" s="32"/>
      <c r="T679" s="32"/>
      <c r="U679" s="32"/>
    </row>
    <row r="680" spans="13:21" x14ac:dyDescent="0.2">
      <c r="M680" s="31"/>
      <c r="N680" s="31"/>
      <c r="O680" s="31"/>
      <c r="P680" s="30"/>
      <c r="R680" s="44"/>
      <c r="S680" s="32"/>
      <c r="T680" s="32"/>
      <c r="U680" s="32"/>
    </row>
    <row r="681" spans="13:21" x14ac:dyDescent="0.2">
      <c r="M681" s="31"/>
      <c r="N681" s="31"/>
      <c r="O681" s="31"/>
      <c r="P681" s="30"/>
      <c r="R681" s="44"/>
      <c r="S681" s="32"/>
      <c r="T681" s="32"/>
      <c r="U681" s="32"/>
    </row>
    <row r="682" spans="13:21" x14ac:dyDescent="0.2">
      <c r="M682" s="31"/>
      <c r="N682" s="31"/>
      <c r="O682" s="31"/>
      <c r="P682" s="30"/>
      <c r="R682" s="44"/>
      <c r="S682" s="32"/>
      <c r="T682" s="32"/>
      <c r="U682" s="32"/>
    </row>
    <row r="683" spans="13:21" x14ac:dyDescent="0.2">
      <c r="M683" s="31"/>
      <c r="N683" s="31"/>
      <c r="O683" s="31"/>
      <c r="P683" s="30"/>
      <c r="R683" s="44"/>
      <c r="S683" s="32"/>
      <c r="T683" s="32"/>
      <c r="U683" s="32"/>
    </row>
    <row r="684" spans="13:21" x14ac:dyDescent="0.2">
      <c r="M684" s="31"/>
      <c r="N684" s="31"/>
      <c r="O684" s="31"/>
      <c r="P684" s="30"/>
      <c r="R684" s="44"/>
      <c r="S684" s="32"/>
      <c r="T684" s="32"/>
      <c r="U684" s="32"/>
    </row>
    <row r="685" spans="13:21" x14ac:dyDescent="0.2">
      <c r="M685" s="31"/>
      <c r="N685" s="31"/>
      <c r="O685" s="31"/>
      <c r="P685" s="30"/>
      <c r="R685" s="44"/>
      <c r="S685" s="32"/>
      <c r="T685" s="32"/>
      <c r="U685" s="32"/>
    </row>
    <row r="686" spans="13:21" x14ac:dyDescent="0.2">
      <c r="M686" s="31"/>
      <c r="N686" s="31"/>
      <c r="O686" s="31"/>
      <c r="P686" s="30"/>
      <c r="R686" s="44"/>
      <c r="S686" s="32"/>
      <c r="T686" s="32"/>
      <c r="U686" s="32"/>
    </row>
    <row r="687" spans="13:21" x14ac:dyDescent="0.2">
      <c r="M687" s="31"/>
      <c r="N687" s="31"/>
      <c r="O687" s="31"/>
      <c r="P687" s="30"/>
      <c r="R687" s="44"/>
      <c r="S687" s="32"/>
      <c r="T687" s="32"/>
      <c r="U687" s="32"/>
    </row>
    <row r="688" spans="13:21" x14ac:dyDescent="0.2">
      <c r="M688" s="31"/>
      <c r="N688" s="31"/>
      <c r="O688" s="31"/>
      <c r="P688" s="30"/>
      <c r="R688" s="44"/>
      <c r="S688" s="32"/>
      <c r="T688" s="32"/>
      <c r="U688" s="32"/>
    </row>
    <row r="689" spans="13:21" x14ac:dyDescent="0.2">
      <c r="M689" s="31"/>
      <c r="N689" s="31"/>
      <c r="O689" s="31"/>
      <c r="P689" s="30"/>
      <c r="R689" s="44"/>
      <c r="S689" s="32"/>
      <c r="T689" s="32"/>
      <c r="U689" s="32"/>
    </row>
    <row r="690" spans="13:21" x14ac:dyDescent="0.2">
      <c r="M690" s="31"/>
      <c r="N690" s="31"/>
      <c r="O690" s="31"/>
      <c r="P690" s="30"/>
      <c r="R690" s="44"/>
      <c r="S690" s="32"/>
      <c r="T690" s="32"/>
      <c r="U690" s="32"/>
    </row>
    <row r="691" spans="13:21" x14ac:dyDescent="0.2">
      <c r="M691" s="31"/>
      <c r="N691" s="31"/>
      <c r="O691" s="31"/>
      <c r="P691" s="30"/>
      <c r="R691" s="44"/>
      <c r="S691" s="32"/>
      <c r="T691" s="32"/>
      <c r="U691" s="32"/>
    </row>
    <row r="692" spans="13:21" x14ac:dyDescent="0.2">
      <c r="M692" s="31"/>
      <c r="N692" s="31"/>
      <c r="O692" s="31"/>
      <c r="P692" s="30"/>
      <c r="R692" s="44"/>
      <c r="S692" s="32"/>
      <c r="T692" s="32"/>
      <c r="U692" s="32"/>
    </row>
    <row r="693" spans="13:21" x14ac:dyDescent="0.2">
      <c r="M693" s="31"/>
      <c r="N693" s="31"/>
      <c r="O693" s="31"/>
      <c r="P693" s="30"/>
      <c r="R693" s="44"/>
      <c r="S693" s="32"/>
      <c r="T693" s="32"/>
      <c r="U693" s="32"/>
    </row>
    <row r="694" spans="13:21" x14ac:dyDescent="0.2">
      <c r="M694" s="31"/>
      <c r="N694" s="31"/>
      <c r="O694" s="31"/>
      <c r="P694" s="30"/>
      <c r="R694" s="44"/>
      <c r="S694" s="32"/>
      <c r="T694" s="32"/>
      <c r="U694" s="32"/>
    </row>
    <row r="695" spans="13:21" x14ac:dyDescent="0.2">
      <c r="M695" s="31"/>
      <c r="N695" s="31"/>
      <c r="O695" s="31"/>
      <c r="P695" s="30"/>
      <c r="R695" s="44"/>
      <c r="S695" s="32"/>
      <c r="T695" s="32"/>
      <c r="U695" s="32"/>
    </row>
    <row r="696" spans="13:21" x14ac:dyDescent="0.2">
      <c r="M696" s="31"/>
      <c r="N696" s="31"/>
      <c r="O696" s="31"/>
      <c r="P696" s="30"/>
      <c r="R696" s="44"/>
      <c r="S696" s="32"/>
      <c r="T696" s="32"/>
      <c r="U696" s="32"/>
    </row>
    <row r="697" spans="13:21" x14ac:dyDescent="0.2">
      <c r="M697" s="31"/>
      <c r="N697" s="31"/>
      <c r="O697" s="31"/>
      <c r="P697" s="30"/>
      <c r="R697" s="44"/>
      <c r="S697" s="32"/>
      <c r="T697" s="32"/>
      <c r="U697" s="32"/>
    </row>
    <row r="698" spans="13:21" x14ac:dyDescent="0.2">
      <c r="M698" s="31"/>
      <c r="N698" s="31"/>
      <c r="O698" s="31"/>
      <c r="P698" s="30"/>
      <c r="R698" s="44"/>
      <c r="S698" s="32"/>
      <c r="T698" s="32"/>
      <c r="U698" s="32"/>
    </row>
    <row r="699" spans="13:21" x14ac:dyDescent="0.2">
      <c r="M699" s="31"/>
      <c r="N699" s="31"/>
      <c r="O699" s="31"/>
      <c r="P699" s="30"/>
      <c r="R699" s="44"/>
      <c r="S699" s="32"/>
      <c r="T699" s="32"/>
      <c r="U699" s="32"/>
    </row>
    <row r="700" spans="13:21" x14ac:dyDescent="0.2">
      <c r="M700" s="31"/>
      <c r="N700" s="31"/>
      <c r="O700" s="31"/>
      <c r="P700" s="30"/>
      <c r="R700" s="44"/>
      <c r="S700" s="32"/>
      <c r="T700" s="32"/>
      <c r="U700" s="32"/>
    </row>
    <row r="701" spans="13:21" x14ac:dyDescent="0.2">
      <c r="M701" s="31"/>
      <c r="N701" s="31"/>
      <c r="O701" s="31"/>
      <c r="P701" s="30"/>
      <c r="R701" s="44"/>
      <c r="S701" s="32"/>
      <c r="T701" s="32"/>
      <c r="U701" s="32"/>
    </row>
    <row r="702" spans="13:21" x14ac:dyDescent="0.2">
      <c r="M702" s="31"/>
      <c r="N702" s="31"/>
      <c r="O702" s="31"/>
      <c r="P702" s="30"/>
      <c r="R702" s="44"/>
      <c r="S702" s="32"/>
      <c r="T702" s="32"/>
      <c r="U702" s="32"/>
    </row>
    <row r="703" spans="13:21" x14ac:dyDescent="0.2">
      <c r="M703" s="31"/>
      <c r="N703" s="31"/>
      <c r="O703" s="31"/>
      <c r="P703" s="30"/>
      <c r="R703" s="44"/>
      <c r="S703" s="32"/>
      <c r="T703" s="32"/>
      <c r="U703" s="32"/>
    </row>
    <row r="704" spans="13:21" x14ac:dyDescent="0.2">
      <c r="M704" s="31"/>
      <c r="N704" s="31"/>
      <c r="O704" s="31"/>
      <c r="P704" s="30"/>
      <c r="R704" s="44"/>
      <c r="S704" s="32"/>
      <c r="T704" s="32"/>
      <c r="U704" s="32"/>
    </row>
    <row r="705" spans="13:21" x14ac:dyDescent="0.2">
      <c r="M705" s="31"/>
      <c r="N705" s="31"/>
      <c r="O705" s="31"/>
      <c r="P705" s="30"/>
      <c r="R705" s="44"/>
      <c r="S705" s="32"/>
      <c r="T705" s="32"/>
      <c r="U705" s="32"/>
    </row>
    <row r="706" spans="13:21" x14ac:dyDescent="0.2">
      <c r="M706" s="31"/>
      <c r="N706" s="31"/>
      <c r="O706" s="31"/>
      <c r="P706" s="30"/>
      <c r="R706" s="44"/>
      <c r="S706" s="32"/>
      <c r="T706" s="32"/>
      <c r="U706" s="32"/>
    </row>
    <row r="707" spans="13:21" x14ac:dyDescent="0.2">
      <c r="M707" s="31"/>
      <c r="N707" s="31"/>
      <c r="O707" s="31"/>
      <c r="P707" s="30"/>
      <c r="R707" s="44"/>
      <c r="S707" s="32"/>
      <c r="T707" s="32"/>
      <c r="U707" s="32"/>
    </row>
    <row r="708" spans="13:21" x14ac:dyDescent="0.2">
      <c r="M708" s="31"/>
      <c r="N708" s="31"/>
      <c r="O708" s="31"/>
      <c r="P708" s="30"/>
      <c r="R708" s="44"/>
      <c r="S708" s="32"/>
      <c r="T708" s="32"/>
      <c r="U708" s="32"/>
    </row>
    <row r="709" spans="13:21" x14ac:dyDescent="0.2">
      <c r="M709" s="31"/>
      <c r="N709" s="31"/>
      <c r="O709" s="31"/>
      <c r="P709" s="30"/>
      <c r="R709" s="44"/>
      <c r="S709" s="32"/>
      <c r="T709" s="32"/>
      <c r="U709" s="32"/>
    </row>
    <row r="710" spans="13:21" x14ac:dyDescent="0.2">
      <c r="M710" s="31"/>
      <c r="N710" s="31"/>
      <c r="O710" s="31"/>
      <c r="P710" s="30"/>
      <c r="R710" s="44"/>
      <c r="S710" s="32"/>
      <c r="T710" s="32"/>
      <c r="U710" s="32"/>
    </row>
    <row r="711" spans="13:21" x14ac:dyDescent="0.2">
      <c r="M711" s="31"/>
      <c r="N711" s="31"/>
      <c r="O711" s="31"/>
      <c r="P711" s="30"/>
      <c r="R711" s="44"/>
      <c r="S711" s="32"/>
      <c r="T711" s="32"/>
      <c r="U711" s="32"/>
    </row>
    <row r="712" spans="13:21" x14ac:dyDescent="0.2">
      <c r="M712" s="31"/>
      <c r="N712" s="31"/>
      <c r="O712" s="31"/>
      <c r="P712" s="30"/>
      <c r="R712" s="44"/>
      <c r="S712" s="32"/>
      <c r="T712" s="32"/>
      <c r="U712" s="32"/>
    </row>
    <row r="713" spans="13:21" x14ac:dyDescent="0.2">
      <c r="M713" s="31"/>
      <c r="N713" s="31"/>
      <c r="O713" s="31"/>
      <c r="P713" s="30"/>
      <c r="R713" s="44"/>
      <c r="S713" s="32"/>
      <c r="T713" s="32"/>
      <c r="U713" s="32"/>
    </row>
    <row r="714" spans="13:21" x14ac:dyDescent="0.2">
      <c r="M714" s="31"/>
      <c r="N714" s="31"/>
      <c r="O714" s="31"/>
      <c r="P714" s="30"/>
      <c r="R714" s="44"/>
      <c r="S714" s="32"/>
      <c r="T714" s="32"/>
      <c r="U714" s="32"/>
    </row>
    <row r="715" spans="13:21" x14ac:dyDescent="0.2">
      <c r="M715" s="31"/>
      <c r="N715" s="31"/>
      <c r="O715" s="31"/>
      <c r="P715" s="30"/>
      <c r="R715" s="44"/>
      <c r="S715" s="32"/>
      <c r="T715" s="32"/>
      <c r="U715" s="32"/>
    </row>
    <row r="716" spans="13:21" x14ac:dyDescent="0.2">
      <c r="M716" s="31"/>
      <c r="N716" s="31"/>
      <c r="O716" s="31"/>
      <c r="P716" s="30"/>
      <c r="R716" s="44"/>
      <c r="S716" s="32"/>
      <c r="T716" s="32"/>
      <c r="U716" s="32"/>
    </row>
    <row r="717" spans="13:21" x14ac:dyDescent="0.2">
      <c r="M717" s="31"/>
      <c r="N717" s="31"/>
      <c r="O717" s="31"/>
      <c r="P717" s="30"/>
      <c r="R717" s="44"/>
      <c r="S717" s="32"/>
      <c r="T717" s="32"/>
      <c r="U717" s="32"/>
    </row>
    <row r="718" spans="13:21" x14ac:dyDescent="0.2">
      <c r="M718" s="31"/>
      <c r="N718" s="31"/>
      <c r="O718" s="31"/>
      <c r="P718" s="30"/>
      <c r="R718" s="44"/>
      <c r="S718" s="32"/>
      <c r="T718" s="32"/>
      <c r="U718" s="32"/>
    </row>
    <row r="719" spans="13:21" x14ac:dyDescent="0.2">
      <c r="M719" s="31"/>
      <c r="N719" s="31"/>
      <c r="O719" s="31"/>
      <c r="P719" s="30"/>
      <c r="R719" s="44"/>
      <c r="S719" s="32"/>
      <c r="T719" s="32"/>
      <c r="U719" s="32"/>
    </row>
    <row r="720" spans="13:21" x14ac:dyDescent="0.2">
      <c r="M720" s="31"/>
      <c r="N720" s="31"/>
      <c r="O720" s="31"/>
      <c r="P720" s="30"/>
      <c r="R720" s="44"/>
      <c r="S720" s="32"/>
      <c r="T720" s="32"/>
      <c r="U720" s="32"/>
    </row>
    <row r="721" spans="13:21" x14ac:dyDescent="0.2">
      <c r="M721" s="31"/>
      <c r="N721" s="31"/>
      <c r="O721" s="31"/>
      <c r="P721" s="30"/>
      <c r="R721" s="44"/>
      <c r="S721" s="32"/>
      <c r="T721" s="32"/>
      <c r="U721" s="32"/>
    </row>
    <row r="722" spans="13:21" x14ac:dyDescent="0.2">
      <c r="M722" s="31"/>
      <c r="N722" s="31"/>
      <c r="O722" s="31"/>
      <c r="P722" s="30"/>
      <c r="R722" s="44"/>
      <c r="S722" s="32"/>
      <c r="T722" s="32"/>
      <c r="U722" s="32"/>
    </row>
    <row r="723" spans="13:21" x14ac:dyDescent="0.2">
      <c r="M723" s="31"/>
      <c r="N723" s="31"/>
      <c r="O723" s="31"/>
      <c r="P723" s="30"/>
      <c r="R723" s="44"/>
      <c r="S723" s="32"/>
      <c r="T723" s="32"/>
      <c r="U723" s="32"/>
    </row>
    <row r="724" spans="13:21" x14ac:dyDescent="0.2">
      <c r="M724" s="31"/>
      <c r="N724" s="31"/>
      <c r="O724" s="31"/>
      <c r="P724" s="30"/>
      <c r="R724" s="44"/>
      <c r="S724" s="32"/>
      <c r="T724" s="32"/>
      <c r="U724" s="32"/>
    </row>
    <row r="725" spans="13:21" x14ac:dyDescent="0.2">
      <c r="M725" s="31"/>
      <c r="N725" s="31"/>
      <c r="O725" s="31"/>
      <c r="P725" s="30"/>
      <c r="R725" s="44"/>
      <c r="S725" s="32"/>
      <c r="T725" s="32"/>
      <c r="U725" s="32"/>
    </row>
    <row r="726" spans="13:21" x14ac:dyDescent="0.2">
      <c r="M726" s="31"/>
      <c r="N726" s="31"/>
      <c r="O726" s="31"/>
      <c r="P726" s="30"/>
      <c r="R726" s="44"/>
      <c r="S726" s="32"/>
      <c r="T726" s="32"/>
      <c r="U726" s="32"/>
    </row>
    <row r="727" spans="13:21" x14ac:dyDescent="0.2">
      <c r="M727" s="31"/>
      <c r="N727" s="31"/>
      <c r="O727" s="31"/>
      <c r="P727" s="30"/>
      <c r="R727" s="44"/>
      <c r="S727" s="32"/>
      <c r="T727" s="32"/>
      <c r="U727" s="32"/>
    </row>
    <row r="728" spans="13:21" x14ac:dyDescent="0.2">
      <c r="M728" s="31"/>
      <c r="N728" s="31"/>
      <c r="O728" s="31"/>
      <c r="P728" s="30"/>
      <c r="R728" s="44"/>
      <c r="S728" s="32"/>
      <c r="T728" s="32"/>
      <c r="U728" s="32"/>
    </row>
    <row r="729" spans="13:21" x14ac:dyDescent="0.2">
      <c r="M729" s="31"/>
      <c r="N729" s="31"/>
      <c r="O729" s="31"/>
      <c r="P729" s="30"/>
      <c r="R729" s="44"/>
      <c r="S729" s="32"/>
      <c r="T729" s="32"/>
      <c r="U729" s="32"/>
    </row>
    <row r="730" spans="13:21" x14ac:dyDescent="0.2">
      <c r="M730" s="31"/>
      <c r="N730" s="31"/>
      <c r="O730" s="31"/>
      <c r="P730" s="30"/>
      <c r="R730" s="44"/>
      <c r="S730" s="32"/>
      <c r="T730" s="32"/>
      <c r="U730" s="32"/>
    </row>
    <row r="731" spans="13:21" x14ac:dyDescent="0.2">
      <c r="M731" s="31"/>
      <c r="N731" s="31"/>
      <c r="O731" s="31"/>
      <c r="P731" s="30"/>
      <c r="R731" s="44"/>
      <c r="S731" s="32"/>
      <c r="T731" s="32"/>
      <c r="U731" s="32"/>
    </row>
    <row r="732" spans="13:21" x14ac:dyDescent="0.2">
      <c r="M732" s="31"/>
      <c r="N732" s="31"/>
      <c r="O732" s="31"/>
      <c r="P732" s="30"/>
      <c r="R732" s="44"/>
      <c r="S732" s="32"/>
      <c r="T732" s="32"/>
      <c r="U732" s="32"/>
    </row>
    <row r="733" spans="13:21" x14ac:dyDescent="0.2">
      <c r="M733" s="31"/>
      <c r="N733" s="31"/>
      <c r="O733" s="31"/>
      <c r="P733" s="30"/>
      <c r="R733" s="44"/>
      <c r="S733" s="32"/>
      <c r="T733" s="32"/>
      <c r="U733" s="32"/>
    </row>
    <row r="734" spans="13:21" x14ac:dyDescent="0.2">
      <c r="M734" s="31"/>
      <c r="N734" s="31"/>
      <c r="O734" s="31"/>
      <c r="P734" s="30"/>
      <c r="R734" s="44"/>
      <c r="S734" s="32"/>
      <c r="T734" s="32"/>
      <c r="U734" s="32"/>
    </row>
    <row r="735" spans="13:21" x14ac:dyDescent="0.2">
      <c r="M735" s="31"/>
      <c r="N735" s="31"/>
      <c r="O735" s="31"/>
      <c r="P735" s="30"/>
      <c r="R735" s="44"/>
      <c r="S735" s="32"/>
      <c r="T735" s="32"/>
      <c r="U735" s="32"/>
    </row>
    <row r="736" spans="13:21" x14ac:dyDescent="0.2">
      <c r="M736" s="31"/>
      <c r="N736" s="31"/>
      <c r="O736" s="31"/>
      <c r="P736" s="30"/>
      <c r="R736" s="44"/>
      <c r="S736" s="32"/>
      <c r="T736" s="32"/>
      <c r="U736" s="32"/>
    </row>
    <row r="737" spans="13:21" x14ac:dyDescent="0.2">
      <c r="M737" s="31"/>
      <c r="N737" s="31"/>
      <c r="O737" s="31"/>
      <c r="P737" s="30"/>
      <c r="R737" s="44"/>
      <c r="S737" s="32"/>
      <c r="T737" s="32"/>
      <c r="U737" s="32"/>
    </row>
    <row r="738" spans="13:21" x14ac:dyDescent="0.2">
      <c r="M738" s="31"/>
      <c r="N738" s="31"/>
      <c r="O738" s="31"/>
      <c r="P738" s="30"/>
      <c r="R738" s="44"/>
      <c r="S738" s="32"/>
      <c r="T738" s="32"/>
      <c r="U738" s="32"/>
    </row>
    <row r="739" spans="13:21" x14ac:dyDescent="0.2">
      <c r="M739" s="31"/>
      <c r="N739" s="31"/>
      <c r="O739" s="31"/>
      <c r="P739" s="30"/>
      <c r="R739" s="44"/>
      <c r="S739" s="32"/>
      <c r="T739" s="32"/>
      <c r="U739" s="32"/>
    </row>
    <row r="740" spans="13:21" x14ac:dyDescent="0.2">
      <c r="M740" s="31"/>
      <c r="N740" s="31"/>
      <c r="O740" s="31"/>
      <c r="P740" s="30"/>
      <c r="R740" s="44"/>
      <c r="S740" s="32"/>
      <c r="T740" s="32"/>
      <c r="U740" s="32"/>
    </row>
    <row r="741" spans="13:21" x14ac:dyDescent="0.2">
      <c r="M741" s="31"/>
      <c r="N741" s="31"/>
      <c r="O741" s="31"/>
      <c r="P741" s="30"/>
      <c r="R741" s="44"/>
      <c r="S741" s="32"/>
      <c r="T741" s="32"/>
      <c r="U741" s="32"/>
    </row>
    <row r="742" spans="13:21" x14ac:dyDescent="0.2">
      <c r="M742" s="31"/>
      <c r="N742" s="31"/>
      <c r="O742" s="31"/>
      <c r="P742" s="30"/>
      <c r="R742" s="44"/>
      <c r="S742" s="32"/>
      <c r="T742" s="32"/>
      <c r="U742" s="32"/>
    </row>
    <row r="743" spans="13:21" x14ac:dyDescent="0.2">
      <c r="M743" s="31"/>
      <c r="N743" s="31"/>
      <c r="O743" s="31"/>
      <c r="P743" s="30"/>
      <c r="R743" s="44"/>
      <c r="S743" s="32"/>
      <c r="T743" s="32"/>
      <c r="U743" s="32"/>
    </row>
    <row r="744" spans="13:21" x14ac:dyDescent="0.2">
      <c r="M744" s="31"/>
      <c r="N744" s="31"/>
      <c r="O744" s="31"/>
      <c r="P744" s="30"/>
      <c r="R744" s="44"/>
      <c r="S744" s="32"/>
      <c r="T744" s="32"/>
      <c r="U744" s="32"/>
    </row>
    <row r="745" spans="13:21" x14ac:dyDescent="0.2">
      <c r="M745" s="31"/>
      <c r="N745" s="31"/>
      <c r="O745" s="31"/>
      <c r="P745" s="30"/>
      <c r="R745" s="44"/>
      <c r="S745" s="32"/>
      <c r="T745" s="32"/>
      <c r="U745" s="32"/>
    </row>
    <row r="746" spans="13:21" x14ac:dyDescent="0.2">
      <c r="M746" s="31"/>
      <c r="N746" s="31"/>
      <c r="O746" s="31"/>
      <c r="P746" s="30"/>
      <c r="R746" s="44"/>
      <c r="S746" s="32"/>
      <c r="T746" s="32"/>
      <c r="U746" s="32"/>
    </row>
    <row r="747" spans="13:21" x14ac:dyDescent="0.2">
      <c r="M747" s="31"/>
      <c r="N747" s="31"/>
      <c r="O747" s="31"/>
      <c r="P747" s="30"/>
      <c r="R747" s="44"/>
      <c r="S747" s="32"/>
      <c r="T747" s="32"/>
      <c r="U747" s="32"/>
    </row>
    <row r="748" spans="13:21" x14ac:dyDescent="0.2">
      <c r="M748" s="31"/>
      <c r="N748" s="31"/>
      <c r="O748" s="31"/>
      <c r="P748" s="30"/>
      <c r="R748" s="44"/>
      <c r="S748" s="32"/>
      <c r="T748" s="32"/>
      <c r="U748" s="32"/>
    </row>
    <row r="749" spans="13:21" x14ac:dyDescent="0.2">
      <c r="M749" s="31"/>
      <c r="N749" s="31"/>
      <c r="O749" s="31"/>
      <c r="P749" s="30"/>
      <c r="R749" s="44"/>
      <c r="S749" s="32"/>
      <c r="T749" s="32"/>
      <c r="U749" s="32"/>
    </row>
    <row r="750" spans="13:21" x14ac:dyDescent="0.2">
      <c r="M750" s="31"/>
      <c r="N750" s="31"/>
      <c r="O750" s="31"/>
      <c r="P750" s="30"/>
      <c r="R750" s="44"/>
      <c r="S750" s="32"/>
      <c r="T750" s="32"/>
      <c r="U750" s="32"/>
    </row>
    <row r="751" spans="13:21" x14ac:dyDescent="0.2">
      <c r="M751" s="31"/>
      <c r="N751" s="31"/>
      <c r="O751" s="31"/>
      <c r="P751" s="30"/>
      <c r="R751" s="44"/>
      <c r="S751" s="32"/>
      <c r="T751" s="32"/>
      <c r="U751" s="32"/>
    </row>
    <row r="752" spans="13:21" x14ac:dyDescent="0.2">
      <c r="M752" s="31"/>
      <c r="N752" s="31"/>
      <c r="O752" s="31"/>
      <c r="P752" s="30"/>
      <c r="R752" s="44"/>
      <c r="S752" s="32"/>
      <c r="T752" s="32"/>
      <c r="U752" s="32"/>
    </row>
    <row r="753" spans="13:21" x14ac:dyDescent="0.2">
      <c r="M753" s="31"/>
      <c r="N753" s="31"/>
      <c r="O753" s="31"/>
      <c r="P753" s="30"/>
      <c r="R753" s="44"/>
      <c r="S753" s="32"/>
      <c r="T753" s="32"/>
      <c r="U753" s="32"/>
    </row>
    <row r="754" spans="13:21" x14ac:dyDescent="0.2">
      <c r="M754" s="31"/>
      <c r="N754" s="31"/>
      <c r="O754" s="31"/>
      <c r="P754" s="30"/>
      <c r="R754" s="44"/>
      <c r="S754" s="32"/>
      <c r="T754" s="32"/>
      <c r="U754" s="32"/>
    </row>
    <row r="755" spans="13:21" x14ac:dyDescent="0.2">
      <c r="M755" s="31"/>
      <c r="N755" s="31"/>
      <c r="O755" s="31"/>
      <c r="P755" s="30"/>
      <c r="R755" s="44"/>
      <c r="S755" s="32"/>
      <c r="T755" s="32"/>
      <c r="U755" s="32"/>
    </row>
    <row r="756" spans="13:21" x14ac:dyDescent="0.2">
      <c r="M756" s="31"/>
      <c r="N756" s="31"/>
      <c r="O756" s="31"/>
      <c r="P756" s="30"/>
      <c r="R756" s="44"/>
      <c r="S756" s="32"/>
      <c r="T756" s="32"/>
      <c r="U756" s="32"/>
    </row>
    <row r="757" spans="13:21" x14ac:dyDescent="0.2">
      <c r="M757" s="31"/>
      <c r="N757" s="31"/>
      <c r="O757" s="31"/>
      <c r="P757" s="30"/>
      <c r="R757" s="44"/>
      <c r="S757" s="32"/>
      <c r="T757" s="32"/>
      <c r="U757" s="32"/>
    </row>
    <row r="758" spans="13:21" x14ac:dyDescent="0.2">
      <c r="M758" s="31"/>
      <c r="N758" s="31"/>
      <c r="O758" s="31"/>
      <c r="P758" s="30"/>
      <c r="R758" s="44"/>
      <c r="S758" s="32"/>
      <c r="T758" s="32"/>
      <c r="U758" s="32"/>
    </row>
    <row r="759" spans="13:21" x14ac:dyDescent="0.2">
      <c r="M759" s="31"/>
      <c r="N759" s="31"/>
      <c r="O759" s="31"/>
      <c r="P759" s="30"/>
      <c r="R759" s="44"/>
      <c r="S759" s="32"/>
      <c r="T759" s="32"/>
      <c r="U759" s="32"/>
    </row>
    <row r="760" spans="13:21" x14ac:dyDescent="0.2">
      <c r="M760" s="31"/>
      <c r="N760" s="31"/>
      <c r="O760" s="31"/>
      <c r="P760" s="30"/>
      <c r="R760" s="44"/>
      <c r="S760" s="32"/>
      <c r="T760" s="32"/>
      <c r="U760" s="32"/>
    </row>
    <row r="761" spans="13:21" x14ac:dyDescent="0.2">
      <c r="M761" s="31"/>
      <c r="N761" s="31"/>
      <c r="O761" s="31"/>
      <c r="P761" s="30"/>
      <c r="R761" s="44"/>
      <c r="S761" s="32"/>
      <c r="T761" s="32"/>
      <c r="U761" s="32"/>
    </row>
    <row r="762" spans="13:21" x14ac:dyDescent="0.2">
      <c r="M762" s="31"/>
      <c r="N762" s="31"/>
      <c r="O762" s="31"/>
      <c r="P762" s="30"/>
      <c r="R762" s="44"/>
      <c r="S762" s="32"/>
      <c r="T762" s="32"/>
      <c r="U762" s="32"/>
    </row>
    <row r="763" spans="13:21" x14ac:dyDescent="0.2">
      <c r="M763" s="31"/>
      <c r="N763" s="31"/>
      <c r="O763" s="31"/>
      <c r="P763" s="30"/>
      <c r="R763" s="44"/>
      <c r="S763" s="32"/>
      <c r="T763" s="32"/>
      <c r="U763" s="32"/>
    </row>
    <row r="764" spans="13:21" x14ac:dyDescent="0.2">
      <c r="M764" s="31"/>
      <c r="N764" s="31"/>
      <c r="O764" s="31"/>
      <c r="P764" s="30"/>
      <c r="R764" s="44"/>
      <c r="S764" s="32"/>
      <c r="T764" s="32"/>
      <c r="U764" s="32"/>
    </row>
    <row r="765" spans="13:21" x14ac:dyDescent="0.2">
      <c r="M765" s="31"/>
      <c r="N765" s="31"/>
      <c r="O765" s="31"/>
      <c r="P765" s="30"/>
      <c r="R765" s="44"/>
      <c r="S765" s="32"/>
      <c r="T765" s="32"/>
      <c r="U765" s="32"/>
    </row>
    <row r="766" spans="13:21" x14ac:dyDescent="0.2">
      <c r="M766" s="31"/>
      <c r="N766" s="31"/>
      <c r="O766" s="31"/>
      <c r="P766" s="30"/>
      <c r="R766" s="44"/>
      <c r="S766" s="32"/>
      <c r="T766" s="32"/>
      <c r="U766" s="32"/>
    </row>
    <row r="767" spans="13:21" x14ac:dyDescent="0.2">
      <c r="M767" s="31"/>
      <c r="N767" s="31"/>
      <c r="O767" s="31"/>
      <c r="P767" s="30"/>
      <c r="R767" s="44"/>
      <c r="S767" s="32"/>
      <c r="T767" s="32"/>
      <c r="U767" s="32"/>
    </row>
    <row r="768" spans="13:21" x14ac:dyDescent="0.2">
      <c r="M768" s="31"/>
      <c r="N768" s="31"/>
      <c r="O768" s="31"/>
      <c r="P768" s="30"/>
      <c r="R768" s="44"/>
      <c r="S768" s="32"/>
      <c r="T768" s="32"/>
      <c r="U768" s="32"/>
    </row>
    <row r="769" spans="13:21" x14ac:dyDescent="0.2">
      <c r="M769" s="31"/>
      <c r="N769" s="31"/>
      <c r="O769" s="31"/>
      <c r="P769" s="30"/>
      <c r="R769" s="44"/>
      <c r="S769" s="32"/>
      <c r="T769" s="32"/>
      <c r="U769" s="32"/>
    </row>
    <row r="770" spans="13:21" x14ac:dyDescent="0.2">
      <c r="M770" s="31"/>
      <c r="N770" s="31"/>
      <c r="O770" s="31"/>
      <c r="P770" s="30"/>
      <c r="R770" s="44"/>
      <c r="S770" s="32"/>
      <c r="T770" s="32"/>
      <c r="U770" s="32"/>
    </row>
    <row r="771" spans="13:21" x14ac:dyDescent="0.2">
      <c r="M771" s="31"/>
      <c r="N771" s="31"/>
      <c r="O771" s="31"/>
      <c r="P771" s="30"/>
      <c r="R771" s="44"/>
      <c r="S771" s="32"/>
      <c r="T771" s="32"/>
      <c r="U771" s="32"/>
    </row>
    <row r="772" spans="13:21" x14ac:dyDescent="0.2">
      <c r="M772" s="31"/>
      <c r="N772" s="31"/>
      <c r="O772" s="31"/>
      <c r="P772" s="30"/>
      <c r="R772" s="44"/>
      <c r="S772" s="32"/>
      <c r="T772" s="32"/>
      <c r="U772" s="32"/>
    </row>
    <row r="773" spans="13:21" x14ac:dyDescent="0.2">
      <c r="M773" s="31"/>
      <c r="N773" s="31"/>
      <c r="O773" s="31"/>
      <c r="P773" s="30"/>
      <c r="R773" s="44"/>
      <c r="S773" s="32"/>
      <c r="T773" s="32"/>
      <c r="U773" s="32"/>
    </row>
    <row r="774" spans="13:21" x14ac:dyDescent="0.2">
      <c r="M774" s="31"/>
      <c r="N774" s="31"/>
      <c r="O774" s="31"/>
      <c r="P774" s="30"/>
      <c r="R774" s="44"/>
      <c r="S774" s="32"/>
      <c r="T774" s="32"/>
      <c r="U774" s="32"/>
    </row>
    <row r="775" spans="13:21" x14ac:dyDescent="0.2">
      <c r="M775" s="31"/>
      <c r="N775" s="31"/>
      <c r="O775" s="31"/>
      <c r="P775" s="30"/>
      <c r="R775" s="44"/>
      <c r="S775" s="32"/>
      <c r="T775" s="32"/>
      <c r="U775" s="32"/>
    </row>
    <row r="776" spans="13:21" x14ac:dyDescent="0.2">
      <c r="M776" s="31"/>
      <c r="N776" s="31"/>
      <c r="O776" s="31"/>
      <c r="P776" s="30"/>
      <c r="R776" s="44"/>
      <c r="S776" s="32"/>
      <c r="T776" s="32"/>
      <c r="U776" s="32"/>
    </row>
    <row r="777" spans="13:21" x14ac:dyDescent="0.2">
      <c r="M777" s="31"/>
      <c r="N777" s="31"/>
      <c r="O777" s="31"/>
      <c r="P777" s="30"/>
      <c r="R777" s="44"/>
      <c r="S777" s="32"/>
      <c r="T777" s="32"/>
      <c r="U777" s="32"/>
    </row>
    <row r="778" spans="13:21" x14ac:dyDescent="0.2">
      <c r="M778" s="31"/>
      <c r="N778" s="31"/>
      <c r="O778" s="31"/>
      <c r="P778" s="30"/>
      <c r="R778" s="44"/>
      <c r="S778" s="32"/>
      <c r="T778" s="32"/>
      <c r="U778" s="32"/>
    </row>
    <row r="779" spans="13:21" x14ac:dyDescent="0.2">
      <c r="M779" s="31"/>
      <c r="N779" s="31"/>
      <c r="O779" s="31"/>
      <c r="P779" s="30"/>
      <c r="R779" s="44"/>
      <c r="S779" s="32"/>
      <c r="T779" s="32"/>
      <c r="U779" s="32"/>
    </row>
    <row r="780" spans="13:21" x14ac:dyDescent="0.2">
      <c r="M780" s="31"/>
      <c r="N780" s="31"/>
      <c r="O780" s="31"/>
      <c r="P780" s="30"/>
      <c r="R780" s="44"/>
      <c r="S780" s="32"/>
      <c r="T780" s="32"/>
      <c r="U780" s="32"/>
    </row>
    <row r="781" spans="13:21" x14ac:dyDescent="0.2">
      <c r="M781" s="31"/>
      <c r="N781" s="31"/>
      <c r="O781" s="31"/>
      <c r="P781" s="30"/>
      <c r="R781" s="44"/>
      <c r="S781" s="32"/>
      <c r="T781" s="32"/>
      <c r="U781" s="32"/>
    </row>
    <row r="782" spans="13:21" x14ac:dyDescent="0.2">
      <c r="M782" s="31"/>
      <c r="N782" s="31"/>
      <c r="O782" s="31"/>
      <c r="P782" s="30"/>
      <c r="R782" s="44"/>
      <c r="S782" s="32"/>
      <c r="T782" s="32"/>
      <c r="U782" s="32"/>
    </row>
    <row r="783" spans="13:21" x14ac:dyDescent="0.2">
      <c r="M783" s="31"/>
      <c r="N783" s="31"/>
      <c r="O783" s="31"/>
      <c r="P783" s="30"/>
      <c r="R783" s="44"/>
      <c r="S783" s="32"/>
      <c r="T783" s="32"/>
      <c r="U783" s="32"/>
    </row>
    <row r="784" spans="13:21" x14ac:dyDescent="0.2">
      <c r="M784" s="31"/>
      <c r="N784" s="31"/>
      <c r="O784" s="31"/>
      <c r="P784" s="30"/>
      <c r="R784" s="44"/>
      <c r="S784" s="32"/>
      <c r="T784" s="32"/>
      <c r="U784" s="32"/>
    </row>
    <row r="785" spans="13:21" x14ac:dyDescent="0.2">
      <c r="M785" s="31"/>
      <c r="N785" s="31"/>
      <c r="O785" s="31"/>
      <c r="P785" s="30"/>
      <c r="R785" s="44"/>
      <c r="S785" s="32"/>
      <c r="T785" s="32"/>
      <c r="U785" s="32"/>
    </row>
    <row r="786" spans="13:21" x14ac:dyDescent="0.2">
      <c r="M786" s="31"/>
      <c r="N786" s="31"/>
      <c r="O786" s="31"/>
      <c r="P786" s="30"/>
      <c r="R786" s="44"/>
      <c r="S786" s="32"/>
      <c r="T786" s="32"/>
      <c r="U786" s="32"/>
    </row>
    <row r="787" spans="13:21" x14ac:dyDescent="0.2">
      <c r="M787" s="31"/>
      <c r="N787" s="31"/>
      <c r="O787" s="31"/>
      <c r="P787" s="30"/>
      <c r="R787" s="44"/>
      <c r="S787" s="32"/>
      <c r="T787" s="32"/>
      <c r="U787" s="32"/>
    </row>
    <row r="788" spans="13:21" x14ac:dyDescent="0.2">
      <c r="M788" s="31"/>
      <c r="N788" s="31"/>
      <c r="O788" s="31"/>
      <c r="P788" s="30"/>
      <c r="R788" s="44"/>
      <c r="S788" s="32"/>
      <c r="T788" s="32"/>
      <c r="U788" s="32"/>
    </row>
    <row r="789" spans="13:21" x14ac:dyDescent="0.2">
      <c r="M789" s="31"/>
      <c r="N789" s="31"/>
      <c r="O789" s="31"/>
      <c r="P789" s="30"/>
      <c r="R789" s="44"/>
      <c r="S789" s="32"/>
      <c r="T789" s="32"/>
      <c r="U789" s="32"/>
    </row>
    <row r="790" spans="13:21" x14ac:dyDescent="0.2">
      <c r="M790" s="31"/>
      <c r="N790" s="31"/>
      <c r="O790" s="31"/>
      <c r="P790" s="30"/>
      <c r="R790" s="44"/>
      <c r="S790" s="32"/>
      <c r="T790" s="32"/>
      <c r="U790" s="32"/>
    </row>
    <row r="791" spans="13:21" x14ac:dyDescent="0.2">
      <c r="M791" s="31"/>
      <c r="N791" s="31"/>
      <c r="O791" s="31"/>
      <c r="P791" s="30"/>
      <c r="R791" s="44"/>
      <c r="S791" s="32"/>
      <c r="T791" s="32"/>
      <c r="U791" s="32"/>
    </row>
    <row r="792" spans="13:21" x14ac:dyDescent="0.2">
      <c r="M792" s="31"/>
      <c r="N792" s="31"/>
      <c r="O792" s="31"/>
      <c r="P792" s="30"/>
      <c r="R792" s="44"/>
      <c r="S792" s="32"/>
      <c r="T792" s="32"/>
      <c r="U792" s="32"/>
    </row>
    <row r="793" spans="13:21" x14ac:dyDescent="0.2">
      <c r="M793" s="31"/>
      <c r="N793" s="31"/>
      <c r="O793" s="31"/>
      <c r="P793" s="30"/>
      <c r="R793" s="44"/>
      <c r="S793" s="32"/>
      <c r="T793" s="32"/>
      <c r="U793" s="32"/>
    </row>
    <row r="794" spans="13:21" x14ac:dyDescent="0.2">
      <c r="M794" s="31"/>
      <c r="N794" s="31"/>
      <c r="O794" s="31"/>
      <c r="P794" s="30"/>
      <c r="R794" s="44"/>
      <c r="S794" s="32"/>
      <c r="T794" s="32"/>
      <c r="U794" s="32"/>
    </row>
    <row r="795" spans="13:21" x14ac:dyDescent="0.2">
      <c r="M795" s="31"/>
      <c r="N795" s="31"/>
      <c r="O795" s="31"/>
      <c r="P795" s="30"/>
      <c r="R795" s="44"/>
      <c r="S795" s="32"/>
      <c r="T795" s="32"/>
      <c r="U795" s="32"/>
    </row>
    <row r="796" spans="13:21" x14ac:dyDescent="0.2">
      <c r="M796" s="31"/>
      <c r="N796" s="31"/>
      <c r="O796" s="31"/>
      <c r="P796" s="30"/>
      <c r="R796" s="44"/>
      <c r="S796" s="32"/>
      <c r="T796" s="32"/>
      <c r="U796" s="32"/>
    </row>
    <row r="797" spans="13:21" x14ac:dyDescent="0.2">
      <c r="M797" s="31"/>
      <c r="N797" s="31"/>
      <c r="O797" s="31"/>
      <c r="P797" s="30"/>
      <c r="R797" s="44"/>
      <c r="S797" s="32"/>
      <c r="T797" s="32"/>
      <c r="U797" s="32"/>
    </row>
    <row r="798" spans="13:21" x14ac:dyDescent="0.2">
      <c r="M798" s="31"/>
      <c r="N798" s="31"/>
      <c r="O798" s="31"/>
      <c r="P798" s="30"/>
      <c r="R798" s="44"/>
      <c r="S798" s="32"/>
      <c r="T798" s="32"/>
      <c r="U798" s="32"/>
    </row>
    <row r="799" spans="13:21" x14ac:dyDescent="0.2">
      <c r="M799" s="31"/>
      <c r="N799" s="31"/>
      <c r="O799" s="31"/>
      <c r="P799" s="30"/>
      <c r="R799" s="44"/>
      <c r="S799" s="32"/>
      <c r="T799" s="32"/>
      <c r="U799" s="32"/>
    </row>
    <row r="800" spans="13:21" x14ac:dyDescent="0.2">
      <c r="M800" s="31"/>
      <c r="N800" s="31"/>
      <c r="O800" s="31"/>
      <c r="P800" s="30"/>
      <c r="R800" s="44"/>
      <c r="S800" s="32"/>
      <c r="T800" s="32"/>
      <c r="U800" s="32"/>
    </row>
    <row r="801" spans="13:21" x14ac:dyDescent="0.2">
      <c r="M801" s="31"/>
      <c r="N801" s="31"/>
      <c r="O801" s="31"/>
      <c r="P801" s="30"/>
      <c r="R801" s="44"/>
      <c r="S801" s="32"/>
      <c r="T801" s="32"/>
      <c r="U801" s="32"/>
    </row>
    <row r="802" spans="13:21" x14ac:dyDescent="0.2">
      <c r="M802" s="31"/>
      <c r="N802" s="31"/>
      <c r="O802" s="31"/>
      <c r="P802" s="30"/>
      <c r="R802" s="44"/>
      <c r="S802" s="32"/>
      <c r="T802" s="32"/>
      <c r="U802" s="32"/>
    </row>
    <row r="803" spans="13:21" x14ac:dyDescent="0.2">
      <c r="M803" s="31"/>
      <c r="N803" s="31"/>
      <c r="O803" s="31"/>
      <c r="P803" s="30"/>
      <c r="R803" s="44"/>
      <c r="S803" s="32"/>
      <c r="T803" s="32"/>
      <c r="U803" s="32"/>
    </row>
    <row r="804" spans="13:21" x14ac:dyDescent="0.2">
      <c r="M804" s="31"/>
      <c r="N804" s="31"/>
      <c r="O804" s="31"/>
      <c r="P804" s="30"/>
      <c r="R804" s="44"/>
      <c r="S804" s="32"/>
      <c r="T804" s="32"/>
      <c r="U804" s="32"/>
    </row>
    <row r="805" spans="13:21" x14ac:dyDescent="0.2">
      <c r="M805" s="31"/>
      <c r="N805" s="31"/>
      <c r="O805" s="31"/>
      <c r="P805" s="30"/>
      <c r="R805" s="44"/>
      <c r="S805" s="32"/>
      <c r="T805" s="32"/>
      <c r="U805" s="32"/>
    </row>
    <row r="806" spans="13:21" x14ac:dyDescent="0.2">
      <c r="M806" s="31"/>
      <c r="N806" s="31"/>
      <c r="O806" s="31"/>
      <c r="P806" s="30"/>
      <c r="R806" s="44"/>
      <c r="S806" s="32"/>
      <c r="T806" s="32"/>
      <c r="U806" s="32"/>
    </row>
    <row r="807" spans="13:21" x14ac:dyDescent="0.2">
      <c r="M807" s="31"/>
      <c r="N807" s="31"/>
      <c r="O807" s="31"/>
      <c r="P807" s="30"/>
      <c r="R807" s="44"/>
      <c r="S807" s="32"/>
      <c r="T807" s="32"/>
      <c r="U807" s="32"/>
    </row>
    <row r="808" spans="13:21" x14ac:dyDescent="0.2">
      <c r="M808" s="31"/>
      <c r="N808" s="31"/>
      <c r="O808" s="31"/>
      <c r="P808" s="30"/>
      <c r="R808" s="44"/>
      <c r="S808" s="32"/>
      <c r="T808" s="32"/>
      <c r="U808" s="32"/>
    </row>
    <row r="809" spans="13:21" x14ac:dyDescent="0.2">
      <c r="M809" s="31"/>
      <c r="N809" s="31"/>
      <c r="O809" s="31"/>
      <c r="P809" s="30"/>
      <c r="R809" s="44"/>
      <c r="S809" s="32"/>
      <c r="T809" s="32"/>
      <c r="U809" s="32"/>
    </row>
    <row r="810" spans="13:21" x14ac:dyDescent="0.2">
      <c r="M810" s="31"/>
      <c r="N810" s="31"/>
      <c r="O810" s="31"/>
      <c r="P810" s="30"/>
      <c r="R810" s="44"/>
      <c r="S810" s="32"/>
      <c r="T810" s="32"/>
      <c r="U810" s="32"/>
    </row>
    <row r="811" spans="13:21" x14ac:dyDescent="0.2">
      <c r="M811" s="31"/>
      <c r="N811" s="31"/>
      <c r="O811" s="31"/>
      <c r="P811" s="30"/>
      <c r="R811" s="44"/>
      <c r="S811" s="32"/>
      <c r="T811" s="32"/>
      <c r="U811" s="32"/>
    </row>
    <row r="812" spans="13:21" x14ac:dyDescent="0.2">
      <c r="M812" s="31"/>
      <c r="N812" s="31"/>
      <c r="O812" s="31"/>
      <c r="P812" s="30"/>
      <c r="R812" s="44"/>
      <c r="S812" s="32"/>
      <c r="T812" s="32"/>
      <c r="U812" s="32"/>
    </row>
    <row r="813" spans="13:21" x14ac:dyDescent="0.2">
      <c r="M813" s="31"/>
      <c r="N813" s="31"/>
      <c r="O813" s="31"/>
      <c r="P813" s="30"/>
      <c r="R813" s="44"/>
      <c r="S813" s="32"/>
      <c r="T813" s="32"/>
      <c r="U813" s="32"/>
    </row>
    <row r="814" spans="13:21" x14ac:dyDescent="0.2">
      <c r="M814" s="31"/>
      <c r="N814" s="31"/>
      <c r="O814" s="31"/>
      <c r="P814" s="30"/>
      <c r="R814" s="44"/>
      <c r="S814" s="32"/>
      <c r="T814" s="32"/>
      <c r="U814" s="32"/>
    </row>
    <row r="815" spans="13:21" x14ac:dyDescent="0.2">
      <c r="M815" s="31"/>
      <c r="N815" s="31"/>
      <c r="O815" s="31"/>
      <c r="P815" s="30"/>
      <c r="R815" s="44"/>
      <c r="S815" s="32"/>
      <c r="T815" s="32"/>
      <c r="U815" s="32"/>
    </row>
    <row r="816" spans="13:21" x14ac:dyDescent="0.2">
      <c r="M816" s="31"/>
      <c r="N816" s="31"/>
      <c r="O816" s="31"/>
      <c r="P816" s="30"/>
      <c r="R816" s="44"/>
      <c r="S816" s="32"/>
      <c r="T816" s="32"/>
      <c r="U816" s="32"/>
    </row>
    <row r="817" spans="13:21" x14ac:dyDescent="0.2">
      <c r="M817" s="31"/>
      <c r="N817" s="31"/>
      <c r="O817" s="31"/>
      <c r="P817" s="30"/>
      <c r="R817" s="44"/>
      <c r="S817" s="32"/>
      <c r="T817" s="32"/>
      <c r="U817" s="32"/>
    </row>
    <row r="818" spans="13:21" x14ac:dyDescent="0.2">
      <c r="M818" s="31"/>
      <c r="N818" s="31"/>
      <c r="O818" s="31"/>
      <c r="P818" s="30"/>
      <c r="R818" s="44"/>
      <c r="S818" s="32"/>
      <c r="T818" s="32"/>
      <c r="U818" s="32"/>
    </row>
    <row r="819" spans="13:21" x14ac:dyDescent="0.2">
      <c r="M819" s="31"/>
      <c r="N819" s="31"/>
      <c r="O819" s="31"/>
      <c r="P819" s="30"/>
      <c r="R819" s="44"/>
      <c r="S819" s="32"/>
      <c r="T819" s="32"/>
      <c r="U819" s="32"/>
    </row>
    <row r="820" spans="13:21" x14ac:dyDescent="0.2">
      <c r="M820" s="31"/>
      <c r="N820" s="31"/>
      <c r="O820" s="31"/>
      <c r="P820" s="30"/>
      <c r="R820" s="44"/>
      <c r="S820" s="32"/>
      <c r="T820" s="32"/>
      <c r="U820" s="32"/>
    </row>
    <row r="821" spans="13:21" x14ac:dyDescent="0.2">
      <c r="M821" s="31"/>
      <c r="N821" s="31"/>
      <c r="O821" s="31"/>
      <c r="P821" s="30"/>
      <c r="R821" s="44"/>
      <c r="S821" s="32"/>
      <c r="T821" s="32"/>
      <c r="U821" s="32"/>
    </row>
    <row r="822" spans="13:21" x14ac:dyDescent="0.2">
      <c r="M822" s="31"/>
      <c r="N822" s="31"/>
      <c r="O822" s="31"/>
      <c r="P822" s="30"/>
      <c r="R822" s="44"/>
      <c r="S822" s="32"/>
      <c r="T822" s="32"/>
      <c r="U822" s="32"/>
    </row>
    <row r="823" spans="13:21" x14ac:dyDescent="0.2">
      <c r="M823" s="31"/>
      <c r="N823" s="31"/>
      <c r="O823" s="31"/>
      <c r="P823" s="30"/>
      <c r="R823" s="44"/>
      <c r="S823" s="32"/>
      <c r="T823" s="32"/>
      <c r="U823" s="32"/>
    </row>
    <row r="824" spans="13:21" x14ac:dyDescent="0.2">
      <c r="M824" s="31"/>
      <c r="N824" s="31"/>
      <c r="O824" s="31"/>
      <c r="P824" s="30"/>
      <c r="R824" s="44"/>
      <c r="S824" s="32"/>
      <c r="T824" s="32"/>
      <c r="U824" s="32"/>
    </row>
    <row r="825" spans="13:21" x14ac:dyDescent="0.2">
      <c r="M825" s="31"/>
      <c r="N825" s="31"/>
      <c r="O825" s="31"/>
      <c r="P825" s="30"/>
      <c r="R825" s="44"/>
      <c r="S825" s="32"/>
      <c r="T825" s="32"/>
      <c r="U825" s="32"/>
    </row>
    <row r="826" spans="13:21" x14ac:dyDescent="0.2">
      <c r="M826" s="31"/>
      <c r="N826" s="31"/>
      <c r="O826" s="31"/>
      <c r="P826" s="30"/>
      <c r="R826" s="44"/>
      <c r="S826" s="32"/>
      <c r="T826" s="32"/>
      <c r="U826" s="32"/>
    </row>
    <row r="827" spans="13:21" x14ac:dyDescent="0.2">
      <c r="M827" s="31"/>
      <c r="N827" s="31"/>
      <c r="O827" s="31"/>
      <c r="P827" s="30"/>
      <c r="R827" s="44"/>
      <c r="S827" s="32"/>
      <c r="T827" s="32"/>
      <c r="U827" s="32"/>
    </row>
    <row r="828" spans="13:21" x14ac:dyDescent="0.2">
      <c r="M828" s="31"/>
      <c r="N828" s="31"/>
      <c r="O828" s="31"/>
      <c r="P828" s="30"/>
      <c r="R828" s="44"/>
      <c r="S828" s="32"/>
      <c r="T828" s="32"/>
      <c r="U828" s="32"/>
    </row>
    <row r="829" spans="13:21" x14ac:dyDescent="0.2">
      <c r="M829" s="31"/>
      <c r="N829" s="31"/>
      <c r="O829" s="31"/>
      <c r="P829" s="30"/>
      <c r="R829" s="44"/>
      <c r="S829" s="32"/>
      <c r="T829" s="32"/>
      <c r="U829" s="32"/>
    </row>
    <row r="830" spans="13:21" x14ac:dyDescent="0.2">
      <c r="M830" s="31"/>
      <c r="N830" s="31"/>
      <c r="O830" s="31"/>
      <c r="P830" s="30"/>
      <c r="R830" s="44"/>
      <c r="S830" s="32"/>
      <c r="T830" s="32"/>
      <c r="U830" s="32"/>
    </row>
    <row r="831" spans="13:21" x14ac:dyDescent="0.2">
      <c r="M831" s="31"/>
      <c r="N831" s="31"/>
      <c r="O831" s="31"/>
      <c r="P831" s="30"/>
      <c r="R831" s="44"/>
      <c r="S831" s="32"/>
      <c r="T831" s="32"/>
      <c r="U831" s="32"/>
    </row>
    <row r="832" spans="13:21" x14ac:dyDescent="0.2">
      <c r="M832" s="31"/>
      <c r="N832" s="31"/>
      <c r="O832" s="31"/>
      <c r="P832" s="30"/>
      <c r="R832" s="44"/>
      <c r="S832" s="32"/>
      <c r="T832" s="32"/>
      <c r="U832" s="32"/>
    </row>
    <row r="833" spans="13:21" x14ac:dyDescent="0.2">
      <c r="M833" s="31"/>
      <c r="N833" s="31"/>
      <c r="O833" s="31"/>
      <c r="P833" s="30"/>
      <c r="R833" s="44"/>
      <c r="S833" s="32"/>
      <c r="T833" s="32"/>
      <c r="U833" s="32"/>
    </row>
    <row r="834" spans="13:21" x14ac:dyDescent="0.2">
      <c r="M834" s="31"/>
      <c r="N834" s="31"/>
      <c r="O834" s="31"/>
      <c r="P834" s="30"/>
      <c r="R834" s="44"/>
      <c r="S834" s="32"/>
      <c r="T834" s="32"/>
      <c r="U834" s="32"/>
    </row>
    <row r="835" spans="13:21" x14ac:dyDescent="0.2">
      <c r="M835" s="31"/>
      <c r="N835" s="31"/>
      <c r="O835" s="31"/>
      <c r="P835" s="30"/>
      <c r="R835" s="44"/>
      <c r="S835" s="32"/>
      <c r="T835" s="32"/>
      <c r="U835" s="32"/>
    </row>
    <row r="836" spans="13:21" x14ac:dyDescent="0.2">
      <c r="M836" s="31"/>
      <c r="N836" s="31"/>
      <c r="O836" s="31"/>
      <c r="P836" s="30"/>
      <c r="R836" s="44"/>
      <c r="S836" s="32"/>
      <c r="T836" s="32"/>
      <c r="U836" s="32"/>
    </row>
    <row r="837" spans="13:21" x14ac:dyDescent="0.2">
      <c r="M837" s="31"/>
      <c r="N837" s="31"/>
      <c r="O837" s="31"/>
      <c r="P837" s="30"/>
      <c r="R837" s="44"/>
      <c r="S837" s="32"/>
      <c r="T837" s="32"/>
      <c r="U837" s="32"/>
    </row>
    <row r="838" spans="13:21" x14ac:dyDescent="0.2">
      <c r="M838" s="31"/>
      <c r="N838" s="31"/>
      <c r="O838" s="31"/>
      <c r="P838" s="30"/>
      <c r="R838" s="44"/>
      <c r="S838" s="32"/>
      <c r="T838" s="32"/>
      <c r="U838" s="32"/>
    </row>
    <row r="839" spans="13:21" x14ac:dyDescent="0.2">
      <c r="M839" s="31"/>
      <c r="N839" s="31"/>
      <c r="O839" s="31"/>
      <c r="P839" s="30"/>
      <c r="R839" s="44"/>
      <c r="S839" s="32"/>
      <c r="T839" s="32"/>
      <c r="U839" s="32"/>
    </row>
    <row r="840" spans="13:21" x14ac:dyDescent="0.2">
      <c r="M840" s="31"/>
      <c r="N840" s="31"/>
      <c r="O840" s="31"/>
      <c r="P840" s="30"/>
      <c r="R840" s="44"/>
      <c r="S840" s="32"/>
      <c r="T840" s="32"/>
      <c r="U840" s="32"/>
    </row>
    <row r="841" spans="13:21" x14ac:dyDescent="0.2">
      <c r="M841" s="31"/>
      <c r="N841" s="31"/>
      <c r="O841" s="31"/>
      <c r="P841" s="30"/>
      <c r="R841" s="44"/>
      <c r="S841" s="32"/>
      <c r="T841" s="32"/>
      <c r="U841" s="32"/>
    </row>
  </sheetData>
  <mergeCells count="25">
    <mergeCell ref="B466:F466"/>
    <mergeCell ref="H466:J466"/>
    <mergeCell ref="M466:O466"/>
    <mergeCell ref="A262:F262"/>
    <mergeCell ref="A387:F387"/>
    <mergeCell ref="A459:F459"/>
    <mergeCell ref="B465:F465"/>
    <mergeCell ref="H465:J465"/>
    <mergeCell ref="M465:O465"/>
    <mergeCell ref="P6:P7"/>
    <mergeCell ref="Q6:Q7"/>
    <mergeCell ref="A67:F67"/>
    <mergeCell ref="A82:F82"/>
    <mergeCell ref="A110:F110"/>
    <mergeCell ref="A177:F177"/>
    <mergeCell ref="G5:N5"/>
    <mergeCell ref="A6:A7"/>
    <mergeCell ref="B6:B7"/>
    <mergeCell ref="C6:C7"/>
    <mergeCell ref="D6:D7"/>
    <mergeCell ref="E6:E7"/>
    <mergeCell ref="F6:F7"/>
    <mergeCell ref="G6:G7"/>
    <mergeCell ref="H6:K6"/>
    <mergeCell ref="L6:O6"/>
  </mergeCells>
  <printOptions horizontalCentered="1"/>
  <pageMargins left="0" right="0" top="0" bottom="0" header="0" footer="0"/>
  <pageSetup paperSize="9" scale="41" fitToHeight="15" orientation="landscape" r:id="rId1"/>
  <headerFooter alignWithMargins="0">
    <oddFooter>&amp;C&amp;P/&amp;N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9126A-C82D-4AB4-A6C9-54A7A1702CF4}">
  <sheetPr>
    <tabColor rgb="FF92D050"/>
    <pageSetUpPr fitToPage="1"/>
  </sheetPr>
  <dimension ref="A1:EX841"/>
  <sheetViews>
    <sheetView zoomScale="54" zoomScaleNormal="54" workbookViewId="0">
      <selection activeCell="V18" sqref="V18"/>
    </sheetView>
  </sheetViews>
  <sheetFormatPr defaultColWidth="10.625" defaultRowHeight="16.5" x14ac:dyDescent="0.2"/>
  <cols>
    <col min="1" max="1" width="14.625" style="1" customWidth="1"/>
    <col min="2" max="2" width="11.25" style="1" bestFit="1" customWidth="1"/>
    <col min="3" max="3" width="13.375" style="1" bestFit="1" customWidth="1"/>
    <col min="4" max="4" width="7.375" style="1" customWidth="1"/>
    <col min="5" max="6" width="6.375" style="1" bestFit="1" customWidth="1"/>
    <col min="7" max="7" width="60.375" style="2" customWidth="1"/>
    <col min="8" max="8" width="23.25" style="3" customWidth="1"/>
    <col min="9" max="9" width="19.875" style="4" customWidth="1"/>
    <col min="10" max="10" width="20.5" style="3" customWidth="1"/>
    <col min="11" max="11" width="17" style="5" customWidth="1"/>
    <col min="12" max="12" width="21.125" style="3" customWidth="1"/>
    <col min="13" max="13" width="22" style="3" customWidth="1"/>
    <col min="14" max="14" width="17.625" style="3" customWidth="1"/>
    <col min="15" max="15" width="18.625" style="3" customWidth="1"/>
    <col min="16" max="16" width="22.375" style="6" customWidth="1"/>
    <col min="17" max="17" width="18.375" style="7" customWidth="1"/>
    <col min="18" max="18" width="10.625" style="41"/>
    <col min="19" max="16384" width="10.625" style="10"/>
  </cols>
  <sheetData>
    <row r="1" spans="1:154" ht="18" x14ac:dyDescent="0.2">
      <c r="A1" s="35"/>
      <c r="B1" s="35"/>
      <c r="C1" s="35"/>
      <c r="D1" s="35"/>
      <c r="E1" s="35"/>
      <c r="F1" s="35"/>
      <c r="G1" s="36"/>
      <c r="H1" s="36"/>
      <c r="I1" s="35"/>
      <c r="J1" s="36"/>
      <c r="K1" s="37"/>
      <c r="L1" s="36"/>
      <c r="M1" s="36"/>
      <c r="N1" s="36"/>
      <c r="O1" s="36"/>
      <c r="P1" s="38"/>
      <c r="Q1" s="39"/>
    </row>
    <row r="2" spans="1:154" ht="20.25" x14ac:dyDescent="0.2">
      <c r="A2" s="47"/>
      <c r="B2" s="47"/>
      <c r="C2" s="47"/>
      <c r="D2" s="47"/>
      <c r="E2" s="47"/>
      <c r="F2" s="47"/>
      <c r="G2" s="48"/>
      <c r="H2" s="48"/>
      <c r="I2" s="47"/>
      <c r="J2" s="48"/>
      <c r="K2" s="49"/>
      <c r="L2" s="48"/>
      <c r="M2" s="48"/>
      <c r="N2" s="48"/>
      <c r="O2" s="48"/>
      <c r="P2" s="50"/>
      <c r="Q2" s="51"/>
    </row>
    <row r="3" spans="1:154" ht="20.25" x14ac:dyDescent="0.2">
      <c r="A3" s="48"/>
      <c r="B3" s="47"/>
      <c r="C3" s="47"/>
      <c r="D3" s="47"/>
      <c r="E3" s="47"/>
      <c r="F3" s="47"/>
      <c r="G3" s="48"/>
      <c r="H3" s="48"/>
      <c r="I3" s="47"/>
      <c r="J3" s="48"/>
      <c r="K3" s="49"/>
      <c r="L3" s="48"/>
      <c r="M3" s="48"/>
      <c r="N3" s="48"/>
      <c r="O3" s="48"/>
      <c r="P3" s="50"/>
      <c r="Q3" s="51"/>
    </row>
    <row r="4" spans="1:154" ht="20.25" x14ac:dyDescent="0.2">
      <c r="A4" s="52" t="s">
        <v>432</v>
      </c>
      <c r="B4" s="47"/>
      <c r="C4" s="53"/>
      <c r="D4" s="203"/>
      <c r="E4" s="203"/>
      <c r="F4" s="203"/>
      <c r="G4" s="48"/>
      <c r="H4" s="48"/>
      <c r="I4" s="47"/>
      <c r="J4" s="48"/>
      <c r="K4" s="49"/>
      <c r="L4" s="48"/>
      <c r="M4" s="48"/>
      <c r="N4" s="48"/>
      <c r="O4" s="48"/>
      <c r="P4" s="50"/>
      <c r="Q4" s="51"/>
      <c r="R4" s="45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</row>
    <row r="5" spans="1:154" ht="36" customHeight="1" thickBot="1" x14ac:dyDescent="0.25">
      <c r="A5" s="53"/>
      <c r="B5" s="53"/>
      <c r="C5" s="53"/>
      <c r="D5" s="53"/>
      <c r="E5" s="53"/>
      <c r="F5" s="53"/>
      <c r="G5" s="226" t="s">
        <v>440</v>
      </c>
      <c r="H5" s="226"/>
      <c r="I5" s="226"/>
      <c r="J5" s="226"/>
      <c r="K5" s="226"/>
      <c r="L5" s="226"/>
      <c r="M5" s="227"/>
      <c r="N5" s="226"/>
      <c r="O5" s="54"/>
      <c r="P5" s="50"/>
      <c r="Q5" s="51"/>
      <c r="R5" s="45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</row>
    <row r="6" spans="1:154" ht="21" thickBot="1" x14ac:dyDescent="0.25">
      <c r="A6" s="228" t="s">
        <v>0</v>
      </c>
      <c r="B6" s="230" t="s">
        <v>1</v>
      </c>
      <c r="C6" s="230" t="s">
        <v>2</v>
      </c>
      <c r="D6" s="230" t="s">
        <v>3</v>
      </c>
      <c r="E6" s="230" t="s">
        <v>4</v>
      </c>
      <c r="F6" s="230" t="s">
        <v>5</v>
      </c>
      <c r="G6" s="232" t="s">
        <v>6</v>
      </c>
      <c r="H6" s="234" t="s">
        <v>7</v>
      </c>
      <c r="I6" s="235"/>
      <c r="J6" s="235"/>
      <c r="K6" s="236"/>
      <c r="L6" s="237" t="s">
        <v>8</v>
      </c>
      <c r="M6" s="238"/>
      <c r="N6" s="238"/>
      <c r="O6" s="239"/>
      <c r="P6" s="218" t="s">
        <v>9</v>
      </c>
      <c r="Q6" s="220" t="s">
        <v>241</v>
      </c>
      <c r="R6" s="45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</row>
    <row r="7" spans="1:154" s="12" customFormat="1" ht="91.15" customHeight="1" thickBot="1" x14ac:dyDescent="0.3">
      <c r="A7" s="229"/>
      <c r="B7" s="231"/>
      <c r="C7" s="231"/>
      <c r="D7" s="231"/>
      <c r="E7" s="231"/>
      <c r="F7" s="231"/>
      <c r="G7" s="233"/>
      <c r="H7" s="55" t="s">
        <v>10</v>
      </c>
      <c r="I7" s="56" t="s">
        <v>11</v>
      </c>
      <c r="J7" s="57" t="s">
        <v>12</v>
      </c>
      <c r="K7" s="58" t="s">
        <v>13</v>
      </c>
      <c r="L7" s="59" t="s">
        <v>14</v>
      </c>
      <c r="M7" s="57" t="s">
        <v>15</v>
      </c>
      <c r="N7" s="57" t="s">
        <v>16</v>
      </c>
      <c r="O7" s="60" t="s">
        <v>17</v>
      </c>
      <c r="P7" s="219"/>
      <c r="Q7" s="221"/>
      <c r="R7" s="42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</row>
    <row r="8" spans="1:154" ht="21" thickBot="1" x14ac:dyDescent="0.25">
      <c r="A8" s="61"/>
      <c r="B8" s="62"/>
      <c r="C8" s="62"/>
      <c r="D8" s="62"/>
      <c r="E8" s="62"/>
      <c r="F8" s="62"/>
      <c r="G8" s="63">
        <v>1</v>
      </c>
      <c r="H8" s="64">
        <v>2</v>
      </c>
      <c r="I8" s="62">
        <v>3</v>
      </c>
      <c r="J8" s="65">
        <v>4</v>
      </c>
      <c r="K8" s="66" t="s">
        <v>18</v>
      </c>
      <c r="L8" s="67">
        <v>6</v>
      </c>
      <c r="M8" s="65">
        <v>7</v>
      </c>
      <c r="N8" s="65">
        <v>8</v>
      </c>
      <c r="O8" s="68" t="s">
        <v>19</v>
      </c>
      <c r="P8" s="69" t="s">
        <v>20</v>
      </c>
      <c r="Q8" s="70" t="s">
        <v>21</v>
      </c>
      <c r="R8" s="42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</row>
    <row r="9" spans="1:154" ht="21" thickBot="1" x14ac:dyDescent="0.25">
      <c r="A9" s="71"/>
      <c r="B9" s="72" t="s">
        <v>22</v>
      </c>
      <c r="C9" s="72"/>
      <c r="D9" s="72"/>
      <c r="E9" s="72"/>
      <c r="F9" s="72"/>
      <c r="G9" s="73" t="s">
        <v>23</v>
      </c>
      <c r="H9" s="74">
        <f>+H10+H54</f>
        <v>0</v>
      </c>
      <c r="I9" s="74">
        <f>+I10+I54</f>
        <v>3914303.98</v>
      </c>
      <c r="J9" s="75"/>
      <c r="K9" s="76" t="s">
        <v>24</v>
      </c>
      <c r="L9" s="77">
        <f>+L10+L54</f>
        <v>0</v>
      </c>
      <c r="M9" s="75">
        <f>+M10+M54</f>
        <v>1991866.96</v>
      </c>
      <c r="N9" s="75">
        <f>+N10+N54</f>
        <v>1922437.0200000003</v>
      </c>
      <c r="O9" s="78">
        <f>+O10+O54</f>
        <v>3914303.98</v>
      </c>
      <c r="P9" s="79">
        <f>+P10+P34</f>
        <v>-3914303.98</v>
      </c>
      <c r="Q9" s="80"/>
      <c r="R9" s="43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</row>
    <row r="10" spans="1:154" ht="20.25" x14ac:dyDescent="0.2">
      <c r="A10" s="81" t="s">
        <v>382</v>
      </c>
      <c r="B10" s="82"/>
      <c r="C10" s="82"/>
      <c r="D10" s="82"/>
      <c r="E10" s="82"/>
      <c r="F10" s="82"/>
      <c r="G10" s="83" t="s">
        <v>383</v>
      </c>
      <c r="H10" s="84">
        <f>H12+H13+H25+H11+H34+H41+H52+H36+H58</f>
        <v>0</v>
      </c>
      <c r="I10" s="84">
        <f>I12+I13+I25+I11+I41+I52+I36+I58</f>
        <v>3914303.98</v>
      </c>
      <c r="J10" s="85">
        <f>H10-I10</f>
        <v>-3914303.98</v>
      </c>
      <c r="K10" s="86" t="e">
        <f>I10/H10*100</f>
        <v>#DIV/0!</v>
      </c>
      <c r="L10" s="84">
        <f>L12+L13+L25+L11+L41+L52+L36+L58</f>
        <v>0</v>
      </c>
      <c r="M10" s="84">
        <f>M12+M13+M25+M11+M41+M52+M36+M58</f>
        <v>1991866.96</v>
      </c>
      <c r="N10" s="84">
        <f>N12+N13+N25+N11+N41+N52+N36+N58</f>
        <v>1922437.0200000003</v>
      </c>
      <c r="O10" s="84">
        <f>O12+O13+O25+O11+O41+O52+O36+O58</f>
        <v>3914303.98</v>
      </c>
      <c r="P10" s="87">
        <f>L10-O10</f>
        <v>-3914303.98</v>
      </c>
      <c r="Q10" s="86" t="e">
        <f>ROUND(O10/L10*100,2)</f>
        <v>#DIV/0!</v>
      </c>
      <c r="R10" s="43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</row>
    <row r="11" spans="1:154" ht="40.5" x14ac:dyDescent="0.2">
      <c r="A11" s="88">
        <v>1600</v>
      </c>
      <c r="B11" s="89"/>
      <c r="C11" s="89"/>
      <c r="D11" s="89"/>
      <c r="E11" s="89"/>
      <c r="F11" s="89"/>
      <c r="G11" s="90" t="s">
        <v>25</v>
      </c>
      <c r="H11" s="91">
        <f>H12</f>
        <v>0</v>
      </c>
      <c r="I11" s="91">
        <f>I12</f>
        <v>0</v>
      </c>
      <c r="J11" s="92">
        <f t="shared" ref="J11:J65" si="0">H11-I11</f>
        <v>0</v>
      </c>
      <c r="K11" s="93" t="e">
        <f t="shared" ref="K11:K65" si="1">I11/H11*100</f>
        <v>#DIV/0!</v>
      </c>
      <c r="L11" s="91">
        <f>L12</f>
        <v>0</v>
      </c>
      <c r="M11" s="91">
        <f>M12</f>
        <v>0</v>
      </c>
      <c r="N11" s="91">
        <f>N12</f>
        <v>0</v>
      </c>
      <c r="O11" s="94">
        <f>+M11+N11</f>
        <v>0</v>
      </c>
      <c r="P11" s="95">
        <f t="shared" ref="P11:P65" si="2">L11-O11</f>
        <v>0</v>
      </c>
      <c r="Q11" s="93" t="e">
        <f t="shared" ref="Q11:Q65" si="3">ROUND(O11/L11*100,2)</f>
        <v>#DIV/0!</v>
      </c>
      <c r="R11" s="43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</row>
    <row r="12" spans="1:154" ht="40.5" x14ac:dyDescent="0.2">
      <c r="A12" s="88"/>
      <c r="B12" s="96" t="s">
        <v>400</v>
      </c>
      <c r="C12" s="89"/>
      <c r="D12" s="89"/>
      <c r="E12" s="89"/>
      <c r="F12" s="89"/>
      <c r="G12" s="90" t="s">
        <v>27</v>
      </c>
      <c r="H12" s="91">
        <v>0</v>
      </c>
      <c r="I12" s="91">
        <v>0</v>
      </c>
      <c r="J12" s="92">
        <f t="shared" si="0"/>
        <v>0</v>
      </c>
      <c r="K12" s="93" t="e">
        <f t="shared" si="1"/>
        <v>#DIV/0!</v>
      </c>
      <c r="L12" s="91">
        <v>0</v>
      </c>
      <c r="M12" s="91">
        <v>0</v>
      </c>
      <c r="N12" s="91">
        <v>0</v>
      </c>
      <c r="O12" s="97">
        <f>+M12+N12</f>
        <v>0</v>
      </c>
      <c r="P12" s="95">
        <f t="shared" si="2"/>
        <v>0</v>
      </c>
      <c r="Q12" s="93" t="e">
        <f t="shared" si="3"/>
        <v>#DIV/0!</v>
      </c>
      <c r="R12" s="43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</row>
    <row r="13" spans="1:154" ht="20.25" x14ac:dyDescent="0.2">
      <c r="A13" s="88">
        <v>2000</v>
      </c>
      <c r="B13" s="89"/>
      <c r="C13" s="89"/>
      <c r="D13" s="89"/>
      <c r="E13" s="89"/>
      <c r="F13" s="89"/>
      <c r="G13" s="98" t="s">
        <v>28</v>
      </c>
      <c r="H13" s="91">
        <f>+H14+H19</f>
        <v>0</v>
      </c>
      <c r="I13" s="91">
        <f>+I14+I19</f>
        <v>3914175.11</v>
      </c>
      <c r="J13" s="92">
        <f t="shared" si="0"/>
        <v>-3914175.11</v>
      </c>
      <c r="K13" s="93" t="e">
        <f t="shared" si="1"/>
        <v>#DIV/0!</v>
      </c>
      <c r="L13" s="91">
        <f>+L14+L19</f>
        <v>0</v>
      </c>
      <c r="M13" s="91">
        <f>+M14+M19</f>
        <v>1991851.93</v>
      </c>
      <c r="N13" s="91">
        <f>+N14+N19</f>
        <v>1922323.1800000002</v>
      </c>
      <c r="O13" s="94">
        <f>+O14+O19</f>
        <v>3914175.11</v>
      </c>
      <c r="P13" s="95">
        <f t="shared" si="2"/>
        <v>-3914175.11</v>
      </c>
      <c r="Q13" s="93" t="e">
        <f t="shared" si="3"/>
        <v>#DIV/0!</v>
      </c>
      <c r="R13" s="43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</row>
    <row r="14" spans="1:154" ht="20.25" x14ac:dyDescent="0.2">
      <c r="A14" s="88">
        <v>2000</v>
      </c>
      <c r="B14" s="89"/>
      <c r="C14" s="89"/>
      <c r="D14" s="89"/>
      <c r="E14" s="89"/>
      <c r="F14" s="89"/>
      <c r="G14" s="98" t="s">
        <v>29</v>
      </c>
      <c r="H14" s="91">
        <f>+H15+H16+H17+H18</f>
        <v>0</v>
      </c>
      <c r="I14" s="91">
        <f>+I15+I16+I17+I18</f>
        <v>3914039.11</v>
      </c>
      <c r="J14" s="92">
        <f t="shared" si="0"/>
        <v>-3914039.11</v>
      </c>
      <c r="K14" s="93" t="e">
        <f t="shared" si="1"/>
        <v>#DIV/0!</v>
      </c>
      <c r="L14" s="91">
        <f>+L15+L16+L17+L18</f>
        <v>0</v>
      </c>
      <c r="M14" s="91">
        <f>+M15+M16+M17+M18</f>
        <v>1991841.93</v>
      </c>
      <c r="N14" s="91">
        <f>+N15+N16+N17+N18</f>
        <v>1922197.1800000002</v>
      </c>
      <c r="O14" s="94">
        <f>+O15+O16+O17+O18</f>
        <v>3914039.11</v>
      </c>
      <c r="P14" s="95">
        <f t="shared" si="2"/>
        <v>-3914039.11</v>
      </c>
      <c r="Q14" s="93" t="e">
        <f t="shared" si="3"/>
        <v>#DIV/0!</v>
      </c>
      <c r="R14" s="43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</row>
    <row r="15" spans="1:154" s="18" customFormat="1" ht="20.25" x14ac:dyDescent="0.25">
      <c r="A15" s="88"/>
      <c r="B15" s="99" t="s">
        <v>370</v>
      </c>
      <c r="C15" s="99" t="s">
        <v>369</v>
      </c>
      <c r="D15" s="89"/>
      <c r="E15" s="89"/>
      <c r="F15" s="89"/>
      <c r="G15" s="90" t="s">
        <v>31</v>
      </c>
      <c r="H15" s="91"/>
      <c r="I15" s="91">
        <f>O15</f>
        <v>225</v>
      </c>
      <c r="J15" s="92">
        <f t="shared" si="0"/>
        <v>-225</v>
      </c>
      <c r="K15" s="93" t="e">
        <f t="shared" si="1"/>
        <v>#DIV/0!</v>
      </c>
      <c r="L15" s="91"/>
      <c r="M15" s="91">
        <v>18</v>
      </c>
      <c r="N15" s="91">
        <v>207</v>
      </c>
      <c r="O15" s="97">
        <f>+M15+N15</f>
        <v>225</v>
      </c>
      <c r="P15" s="95">
        <f t="shared" si="2"/>
        <v>-225</v>
      </c>
      <c r="Q15" s="93" t="e">
        <f t="shared" si="3"/>
        <v>#DIV/0!</v>
      </c>
      <c r="R15" s="43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</row>
    <row r="16" spans="1:154" ht="40.5" x14ac:dyDescent="0.2">
      <c r="A16" s="100"/>
      <c r="B16" s="99" t="s">
        <v>371</v>
      </c>
      <c r="C16" s="99"/>
      <c r="D16" s="99"/>
      <c r="E16" s="99"/>
      <c r="F16" s="99"/>
      <c r="G16" s="90" t="s">
        <v>34</v>
      </c>
      <c r="H16" s="91"/>
      <c r="I16" s="91">
        <f>O16</f>
        <v>91</v>
      </c>
      <c r="J16" s="92">
        <f t="shared" si="0"/>
        <v>-91</v>
      </c>
      <c r="K16" s="93" t="e">
        <f t="shared" si="1"/>
        <v>#DIV/0!</v>
      </c>
      <c r="L16" s="91"/>
      <c r="M16" s="91">
        <v>15</v>
      </c>
      <c r="N16" s="91">
        <v>76</v>
      </c>
      <c r="O16" s="97">
        <f>+M16+N16</f>
        <v>91</v>
      </c>
      <c r="P16" s="95">
        <f t="shared" si="2"/>
        <v>-91</v>
      </c>
      <c r="Q16" s="93" t="e">
        <f t="shared" si="3"/>
        <v>#DIV/0!</v>
      </c>
      <c r="R16" s="43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</row>
    <row r="17" spans="1:154" ht="40.5" x14ac:dyDescent="0.2">
      <c r="A17" s="100"/>
      <c r="B17" s="99" t="s">
        <v>372</v>
      </c>
      <c r="C17" s="99"/>
      <c r="D17" s="99"/>
      <c r="E17" s="99"/>
      <c r="F17" s="99"/>
      <c r="G17" s="90" t="s">
        <v>373</v>
      </c>
      <c r="H17" s="91"/>
      <c r="I17" s="91">
        <f>O17</f>
        <v>2223416.06</v>
      </c>
      <c r="J17" s="92">
        <f t="shared" si="0"/>
        <v>-2223416.06</v>
      </c>
      <c r="K17" s="93" t="e">
        <f t="shared" si="1"/>
        <v>#DIV/0!</v>
      </c>
      <c r="L17" s="91"/>
      <c r="M17" s="91">
        <v>1125087.96</v>
      </c>
      <c r="N17" s="91">
        <v>1098328.1000000001</v>
      </c>
      <c r="O17" s="97">
        <f>+M17+N17</f>
        <v>2223416.06</v>
      </c>
      <c r="P17" s="95">
        <f t="shared" si="2"/>
        <v>-2223416.06</v>
      </c>
      <c r="Q17" s="93" t="e">
        <f t="shared" si="3"/>
        <v>#DIV/0!</v>
      </c>
      <c r="R17" s="43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</row>
    <row r="18" spans="1:154" ht="60.75" x14ac:dyDescent="0.2">
      <c r="A18" s="100"/>
      <c r="B18" s="99" t="s">
        <v>374</v>
      </c>
      <c r="C18" s="99"/>
      <c r="D18" s="99"/>
      <c r="E18" s="99"/>
      <c r="F18" s="99"/>
      <c r="G18" s="90" t="s">
        <v>35</v>
      </c>
      <c r="H18" s="91"/>
      <c r="I18" s="91">
        <f>O18</f>
        <v>1690307.0499999998</v>
      </c>
      <c r="J18" s="92">
        <f t="shared" si="0"/>
        <v>-1690307.0499999998</v>
      </c>
      <c r="K18" s="93" t="e">
        <f t="shared" si="1"/>
        <v>#DIV/0!</v>
      </c>
      <c r="L18" s="91"/>
      <c r="M18" s="91">
        <v>866720.97</v>
      </c>
      <c r="N18" s="91">
        <v>823586.08</v>
      </c>
      <c r="O18" s="97">
        <f>+M18+N18</f>
        <v>1690307.0499999998</v>
      </c>
      <c r="P18" s="95">
        <f t="shared" si="2"/>
        <v>-1690307.0499999998</v>
      </c>
      <c r="Q18" s="93" t="e">
        <f t="shared" si="3"/>
        <v>#DIV/0!</v>
      </c>
      <c r="R18" s="43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</row>
    <row r="19" spans="1:154" ht="20.25" x14ac:dyDescent="0.2">
      <c r="A19" s="88">
        <v>2100</v>
      </c>
      <c r="B19" s="89"/>
      <c r="C19" s="89"/>
      <c r="D19" s="89"/>
      <c r="E19" s="89"/>
      <c r="F19" s="89"/>
      <c r="G19" s="101" t="s">
        <v>36</v>
      </c>
      <c r="H19" s="91">
        <f>H20+H23+H24</f>
        <v>0</v>
      </c>
      <c r="I19" s="91">
        <f>I20+I23+I24</f>
        <v>136</v>
      </c>
      <c r="J19" s="92">
        <f t="shared" si="0"/>
        <v>-136</v>
      </c>
      <c r="K19" s="93" t="e">
        <f t="shared" si="1"/>
        <v>#DIV/0!</v>
      </c>
      <c r="L19" s="91">
        <f>L20+L23+L24</f>
        <v>0</v>
      </c>
      <c r="M19" s="91">
        <f>M20+M23+M24</f>
        <v>10</v>
      </c>
      <c r="N19" s="91">
        <f>N20+N23+N24</f>
        <v>126</v>
      </c>
      <c r="O19" s="91">
        <f>O20+O23+O24</f>
        <v>136</v>
      </c>
      <c r="P19" s="95">
        <f t="shared" si="2"/>
        <v>-136</v>
      </c>
      <c r="Q19" s="93" t="e">
        <f t="shared" si="3"/>
        <v>#DIV/0!</v>
      </c>
      <c r="R19" s="43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</row>
    <row r="20" spans="1:154" s="18" customFormat="1" ht="20.25" x14ac:dyDescent="0.25">
      <c r="A20" s="88"/>
      <c r="B20" s="99" t="s">
        <v>375</v>
      </c>
      <c r="C20" s="89"/>
      <c r="D20" s="89"/>
      <c r="E20" s="89"/>
      <c r="F20" s="89"/>
      <c r="G20" s="102" t="s">
        <v>37</v>
      </c>
      <c r="H20" s="91">
        <f>+H21+H22</f>
        <v>0</v>
      </c>
      <c r="I20" s="91">
        <f>+I21+I22</f>
        <v>136</v>
      </c>
      <c r="J20" s="92">
        <f t="shared" si="0"/>
        <v>-136</v>
      </c>
      <c r="K20" s="93" t="e">
        <f t="shared" si="1"/>
        <v>#DIV/0!</v>
      </c>
      <c r="L20" s="91">
        <f>+L21+L22</f>
        <v>0</v>
      </c>
      <c r="M20" s="91">
        <f>+M21+M22</f>
        <v>10</v>
      </c>
      <c r="N20" s="91">
        <f>+N21+N22</f>
        <v>126</v>
      </c>
      <c r="O20" s="91">
        <f>+O21+O22</f>
        <v>136</v>
      </c>
      <c r="P20" s="95">
        <f t="shared" si="2"/>
        <v>-136</v>
      </c>
      <c r="Q20" s="93" t="e">
        <f t="shared" si="3"/>
        <v>#DIV/0!</v>
      </c>
      <c r="R20" s="43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</row>
    <row r="21" spans="1:154" ht="20.25" x14ac:dyDescent="0.2">
      <c r="A21" s="100"/>
      <c r="B21" s="99"/>
      <c r="C21" s="99" t="s">
        <v>376</v>
      </c>
      <c r="D21" s="99"/>
      <c r="E21" s="99"/>
      <c r="F21" s="99"/>
      <c r="G21" s="102" t="s">
        <v>242</v>
      </c>
      <c r="H21" s="91"/>
      <c r="I21" s="91">
        <f>O21</f>
        <v>136</v>
      </c>
      <c r="J21" s="92">
        <f t="shared" si="0"/>
        <v>-136</v>
      </c>
      <c r="K21" s="93" t="e">
        <f t="shared" si="1"/>
        <v>#DIV/0!</v>
      </c>
      <c r="L21" s="91"/>
      <c r="M21" s="91">
        <v>10</v>
      </c>
      <c r="N21" s="91">
        <v>126</v>
      </c>
      <c r="O21" s="97">
        <f>+M21+N21</f>
        <v>136</v>
      </c>
      <c r="P21" s="95">
        <f t="shared" si="2"/>
        <v>-136</v>
      </c>
      <c r="Q21" s="93" t="e">
        <f t="shared" si="3"/>
        <v>#DIV/0!</v>
      </c>
      <c r="R21" s="43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</row>
    <row r="22" spans="1:154" ht="20.25" x14ac:dyDescent="0.2">
      <c r="A22" s="100"/>
      <c r="B22" s="99"/>
      <c r="C22" s="99" t="s">
        <v>377</v>
      </c>
      <c r="D22" s="99"/>
      <c r="E22" s="99"/>
      <c r="F22" s="99"/>
      <c r="G22" s="102" t="s">
        <v>243</v>
      </c>
      <c r="H22" s="91"/>
      <c r="I22" s="91">
        <f>O22</f>
        <v>0</v>
      </c>
      <c r="J22" s="92">
        <f t="shared" si="0"/>
        <v>0</v>
      </c>
      <c r="K22" s="93" t="e">
        <f t="shared" si="1"/>
        <v>#DIV/0!</v>
      </c>
      <c r="L22" s="91"/>
      <c r="M22" s="91"/>
      <c r="N22" s="91">
        <v>0</v>
      </c>
      <c r="O22" s="97">
        <v>0</v>
      </c>
      <c r="P22" s="95">
        <f t="shared" si="2"/>
        <v>0</v>
      </c>
      <c r="Q22" s="93" t="e">
        <f t="shared" si="3"/>
        <v>#DIV/0!</v>
      </c>
      <c r="R22" s="43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</row>
    <row r="23" spans="1:154" ht="81" x14ac:dyDescent="0.2">
      <c r="A23" s="100"/>
      <c r="B23" s="99" t="s">
        <v>378</v>
      </c>
      <c r="C23" s="99"/>
      <c r="D23" s="99"/>
      <c r="E23" s="99"/>
      <c r="F23" s="99"/>
      <c r="G23" s="90" t="s">
        <v>39</v>
      </c>
      <c r="H23" s="91">
        <v>0</v>
      </c>
      <c r="I23" s="91">
        <v>0</v>
      </c>
      <c r="J23" s="92">
        <f t="shared" si="0"/>
        <v>0</v>
      </c>
      <c r="K23" s="93" t="e">
        <f t="shared" si="1"/>
        <v>#DIV/0!</v>
      </c>
      <c r="L23" s="91">
        <v>0</v>
      </c>
      <c r="M23" s="91">
        <v>0</v>
      </c>
      <c r="N23" s="91">
        <v>0</v>
      </c>
      <c r="O23" s="97">
        <f>+M23+N23</f>
        <v>0</v>
      </c>
      <c r="P23" s="95">
        <f t="shared" si="2"/>
        <v>0</v>
      </c>
      <c r="Q23" s="93" t="e">
        <f t="shared" si="3"/>
        <v>#DIV/0!</v>
      </c>
      <c r="R23" s="43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</row>
    <row r="24" spans="1:154" ht="81" x14ac:dyDescent="0.2">
      <c r="A24" s="100"/>
      <c r="B24" s="99" t="s">
        <v>379</v>
      </c>
      <c r="C24" s="99"/>
      <c r="D24" s="99"/>
      <c r="E24" s="99"/>
      <c r="F24" s="99"/>
      <c r="G24" s="90" t="s">
        <v>409</v>
      </c>
      <c r="H24" s="91">
        <v>0</v>
      </c>
      <c r="I24" s="91">
        <v>0</v>
      </c>
      <c r="J24" s="92">
        <f t="shared" si="0"/>
        <v>0</v>
      </c>
      <c r="K24" s="93" t="e">
        <f t="shared" si="1"/>
        <v>#DIV/0!</v>
      </c>
      <c r="L24" s="91">
        <v>0</v>
      </c>
      <c r="M24" s="91"/>
      <c r="N24" s="91">
        <v>0</v>
      </c>
      <c r="O24" s="97">
        <f>+M24+N24</f>
        <v>0</v>
      </c>
      <c r="P24" s="95">
        <f t="shared" si="2"/>
        <v>0</v>
      </c>
      <c r="Q24" s="93" t="e">
        <f t="shared" si="3"/>
        <v>#DIV/0!</v>
      </c>
      <c r="R24" s="43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</row>
    <row r="25" spans="1:154" ht="20.25" x14ac:dyDescent="0.2">
      <c r="A25" s="88"/>
      <c r="B25" s="89"/>
      <c r="C25" s="89"/>
      <c r="D25" s="89"/>
      <c r="E25" s="89"/>
      <c r="F25" s="89"/>
      <c r="G25" s="98" t="s">
        <v>40</v>
      </c>
      <c r="H25" s="91">
        <f>+H26+H30</f>
        <v>0</v>
      </c>
      <c r="I25" s="91">
        <f>+I26+I30</f>
        <v>128.87</v>
      </c>
      <c r="J25" s="92">
        <f t="shared" si="0"/>
        <v>-128.87</v>
      </c>
      <c r="K25" s="93" t="e">
        <f t="shared" si="1"/>
        <v>#DIV/0!</v>
      </c>
      <c r="L25" s="91">
        <f>+L26+L30</f>
        <v>0</v>
      </c>
      <c r="M25" s="91">
        <f>+M26+M30</f>
        <v>15.03</v>
      </c>
      <c r="N25" s="91">
        <f>+N26+N30</f>
        <v>113.84</v>
      </c>
      <c r="O25" s="94">
        <f>+O26+O30</f>
        <v>128.87</v>
      </c>
      <c r="P25" s="95">
        <f t="shared" si="2"/>
        <v>-128.87</v>
      </c>
      <c r="Q25" s="93" t="e">
        <f t="shared" si="3"/>
        <v>#DIV/0!</v>
      </c>
      <c r="R25" s="43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</row>
    <row r="26" spans="1:154" ht="20.25" x14ac:dyDescent="0.2">
      <c r="A26" s="88">
        <v>3000</v>
      </c>
      <c r="B26" s="89"/>
      <c r="C26" s="89"/>
      <c r="D26" s="89"/>
      <c r="E26" s="89"/>
      <c r="F26" s="89"/>
      <c r="G26" s="98" t="s">
        <v>41</v>
      </c>
      <c r="H26" s="91">
        <f>+H27</f>
        <v>0</v>
      </c>
      <c r="I26" s="91">
        <f>+I27</f>
        <v>0</v>
      </c>
      <c r="J26" s="92">
        <f t="shared" si="0"/>
        <v>0</v>
      </c>
      <c r="K26" s="93" t="e">
        <f t="shared" si="1"/>
        <v>#DIV/0!</v>
      </c>
      <c r="L26" s="91">
        <f>+L27</f>
        <v>0</v>
      </c>
      <c r="M26" s="91">
        <f>+M27</f>
        <v>0</v>
      </c>
      <c r="N26" s="91">
        <f>+N27</f>
        <v>0</v>
      </c>
      <c r="O26" s="94">
        <f>+O27</f>
        <v>0</v>
      </c>
      <c r="P26" s="95">
        <f t="shared" si="2"/>
        <v>0</v>
      </c>
      <c r="Q26" s="93" t="e">
        <f t="shared" si="3"/>
        <v>#DIV/0!</v>
      </c>
      <c r="R26" s="43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</row>
    <row r="27" spans="1:154" ht="20.25" x14ac:dyDescent="0.2">
      <c r="A27" s="88">
        <v>3100</v>
      </c>
      <c r="B27" s="89"/>
      <c r="C27" s="89"/>
      <c r="D27" s="89"/>
      <c r="E27" s="89"/>
      <c r="F27" s="89"/>
      <c r="G27" s="98" t="s">
        <v>42</v>
      </c>
      <c r="H27" s="91">
        <f>+H28+H29</f>
        <v>0</v>
      </c>
      <c r="I27" s="91">
        <f>+I28+I29</f>
        <v>0</v>
      </c>
      <c r="J27" s="92">
        <f t="shared" si="0"/>
        <v>0</v>
      </c>
      <c r="K27" s="93" t="e">
        <f t="shared" si="1"/>
        <v>#DIV/0!</v>
      </c>
      <c r="L27" s="91">
        <f>+L28+L29</f>
        <v>0</v>
      </c>
      <c r="M27" s="91">
        <f>+M28+M29</f>
        <v>0</v>
      </c>
      <c r="N27" s="91">
        <f>+N28+N29</f>
        <v>0</v>
      </c>
      <c r="O27" s="94">
        <f>+O28+O29</f>
        <v>0</v>
      </c>
      <c r="P27" s="95">
        <f t="shared" si="2"/>
        <v>0</v>
      </c>
      <c r="Q27" s="93" t="e">
        <f t="shared" si="3"/>
        <v>#DIV/0!</v>
      </c>
      <c r="R27" s="43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</row>
    <row r="28" spans="1:154" ht="20.25" x14ac:dyDescent="0.2">
      <c r="A28" s="100"/>
      <c r="B28" s="99" t="s">
        <v>380</v>
      </c>
      <c r="C28" s="99"/>
      <c r="D28" s="99"/>
      <c r="E28" s="99"/>
      <c r="F28" s="99"/>
      <c r="G28" s="90" t="s">
        <v>44</v>
      </c>
      <c r="H28" s="91">
        <v>0</v>
      </c>
      <c r="I28" s="91">
        <v>0</v>
      </c>
      <c r="J28" s="92">
        <f t="shared" si="0"/>
        <v>0</v>
      </c>
      <c r="K28" s="93" t="e">
        <f t="shared" si="1"/>
        <v>#DIV/0!</v>
      </c>
      <c r="L28" s="91">
        <v>0</v>
      </c>
      <c r="M28" s="91">
        <v>0</v>
      </c>
      <c r="N28" s="91">
        <v>0</v>
      </c>
      <c r="O28" s="97">
        <f>+M28+N28</f>
        <v>0</v>
      </c>
      <c r="P28" s="95">
        <f t="shared" si="2"/>
        <v>0</v>
      </c>
      <c r="Q28" s="93" t="e">
        <f t="shared" si="3"/>
        <v>#DIV/0!</v>
      </c>
      <c r="R28" s="43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</row>
    <row r="29" spans="1:154" ht="40.5" x14ac:dyDescent="0.2">
      <c r="A29" s="100"/>
      <c r="B29" s="99" t="s">
        <v>381</v>
      </c>
      <c r="C29" s="99"/>
      <c r="D29" s="99"/>
      <c r="E29" s="99"/>
      <c r="F29" s="99"/>
      <c r="G29" s="90" t="s">
        <v>244</v>
      </c>
      <c r="H29" s="91">
        <v>0</v>
      </c>
      <c r="I29" s="91">
        <v>0</v>
      </c>
      <c r="J29" s="92">
        <f t="shared" si="0"/>
        <v>0</v>
      </c>
      <c r="K29" s="93" t="e">
        <f t="shared" si="1"/>
        <v>#DIV/0!</v>
      </c>
      <c r="L29" s="91">
        <v>0</v>
      </c>
      <c r="M29" s="91">
        <v>0</v>
      </c>
      <c r="N29" s="91">
        <v>0</v>
      </c>
      <c r="O29" s="97">
        <f>+M29+N29</f>
        <v>0</v>
      </c>
      <c r="P29" s="95">
        <f t="shared" si="2"/>
        <v>0</v>
      </c>
      <c r="Q29" s="93" t="e">
        <f t="shared" si="3"/>
        <v>#DIV/0!</v>
      </c>
      <c r="R29" s="43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</row>
    <row r="30" spans="1:154" ht="20.25" x14ac:dyDescent="0.2">
      <c r="A30" s="88">
        <v>3300</v>
      </c>
      <c r="B30" s="89"/>
      <c r="C30" s="89"/>
      <c r="D30" s="89"/>
      <c r="E30" s="89"/>
      <c r="F30" s="89"/>
      <c r="G30" s="101" t="s">
        <v>45</v>
      </c>
      <c r="H30" s="91">
        <f>+H31</f>
        <v>0</v>
      </c>
      <c r="I30" s="91">
        <f>+I31</f>
        <v>128.87</v>
      </c>
      <c r="J30" s="92">
        <f t="shared" si="0"/>
        <v>-128.87</v>
      </c>
      <c r="K30" s="93" t="e">
        <f t="shared" si="1"/>
        <v>#DIV/0!</v>
      </c>
      <c r="L30" s="91">
        <f>+L31</f>
        <v>0</v>
      </c>
      <c r="M30" s="91">
        <f>+M31</f>
        <v>15.03</v>
      </c>
      <c r="N30" s="91">
        <f>+N31</f>
        <v>113.84</v>
      </c>
      <c r="O30" s="94">
        <f>+O31</f>
        <v>128.87</v>
      </c>
      <c r="P30" s="95">
        <f t="shared" si="2"/>
        <v>-128.87</v>
      </c>
      <c r="Q30" s="93" t="e">
        <f t="shared" si="3"/>
        <v>#DIV/0!</v>
      </c>
      <c r="R30" s="43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</row>
    <row r="31" spans="1:154" ht="20.25" x14ac:dyDescent="0.2">
      <c r="A31" s="88">
        <v>3600</v>
      </c>
      <c r="B31" s="89"/>
      <c r="C31" s="89"/>
      <c r="D31" s="89"/>
      <c r="E31" s="89"/>
      <c r="F31" s="89"/>
      <c r="G31" s="101" t="s">
        <v>46</v>
      </c>
      <c r="H31" s="91">
        <f>+H33+H32</f>
        <v>0</v>
      </c>
      <c r="I31" s="91">
        <f>+I33+I32</f>
        <v>128.87</v>
      </c>
      <c r="J31" s="92">
        <f t="shared" si="0"/>
        <v>-128.87</v>
      </c>
      <c r="K31" s="93" t="e">
        <f t="shared" si="1"/>
        <v>#DIV/0!</v>
      </c>
      <c r="L31" s="91">
        <f>+L33+L32</f>
        <v>0</v>
      </c>
      <c r="M31" s="91">
        <f>+M33+M32</f>
        <v>15.03</v>
      </c>
      <c r="N31" s="91">
        <f>+N33+N32</f>
        <v>113.84</v>
      </c>
      <c r="O31" s="91">
        <f>+O33+O32</f>
        <v>128.87</v>
      </c>
      <c r="P31" s="95">
        <f t="shared" si="2"/>
        <v>-128.87</v>
      </c>
      <c r="Q31" s="93" t="e">
        <f t="shared" si="3"/>
        <v>#DIV/0!</v>
      </c>
      <c r="R31" s="43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</row>
    <row r="32" spans="1:154" ht="40.5" x14ac:dyDescent="0.2">
      <c r="A32" s="100"/>
      <c r="B32" s="99" t="s">
        <v>384</v>
      </c>
      <c r="C32" s="99"/>
      <c r="D32" s="99"/>
      <c r="E32" s="99"/>
      <c r="F32" s="99"/>
      <c r="G32" s="103" t="s">
        <v>47</v>
      </c>
      <c r="H32" s="91">
        <v>0</v>
      </c>
      <c r="I32" s="91">
        <v>0</v>
      </c>
      <c r="J32" s="92">
        <f t="shared" si="0"/>
        <v>0</v>
      </c>
      <c r="K32" s="93" t="e">
        <f t="shared" si="1"/>
        <v>#DIV/0!</v>
      </c>
      <c r="L32" s="91">
        <v>0</v>
      </c>
      <c r="M32" s="91">
        <v>0</v>
      </c>
      <c r="N32" s="91">
        <v>0</v>
      </c>
      <c r="O32" s="97">
        <f>+M32+N32</f>
        <v>0</v>
      </c>
      <c r="P32" s="95">
        <f t="shared" si="2"/>
        <v>0</v>
      </c>
      <c r="Q32" s="93" t="e">
        <f t="shared" si="3"/>
        <v>#DIV/0!</v>
      </c>
      <c r="R32" s="43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</row>
    <row r="33" spans="1:154" ht="20.25" x14ac:dyDescent="0.2">
      <c r="A33" s="100"/>
      <c r="B33" s="99" t="s">
        <v>385</v>
      </c>
      <c r="C33" s="99"/>
      <c r="D33" s="99"/>
      <c r="E33" s="99"/>
      <c r="F33" s="99"/>
      <c r="G33" s="103" t="s">
        <v>49</v>
      </c>
      <c r="H33" s="91"/>
      <c r="I33" s="91">
        <f>O33</f>
        <v>128.87</v>
      </c>
      <c r="J33" s="92">
        <f t="shared" si="0"/>
        <v>-128.87</v>
      </c>
      <c r="K33" s="93" t="e">
        <f t="shared" si="1"/>
        <v>#DIV/0!</v>
      </c>
      <c r="L33" s="91"/>
      <c r="M33" s="91">
        <v>15.03</v>
      </c>
      <c r="N33" s="91">
        <v>113.84</v>
      </c>
      <c r="O33" s="97">
        <f>+M33+N33</f>
        <v>128.87</v>
      </c>
      <c r="P33" s="95">
        <f t="shared" si="2"/>
        <v>-128.87</v>
      </c>
      <c r="Q33" s="93" t="e">
        <f t="shared" si="3"/>
        <v>#DIV/0!</v>
      </c>
      <c r="R33" s="43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</row>
    <row r="34" spans="1:154" ht="40.5" x14ac:dyDescent="0.2">
      <c r="A34" s="88">
        <v>4000</v>
      </c>
      <c r="B34" s="89"/>
      <c r="C34" s="89"/>
      <c r="D34" s="89"/>
      <c r="E34" s="89"/>
      <c r="F34" s="89"/>
      <c r="G34" s="101" t="s">
        <v>50</v>
      </c>
      <c r="H34" s="91">
        <f>+H35</f>
        <v>0</v>
      </c>
      <c r="I34" s="91">
        <f>+I35</f>
        <v>0</v>
      </c>
      <c r="J34" s="92">
        <f t="shared" si="0"/>
        <v>0</v>
      </c>
      <c r="K34" s="93" t="e">
        <f t="shared" si="1"/>
        <v>#DIV/0!</v>
      </c>
      <c r="L34" s="91">
        <f>+L35</f>
        <v>0</v>
      </c>
      <c r="M34" s="91">
        <f>+M35</f>
        <v>0</v>
      </c>
      <c r="N34" s="91">
        <f>+N35</f>
        <v>0</v>
      </c>
      <c r="O34" s="94">
        <f>+O35</f>
        <v>0</v>
      </c>
      <c r="P34" s="95">
        <f t="shared" si="2"/>
        <v>0</v>
      </c>
      <c r="Q34" s="93" t="e">
        <f t="shared" si="3"/>
        <v>#DIV/0!</v>
      </c>
      <c r="R34" s="43"/>
      <c r="S34" s="14"/>
      <c r="T34" s="33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</row>
    <row r="35" spans="1:154" ht="60.75" x14ac:dyDescent="0.2">
      <c r="A35" s="100"/>
      <c r="B35" s="99" t="s">
        <v>386</v>
      </c>
      <c r="C35" s="99"/>
      <c r="D35" s="99"/>
      <c r="E35" s="99"/>
      <c r="F35" s="99"/>
      <c r="G35" s="103" t="s">
        <v>246</v>
      </c>
      <c r="H35" s="91">
        <v>0</v>
      </c>
      <c r="I35" s="91">
        <v>0</v>
      </c>
      <c r="J35" s="92">
        <f t="shared" si="0"/>
        <v>0</v>
      </c>
      <c r="K35" s="93" t="e">
        <f t="shared" si="1"/>
        <v>#DIV/0!</v>
      </c>
      <c r="L35" s="91">
        <v>0</v>
      </c>
      <c r="M35" s="91">
        <v>0</v>
      </c>
      <c r="N35" s="91">
        <v>0</v>
      </c>
      <c r="O35" s="97">
        <f t="shared" ref="O35:O40" si="4">+M35+N35</f>
        <v>0</v>
      </c>
      <c r="P35" s="95">
        <f t="shared" si="2"/>
        <v>0</v>
      </c>
      <c r="Q35" s="93" t="e">
        <f t="shared" si="3"/>
        <v>#DIV/0!</v>
      </c>
      <c r="R35" s="43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</row>
    <row r="36" spans="1:154" ht="20.25" x14ac:dyDescent="0.2">
      <c r="A36" s="88">
        <v>4200</v>
      </c>
      <c r="B36" s="99"/>
      <c r="C36" s="99"/>
      <c r="D36" s="99"/>
      <c r="E36" s="99"/>
      <c r="F36" s="99"/>
      <c r="G36" s="103" t="s">
        <v>51</v>
      </c>
      <c r="H36" s="91">
        <f t="shared" ref="H36:I37" si="5">H37</f>
        <v>0</v>
      </c>
      <c r="I36" s="91">
        <f t="shared" si="5"/>
        <v>0</v>
      </c>
      <c r="J36" s="92">
        <f t="shared" si="0"/>
        <v>0</v>
      </c>
      <c r="K36" s="93" t="e">
        <f t="shared" si="1"/>
        <v>#DIV/0!</v>
      </c>
      <c r="L36" s="91">
        <f t="shared" ref="L36:O37" si="6">L37</f>
        <v>0</v>
      </c>
      <c r="M36" s="91">
        <f t="shared" si="6"/>
        <v>0</v>
      </c>
      <c r="N36" s="91">
        <f t="shared" si="6"/>
        <v>0</v>
      </c>
      <c r="O36" s="97">
        <f t="shared" si="6"/>
        <v>0</v>
      </c>
      <c r="P36" s="95">
        <f t="shared" si="2"/>
        <v>0</v>
      </c>
      <c r="Q36" s="93" t="e">
        <f t="shared" si="3"/>
        <v>#DIV/0!</v>
      </c>
      <c r="R36" s="43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</row>
    <row r="37" spans="1:154" ht="40.5" x14ac:dyDescent="0.2">
      <c r="A37" s="88">
        <v>4200</v>
      </c>
      <c r="B37" s="99"/>
      <c r="C37" s="99"/>
      <c r="D37" s="99"/>
      <c r="E37" s="99"/>
      <c r="F37" s="99"/>
      <c r="G37" s="103" t="s">
        <v>245</v>
      </c>
      <c r="H37" s="91">
        <f t="shared" si="5"/>
        <v>0</v>
      </c>
      <c r="I37" s="91">
        <f t="shared" si="5"/>
        <v>0</v>
      </c>
      <c r="J37" s="92">
        <f t="shared" si="0"/>
        <v>0</v>
      </c>
      <c r="K37" s="93" t="e">
        <f t="shared" si="1"/>
        <v>#DIV/0!</v>
      </c>
      <c r="L37" s="91">
        <f t="shared" si="6"/>
        <v>0</v>
      </c>
      <c r="M37" s="91">
        <f t="shared" si="6"/>
        <v>0</v>
      </c>
      <c r="N37" s="91">
        <f t="shared" si="6"/>
        <v>0</v>
      </c>
      <c r="O37" s="97">
        <f t="shared" si="6"/>
        <v>0</v>
      </c>
      <c r="P37" s="95">
        <f t="shared" si="2"/>
        <v>0</v>
      </c>
      <c r="Q37" s="93" t="e">
        <f t="shared" si="3"/>
        <v>#DIV/0!</v>
      </c>
      <c r="R37" s="43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</row>
    <row r="38" spans="1:154" ht="20.25" x14ac:dyDescent="0.2">
      <c r="A38" s="88">
        <v>4200</v>
      </c>
      <c r="B38" s="99"/>
      <c r="C38" s="99"/>
      <c r="D38" s="99"/>
      <c r="E38" s="99"/>
      <c r="F38" s="99"/>
      <c r="G38" s="103" t="s">
        <v>52</v>
      </c>
      <c r="H38" s="91">
        <f>H39+H40</f>
        <v>0</v>
      </c>
      <c r="I38" s="91">
        <f>I39+I40</f>
        <v>0</v>
      </c>
      <c r="J38" s="92">
        <f t="shared" si="0"/>
        <v>0</v>
      </c>
      <c r="K38" s="93" t="e">
        <f t="shared" si="1"/>
        <v>#DIV/0!</v>
      </c>
      <c r="L38" s="91">
        <f>L39+L40</f>
        <v>0</v>
      </c>
      <c r="M38" s="91">
        <f>M39+M40</f>
        <v>0</v>
      </c>
      <c r="N38" s="91">
        <f>N39+N40</f>
        <v>0</v>
      </c>
      <c r="O38" s="91">
        <f>O39+O40</f>
        <v>0</v>
      </c>
      <c r="P38" s="95">
        <f t="shared" si="2"/>
        <v>0</v>
      </c>
      <c r="Q38" s="93" t="e">
        <f t="shared" si="3"/>
        <v>#DIV/0!</v>
      </c>
      <c r="R38" s="43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</row>
    <row r="39" spans="1:154" ht="40.5" x14ac:dyDescent="0.2">
      <c r="A39" s="88"/>
      <c r="B39" s="99" t="s">
        <v>387</v>
      </c>
      <c r="C39" s="99"/>
      <c r="D39" s="99"/>
      <c r="E39" s="99"/>
      <c r="F39" s="99"/>
      <c r="G39" s="103" t="s">
        <v>53</v>
      </c>
      <c r="H39" s="91">
        <v>0</v>
      </c>
      <c r="I39" s="91">
        <v>0</v>
      </c>
      <c r="J39" s="92">
        <f t="shared" si="0"/>
        <v>0</v>
      </c>
      <c r="K39" s="93" t="e">
        <f t="shared" si="1"/>
        <v>#DIV/0!</v>
      </c>
      <c r="L39" s="91">
        <v>0</v>
      </c>
      <c r="M39" s="91">
        <v>0</v>
      </c>
      <c r="N39" s="91">
        <v>0</v>
      </c>
      <c r="O39" s="97">
        <f t="shared" si="4"/>
        <v>0</v>
      </c>
      <c r="P39" s="95">
        <f t="shared" si="2"/>
        <v>0</v>
      </c>
      <c r="Q39" s="93" t="e">
        <f t="shared" si="3"/>
        <v>#DIV/0!</v>
      </c>
      <c r="R39" s="43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</row>
    <row r="40" spans="1:154" ht="40.5" x14ac:dyDescent="0.2">
      <c r="A40" s="88"/>
      <c r="B40" s="99" t="s">
        <v>391</v>
      </c>
      <c r="C40" s="99"/>
      <c r="D40" s="99"/>
      <c r="E40" s="99"/>
      <c r="F40" s="99"/>
      <c r="G40" s="103" t="s">
        <v>260</v>
      </c>
      <c r="H40" s="91"/>
      <c r="I40" s="91"/>
      <c r="J40" s="92">
        <f t="shared" si="0"/>
        <v>0</v>
      </c>
      <c r="K40" s="93"/>
      <c r="L40" s="91"/>
      <c r="M40" s="91"/>
      <c r="N40" s="91"/>
      <c r="O40" s="97">
        <f t="shared" si="4"/>
        <v>0</v>
      </c>
      <c r="P40" s="95"/>
      <c r="Q40" s="93"/>
      <c r="R40" s="43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</row>
    <row r="41" spans="1:154" ht="60.75" x14ac:dyDescent="0.2">
      <c r="A41" s="88">
        <v>4500</v>
      </c>
      <c r="B41" s="99"/>
      <c r="C41" s="99"/>
      <c r="D41" s="99"/>
      <c r="E41" s="99"/>
      <c r="F41" s="99"/>
      <c r="G41" s="101" t="s">
        <v>256</v>
      </c>
      <c r="H41" s="91">
        <f>H42+H44+H47+H48</f>
        <v>0</v>
      </c>
      <c r="I41" s="91">
        <f>I42+I44+I47+I48</f>
        <v>0</v>
      </c>
      <c r="J41" s="92">
        <f t="shared" si="0"/>
        <v>0</v>
      </c>
      <c r="K41" s="93" t="e">
        <f t="shared" si="1"/>
        <v>#DIV/0!</v>
      </c>
      <c r="L41" s="91">
        <f t="shared" ref="L41:O41" si="7">L42+L44+L47+L48</f>
        <v>0</v>
      </c>
      <c r="M41" s="91">
        <f t="shared" si="7"/>
        <v>0</v>
      </c>
      <c r="N41" s="91">
        <f t="shared" si="7"/>
        <v>0</v>
      </c>
      <c r="O41" s="91">
        <f t="shared" si="7"/>
        <v>0</v>
      </c>
      <c r="P41" s="95">
        <f t="shared" si="2"/>
        <v>0</v>
      </c>
      <c r="Q41" s="93" t="e">
        <f t="shared" si="3"/>
        <v>#DIV/0!</v>
      </c>
      <c r="R41" s="43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</row>
    <row r="42" spans="1:154" ht="40.5" x14ac:dyDescent="0.2">
      <c r="A42" s="88"/>
      <c r="B42" s="99" t="s">
        <v>392</v>
      </c>
      <c r="C42" s="99"/>
      <c r="D42" s="99"/>
      <c r="E42" s="99"/>
      <c r="F42" s="99"/>
      <c r="G42" s="103" t="s">
        <v>250</v>
      </c>
      <c r="H42" s="91">
        <f>H43</f>
        <v>0</v>
      </c>
      <c r="I42" s="91">
        <f>I43</f>
        <v>0</v>
      </c>
      <c r="J42" s="92">
        <f t="shared" si="0"/>
        <v>0</v>
      </c>
      <c r="K42" s="93" t="e">
        <f t="shared" si="1"/>
        <v>#DIV/0!</v>
      </c>
      <c r="L42" s="91">
        <f>L43</f>
        <v>0</v>
      </c>
      <c r="M42" s="91">
        <f>M43</f>
        <v>0</v>
      </c>
      <c r="N42" s="91">
        <f>N43</f>
        <v>0</v>
      </c>
      <c r="O42" s="91">
        <f>O43</f>
        <v>0</v>
      </c>
      <c r="P42" s="95">
        <f t="shared" si="2"/>
        <v>0</v>
      </c>
      <c r="Q42" s="93" t="e">
        <f t="shared" si="3"/>
        <v>#DIV/0!</v>
      </c>
      <c r="R42" s="43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</row>
    <row r="43" spans="1:154" ht="40.5" x14ac:dyDescent="0.2">
      <c r="A43" s="88"/>
      <c r="B43" s="99"/>
      <c r="C43" s="99" t="s">
        <v>388</v>
      </c>
      <c r="D43" s="99"/>
      <c r="E43" s="99"/>
      <c r="F43" s="99"/>
      <c r="G43" s="103" t="s">
        <v>257</v>
      </c>
      <c r="H43" s="91"/>
      <c r="I43" s="91"/>
      <c r="J43" s="92">
        <f t="shared" si="0"/>
        <v>0</v>
      </c>
      <c r="K43" s="93" t="e">
        <f t="shared" si="1"/>
        <v>#DIV/0!</v>
      </c>
      <c r="L43" s="91"/>
      <c r="M43" s="91"/>
      <c r="N43" s="91"/>
      <c r="O43" s="97">
        <f t="shared" ref="O43:O51" si="8">+M43+N43</f>
        <v>0</v>
      </c>
      <c r="P43" s="95">
        <f t="shared" si="2"/>
        <v>0</v>
      </c>
      <c r="Q43" s="93" t="e">
        <f t="shared" si="3"/>
        <v>#DIV/0!</v>
      </c>
      <c r="R43" s="43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</row>
    <row r="44" spans="1:154" ht="20.25" x14ac:dyDescent="0.2">
      <c r="A44" s="88"/>
      <c r="B44" s="99" t="s">
        <v>393</v>
      </c>
      <c r="C44" s="99"/>
      <c r="D44" s="99"/>
      <c r="E44" s="99"/>
      <c r="F44" s="99"/>
      <c r="G44" s="103" t="s">
        <v>251</v>
      </c>
      <c r="H44" s="91">
        <f>H45+H46</f>
        <v>0</v>
      </c>
      <c r="I44" s="91">
        <f>I45+I46</f>
        <v>0</v>
      </c>
      <c r="J44" s="92">
        <f t="shared" si="0"/>
        <v>0</v>
      </c>
      <c r="K44" s="93" t="e">
        <f t="shared" si="1"/>
        <v>#DIV/0!</v>
      </c>
      <c r="L44" s="91">
        <f>L45+L46</f>
        <v>0</v>
      </c>
      <c r="M44" s="91">
        <f>M45+M46</f>
        <v>0</v>
      </c>
      <c r="N44" s="91">
        <f>N45+N46</f>
        <v>0</v>
      </c>
      <c r="O44" s="91">
        <f>O45+O46</f>
        <v>0</v>
      </c>
      <c r="P44" s="95">
        <f t="shared" si="2"/>
        <v>0</v>
      </c>
      <c r="Q44" s="93" t="e">
        <f t="shared" si="3"/>
        <v>#DIV/0!</v>
      </c>
      <c r="R44" s="43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</row>
    <row r="45" spans="1:154" ht="40.5" x14ac:dyDescent="0.2">
      <c r="A45" s="88"/>
      <c r="B45" s="99"/>
      <c r="C45" s="99" t="s">
        <v>389</v>
      </c>
      <c r="D45" s="99"/>
      <c r="E45" s="99"/>
      <c r="F45" s="99"/>
      <c r="G45" s="103" t="s">
        <v>257</v>
      </c>
      <c r="H45" s="91"/>
      <c r="I45" s="91"/>
      <c r="J45" s="92">
        <f t="shared" si="0"/>
        <v>0</v>
      </c>
      <c r="K45" s="93" t="e">
        <f t="shared" si="1"/>
        <v>#DIV/0!</v>
      </c>
      <c r="L45" s="91"/>
      <c r="M45" s="91"/>
      <c r="N45" s="91"/>
      <c r="O45" s="97">
        <f t="shared" si="8"/>
        <v>0</v>
      </c>
      <c r="P45" s="95">
        <f t="shared" si="2"/>
        <v>0</v>
      </c>
      <c r="Q45" s="93" t="e">
        <f t="shared" si="3"/>
        <v>#DIV/0!</v>
      </c>
      <c r="R45" s="43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</row>
    <row r="46" spans="1:154" ht="40.5" x14ac:dyDescent="0.2">
      <c r="A46" s="88"/>
      <c r="B46" s="99"/>
      <c r="C46" s="99" t="s">
        <v>390</v>
      </c>
      <c r="D46" s="99"/>
      <c r="E46" s="99"/>
      <c r="F46" s="99"/>
      <c r="G46" s="103" t="s">
        <v>258</v>
      </c>
      <c r="H46" s="91"/>
      <c r="I46" s="91"/>
      <c r="J46" s="92">
        <f t="shared" si="0"/>
        <v>0</v>
      </c>
      <c r="K46" s="93" t="e">
        <f t="shared" si="1"/>
        <v>#DIV/0!</v>
      </c>
      <c r="L46" s="91"/>
      <c r="M46" s="91"/>
      <c r="N46" s="91"/>
      <c r="O46" s="97">
        <f t="shared" si="8"/>
        <v>0</v>
      </c>
      <c r="P46" s="95">
        <f t="shared" si="2"/>
        <v>0</v>
      </c>
      <c r="Q46" s="93" t="e">
        <f t="shared" si="3"/>
        <v>#DIV/0!</v>
      </c>
      <c r="R46" s="43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</row>
    <row r="47" spans="1:154" ht="20.25" x14ac:dyDescent="0.2">
      <c r="A47" s="100"/>
      <c r="B47" s="99" t="s">
        <v>394</v>
      </c>
      <c r="C47" s="99"/>
      <c r="D47" s="99"/>
      <c r="E47" s="99"/>
      <c r="F47" s="99"/>
      <c r="G47" s="103" t="s">
        <v>259</v>
      </c>
      <c r="H47" s="91"/>
      <c r="I47" s="91"/>
      <c r="J47" s="92">
        <f t="shared" si="0"/>
        <v>0</v>
      </c>
      <c r="K47" s="93" t="e">
        <f t="shared" si="1"/>
        <v>#DIV/0!</v>
      </c>
      <c r="L47" s="91"/>
      <c r="M47" s="91"/>
      <c r="N47" s="91"/>
      <c r="O47" s="97">
        <f t="shared" si="8"/>
        <v>0</v>
      </c>
      <c r="P47" s="95">
        <f t="shared" si="2"/>
        <v>0</v>
      </c>
      <c r="Q47" s="93" t="e">
        <f t="shared" si="3"/>
        <v>#DIV/0!</v>
      </c>
      <c r="R47" s="43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</row>
    <row r="48" spans="1:154" ht="40.5" x14ac:dyDescent="0.2">
      <c r="A48" s="100"/>
      <c r="B48" s="99" t="s">
        <v>412</v>
      </c>
      <c r="C48" s="99"/>
      <c r="D48" s="99"/>
      <c r="E48" s="99"/>
      <c r="F48" s="99"/>
      <c r="G48" s="103" t="s">
        <v>413</v>
      </c>
      <c r="H48" s="91">
        <f>H49+H50+H51</f>
        <v>0</v>
      </c>
      <c r="I48" s="91">
        <f>I49+I50+I51</f>
        <v>0</v>
      </c>
      <c r="J48" s="92">
        <f t="shared" si="0"/>
        <v>0</v>
      </c>
      <c r="K48" s="93" t="e">
        <f t="shared" si="1"/>
        <v>#DIV/0!</v>
      </c>
      <c r="L48" s="91">
        <f>L49+L50+L51</f>
        <v>0</v>
      </c>
      <c r="M48" s="91">
        <f t="shared" ref="M48:O48" si="9">M49+M50+M51</f>
        <v>0</v>
      </c>
      <c r="N48" s="91">
        <f t="shared" si="9"/>
        <v>0</v>
      </c>
      <c r="O48" s="91">
        <f t="shared" si="9"/>
        <v>0</v>
      </c>
      <c r="P48" s="95">
        <f t="shared" si="2"/>
        <v>0</v>
      </c>
      <c r="Q48" s="93" t="e">
        <f t="shared" si="3"/>
        <v>#DIV/0!</v>
      </c>
      <c r="R48" s="43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</row>
    <row r="49" spans="1:154" ht="40.5" x14ac:dyDescent="0.2">
      <c r="A49" s="100"/>
      <c r="B49" s="99"/>
      <c r="C49" s="99" t="s">
        <v>414</v>
      </c>
      <c r="D49" s="99"/>
      <c r="E49" s="99"/>
      <c r="F49" s="99"/>
      <c r="G49" s="103" t="s">
        <v>417</v>
      </c>
      <c r="H49" s="91"/>
      <c r="I49" s="91"/>
      <c r="J49" s="92">
        <f t="shared" si="0"/>
        <v>0</v>
      </c>
      <c r="K49" s="93" t="e">
        <f t="shared" si="1"/>
        <v>#DIV/0!</v>
      </c>
      <c r="L49" s="91"/>
      <c r="M49" s="91"/>
      <c r="N49" s="91"/>
      <c r="O49" s="97">
        <f t="shared" si="8"/>
        <v>0</v>
      </c>
      <c r="P49" s="95">
        <f t="shared" si="2"/>
        <v>0</v>
      </c>
      <c r="Q49" s="93" t="e">
        <f t="shared" si="3"/>
        <v>#DIV/0!</v>
      </c>
      <c r="R49" s="43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</row>
    <row r="50" spans="1:154" ht="40.5" x14ac:dyDescent="0.2">
      <c r="A50" s="100"/>
      <c r="B50" s="99"/>
      <c r="C50" s="99" t="s">
        <v>415</v>
      </c>
      <c r="D50" s="99"/>
      <c r="E50" s="99"/>
      <c r="F50" s="99"/>
      <c r="G50" s="103" t="s">
        <v>418</v>
      </c>
      <c r="H50" s="91"/>
      <c r="I50" s="91"/>
      <c r="J50" s="92">
        <f t="shared" si="0"/>
        <v>0</v>
      </c>
      <c r="K50" s="93" t="e">
        <f t="shared" si="1"/>
        <v>#DIV/0!</v>
      </c>
      <c r="L50" s="91"/>
      <c r="M50" s="91"/>
      <c r="N50" s="91"/>
      <c r="O50" s="97">
        <f t="shared" si="8"/>
        <v>0</v>
      </c>
      <c r="P50" s="95">
        <f t="shared" si="2"/>
        <v>0</v>
      </c>
      <c r="Q50" s="93" t="e">
        <f t="shared" si="3"/>
        <v>#DIV/0!</v>
      </c>
      <c r="R50" s="43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</row>
    <row r="51" spans="1:154" ht="20.25" x14ac:dyDescent="0.2">
      <c r="A51" s="100"/>
      <c r="B51" s="99"/>
      <c r="C51" s="99" t="s">
        <v>416</v>
      </c>
      <c r="D51" s="99"/>
      <c r="E51" s="99"/>
      <c r="F51" s="99"/>
      <c r="G51" s="103" t="s">
        <v>419</v>
      </c>
      <c r="H51" s="91"/>
      <c r="I51" s="91"/>
      <c r="J51" s="92">
        <f t="shared" si="0"/>
        <v>0</v>
      </c>
      <c r="K51" s="93" t="e">
        <f t="shared" si="1"/>
        <v>#DIV/0!</v>
      </c>
      <c r="L51" s="91"/>
      <c r="M51" s="91"/>
      <c r="N51" s="91"/>
      <c r="O51" s="97">
        <f t="shared" si="8"/>
        <v>0</v>
      </c>
      <c r="P51" s="95">
        <f t="shared" si="2"/>
        <v>0</v>
      </c>
      <c r="Q51" s="93" t="e">
        <f t="shared" si="3"/>
        <v>#DIV/0!</v>
      </c>
      <c r="R51" s="43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</row>
    <row r="52" spans="1:154" s="18" customFormat="1" ht="20.25" x14ac:dyDescent="0.25">
      <c r="A52" s="88">
        <v>4600</v>
      </c>
      <c r="B52" s="89"/>
      <c r="C52" s="89"/>
      <c r="D52" s="89"/>
      <c r="E52" s="89"/>
      <c r="F52" s="89"/>
      <c r="G52" s="101" t="s">
        <v>247</v>
      </c>
      <c r="H52" s="91">
        <f>H53</f>
        <v>0</v>
      </c>
      <c r="I52" s="91">
        <f>I53</f>
        <v>0</v>
      </c>
      <c r="J52" s="92">
        <f t="shared" si="0"/>
        <v>0</v>
      </c>
      <c r="K52" s="93" t="e">
        <f t="shared" si="1"/>
        <v>#DIV/0!</v>
      </c>
      <c r="L52" s="91">
        <f>L53</f>
        <v>0</v>
      </c>
      <c r="M52" s="91">
        <f>M53</f>
        <v>0</v>
      </c>
      <c r="N52" s="91">
        <f>N53</f>
        <v>0</v>
      </c>
      <c r="O52" s="91">
        <f>O53</f>
        <v>0</v>
      </c>
      <c r="P52" s="95">
        <f t="shared" si="2"/>
        <v>0</v>
      </c>
      <c r="Q52" s="93" t="e">
        <f t="shared" si="3"/>
        <v>#DIV/0!</v>
      </c>
      <c r="R52" s="43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</row>
    <row r="53" spans="1:154" s="18" customFormat="1" ht="60.75" x14ac:dyDescent="0.25">
      <c r="A53" s="88"/>
      <c r="B53" s="99" t="s">
        <v>395</v>
      </c>
      <c r="C53" s="89"/>
      <c r="D53" s="89"/>
      <c r="E53" s="89"/>
      <c r="F53" s="89"/>
      <c r="G53" s="103" t="s">
        <v>248</v>
      </c>
      <c r="H53" s="91"/>
      <c r="I53" s="91"/>
      <c r="J53" s="92">
        <f t="shared" si="0"/>
        <v>0</v>
      </c>
      <c r="K53" s="93" t="e">
        <f t="shared" si="1"/>
        <v>#DIV/0!</v>
      </c>
      <c r="L53" s="91"/>
      <c r="M53" s="91"/>
      <c r="N53" s="91"/>
      <c r="O53" s="94">
        <f t="shared" ref="O53" si="10">+M53+N53</f>
        <v>0</v>
      </c>
      <c r="P53" s="95">
        <f t="shared" si="2"/>
        <v>0</v>
      </c>
      <c r="Q53" s="93" t="e">
        <f t="shared" si="3"/>
        <v>#DIV/0!</v>
      </c>
      <c r="R53" s="43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</row>
    <row r="54" spans="1:154" s="18" customFormat="1" ht="81" x14ac:dyDescent="0.25">
      <c r="A54" s="88">
        <v>4800</v>
      </c>
      <c r="B54" s="99"/>
      <c r="C54" s="89"/>
      <c r="D54" s="89"/>
      <c r="E54" s="89"/>
      <c r="F54" s="89"/>
      <c r="G54" s="103" t="s">
        <v>253</v>
      </c>
      <c r="H54" s="91">
        <f>H55+H56+H57</f>
        <v>0</v>
      </c>
      <c r="I54" s="91">
        <f>I55+I56+I57</f>
        <v>0</v>
      </c>
      <c r="J54" s="92">
        <f t="shared" si="0"/>
        <v>0</v>
      </c>
      <c r="K54" s="93" t="e">
        <f t="shared" si="1"/>
        <v>#DIV/0!</v>
      </c>
      <c r="L54" s="91">
        <f>L55+L56+L57</f>
        <v>0</v>
      </c>
      <c r="M54" s="91">
        <f>M55+M56+M57</f>
        <v>0</v>
      </c>
      <c r="N54" s="91">
        <f>N55+N56+N57</f>
        <v>0</v>
      </c>
      <c r="O54" s="91">
        <f>O55+O56+O57</f>
        <v>0</v>
      </c>
      <c r="P54" s="95">
        <f t="shared" si="2"/>
        <v>0</v>
      </c>
      <c r="Q54" s="93" t="e">
        <f t="shared" si="3"/>
        <v>#DIV/0!</v>
      </c>
      <c r="R54" s="43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</row>
    <row r="55" spans="1:154" ht="40.5" x14ac:dyDescent="0.2">
      <c r="A55" s="100"/>
      <c r="B55" s="96" t="s">
        <v>396</v>
      </c>
      <c r="C55" s="99"/>
      <c r="D55" s="99"/>
      <c r="E55" s="99"/>
      <c r="F55" s="99"/>
      <c r="G55" s="103" t="s">
        <v>250</v>
      </c>
      <c r="H55" s="91">
        <v>0</v>
      </c>
      <c r="I55" s="91">
        <v>0</v>
      </c>
      <c r="J55" s="92">
        <f t="shared" si="0"/>
        <v>0</v>
      </c>
      <c r="K55" s="93" t="e">
        <f t="shared" si="1"/>
        <v>#DIV/0!</v>
      </c>
      <c r="L55" s="91">
        <v>0</v>
      </c>
      <c r="M55" s="91">
        <v>0</v>
      </c>
      <c r="N55" s="91">
        <v>0</v>
      </c>
      <c r="O55" s="97">
        <f t="shared" ref="O55:O59" si="11">+M55+N55</f>
        <v>0</v>
      </c>
      <c r="P55" s="95">
        <f t="shared" si="2"/>
        <v>0</v>
      </c>
      <c r="Q55" s="93" t="e">
        <f t="shared" si="3"/>
        <v>#DIV/0!</v>
      </c>
      <c r="R55" s="43"/>
      <c r="S55" s="14"/>
      <c r="T55" s="3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</row>
    <row r="56" spans="1:154" ht="20.25" x14ac:dyDescent="0.2">
      <c r="A56" s="100"/>
      <c r="B56" s="96" t="s">
        <v>397</v>
      </c>
      <c r="C56" s="99"/>
      <c r="D56" s="99"/>
      <c r="E56" s="99"/>
      <c r="F56" s="99"/>
      <c r="G56" s="103" t="s">
        <v>251</v>
      </c>
      <c r="H56" s="91">
        <v>0</v>
      </c>
      <c r="I56" s="91">
        <v>0</v>
      </c>
      <c r="J56" s="92">
        <f t="shared" si="0"/>
        <v>0</v>
      </c>
      <c r="K56" s="93" t="e">
        <f t="shared" si="1"/>
        <v>#DIV/0!</v>
      </c>
      <c r="L56" s="91">
        <v>0</v>
      </c>
      <c r="M56" s="91">
        <v>0</v>
      </c>
      <c r="N56" s="91">
        <v>0</v>
      </c>
      <c r="O56" s="97">
        <f t="shared" si="11"/>
        <v>0</v>
      </c>
      <c r="P56" s="95">
        <f t="shared" si="2"/>
        <v>0</v>
      </c>
      <c r="Q56" s="93" t="e">
        <f t="shared" si="3"/>
        <v>#DIV/0!</v>
      </c>
      <c r="R56" s="43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</row>
    <row r="57" spans="1:154" ht="20.25" x14ac:dyDescent="0.2">
      <c r="A57" s="100"/>
      <c r="B57" s="96" t="s">
        <v>398</v>
      </c>
      <c r="C57" s="99"/>
      <c r="D57" s="99"/>
      <c r="E57" s="99"/>
      <c r="F57" s="99"/>
      <c r="G57" s="103" t="s">
        <v>252</v>
      </c>
      <c r="H57" s="91">
        <v>0</v>
      </c>
      <c r="I57" s="91">
        <v>0</v>
      </c>
      <c r="J57" s="92">
        <f t="shared" si="0"/>
        <v>0</v>
      </c>
      <c r="K57" s="93" t="e">
        <f t="shared" si="1"/>
        <v>#DIV/0!</v>
      </c>
      <c r="L57" s="91">
        <v>0</v>
      </c>
      <c r="M57" s="91">
        <v>0</v>
      </c>
      <c r="N57" s="91">
        <v>0</v>
      </c>
      <c r="O57" s="97">
        <f t="shared" si="11"/>
        <v>0</v>
      </c>
      <c r="P57" s="95">
        <f t="shared" si="2"/>
        <v>0</v>
      </c>
      <c r="Q57" s="93" t="e">
        <f t="shared" si="3"/>
        <v>#DIV/0!</v>
      </c>
      <c r="R57" s="43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</row>
    <row r="58" spans="1:154" ht="40.5" x14ac:dyDescent="0.2">
      <c r="A58" s="88">
        <v>4900</v>
      </c>
      <c r="B58" s="96"/>
      <c r="C58" s="99"/>
      <c r="D58" s="99"/>
      <c r="E58" s="99"/>
      <c r="F58" s="99"/>
      <c r="G58" s="103" t="s">
        <v>254</v>
      </c>
      <c r="H58" s="91">
        <f>H59</f>
        <v>0</v>
      </c>
      <c r="I58" s="91">
        <f>I59</f>
        <v>0</v>
      </c>
      <c r="J58" s="92">
        <f t="shared" si="0"/>
        <v>0</v>
      </c>
      <c r="K58" s="93" t="e">
        <f t="shared" si="1"/>
        <v>#DIV/0!</v>
      </c>
      <c r="L58" s="91">
        <f>L59</f>
        <v>0</v>
      </c>
      <c r="M58" s="91">
        <f>M59</f>
        <v>0</v>
      </c>
      <c r="N58" s="91">
        <f>N59</f>
        <v>0</v>
      </c>
      <c r="O58" s="91">
        <f>O59</f>
        <v>0</v>
      </c>
      <c r="P58" s="95">
        <f t="shared" si="2"/>
        <v>0</v>
      </c>
      <c r="Q58" s="93" t="e">
        <f t="shared" si="3"/>
        <v>#DIV/0!</v>
      </c>
      <c r="R58" s="43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</row>
    <row r="59" spans="1:154" ht="20.25" x14ac:dyDescent="0.2">
      <c r="A59" s="100"/>
      <c r="B59" s="96" t="s">
        <v>399</v>
      </c>
      <c r="C59" s="99"/>
      <c r="D59" s="99"/>
      <c r="E59" s="99"/>
      <c r="F59" s="99"/>
      <c r="G59" s="103" t="s">
        <v>255</v>
      </c>
      <c r="H59" s="91">
        <v>0</v>
      </c>
      <c r="I59" s="91">
        <v>0</v>
      </c>
      <c r="J59" s="92">
        <f t="shared" si="0"/>
        <v>0</v>
      </c>
      <c r="K59" s="93" t="e">
        <f t="shared" si="1"/>
        <v>#DIV/0!</v>
      </c>
      <c r="L59" s="91">
        <v>0</v>
      </c>
      <c r="M59" s="91">
        <v>0</v>
      </c>
      <c r="N59" s="91">
        <v>0</v>
      </c>
      <c r="O59" s="97">
        <f t="shared" si="11"/>
        <v>0</v>
      </c>
      <c r="P59" s="95">
        <f t="shared" si="2"/>
        <v>0</v>
      </c>
      <c r="Q59" s="93" t="e">
        <f t="shared" si="3"/>
        <v>#DIV/0!</v>
      </c>
      <c r="R59" s="43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</row>
    <row r="60" spans="1:154" ht="20.25" x14ac:dyDescent="0.2">
      <c r="A60" s="88"/>
      <c r="B60" s="89"/>
      <c r="C60" s="89"/>
      <c r="D60" s="89"/>
      <c r="E60" s="89"/>
      <c r="F60" s="89"/>
      <c r="G60" s="101" t="s">
        <v>56</v>
      </c>
      <c r="H60" s="91">
        <f>H15+H17+H20+H24+H28+H33+H32+H39+H41+H52+H54+H58</f>
        <v>0</v>
      </c>
      <c r="I60" s="91">
        <f>I15+I17+I20+I24+I28+I33+I32+I39+I41+I52+I54+I58</f>
        <v>2223905.9300000002</v>
      </c>
      <c r="J60" s="92">
        <f t="shared" si="0"/>
        <v>-2223905.9300000002</v>
      </c>
      <c r="K60" s="93" t="e">
        <f t="shared" si="1"/>
        <v>#DIV/0!</v>
      </c>
      <c r="L60" s="91">
        <f>L15+L17+L20+L24+L28+L33+L32+L39+L41+L52+L54+L58</f>
        <v>0</v>
      </c>
      <c r="M60" s="91">
        <f>M15+M17+M20+M24+M28+M33+M32+M39+M41+M52+M54+M58</f>
        <v>1125130.99</v>
      </c>
      <c r="N60" s="91">
        <f>N15+N17+N20+N24+N28+N33+N32+N39+N41+N52+N54+N58</f>
        <v>1098774.9400000002</v>
      </c>
      <c r="O60" s="91">
        <f>O15+O17+O20+O24+O28+O33+O32+O39+O41+O52+O54+O58</f>
        <v>2223905.9300000002</v>
      </c>
      <c r="P60" s="95">
        <f t="shared" si="2"/>
        <v>-2223905.9300000002</v>
      </c>
      <c r="Q60" s="93" t="e">
        <f t="shared" si="3"/>
        <v>#DIV/0!</v>
      </c>
      <c r="R60" s="43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</row>
    <row r="61" spans="1:154" ht="40.5" x14ac:dyDescent="0.2">
      <c r="A61" s="88"/>
      <c r="B61" s="89"/>
      <c r="C61" s="89"/>
      <c r="D61" s="89"/>
      <c r="E61" s="89"/>
      <c r="F61" s="89"/>
      <c r="G61" s="101" t="s">
        <v>261</v>
      </c>
      <c r="H61" s="91">
        <f>+H16+H18+H29+H40</f>
        <v>0</v>
      </c>
      <c r="I61" s="91">
        <f>+I16+I18+I29+I40</f>
        <v>1690398.0499999998</v>
      </c>
      <c r="J61" s="92">
        <f t="shared" si="0"/>
        <v>-1690398.0499999998</v>
      </c>
      <c r="K61" s="93" t="e">
        <f t="shared" si="1"/>
        <v>#DIV/0!</v>
      </c>
      <c r="L61" s="91">
        <f>+L16+L18+L29+L40</f>
        <v>0</v>
      </c>
      <c r="M61" s="91">
        <f>+M16+M18+M29+M40</f>
        <v>866735.97</v>
      </c>
      <c r="N61" s="91">
        <f>+N16+N18+N29+N40</f>
        <v>823662.07999999996</v>
      </c>
      <c r="O61" s="91">
        <f>+O16+O18+O29+O40</f>
        <v>1690398.0499999998</v>
      </c>
      <c r="P61" s="95">
        <f t="shared" si="2"/>
        <v>-1690398.0499999998</v>
      </c>
      <c r="Q61" s="93" t="e">
        <f t="shared" si="3"/>
        <v>#DIV/0!</v>
      </c>
      <c r="R61" s="43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</row>
    <row r="62" spans="1:154" ht="20.25" x14ac:dyDescent="0.2">
      <c r="A62" s="100"/>
      <c r="B62" s="104"/>
      <c r="C62" s="89"/>
      <c r="D62" s="89"/>
      <c r="E62" s="89"/>
      <c r="F62" s="89"/>
      <c r="G62" s="105" t="s">
        <v>57</v>
      </c>
      <c r="H62" s="91">
        <f>H63</f>
        <v>0</v>
      </c>
      <c r="I62" s="91">
        <f>I63</f>
        <v>0</v>
      </c>
      <c r="J62" s="92">
        <f t="shared" si="0"/>
        <v>0</v>
      </c>
      <c r="K62" s="93" t="e">
        <f t="shared" si="1"/>
        <v>#DIV/0!</v>
      </c>
      <c r="L62" s="91">
        <f>L63</f>
        <v>0</v>
      </c>
      <c r="M62" s="91">
        <f>M63</f>
        <v>0</v>
      </c>
      <c r="N62" s="91">
        <f>N63</f>
        <v>0</v>
      </c>
      <c r="O62" s="91">
        <f>O63</f>
        <v>0</v>
      </c>
      <c r="P62" s="95">
        <f t="shared" si="2"/>
        <v>0</v>
      </c>
      <c r="Q62" s="93" t="e">
        <f t="shared" si="3"/>
        <v>#DIV/0!</v>
      </c>
      <c r="R62" s="43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</row>
    <row r="63" spans="1:154" ht="60.75" x14ac:dyDescent="0.2">
      <c r="A63" s="88">
        <v>4800</v>
      </c>
      <c r="B63" s="99"/>
      <c r="C63" s="99"/>
      <c r="D63" s="99"/>
      <c r="E63" s="99"/>
      <c r="F63" s="99"/>
      <c r="G63" s="101" t="s">
        <v>58</v>
      </c>
      <c r="H63" s="91">
        <f>H64+H65</f>
        <v>0</v>
      </c>
      <c r="I63" s="91">
        <f>I64+I65</f>
        <v>0</v>
      </c>
      <c r="J63" s="92">
        <f t="shared" si="0"/>
        <v>0</v>
      </c>
      <c r="K63" s="93" t="e">
        <f t="shared" si="1"/>
        <v>#DIV/0!</v>
      </c>
      <c r="L63" s="91">
        <f>L64+L65</f>
        <v>0</v>
      </c>
      <c r="M63" s="91">
        <f>M64+M65</f>
        <v>0</v>
      </c>
      <c r="N63" s="91">
        <f>N64+N65</f>
        <v>0</v>
      </c>
      <c r="O63" s="91">
        <f>O64+O65</f>
        <v>0</v>
      </c>
      <c r="P63" s="95">
        <f t="shared" si="2"/>
        <v>0</v>
      </c>
      <c r="Q63" s="93" t="e">
        <f t="shared" si="3"/>
        <v>#DIV/0!</v>
      </c>
      <c r="R63" s="43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</row>
    <row r="64" spans="1:154" ht="40.5" x14ac:dyDescent="0.2">
      <c r="A64" s="88"/>
      <c r="B64" s="99" t="s">
        <v>407</v>
      </c>
      <c r="C64" s="99"/>
      <c r="D64" s="99"/>
      <c r="E64" s="99"/>
      <c r="F64" s="99"/>
      <c r="G64" s="103" t="s">
        <v>408</v>
      </c>
      <c r="H64" s="91"/>
      <c r="I64" s="91"/>
      <c r="J64" s="92">
        <f t="shared" si="0"/>
        <v>0</v>
      </c>
      <c r="K64" s="93"/>
      <c r="L64" s="91"/>
      <c r="M64" s="91"/>
      <c r="N64" s="91"/>
      <c r="O64" s="97">
        <f t="shared" ref="O64:O65" si="12">+M64+N64</f>
        <v>0</v>
      </c>
      <c r="P64" s="95"/>
      <c r="Q64" s="93"/>
      <c r="R64" s="43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</row>
    <row r="65" spans="1:154" ht="20.25" x14ac:dyDescent="0.2">
      <c r="A65" s="100"/>
      <c r="B65" s="99" t="s">
        <v>401</v>
      </c>
      <c r="C65" s="99"/>
      <c r="D65" s="99"/>
      <c r="E65" s="99"/>
      <c r="F65" s="99"/>
      <c r="G65" s="106" t="s">
        <v>59</v>
      </c>
      <c r="H65" s="91">
        <v>0</v>
      </c>
      <c r="I65" s="91">
        <v>0</v>
      </c>
      <c r="J65" s="92">
        <f t="shared" si="0"/>
        <v>0</v>
      </c>
      <c r="K65" s="93" t="e">
        <f t="shared" si="1"/>
        <v>#DIV/0!</v>
      </c>
      <c r="L65" s="91">
        <v>0</v>
      </c>
      <c r="M65" s="91">
        <v>0</v>
      </c>
      <c r="N65" s="91">
        <v>0</v>
      </c>
      <c r="O65" s="97">
        <f t="shared" si="12"/>
        <v>0</v>
      </c>
      <c r="P65" s="95">
        <f t="shared" si="2"/>
        <v>0</v>
      </c>
      <c r="Q65" s="93" t="e">
        <f t="shared" si="3"/>
        <v>#DIV/0!</v>
      </c>
      <c r="R65" s="43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</row>
    <row r="66" spans="1:154" ht="21" thickBot="1" x14ac:dyDescent="0.25">
      <c r="A66" s="107"/>
      <c r="B66" s="108"/>
      <c r="C66" s="108"/>
      <c r="D66" s="108"/>
      <c r="E66" s="108"/>
      <c r="F66" s="108"/>
      <c r="G66" s="109"/>
      <c r="H66" s="110"/>
      <c r="I66" s="111"/>
      <c r="J66" s="112"/>
      <c r="K66" s="113"/>
      <c r="L66" s="114"/>
      <c r="M66" s="114"/>
      <c r="N66" s="112"/>
      <c r="O66" s="115"/>
      <c r="P66" s="116"/>
      <c r="Q66" s="117"/>
      <c r="R66" s="43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</row>
    <row r="67" spans="1:154" ht="20.25" x14ac:dyDescent="0.2">
      <c r="A67" s="222" t="s">
        <v>60</v>
      </c>
      <c r="B67" s="223"/>
      <c r="C67" s="223"/>
      <c r="D67" s="223"/>
      <c r="E67" s="223"/>
      <c r="F67" s="223"/>
      <c r="G67" s="118" t="s">
        <v>61</v>
      </c>
      <c r="H67" s="119">
        <f>+H68+H79+H81</f>
        <v>5355600</v>
      </c>
      <c r="I67" s="119">
        <f>+I68+I79+I81</f>
        <v>5050823.13</v>
      </c>
      <c r="J67" s="119">
        <f t="shared" ref="J67" si="13">+J68+J79+J81</f>
        <v>304776.87</v>
      </c>
      <c r="K67" s="120">
        <f t="shared" ref="K67:K108" si="14">ROUND(I67/H67*100,2)</f>
        <v>94.31</v>
      </c>
      <c r="L67" s="119">
        <f>+L68+L79+L81</f>
        <v>0</v>
      </c>
      <c r="M67" s="119">
        <f>+M68+M79+M81</f>
        <v>2555425.77</v>
      </c>
      <c r="N67" s="119">
        <f>+N68+N79+N81</f>
        <v>2495397.36</v>
      </c>
      <c r="O67" s="119">
        <f>+O68+O79+O81</f>
        <v>5050823.13</v>
      </c>
      <c r="P67" s="119">
        <f>L67-O67</f>
        <v>-5050823.13</v>
      </c>
      <c r="Q67" s="120" t="e">
        <f>ROUND(O67/L67*100,2)</f>
        <v>#DIV/0!</v>
      </c>
      <c r="R67" s="43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</row>
    <row r="68" spans="1:154" ht="20.25" x14ac:dyDescent="0.2">
      <c r="A68" s="88"/>
      <c r="B68" s="89"/>
      <c r="C68" s="89"/>
      <c r="D68" s="104" t="s">
        <v>54</v>
      </c>
      <c r="E68" s="89"/>
      <c r="F68" s="89"/>
      <c r="G68" s="101" t="s">
        <v>62</v>
      </c>
      <c r="H68" s="121">
        <f>+H69+H70+H71+H72+H73+H74+H75+H76+H77+H78</f>
        <v>5355600</v>
      </c>
      <c r="I68" s="121">
        <f>+I69+I70+I71+I72+I73+I74+I75+I76+I77+I78</f>
        <v>5068712.13</v>
      </c>
      <c r="J68" s="121">
        <f t="shared" ref="J68" si="15">+J69+J70+J71+J72+J73+J74+J75+J76+J77+J78</f>
        <v>286887.87</v>
      </c>
      <c r="K68" s="122">
        <f t="shared" si="14"/>
        <v>94.64</v>
      </c>
      <c r="L68" s="121">
        <f>+L69+L70+L71+L72+L73+L74+L75+L76+L77+L78</f>
        <v>0</v>
      </c>
      <c r="M68" s="121">
        <f>+M69+M70+M71+M72+M73+M74+M75+M76+M77+M78</f>
        <v>2556819.77</v>
      </c>
      <c r="N68" s="121">
        <f>+N69+N70+N71+N72+N73+N74+N75+N76+N77+N78</f>
        <v>2511892.36</v>
      </c>
      <c r="O68" s="121">
        <f t="shared" ref="O68" si="16">+O69+O70+O71+O72+O73+O74+O75+O76+O77+O78</f>
        <v>5068712.13</v>
      </c>
      <c r="P68" s="121">
        <f t="shared" ref="P68:P131" si="17">L68-O68</f>
        <v>-5068712.13</v>
      </c>
      <c r="Q68" s="122" t="e">
        <f t="shared" ref="Q68:Q112" si="18">ROUND(O68/L68*100,2)</f>
        <v>#DIV/0!</v>
      </c>
      <c r="R68" s="43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</row>
    <row r="69" spans="1:154" ht="20.25" x14ac:dyDescent="0.2">
      <c r="A69" s="88"/>
      <c r="B69" s="89"/>
      <c r="C69" s="89"/>
      <c r="D69" s="104" t="s">
        <v>63</v>
      </c>
      <c r="E69" s="89"/>
      <c r="F69" s="89"/>
      <c r="G69" s="101" t="s">
        <v>64</v>
      </c>
      <c r="H69" s="121">
        <f t="shared" ref="H69:J73" si="19">+H84</f>
        <v>747200</v>
      </c>
      <c r="I69" s="121">
        <f t="shared" si="19"/>
        <v>735272</v>
      </c>
      <c r="J69" s="121">
        <f t="shared" si="19"/>
        <v>11928</v>
      </c>
      <c r="K69" s="122">
        <f t="shared" si="14"/>
        <v>98.4</v>
      </c>
      <c r="L69" s="121">
        <f t="shared" ref="L69:O73" si="20">+L84</f>
        <v>0</v>
      </c>
      <c r="M69" s="121">
        <f t="shared" si="20"/>
        <v>380284</v>
      </c>
      <c r="N69" s="121">
        <f t="shared" si="20"/>
        <v>354988</v>
      </c>
      <c r="O69" s="121">
        <f t="shared" si="20"/>
        <v>735272</v>
      </c>
      <c r="P69" s="121">
        <f t="shared" si="17"/>
        <v>-735272</v>
      </c>
      <c r="Q69" s="122" t="e">
        <f t="shared" si="18"/>
        <v>#DIV/0!</v>
      </c>
      <c r="R69" s="43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</row>
    <row r="70" spans="1:154" ht="20.25" x14ac:dyDescent="0.2">
      <c r="A70" s="88"/>
      <c r="B70" s="89"/>
      <c r="C70" s="89"/>
      <c r="D70" s="104" t="s">
        <v>65</v>
      </c>
      <c r="E70" s="89"/>
      <c r="F70" s="89"/>
      <c r="G70" s="101" t="s">
        <v>66</v>
      </c>
      <c r="H70" s="121">
        <f t="shared" si="19"/>
        <v>89100</v>
      </c>
      <c r="I70" s="121">
        <f t="shared" si="19"/>
        <v>79621.13</v>
      </c>
      <c r="J70" s="121">
        <f t="shared" si="19"/>
        <v>9478.869999999999</v>
      </c>
      <c r="K70" s="122">
        <f t="shared" si="14"/>
        <v>89.36</v>
      </c>
      <c r="L70" s="121">
        <f t="shared" si="20"/>
        <v>0</v>
      </c>
      <c r="M70" s="121">
        <f t="shared" si="20"/>
        <v>34526.770000000004</v>
      </c>
      <c r="N70" s="121">
        <f t="shared" si="20"/>
        <v>45094.36</v>
      </c>
      <c r="O70" s="121">
        <f t="shared" si="20"/>
        <v>79621.13</v>
      </c>
      <c r="P70" s="121">
        <f t="shared" si="17"/>
        <v>-79621.13</v>
      </c>
      <c r="Q70" s="122" t="e">
        <f t="shared" si="18"/>
        <v>#DIV/0!</v>
      </c>
      <c r="R70" s="43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</row>
    <row r="71" spans="1:154" ht="20.25" x14ac:dyDescent="0.2">
      <c r="A71" s="88"/>
      <c r="B71" s="89"/>
      <c r="C71" s="89"/>
      <c r="D71" s="104" t="s">
        <v>67</v>
      </c>
      <c r="E71" s="89"/>
      <c r="F71" s="89"/>
      <c r="G71" s="101" t="s">
        <v>68</v>
      </c>
      <c r="H71" s="121">
        <f t="shared" si="19"/>
        <v>0</v>
      </c>
      <c r="I71" s="121">
        <f t="shared" si="19"/>
        <v>0</v>
      </c>
      <c r="J71" s="121">
        <f t="shared" si="19"/>
        <v>0</v>
      </c>
      <c r="K71" s="122" t="e">
        <f t="shared" si="14"/>
        <v>#DIV/0!</v>
      </c>
      <c r="L71" s="121">
        <f t="shared" si="20"/>
        <v>0</v>
      </c>
      <c r="M71" s="121">
        <f t="shared" si="20"/>
        <v>0</v>
      </c>
      <c r="N71" s="121">
        <f t="shared" si="20"/>
        <v>0</v>
      </c>
      <c r="O71" s="121">
        <f t="shared" si="20"/>
        <v>0</v>
      </c>
      <c r="P71" s="121">
        <f t="shared" si="17"/>
        <v>0</v>
      </c>
      <c r="Q71" s="122" t="e">
        <f t="shared" si="18"/>
        <v>#DIV/0!</v>
      </c>
      <c r="R71" s="43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  <c r="DR71" s="9"/>
      <c r="DS71" s="9"/>
      <c r="DT71" s="9"/>
      <c r="DU71" s="9"/>
      <c r="DV71" s="9"/>
      <c r="DW71" s="9"/>
      <c r="DX71" s="9"/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  <c r="EL71" s="9"/>
      <c r="EM71" s="9"/>
      <c r="EN71" s="9"/>
      <c r="EO71" s="9"/>
      <c r="EP71" s="9"/>
      <c r="EQ71" s="9"/>
      <c r="ER71" s="9"/>
      <c r="ES71" s="9"/>
      <c r="ET71" s="9"/>
      <c r="EU71" s="9"/>
      <c r="EV71" s="9"/>
      <c r="EW71" s="9"/>
      <c r="EX71" s="9"/>
    </row>
    <row r="72" spans="1:154" ht="20.25" x14ac:dyDescent="0.2">
      <c r="A72" s="88"/>
      <c r="B72" s="89"/>
      <c r="C72" s="89"/>
      <c r="D72" s="104" t="s">
        <v>69</v>
      </c>
      <c r="E72" s="89"/>
      <c r="F72" s="89"/>
      <c r="G72" s="101" t="s">
        <v>70</v>
      </c>
      <c r="H72" s="121">
        <f t="shared" si="19"/>
        <v>0</v>
      </c>
      <c r="I72" s="121">
        <f t="shared" si="19"/>
        <v>0</v>
      </c>
      <c r="J72" s="121">
        <f t="shared" si="19"/>
        <v>0</v>
      </c>
      <c r="K72" s="122" t="e">
        <f t="shared" si="14"/>
        <v>#DIV/0!</v>
      </c>
      <c r="L72" s="121">
        <f t="shared" si="20"/>
        <v>0</v>
      </c>
      <c r="M72" s="121">
        <f t="shared" si="20"/>
        <v>0</v>
      </c>
      <c r="N72" s="121">
        <f t="shared" si="20"/>
        <v>0</v>
      </c>
      <c r="O72" s="121">
        <f t="shared" si="20"/>
        <v>0</v>
      </c>
      <c r="P72" s="121">
        <f t="shared" si="17"/>
        <v>0</v>
      </c>
      <c r="Q72" s="122" t="e">
        <f t="shared" si="18"/>
        <v>#DIV/0!</v>
      </c>
      <c r="R72" s="43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  <c r="ES72" s="9"/>
      <c r="ET72" s="9"/>
      <c r="EU72" s="9"/>
      <c r="EV72" s="9"/>
      <c r="EW72" s="9"/>
      <c r="EX72" s="9"/>
    </row>
    <row r="73" spans="1:154" ht="40.5" x14ac:dyDescent="0.2">
      <c r="A73" s="88"/>
      <c r="B73" s="89"/>
      <c r="C73" s="89"/>
      <c r="D73" s="104" t="s">
        <v>71</v>
      </c>
      <c r="E73" s="89"/>
      <c r="F73" s="89"/>
      <c r="G73" s="101" t="s">
        <v>72</v>
      </c>
      <c r="H73" s="121">
        <f t="shared" si="19"/>
        <v>820000</v>
      </c>
      <c r="I73" s="121">
        <f t="shared" si="19"/>
        <v>772605</v>
      </c>
      <c r="J73" s="121">
        <f t="shared" si="19"/>
        <v>47395</v>
      </c>
      <c r="K73" s="122">
        <f t="shared" si="14"/>
        <v>94.22</v>
      </c>
      <c r="L73" s="121">
        <f t="shared" si="20"/>
        <v>0</v>
      </c>
      <c r="M73" s="121">
        <f t="shared" si="20"/>
        <v>388258</v>
      </c>
      <c r="N73" s="121">
        <f t="shared" si="20"/>
        <v>384347</v>
      </c>
      <c r="O73" s="121">
        <f t="shared" si="20"/>
        <v>772605</v>
      </c>
      <c r="P73" s="121">
        <f t="shared" si="17"/>
        <v>-772605</v>
      </c>
      <c r="Q73" s="122" t="e">
        <f t="shared" si="18"/>
        <v>#DIV/0!</v>
      </c>
      <c r="R73" s="43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</row>
    <row r="74" spans="1:154" ht="20.25" x14ac:dyDescent="0.2">
      <c r="A74" s="88"/>
      <c r="B74" s="89"/>
      <c r="C74" s="89"/>
      <c r="D74" s="104" t="s">
        <v>73</v>
      </c>
      <c r="E74" s="89"/>
      <c r="F74" s="89"/>
      <c r="G74" s="101" t="s">
        <v>74</v>
      </c>
      <c r="H74" s="121">
        <f t="shared" ref="H74:J76" si="21">+H95</f>
        <v>0</v>
      </c>
      <c r="I74" s="121">
        <f t="shared" si="21"/>
        <v>0</v>
      </c>
      <c r="J74" s="121">
        <f t="shared" si="21"/>
        <v>0</v>
      </c>
      <c r="K74" s="122" t="e">
        <f t="shared" si="14"/>
        <v>#DIV/0!</v>
      </c>
      <c r="L74" s="121">
        <f t="shared" ref="L74:O76" si="22">+L95</f>
        <v>0</v>
      </c>
      <c r="M74" s="121">
        <f t="shared" si="22"/>
        <v>0</v>
      </c>
      <c r="N74" s="121">
        <f t="shared" si="22"/>
        <v>0</v>
      </c>
      <c r="O74" s="121">
        <f t="shared" si="22"/>
        <v>0</v>
      </c>
      <c r="P74" s="121">
        <f t="shared" si="17"/>
        <v>0</v>
      </c>
      <c r="Q74" s="122" t="e">
        <f t="shared" si="18"/>
        <v>#DIV/0!</v>
      </c>
      <c r="R74" s="43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</row>
    <row r="75" spans="1:154" ht="40.5" x14ac:dyDescent="0.2">
      <c r="A75" s="88"/>
      <c r="B75" s="89"/>
      <c r="C75" s="89"/>
      <c r="D75" s="104" t="s">
        <v>75</v>
      </c>
      <c r="E75" s="89"/>
      <c r="F75" s="89"/>
      <c r="G75" s="101" t="s">
        <v>76</v>
      </c>
      <c r="H75" s="121">
        <f t="shared" si="21"/>
        <v>302000</v>
      </c>
      <c r="I75" s="121">
        <f t="shared" si="21"/>
        <v>273167</v>
      </c>
      <c r="J75" s="121">
        <f t="shared" si="21"/>
        <v>28833</v>
      </c>
      <c r="K75" s="122">
        <f t="shared" si="14"/>
        <v>90.45</v>
      </c>
      <c r="L75" s="121">
        <f t="shared" si="22"/>
        <v>0</v>
      </c>
      <c r="M75" s="121">
        <f t="shared" si="22"/>
        <v>135735</v>
      </c>
      <c r="N75" s="121">
        <f t="shared" si="22"/>
        <v>137432</v>
      </c>
      <c r="O75" s="121">
        <f t="shared" si="22"/>
        <v>273167</v>
      </c>
      <c r="P75" s="121">
        <f t="shared" si="17"/>
        <v>-273167</v>
      </c>
      <c r="Q75" s="122" t="e">
        <f t="shared" si="18"/>
        <v>#DIV/0!</v>
      </c>
      <c r="R75" s="43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</row>
    <row r="76" spans="1:154" ht="20.25" x14ac:dyDescent="0.2">
      <c r="A76" s="88"/>
      <c r="B76" s="89"/>
      <c r="C76" s="89"/>
      <c r="D76" s="104" t="s">
        <v>77</v>
      </c>
      <c r="E76" s="89"/>
      <c r="F76" s="89"/>
      <c r="G76" s="101" t="s">
        <v>78</v>
      </c>
      <c r="H76" s="121">
        <f t="shared" si="21"/>
        <v>3397300</v>
      </c>
      <c r="I76" s="121">
        <f t="shared" si="21"/>
        <v>3208047</v>
      </c>
      <c r="J76" s="121">
        <f t="shared" si="21"/>
        <v>189253</v>
      </c>
      <c r="K76" s="122">
        <f t="shared" si="14"/>
        <v>94.43</v>
      </c>
      <c r="L76" s="121">
        <f t="shared" si="22"/>
        <v>0</v>
      </c>
      <c r="M76" s="121">
        <f>+M97</f>
        <v>1618016</v>
      </c>
      <c r="N76" s="121">
        <f t="shared" si="22"/>
        <v>1590031</v>
      </c>
      <c r="O76" s="121">
        <f t="shared" si="22"/>
        <v>3208047</v>
      </c>
      <c r="P76" s="121">
        <f t="shared" si="17"/>
        <v>-3208047</v>
      </c>
      <c r="Q76" s="122" t="e">
        <f t="shared" si="18"/>
        <v>#DIV/0!</v>
      </c>
      <c r="R76" s="43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</row>
    <row r="77" spans="1:154" ht="20.25" x14ac:dyDescent="0.2">
      <c r="A77" s="88"/>
      <c r="B77" s="89"/>
      <c r="C77" s="89"/>
      <c r="D77" s="104" t="s">
        <v>79</v>
      </c>
      <c r="E77" s="89"/>
      <c r="F77" s="89"/>
      <c r="G77" s="101" t="s">
        <v>80</v>
      </c>
      <c r="H77" s="121">
        <f t="shared" ref="H77:I77" si="23">+H102</f>
        <v>0</v>
      </c>
      <c r="I77" s="121">
        <f t="shared" si="23"/>
        <v>0</v>
      </c>
      <c r="J77" s="121">
        <f>+J102</f>
        <v>0</v>
      </c>
      <c r="K77" s="122" t="e">
        <f t="shared" si="14"/>
        <v>#DIV/0!</v>
      </c>
      <c r="L77" s="121">
        <f t="shared" ref="L77:N77" si="24">+L102</f>
        <v>0</v>
      </c>
      <c r="M77" s="121">
        <f t="shared" si="24"/>
        <v>0</v>
      </c>
      <c r="N77" s="121">
        <f t="shared" si="24"/>
        <v>0</v>
      </c>
      <c r="O77" s="121">
        <f>+O102</f>
        <v>0</v>
      </c>
      <c r="P77" s="121">
        <f t="shared" si="17"/>
        <v>0</v>
      </c>
      <c r="Q77" s="122" t="e">
        <f t="shared" si="18"/>
        <v>#DIV/0!</v>
      </c>
      <c r="R77" s="43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</row>
    <row r="78" spans="1:154" ht="81" x14ac:dyDescent="0.2">
      <c r="A78" s="88"/>
      <c r="B78" s="89"/>
      <c r="C78" s="89"/>
      <c r="D78" s="104" t="s">
        <v>81</v>
      </c>
      <c r="E78" s="89"/>
      <c r="F78" s="89"/>
      <c r="G78" s="123" t="s">
        <v>203</v>
      </c>
      <c r="H78" s="121">
        <f>H103</f>
        <v>0</v>
      </c>
      <c r="I78" s="121">
        <f>I103</f>
        <v>0</v>
      </c>
      <c r="J78" s="121">
        <v>0</v>
      </c>
      <c r="K78" s="122" t="e">
        <f t="shared" si="14"/>
        <v>#DIV/0!</v>
      </c>
      <c r="L78" s="121">
        <f>L103</f>
        <v>0</v>
      </c>
      <c r="M78" s="121">
        <f>M103</f>
        <v>0</v>
      </c>
      <c r="N78" s="121">
        <f>N103</f>
        <v>0</v>
      </c>
      <c r="O78" s="121">
        <f>O103</f>
        <v>0</v>
      </c>
      <c r="P78" s="121">
        <f t="shared" si="17"/>
        <v>0</v>
      </c>
      <c r="Q78" s="122" t="e">
        <f t="shared" si="18"/>
        <v>#DIV/0!</v>
      </c>
      <c r="R78" s="43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</row>
    <row r="79" spans="1:154" ht="20.25" x14ac:dyDescent="0.2">
      <c r="A79" s="88"/>
      <c r="B79" s="89"/>
      <c r="C79" s="89"/>
      <c r="D79" s="104" t="s">
        <v>82</v>
      </c>
      <c r="E79" s="89"/>
      <c r="F79" s="89"/>
      <c r="G79" s="101" t="s">
        <v>83</v>
      </c>
      <c r="H79" s="121">
        <f>+H80</f>
        <v>0</v>
      </c>
      <c r="I79" s="121">
        <f>+I80</f>
        <v>0</v>
      </c>
      <c r="J79" s="121">
        <f>+J80</f>
        <v>0</v>
      </c>
      <c r="K79" s="122" t="e">
        <f t="shared" si="14"/>
        <v>#DIV/0!</v>
      </c>
      <c r="L79" s="121">
        <f>+L80</f>
        <v>0</v>
      </c>
      <c r="M79" s="121">
        <f>+M80</f>
        <v>0</v>
      </c>
      <c r="N79" s="121">
        <f>+N80</f>
        <v>0</v>
      </c>
      <c r="O79" s="121">
        <f>+O80</f>
        <v>0</v>
      </c>
      <c r="P79" s="121">
        <f t="shared" si="17"/>
        <v>0</v>
      </c>
      <c r="Q79" s="122" t="e">
        <f t="shared" si="18"/>
        <v>#DIV/0!</v>
      </c>
      <c r="R79" s="43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</row>
    <row r="80" spans="1:154" ht="20.25" x14ac:dyDescent="0.2">
      <c r="A80" s="88"/>
      <c r="B80" s="89"/>
      <c r="C80" s="89"/>
      <c r="D80" s="104" t="s">
        <v>84</v>
      </c>
      <c r="E80" s="89"/>
      <c r="F80" s="89"/>
      <c r="G80" s="101" t="s">
        <v>85</v>
      </c>
      <c r="H80" s="121">
        <f>H105</f>
        <v>0</v>
      </c>
      <c r="I80" s="121">
        <f>I105</f>
        <v>0</v>
      </c>
      <c r="J80" s="121">
        <f>J175</f>
        <v>0</v>
      </c>
      <c r="K80" s="122" t="e">
        <f t="shared" si="14"/>
        <v>#DIV/0!</v>
      </c>
      <c r="L80" s="121">
        <f>L105</f>
        <v>0</v>
      </c>
      <c r="M80" s="121">
        <f>M105</f>
        <v>0</v>
      </c>
      <c r="N80" s="121">
        <f>N105</f>
        <v>0</v>
      </c>
      <c r="O80" s="121">
        <f>O105</f>
        <v>0</v>
      </c>
      <c r="P80" s="121">
        <f t="shared" si="17"/>
        <v>0</v>
      </c>
      <c r="Q80" s="122" t="e">
        <f t="shared" si="18"/>
        <v>#DIV/0!</v>
      </c>
      <c r="R80" s="43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  <c r="ES80" s="9"/>
      <c r="ET80" s="9"/>
      <c r="EU80" s="9"/>
      <c r="EV80" s="9"/>
      <c r="EW80" s="9"/>
      <c r="EX80" s="9"/>
    </row>
    <row r="81" spans="1:154" ht="20.25" x14ac:dyDescent="0.2">
      <c r="A81" s="88"/>
      <c r="B81" s="89"/>
      <c r="C81" s="89"/>
      <c r="D81" s="89">
        <v>85</v>
      </c>
      <c r="E81" s="89"/>
      <c r="F81" s="89"/>
      <c r="G81" s="101" t="s">
        <v>86</v>
      </c>
      <c r="H81" s="121">
        <f>+H109</f>
        <v>0</v>
      </c>
      <c r="I81" s="121">
        <f>+I109</f>
        <v>-17889</v>
      </c>
      <c r="J81" s="121">
        <f>+J109</f>
        <v>17889</v>
      </c>
      <c r="K81" s="122" t="e">
        <f t="shared" si="14"/>
        <v>#DIV/0!</v>
      </c>
      <c r="L81" s="121">
        <f>+L109</f>
        <v>0</v>
      </c>
      <c r="M81" s="121">
        <f>+M109</f>
        <v>-1394</v>
      </c>
      <c r="N81" s="121">
        <f>+N109</f>
        <v>-16495</v>
      </c>
      <c r="O81" s="121">
        <f>+O109</f>
        <v>-17889</v>
      </c>
      <c r="P81" s="121">
        <f t="shared" si="17"/>
        <v>17889</v>
      </c>
      <c r="Q81" s="122" t="e">
        <f t="shared" si="18"/>
        <v>#DIV/0!</v>
      </c>
      <c r="R81" s="43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</row>
    <row r="82" spans="1:154" ht="20.25" x14ac:dyDescent="0.2">
      <c r="A82" s="214">
        <v>5004</v>
      </c>
      <c r="B82" s="215"/>
      <c r="C82" s="215"/>
      <c r="D82" s="215"/>
      <c r="E82" s="215"/>
      <c r="F82" s="215"/>
      <c r="G82" s="126" t="s">
        <v>87</v>
      </c>
      <c r="H82" s="127">
        <f>+H83+H104+H105+H109</f>
        <v>5355600</v>
      </c>
      <c r="I82" s="127">
        <f>+I83+I104+I105+I109</f>
        <v>5050823.13</v>
      </c>
      <c r="J82" s="127">
        <f>+J83+J104+J106+J109</f>
        <v>304776.87</v>
      </c>
      <c r="K82" s="122">
        <f t="shared" si="14"/>
        <v>94.31</v>
      </c>
      <c r="L82" s="127">
        <f>+L83+L104+L105+L109</f>
        <v>0</v>
      </c>
      <c r="M82" s="127">
        <f>+M83+M104+M105+M109</f>
        <v>2555425.77</v>
      </c>
      <c r="N82" s="127">
        <f>+N83+N104+N105+N109</f>
        <v>2495397.36</v>
      </c>
      <c r="O82" s="127">
        <f>+O83+O104+O106+O109</f>
        <v>5050823.13</v>
      </c>
      <c r="P82" s="127">
        <f t="shared" si="17"/>
        <v>-5050823.13</v>
      </c>
      <c r="Q82" s="120" t="e">
        <f t="shared" si="18"/>
        <v>#DIV/0!</v>
      </c>
      <c r="R82" s="43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</row>
    <row r="83" spans="1:154" ht="20.25" x14ac:dyDescent="0.2">
      <c r="A83" s="124"/>
      <c r="B83" s="125"/>
      <c r="C83" s="125"/>
      <c r="D83" s="125" t="s">
        <v>32</v>
      </c>
      <c r="E83" s="125"/>
      <c r="F83" s="125"/>
      <c r="G83" s="101" t="s">
        <v>62</v>
      </c>
      <c r="H83" s="121">
        <f>H84+H85+H86+H87+H88+H95+H96+H97+H102+H103</f>
        <v>5355600</v>
      </c>
      <c r="I83" s="121">
        <f>I84+I85+I86+I87+I88+I95+I96+I97+I102+I103</f>
        <v>5068712.13</v>
      </c>
      <c r="J83" s="121">
        <f t="shared" ref="J83" si="25">J84+J85+J86+J87+J88+J95+J96+J97+J102+J103</f>
        <v>286887.87</v>
      </c>
      <c r="K83" s="122">
        <f t="shared" si="14"/>
        <v>94.64</v>
      </c>
      <c r="L83" s="121">
        <f>L84+L85+L86+L87+L88+L95+L96+L97+L102+L103</f>
        <v>0</v>
      </c>
      <c r="M83" s="121">
        <f>M84+M85+M86+M87+M88+M95+M96+M97+M102+M103</f>
        <v>2556819.77</v>
      </c>
      <c r="N83" s="121">
        <f>N84+N85+N86+N87+N88+N95+N96+N97+N102+N103</f>
        <v>2511892.36</v>
      </c>
      <c r="O83" s="121">
        <f t="shared" ref="O83" si="26">O84+O85+O86+O87+O88+O95+O96+O97+O102+O103</f>
        <v>5068712.13</v>
      </c>
      <c r="P83" s="121">
        <f t="shared" si="17"/>
        <v>-5068712.13</v>
      </c>
      <c r="Q83" s="122" t="e">
        <f t="shared" si="18"/>
        <v>#DIV/0!</v>
      </c>
      <c r="R83" s="43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</row>
    <row r="84" spans="1:154" ht="20.25" x14ac:dyDescent="0.2">
      <c r="A84" s="88"/>
      <c r="B84" s="89"/>
      <c r="C84" s="89"/>
      <c r="D84" s="89" t="s">
        <v>88</v>
      </c>
      <c r="E84" s="89"/>
      <c r="F84" s="89"/>
      <c r="G84" s="101" t="s">
        <v>64</v>
      </c>
      <c r="H84" s="121">
        <f>H112+H179+H264</f>
        <v>747200</v>
      </c>
      <c r="I84" s="121">
        <f>I112+I179+I264</f>
        <v>735272</v>
      </c>
      <c r="J84" s="121">
        <f>J112+J179+J264</f>
        <v>11928</v>
      </c>
      <c r="K84" s="122">
        <f t="shared" si="14"/>
        <v>98.4</v>
      </c>
      <c r="L84" s="121">
        <f>L112+L179+L264</f>
        <v>0</v>
      </c>
      <c r="M84" s="121">
        <f>M112+M179+M264</f>
        <v>380284</v>
      </c>
      <c r="N84" s="121">
        <f>N112+N179+N264</f>
        <v>354988</v>
      </c>
      <c r="O84" s="121">
        <f>O112+O179+O264</f>
        <v>735272</v>
      </c>
      <c r="P84" s="121">
        <f t="shared" si="17"/>
        <v>-735272</v>
      </c>
      <c r="Q84" s="122" t="e">
        <f t="shared" si="18"/>
        <v>#DIV/0!</v>
      </c>
      <c r="R84" s="43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</row>
    <row r="85" spans="1:154" ht="20.25" x14ac:dyDescent="0.2">
      <c r="A85" s="88"/>
      <c r="B85" s="89"/>
      <c r="C85" s="89"/>
      <c r="D85" s="89" t="s">
        <v>89</v>
      </c>
      <c r="E85" s="89"/>
      <c r="F85" s="89"/>
      <c r="G85" s="101" t="s">
        <v>66</v>
      </c>
      <c r="H85" s="121">
        <f>H139+H206+H296+H389</f>
        <v>89100</v>
      </c>
      <c r="I85" s="121">
        <f>I139+I206+I296+I389</f>
        <v>79621.13</v>
      </c>
      <c r="J85" s="121">
        <f>J139+J206+J296+J389</f>
        <v>9478.869999999999</v>
      </c>
      <c r="K85" s="122">
        <f t="shared" si="14"/>
        <v>89.36</v>
      </c>
      <c r="L85" s="121">
        <f>L139+L206+L296+L389</f>
        <v>0</v>
      </c>
      <c r="M85" s="121">
        <f>M139+M206+M296+M389</f>
        <v>34526.770000000004</v>
      </c>
      <c r="N85" s="121">
        <f>N139+N206+N296+N389</f>
        <v>45094.36</v>
      </c>
      <c r="O85" s="121">
        <f>O139+O206+O296+O389</f>
        <v>79621.13</v>
      </c>
      <c r="P85" s="121">
        <f t="shared" si="17"/>
        <v>-79621.13</v>
      </c>
      <c r="Q85" s="122" t="e">
        <f t="shared" si="18"/>
        <v>#DIV/0!</v>
      </c>
      <c r="R85" s="43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</row>
    <row r="86" spans="1:154" ht="20.25" x14ac:dyDescent="0.2">
      <c r="A86" s="88"/>
      <c r="B86" s="89"/>
      <c r="C86" s="89"/>
      <c r="D86" s="89" t="s">
        <v>90</v>
      </c>
      <c r="E86" s="89"/>
      <c r="F86" s="89"/>
      <c r="G86" s="101" t="s">
        <v>68</v>
      </c>
      <c r="H86" s="121">
        <f>H329</f>
        <v>0</v>
      </c>
      <c r="I86" s="121">
        <f>I329</f>
        <v>0</v>
      </c>
      <c r="J86" s="121">
        <f>J331</f>
        <v>0</v>
      </c>
      <c r="K86" s="122" t="e">
        <f t="shared" si="14"/>
        <v>#DIV/0!</v>
      </c>
      <c r="L86" s="121">
        <f>L329</f>
        <v>0</v>
      </c>
      <c r="M86" s="121">
        <f>M329</f>
        <v>0</v>
      </c>
      <c r="N86" s="121">
        <f>N329</f>
        <v>0</v>
      </c>
      <c r="O86" s="121">
        <f>O329</f>
        <v>0</v>
      </c>
      <c r="P86" s="121">
        <f t="shared" si="17"/>
        <v>0</v>
      </c>
      <c r="Q86" s="122" t="e">
        <f t="shared" si="18"/>
        <v>#DIV/0!</v>
      </c>
      <c r="R86" s="43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</row>
    <row r="87" spans="1:154" ht="20.25" x14ac:dyDescent="0.2">
      <c r="A87" s="88"/>
      <c r="B87" s="89"/>
      <c r="C87" s="89"/>
      <c r="D87" s="89" t="s">
        <v>91</v>
      </c>
      <c r="E87" s="89"/>
      <c r="F87" s="89"/>
      <c r="G87" s="101" t="s">
        <v>70</v>
      </c>
      <c r="H87" s="121">
        <f>H235+H392</f>
        <v>0</v>
      </c>
      <c r="I87" s="121">
        <f>I235+I392</f>
        <v>0</v>
      </c>
      <c r="J87" s="121">
        <f>J235+J392</f>
        <v>0</v>
      </c>
      <c r="K87" s="122" t="e">
        <f t="shared" si="14"/>
        <v>#DIV/0!</v>
      </c>
      <c r="L87" s="121">
        <f>L235+L392</f>
        <v>0</v>
      </c>
      <c r="M87" s="121">
        <f>M235+M392</f>
        <v>0</v>
      </c>
      <c r="N87" s="121">
        <f>N235+N392</f>
        <v>0</v>
      </c>
      <c r="O87" s="121">
        <f>O235+O392</f>
        <v>0</v>
      </c>
      <c r="P87" s="121">
        <f t="shared" si="17"/>
        <v>0</v>
      </c>
      <c r="Q87" s="122" t="e">
        <f t="shared" si="18"/>
        <v>#DIV/0!</v>
      </c>
      <c r="R87" s="43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</row>
    <row r="88" spans="1:154" ht="40.5" x14ac:dyDescent="0.2">
      <c r="A88" s="88"/>
      <c r="B88" s="89"/>
      <c r="C88" s="89"/>
      <c r="D88" s="89">
        <v>51</v>
      </c>
      <c r="E88" s="89"/>
      <c r="F88" s="89"/>
      <c r="G88" s="101" t="s">
        <v>72</v>
      </c>
      <c r="H88" s="121">
        <f>H237+H332+H395</f>
        <v>820000</v>
      </c>
      <c r="I88" s="121">
        <f>I237+I332+I395</f>
        <v>772605</v>
      </c>
      <c r="J88" s="121">
        <f>J237+J332+J395</f>
        <v>47395</v>
      </c>
      <c r="K88" s="122">
        <f t="shared" si="14"/>
        <v>94.22</v>
      </c>
      <c r="L88" s="121">
        <f>L237+L332+L395</f>
        <v>0</v>
      </c>
      <c r="M88" s="121">
        <f>M237+M332+M395</f>
        <v>388258</v>
      </c>
      <c r="N88" s="121">
        <f>N237+N332+N395</f>
        <v>384347</v>
      </c>
      <c r="O88" s="121">
        <f>O237+O332+O395</f>
        <v>772605</v>
      </c>
      <c r="P88" s="121">
        <f t="shared" si="17"/>
        <v>-772605</v>
      </c>
      <c r="Q88" s="122" t="e">
        <f t="shared" si="18"/>
        <v>#DIV/0!</v>
      </c>
      <c r="R88" s="43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</row>
    <row r="89" spans="1:154" ht="20.25" x14ac:dyDescent="0.2">
      <c r="A89" s="88"/>
      <c r="B89" s="89"/>
      <c r="C89" s="89"/>
      <c r="D89" s="89"/>
      <c r="E89" s="89" t="s">
        <v>32</v>
      </c>
      <c r="F89" s="89"/>
      <c r="G89" s="101" t="s">
        <v>92</v>
      </c>
      <c r="H89" s="121">
        <f>H90+H91+H92+H93+H94</f>
        <v>820000</v>
      </c>
      <c r="I89" s="121">
        <f>I90+I91+I92+I93+I94</f>
        <v>772605</v>
      </c>
      <c r="J89" s="121">
        <f>J90+J91+J92+J93+J94</f>
        <v>47395</v>
      </c>
      <c r="K89" s="122">
        <f t="shared" si="14"/>
        <v>94.22</v>
      </c>
      <c r="L89" s="121">
        <f>L90+L91+L92+L93+L94</f>
        <v>0</v>
      </c>
      <c r="M89" s="121">
        <f>M90+M91+M92+M93+M94</f>
        <v>388258</v>
      </c>
      <c r="N89" s="121">
        <f>N90+N91+N92+N93+N94</f>
        <v>384347</v>
      </c>
      <c r="O89" s="121">
        <f>O90+O91+O92+O93+O94</f>
        <v>772605</v>
      </c>
      <c r="P89" s="121">
        <f t="shared" si="17"/>
        <v>-772605</v>
      </c>
      <c r="Q89" s="122" t="e">
        <f t="shared" si="18"/>
        <v>#DIV/0!</v>
      </c>
      <c r="R89" s="43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</row>
    <row r="90" spans="1:154" ht="20.25" x14ac:dyDescent="0.2">
      <c r="A90" s="88"/>
      <c r="B90" s="89"/>
      <c r="C90" s="89"/>
      <c r="D90" s="89"/>
      <c r="E90" s="89"/>
      <c r="F90" s="89" t="s">
        <v>32</v>
      </c>
      <c r="G90" s="101" t="s">
        <v>93</v>
      </c>
      <c r="H90" s="121">
        <f>H237</f>
        <v>0</v>
      </c>
      <c r="I90" s="121">
        <f>I237</f>
        <v>0</v>
      </c>
      <c r="J90" s="121">
        <f>J237</f>
        <v>0</v>
      </c>
      <c r="K90" s="122" t="e">
        <f t="shared" si="14"/>
        <v>#DIV/0!</v>
      </c>
      <c r="L90" s="121">
        <f>L237</f>
        <v>0</v>
      </c>
      <c r="M90" s="121">
        <f>M237</f>
        <v>0</v>
      </c>
      <c r="N90" s="121">
        <f>N237</f>
        <v>0</v>
      </c>
      <c r="O90" s="121">
        <f>O237</f>
        <v>0</v>
      </c>
      <c r="P90" s="121">
        <f t="shared" si="17"/>
        <v>0</v>
      </c>
      <c r="Q90" s="122" t="e">
        <f t="shared" si="18"/>
        <v>#DIV/0!</v>
      </c>
      <c r="R90" s="43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</row>
    <row r="91" spans="1:154" ht="60.75" x14ac:dyDescent="0.2">
      <c r="A91" s="88"/>
      <c r="B91" s="89"/>
      <c r="C91" s="89"/>
      <c r="D91" s="89"/>
      <c r="E91" s="89"/>
      <c r="F91" s="89">
        <v>17</v>
      </c>
      <c r="G91" s="101" t="s">
        <v>94</v>
      </c>
      <c r="H91" s="121">
        <f>H334</f>
        <v>820000</v>
      </c>
      <c r="I91" s="121">
        <f>I334</f>
        <v>772605</v>
      </c>
      <c r="J91" s="121">
        <f>J334</f>
        <v>47395</v>
      </c>
      <c r="K91" s="122">
        <f t="shared" si="14"/>
        <v>94.22</v>
      </c>
      <c r="L91" s="121">
        <f>L334</f>
        <v>0</v>
      </c>
      <c r="M91" s="121">
        <f>M334</f>
        <v>388258</v>
      </c>
      <c r="N91" s="121">
        <f>N334</f>
        <v>384347</v>
      </c>
      <c r="O91" s="121">
        <f>O334</f>
        <v>772605</v>
      </c>
      <c r="P91" s="121">
        <f t="shared" si="17"/>
        <v>-772605</v>
      </c>
      <c r="Q91" s="122" t="e">
        <f t="shared" si="18"/>
        <v>#DIV/0!</v>
      </c>
      <c r="R91" s="43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</row>
    <row r="92" spans="1:154" ht="81" x14ac:dyDescent="0.2">
      <c r="A92" s="88"/>
      <c r="B92" s="89"/>
      <c r="C92" s="89"/>
      <c r="D92" s="89"/>
      <c r="E92" s="89"/>
      <c r="F92" s="89">
        <v>18</v>
      </c>
      <c r="G92" s="101" t="s">
        <v>95</v>
      </c>
      <c r="H92" s="121">
        <f>H397</f>
        <v>0</v>
      </c>
      <c r="I92" s="121">
        <f>I397</f>
        <v>0</v>
      </c>
      <c r="J92" s="121">
        <f>J397</f>
        <v>0</v>
      </c>
      <c r="K92" s="122" t="e">
        <f t="shared" si="14"/>
        <v>#DIV/0!</v>
      </c>
      <c r="L92" s="121">
        <f>L397</f>
        <v>0</v>
      </c>
      <c r="M92" s="121">
        <f>M397</f>
        <v>0</v>
      </c>
      <c r="N92" s="121">
        <f>N397</f>
        <v>0</v>
      </c>
      <c r="O92" s="121">
        <f>O397</f>
        <v>0</v>
      </c>
      <c r="P92" s="121">
        <f t="shared" si="17"/>
        <v>0</v>
      </c>
      <c r="Q92" s="122" t="e">
        <f t="shared" si="18"/>
        <v>#DIV/0!</v>
      </c>
      <c r="R92" s="43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</row>
    <row r="93" spans="1:154" ht="60.75" x14ac:dyDescent="0.2">
      <c r="A93" s="88"/>
      <c r="B93" s="89"/>
      <c r="C93" s="89"/>
      <c r="D93" s="89"/>
      <c r="E93" s="89"/>
      <c r="F93" s="89">
        <v>19</v>
      </c>
      <c r="G93" s="101" t="s">
        <v>96</v>
      </c>
      <c r="H93" s="121">
        <f t="shared" ref="H93:J94" si="27">H335</f>
        <v>0</v>
      </c>
      <c r="I93" s="121">
        <f t="shared" si="27"/>
        <v>0</v>
      </c>
      <c r="J93" s="121">
        <f t="shared" si="27"/>
        <v>0</v>
      </c>
      <c r="K93" s="122" t="e">
        <f t="shared" si="14"/>
        <v>#DIV/0!</v>
      </c>
      <c r="L93" s="121">
        <f t="shared" ref="L93:O94" si="28">L335</f>
        <v>0</v>
      </c>
      <c r="M93" s="121">
        <f t="shared" si="28"/>
        <v>0</v>
      </c>
      <c r="N93" s="121">
        <f t="shared" si="28"/>
        <v>0</v>
      </c>
      <c r="O93" s="121">
        <f t="shared" si="28"/>
        <v>0</v>
      </c>
      <c r="P93" s="121">
        <f t="shared" si="17"/>
        <v>0</v>
      </c>
      <c r="Q93" s="122" t="e">
        <f t="shared" si="18"/>
        <v>#DIV/0!</v>
      </c>
      <c r="R93" s="43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  <c r="ES93" s="9"/>
      <c r="ET93" s="9"/>
      <c r="EU93" s="9"/>
      <c r="EV93" s="9"/>
      <c r="EW93" s="9"/>
      <c r="EX93" s="9"/>
    </row>
    <row r="94" spans="1:154" ht="101.25" x14ac:dyDescent="0.2">
      <c r="A94" s="88"/>
      <c r="B94" s="89"/>
      <c r="C94" s="89"/>
      <c r="D94" s="89"/>
      <c r="E94" s="89"/>
      <c r="F94" s="89" t="s">
        <v>89</v>
      </c>
      <c r="G94" s="101" t="s">
        <v>97</v>
      </c>
      <c r="H94" s="121">
        <f t="shared" si="27"/>
        <v>0</v>
      </c>
      <c r="I94" s="121">
        <f t="shared" si="27"/>
        <v>0</v>
      </c>
      <c r="J94" s="121">
        <f t="shared" si="27"/>
        <v>0</v>
      </c>
      <c r="K94" s="122" t="e">
        <f t="shared" si="14"/>
        <v>#DIV/0!</v>
      </c>
      <c r="L94" s="121">
        <f t="shared" si="28"/>
        <v>0</v>
      </c>
      <c r="M94" s="121">
        <f t="shared" si="28"/>
        <v>0</v>
      </c>
      <c r="N94" s="121">
        <f t="shared" si="28"/>
        <v>0</v>
      </c>
      <c r="O94" s="121">
        <f t="shared" si="28"/>
        <v>0</v>
      </c>
      <c r="P94" s="121">
        <f t="shared" si="17"/>
        <v>0</v>
      </c>
      <c r="Q94" s="122" t="e">
        <f t="shared" si="18"/>
        <v>#DIV/0!</v>
      </c>
      <c r="R94" s="43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  <c r="DN94" s="9"/>
      <c r="DO94" s="9"/>
      <c r="DP94" s="9"/>
      <c r="DQ94" s="9"/>
      <c r="DR94" s="9"/>
      <c r="DS94" s="9"/>
      <c r="DT94" s="9"/>
      <c r="DU94" s="9"/>
      <c r="DV94" s="9"/>
      <c r="DW94" s="9"/>
      <c r="DX94" s="9"/>
      <c r="DY94" s="9"/>
      <c r="DZ94" s="9"/>
      <c r="EA94" s="9"/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9"/>
      <c r="ER94" s="9"/>
      <c r="ES94" s="9"/>
      <c r="ET94" s="9"/>
      <c r="EU94" s="9"/>
      <c r="EV94" s="9"/>
      <c r="EW94" s="9"/>
      <c r="EX94" s="9"/>
    </row>
    <row r="95" spans="1:154" ht="20.25" x14ac:dyDescent="0.2">
      <c r="A95" s="88"/>
      <c r="B95" s="89"/>
      <c r="C95" s="89"/>
      <c r="D95" s="89">
        <v>55</v>
      </c>
      <c r="E95" s="89"/>
      <c r="F95" s="89"/>
      <c r="G95" s="101" t="s">
        <v>74</v>
      </c>
      <c r="H95" s="121">
        <f>H398</f>
        <v>0</v>
      </c>
      <c r="I95" s="121">
        <f>I398</f>
        <v>0</v>
      </c>
      <c r="J95" s="121"/>
      <c r="K95" s="122" t="e">
        <f t="shared" si="14"/>
        <v>#DIV/0!</v>
      </c>
      <c r="L95" s="121">
        <f>L398</f>
        <v>0</v>
      </c>
      <c r="M95" s="121">
        <f>M398</f>
        <v>0</v>
      </c>
      <c r="N95" s="121">
        <f>N398</f>
        <v>0</v>
      </c>
      <c r="O95" s="121">
        <f>O398</f>
        <v>0</v>
      </c>
      <c r="P95" s="121">
        <f t="shared" si="17"/>
        <v>0</v>
      </c>
      <c r="Q95" s="122" t="e">
        <f t="shared" si="18"/>
        <v>#DIV/0!</v>
      </c>
      <c r="R95" s="43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  <c r="ES95" s="9"/>
      <c r="ET95" s="9"/>
      <c r="EU95" s="9"/>
      <c r="EV95" s="9"/>
      <c r="EW95" s="9"/>
      <c r="EX95" s="9"/>
    </row>
    <row r="96" spans="1:154" ht="40.5" x14ac:dyDescent="0.2">
      <c r="A96" s="88"/>
      <c r="B96" s="89"/>
      <c r="C96" s="89"/>
      <c r="D96" s="89">
        <v>56</v>
      </c>
      <c r="E96" s="89"/>
      <c r="F96" s="89"/>
      <c r="G96" s="101" t="s">
        <v>98</v>
      </c>
      <c r="H96" s="121">
        <f>H240+H404</f>
        <v>302000</v>
      </c>
      <c r="I96" s="121">
        <f>I240+I404</f>
        <v>273167</v>
      </c>
      <c r="J96" s="121">
        <f>+J404</f>
        <v>28833</v>
      </c>
      <c r="K96" s="122">
        <f t="shared" si="14"/>
        <v>90.45</v>
      </c>
      <c r="L96" s="121">
        <f>L240+L404</f>
        <v>0</v>
      </c>
      <c r="M96" s="121">
        <f>M240+M404</f>
        <v>135735</v>
      </c>
      <c r="N96" s="121">
        <f>N240+N404</f>
        <v>137432</v>
      </c>
      <c r="O96" s="121">
        <f>O240+O404</f>
        <v>273167</v>
      </c>
      <c r="P96" s="121">
        <f t="shared" si="17"/>
        <v>-273167</v>
      </c>
      <c r="Q96" s="122" t="e">
        <f t="shared" si="18"/>
        <v>#DIV/0!</v>
      </c>
      <c r="R96" s="43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  <c r="DN96" s="9"/>
      <c r="DO96" s="9"/>
      <c r="DP96" s="9"/>
      <c r="DQ96" s="9"/>
      <c r="DR96" s="9"/>
      <c r="DS96" s="9"/>
      <c r="DT96" s="9"/>
      <c r="DU96" s="9"/>
      <c r="DV96" s="9"/>
      <c r="DW96" s="9"/>
      <c r="DX96" s="9"/>
      <c r="DY96" s="9"/>
      <c r="DZ96" s="9"/>
      <c r="EA96" s="9"/>
      <c r="EB96" s="9"/>
      <c r="EC96" s="9"/>
      <c r="ED96" s="9"/>
      <c r="EE96" s="9"/>
      <c r="EF96" s="9"/>
      <c r="EG96" s="9"/>
      <c r="EH96" s="9"/>
      <c r="EI96" s="9"/>
      <c r="EJ96" s="9"/>
      <c r="EK96" s="9"/>
      <c r="EL96" s="9"/>
      <c r="EM96" s="9"/>
      <c r="EN96" s="9"/>
      <c r="EO96" s="9"/>
      <c r="EP96" s="9"/>
      <c r="EQ96" s="9"/>
      <c r="ER96" s="9"/>
      <c r="ES96" s="9"/>
      <c r="ET96" s="9"/>
      <c r="EU96" s="9"/>
      <c r="EV96" s="9"/>
      <c r="EW96" s="9"/>
      <c r="EX96" s="9"/>
    </row>
    <row r="97" spans="1:154" ht="20.25" x14ac:dyDescent="0.2">
      <c r="A97" s="88"/>
      <c r="B97" s="89"/>
      <c r="C97" s="89"/>
      <c r="D97" s="89">
        <v>57</v>
      </c>
      <c r="E97" s="89"/>
      <c r="F97" s="89"/>
      <c r="G97" s="101" t="s">
        <v>78</v>
      </c>
      <c r="H97" s="121">
        <f>H244+H337+H418</f>
        <v>3397300</v>
      </c>
      <c r="I97" s="121">
        <f>I244+I337+I418</f>
        <v>3208047</v>
      </c>
      <c r="J97" s="121">
        <f>J244+J337+J418</f>
        <v>189253</v>
      </c>
      <c r="K97" s="122">
        <f t="shared" si="14"/>
        <v>94.43</v>
      </c>
      <c r="L97" s="121">
        <f>L244+L337+L418</f>
        <v>0</v>
      </c>
      <c r="M97" s="121">
        <f>M244+M337+M418</f>
        <v>1618016</v>
      </c>
      <c r="N97" s="121">
        <f>N244+N337+N418</f>
        <v>1590031</v>
      </c>
      <c r="O97" s="121">
        <f>O244+O337+O418</f>
        <v>3208047</v>
      </c>
      <c r="P97" s="121">
        <f t="shared" si="17"/>
        <v>-3208047</v>
      </c>
      <c r="Q97" s="122" t="e">
        <f t="shared" si="18"/>
        <v>#DIV/0!</v>
      </c>
      <c r="R97" s="43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</row>
    <row r="98" spans="1:154" ht="20.25" x14ac:dyDescent="0.2">
      <c r="A98" s="88"/>
      <c r="B98" s="89"/>
      <c r="C98" s="89"/>
      <c r="D98" s="89"/>
      <c r="E98" s="89" t="s">
        <v>32</v>
      </c>
      <c r="F98" s="89"/>
      <c r="G98" s="101" t="s">
        <v>99</v>
      </c>
      <c r="H98" s="121">
        <f>H245+H338</f>
        <v>3282000</v>
      </c>
      <c r="I98" s="121">
        <f>I245+I338</f>
        <v>3103859</v>
      </c>
      <c r="J98" s="121">
        <f>J245+J338</f>
        <v>178141</v>
      </c>
      <c r="K98" s="122">
        <f t="shared" si="14"/>
        <v>94.57</v>
      </c>
      <c r="L98" s="121">
        <f>L245+L338</f>
        <v>0</v>
      </c>
      <c r="M98" s="121">
        <f>M245+M338</f>
        <v>1565640</v>
      </c>
      <c r="N98" s="121">
        <f>N245+N338</f>
        <v>1538219</v>
      </c>
      <c r="O98" s="121">
        <f>O245+O338</f>
        <v>3103859</v>
      </c>
      <c r="P98" s="121">
        <f t="shared" si="17"/>
        <v>-3103859</v>
      </c>
      <c r="Q98" s="122" t="e">
        <f t="shared" si="18"/>
        <v>#DIV/0!</v>
      </c>
      <c r="R98" s="43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B98" s="9"/>
      <c r="EC98" s="9"/>
      <c r="ED98" s="9"/>
      <c r="EE98" s="9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9"/>
      <c r="ER98" s="9"/>
      <c r="ES98" s="9"/>
      <c r="ET98" s="9"/>
      <c r="EU98" s="9"/>
      <c r="EV98" s="9"/>
      <c r="EW98" s="9"/>
      <c r="EX98" s="9"/>
    </row>
    <row r="99" spans="1:154" ht="20.25" x14ac:dyDescent="0.2">
      <c r="A99" s="88"/>
      <c r="B99" s="89"/>
      <c r="C99" s="89"/>
      <c r="D99" s="89"/>
      <c r="E99" s="89" t="s">
        <v>30</v>
      </c>
      <c r="F99" s="89"/>
      <c r="G99" s="101" t="s">
        <v>100</v>
      </c>
      <c r="H99" s="121">
        <f>H100+H101</f>
        <v>115300</v>
      </c>
      <c r="I99" s="121">
        <f>I100+I101</f>
        <v>104188</v>
      </c>
      <c r="J99" s="121">
        <f>J100+J101</f>
        <v>11112</v>
      </c>
      <c r="K99" s="122">
        <f t="shared" si="14"/>
        <v>90.36</v>
      </c>
      <c r="L99" s="121">
        <f>L100+L101</f>
        <v>0</v>
      </c>
      <c r="M99" s="121">
        <f>M100+M101</f>
        <v>52376</v>
      </c>
      <c r="N99" s="121">
        <f>N100+N101</f>
        <v>51812</v>
      </c>
      <c r="O99" s="121">
        <f>O100+O101</f>
        <v>104188</v>
      </c>
      <c r="P99" s="121">
        <f t="shared" si="17"/>
        <v>-104188</v>
      </c>
      <c r="Q99" s="122" t="e">
        <f t="shared" si="18"/>
        <v>#DIV/0!</v>
      </c>
      <c r="R99" s="43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</row>
    <row r="100" spans="1:154" ht="20.25" x14ac:dyDescent="0.2">
      <c r="A100" s="88"/>
      <c r="B100" s="89"/>
      <c r="C100" s="89"/>
      <c r="D100" s="89"/>
      <c r="E100" s="89"/>
      <c r="F100" s="89" t="s">
        <v>32</v>
      </c>
      <c r="G100" s="101" t="s">
        <v>101</v>
      </c>
      <c r="H100" s="121">
        <f>H247+H358+H420</f>
        <v>115300</v>
      </c>
      <c r="I100" s="121">
        <f>I247+I358+I420</f>
        <v>104188</v>
      </c>
      <c r="J100" s="121">
        <f>J247+J357+J420</f>
        <v>11112</v>
      </c>
      <c r="K100" s="122">
        <f t="shared" si="14"/>
        <v>90.36</v>
      </c>
      <c r="L100" s="121">
        <f>L247+L358+L420</f>
        <v>0</v>
      </c>
      <c r="M100" s="121">
        <f>M247+M358+M420</f>
        <v>52376</v>
      </c>
      <c r="N100" s="121">
        <f>N247+N358+N420</f>
        <v>51812</v>
      </c>
      <c r="O100" s="121">
        <f>O247+O358+O420</f>
        <v>104188</v>
      </c>
      <c r="P100" s="121">
        <f t="shared" si="17"/>
        <v>-104188</v>
      </c>
      <c r="Q100" s="122" t="e">
        <f t="shared" si="18"/>
        <v>#DIV/0!</v>
      </c>
      <c r="R100" s="43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9"/>
      <c r="DD100" s="9"/>
      <c r="DE100" s="9"/>
      <c r="DF100" s="9"/>
      <c r="DG100" s="9"/>
      <c r="DH100" s="9"/>
      <c r="DI100" s="9"/>
      <c r="DJ100" s="9"/>
      <c r="DK100" s="9"/>
      <c r="DL100" s="9"/>
      <c r="DM100" s="9"/>
      <c r="DN100" s="9"/>
      <c r="DO100" s="9"/>
      <c r="DP100" s="9"/>
      <c r="DQ100" s="9"/>
      <c r="DR100" s="9"/>
      <c r="DS100" s="9"/>
      <c r="DT100" s="9"/>
      <c r="DU100" s="9"/>
      <c r="DV100" s="9"/>
      <c r="DW100" s="9"/>
      <c r="DX100" s="9"/>
      <c r="DY100" s="9"/>
      <c r="DZ100" s="9"/>
      <c r="EA100" s="9"/>
      <c r="EB100" s="9"/>
      <c r="EC100" s="9"/>
      <c r="ED100" s="9"/>
      <c r="EE100" s="9"/>
      <c r="EF100" s="9"/>
      <c r="EG100" s="9"/>
      <c r="EH100" s="9"/>
      <c r="EI100" s="9"/>
      <c r="EJ100" s="9"/>
      <c r="EK100" s="9"/>
      <c r="EL100" s="9"/>
      <c r="EM100" s="9"/>
      <c r="EN100" s="9"/>
      <c r="EO100" s="9"/>
      <c r="EP100" s="9"/>
      <c r="EQ100" s="9"/>
      <c r="ER100" s="9"/>
      <c r="ES100" s="9"/>
      <c r="ET100" s="9"/>
      <c r="EU100" s="9"/>
      <c r="EV100" s="9"/>
      <c r="EW100" s="9"/>
      <c r="EX100" s="9"/>
    </row>
    <row r="101" spans="1:154" ht="20.25" x14ac:dyDescent="0.2">
      <c r="A101" s="88"/>
      <c r="B101" s="89"/>
      <c r="C101" s="89"/>
      <c r="D101" s="89"/>
      <c r="E101" s="89"/>
      <c r="F101" s="89" t="s">
        <v>30</v>
      </c>
      <c r="G101" s="101" t="s">
        <v>102</v>
      </c>
      <c r="H101" s="121">
        <f>H248</f>
        <v>0</v>
      </c>
      <c r="I101" s="121">
        <f>I248</f>
        <v>0</v>
      </c>
      <c r="J101" s="121">
        <f>J248</f>
        <v>0</v>
      </c>
      <c r="K101" s="122" t="e">
        <f t="shared" si="14"/>
        <v>#DIV/0!</v>
      </c>
      <c r="L101" s="121">
        <f>L248</f>
        <v>0</v>
      </c>
      <c r="M101" s="121">
        <f>M248</f>
        <v>0</v>
      </c>
      <c r="N101" s="121">
        <f>N248+N446</f>
        <v>0</v>
      </c>
      <c r="O101" s="121">
        <f>O248+O446</f>
        <v>0</v>
      </c>
      <c r="P101" s="121">
        <f t="shared" si="17"/>
        <v>0</v>
      </c>
      <c r="Q101" s="122" t="e">
        <f t="shared" si="18"/>
        <v>#DIV/0!</v>
      </c>
      <c r="R101" s="43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  <c r="DN101" s="9"/>
      <c r="DO101" s="9"/>
      <c r="DP101" s="9"/>
      <c r="DQ101" s="9"/>
      <c r="DR101" s="9"/>
      <c r="DS101" s="9"/>
      <c r="DT101" s="9"/>
      <c r="DU101" s="9"/>
      <c r="DV101" s="9"/>
      <c r="DW101" s="9"/>
      <c r="DX101" s="9"/>
      <c r="DY101" s="9"/>
      <c r="DZ101" s="9"/>
      <c r="EA101" s="9"/>
      <c r="EB101" s="9"/>
      <c r="EC101" s="9"/>
      <c r="ED101" s="9"/>
      <c r="EE101" s="9"/>
      <c r="EF101" s="9"/>
      <c r="EG101" s="9"/>
      <c r="EH101" s="9"/>
      <c r="EI101" s="9"/>
      <c r="EJ101" s="9"/>
      <c r="EK101" s="9"/>
      <c r="EL101" s="9"/>
      <c r="EM101" s="9"/>
      <c r="EN101" s="9"/>
      <c r="EO101" s="9"/>
      <c r="EP101" s="9"/>
      <c r="EQ101" s="9"/>
      <c r="ER101" s="9"/>
      <c r="ES101" s="9"/>
      <c r="ET101" s="9"/>
      <c r="EU101" s="9"/>
      <c r="EV101" s="9"/>
      <c r="EW101" s="9"/>
      <c r="EX101" s="9"/>
    </row>
    <row r="102" spans="1:154" ht="20.25" x14ac:dyDescent="0.2">
      <c r="A102" s="88"/>
      <c r="B102" s="89"/>
      <c r="C102" s="89"/>
      <c r="D102" s="89">
        <v>59</v>
      </c>
      <c r="E102" s="89"/>
      <c r="F102" s="89"/>
      <c r="G102" s="101" t="s">
        <v>80</v>
      </c>
      <c r="H102" s="121">
        <f>H157+H362</f>
        <v>0</v>
      </c>
      <c r="I102" s="121">
        <f>I157+I362</f>
        <v>0</v>
      </c>
      <c r="J102" s="121">
        <f>J157+J362</f>
        <v>0</v>
      </c>
      <c r="K102" s="122" t="e">
        <f t="shared" si="14"/>
        <v>#DIV/0!</v>
      </c>
      <c r="L102" s="121">
        <f>L157+L362</f>
        <v>0</v>
      </c>
      <c r="M102" s="121">
        <f>M157+M362</f>
        <v>0</v>
      </c>
      <c r="N102" s="121">
        <f>N157+N362</f>
        <v>0</v>
      </c>
      <c r="O102" s="121">
        <f>O157+O362</f>
        <v>0</v>
      </c>
      <c r="P102" s="121">
        <f t="shared" si="17"/>
        <v>0</v>
      </c>
      <c r="Q102" s="122" t="e">
        <f t="shared" si="18"/>
        <v>#DIV/0!</v>
      </c>
      <c r="R102" s="43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  <c r="DN102" s="9"/>
      <c r="DO102" s="9"/>
      <c r="DP102" s="9"/>
      <c r="DQ102" s="9"/>
      <c r="DR102" s="9"/>
      <c r="DS102" s="9"/>
      <c r="DT102" s="9"/>
      <c r="DU102" s="9"/>
      <c r="DV102" s="9"/>
      <c r="DW102" s="9"/>
      <c r="DX102" s="9"/>
      <c r="DY102" s="9"/>
      <c r="DZ102" s="9"/>
      <c r="EA102" s="9"/>
      <c r="EB102" s="9"/>
      <c r="EC102" s="9"/>
      <c r="ED102" s="9"/>
      <c r="EE102" s="9"/>
      <c r="EF102" s="9"/>
      <c r="EG102" s="9"/>
      <c r="EH102" s="9"/>
      <c r="EI102" s="9"/>
      <c r="EJ102" s="9"/>
      <c r="EK102" s="9"/>
      <c r="EL102" s="9"/>
      <c r="EM102" s="9"/>
      <c r="EN102" s="9"/>
      <c r="EO102" s="9"/>
      <c r="EP102" s="9"/>
      <c r="EQ102" s="9"/>
      <c r="ER102" s="9"/>
      <c r="ES102" s="9"/>
      <c r="ET102" s="9"/>
      <c r="EU102" s="9"/>
      <c r="EV102" s="9"/>
      <c r="EW102" s="9"/>
      <c r="EX102" s="9"/>
    </row>
    <row r="103" spans="1:154" ht="81" x14ac:dyDescent="0.2">
      <c r="A103" s="88"/>
      <c r="B103" s="89"/>
      <c r="C103" s="89"/>
      <c r="D103" s="89">
        <v>60</v>
      </c>
      <c r="E103" s="89"/>
      <c r="F103" s="89"/>
      <c r="G103" s="123" t="s">
        <v>203</v>
      </c>
      <c r="H103" s="121">
        <f>H448</f>
        <v>0</v>
      </c>
      <c r="I103" s="121">
        <f>I448</f>
        <v>0</v>
      </c>
      <c r="J103" s="121">
        <v>0</v>
      </c>
      <c r="K103" s="122" t="e">
        <f t="shared" si="14"/>
        <v>#DIV/0!</v>
      </c>
      <c r="L103" s="121">
        <f>L448</f>
        <v>0</v>
      </c>
      <c r="M103" s="121">
        <f>M448</f>
        <v>0</v>
      </c>
      <c r="N103" s="121">
        <f>N448</f>
        <v>0</v>
      </c>
      <c r="O103" s="121">
        <f>O448</f>
        <v>0</v>
      </c>
      <c r="P103" s="121">
        <f t="shared" si="17"/>
        <v>0</v>
      </c>
      <c r="Q103" s="122" t="e">
        <f t="shared" si="18"/>
        <v>#DIV/0!</v>
      </c>
      <c r="R103" s="43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9"/>
      <c r="DD103" s="9"/>
      <c r="DE103" s="9"/>
      <c r="DF103" s="9"/>
      <c r="DG103" s="9"/>
      <c r="DH103" s="9"/>
      <c r="DI103" s="9"/>
      <c r="DJ103" s="9"/>
      <c r="DK103" s="9"/>
      <c r="DL103" s="9"/>
      <c r="DM103" s="9"/>
      <c r="DN103" s="9"/>
      <c r="DO103" s="9"/>
      <c r="DP103" s="9"/>
      <c r="DQ103" s="9"/>
      <c r="DR103" s="9"/>
      <c r="DS103" s="9"/>
      <c r="DT103" s="9"/>
      <c r="DU103" s="9"/>
      <c r="DV103" s="9"/>
      <c r="DW103" s="9"/>
      <c r="DX103" s="9"/>
      <c r="DY103" s="9"/>
      <c r="DZ103" s="9"/>
      <c r="EA103" s="9"/>
      <c r="EB103" s="9"/>
      <c r="EC103" s="9"/>
      <c r="ED103" s="9"/>
      <c r="EE103" s="9"/>
      <c r="EF103" s="9"/>
      <c r="EG103" s="9"/>
      <c r="EH103" s="9"/>
      <c r="EI103" s="9"/>
      <c r="EJ103" s="9"/>
      <c r="EK103" s="9"/>
      <c r="EL103" s="9"/>
      <c r="EM103" s="9"/>
      <c r="EN103" s="9"/>
      <c r="EO103" s="9"/>
      <c r="EP103" s="9"/>
      <c r="EQ103" s="9"/>
      <c r="ER103" s="9"/>
      <c r="ES103" s="9"/>
      <c r="ET103" s="9"/>
      <c r="EU103" s="9"/>
      <c r="EV103" s="9"/>
      <c r="EW103" s="9"/>
      <c r="EX103" s="9"/>
    </row>
    <row r="104" spans="1:154" ht="20.25" x14ac:dyDescent="0.2">
      <c r="A104" s="88"/>
      <c r="B104" s="89"/>
      <c r="C104" s="89"/>
      <c r="D104" s="89" t="s">
        <v>105</v>
      </c>
      <c r="E104" s="89"/>
      <c r="F104" s="89"/>
      <c r="G104" s="101" t="s">
        <v>83</v>
      </c>
      <c r="H104" s="121">
        <f>H249+H365</f>
        <v>0</v>
      </c>
      <c r="I104" s="121">
        <f>I249+I365</f>
        <v>0</v>
      </c>
      <c r="J104" s="121">
        <f>J105</f>
        <v>0</v>
      </c>
      <c r="K104" s="122" t="e">
        <f t="shared" si="14"/>
        <v>#DIV/0!</v>
      </c>
      <c r="L104" s="121">
        <f t="shared" ref="L104:O105" si="29">L249+L365</f>
        <v>0</v>
      </c>
      <c r="M104" s="121">
        <f t="shared" si="29"/>
        <v>0</v>
      </c>
      <c r="N104" s="121">
        <f t="shared" si="29"/>
        <v>0</v>
      </c>
      <c r="O104" s="121">
        <f t="shared" si="29"/>
        <v>0</v>
      </c>
      <c r="P104" s="121">
        <f t="shared" si="17"/>
        <v>0</v>
      </c>
      <c r="Q104" s="122" t="e">
        <f t="shared" si="18"/>
        <v>#DIV/0!</v>
      </c>
      <c r="R104" s="43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  <c r="DN104" s="9"/>
      <c r="DO104" s="9"/>
      <c r="DP104" s="9"/>
      <c r="DQ104" s="9"/>
      <c r="DR104" s="9"/>
      <c r="DS104" s="9"/>
      <c r="DT104" s="9"/>
      <c r="DU104" s="9"/>
      <c r="DV104" s="9"/>
      <c r="DW104" s="9"/>
      <c r="DX104" s="9"/>
      <c r="DY104" s="9"/>
      <c r="DZ104" s="9"/>
      <c r="EA104" s="9"/>
      <c r="EB104" s="9"/>
      <c r="EC104" s="9"/>
      <c r="ED104" s="9"/>
      <c r="EE104" s="9"/>
      <c r="EF104" s="9"/>
      <c r="EG104" s="9"/>
      <c r="EH104" s="9"/>
      <c r="EI104" s="9"/>
      <c r="EJ104" s="9"/>
      <c r="EK104" s="9"/>
      <c r="EL104" s="9"/>
      <c r="EM104" s="9"/>
      <c r="EN104" s="9"/>
      <c r="EO104" s="9"/>
      <c r="EP104" s="9"/>
      <c r="EQ104" s="9"/>
      <c r="ER104" s="9"/>
      <c r="ES104" s="9"/>
      <c r="ET104" s="9"/>
      <c r="EU104" s="9"/>
      <c r="EV104" s="9"/>
      <c r="EW104" s="9"/>
      <c r="EX104" s="9"/>
    </row>
    <row r="105" spans="1:154" ht="20.25" x14ac:dyDescent="0.2">
      <c r="A105" s="88"/>
      <c r="B105" s="89"/>
      <c r="C105" s="89"/>
      <c r="D105" s="89">
        <v>71</v>
      </c>
      <c r="E105" s="89"/>
      <c r="F105" s="89"/>
      <c r="G105" s="101" t="s">
        <v>85</v>
      </c>
      <c r="H105" s="121">
        <f>H250+H366</f>
        <v>0</v>
      </c>
      <c r="I105" s="121">
        <f>I250+I366</f>
        <v>0</v>
      </c>
      <c r="J105" s="121">
        <f>J250+J366</f>
        <v>0</v>
      </c>
      <c r="K105" s="122" t="e">
        <f t="shared" si="14"/>
        <v>#DIV/0!</v>
      </c>
      <c r="L105" s="121">
        <f t="shared" si="29"/>
        <v>0</v>
      </c>
      <c r="M105" s="121">
        <f t="shared" si="29"/>
        <v>0</v>
      </c>
      <c r="N105" s="121">
        <f t="shared" si="29"/>
        <v>0</v>
      </c>
      <c r="O105" s="121">
        <f t="shared" si="29"/>
        <v>0</v>
      </c>
      <c r="P105" s="121">
        <f t="shared" si="17"/>
        <v>0</v>
      </c>
      <c r="Q105" s="122" t="e">
        <f t="shared" si="18"/>
        <v>#DIV/0!</v>
      </c>
      <c r="R105" s="43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9"/>
      <c r="DD105" s="9"/>
      <c r="DE105" s="9"/>
      <c r="DF105" s="9"/>
      <c r="DG105" s="9"/>
      <c r="DH105" s="9"/>
      <c r="DI105" s="9"/>
      <c r="DJ105" s="9"/>
      <c r="DK105" s="9"/>
      <c r="DL105" s="9"/>
      <c r="DM105" s="9"/>
      <c r="DN105" s="9"/>
      <c r="DO105" s="9"/>
      <c r="DP105" s="9"/>
      <c r="DQ105" s="9"/>
      <c r="DR105" s="9"/>
      <c r="DS105" s="9"/>
      <c r="DT105" s="9"/>
      <c r="DU105" s="9"/>
      <c r="DV105" s="9"/>
      <c r="DW105" s="9"/>
      <c r="DX105" s="9"/>
      <c r="DY105" s="9"/>
      <c r="DZ105" s="9"/>
      <c r="EA105" s="9"/>
      <c r="EB105" s="9"/>
      <c r="EC105" s="9"/>
      <c r="ED105" s="9"/>
      <c r="EE105" s="9"/>
      <c r="EF105" s="9"/>
      <c r="EG105" s="9"/>
      <c r="EH105" s="9"/>
      <c r="EI105" s="9"/>
      <c r="EJ105" s="9"/>
      <c r="EK105" s="9"/>
      <c r="EL105" s="9"/>
      <c r="EM105" s="9"/>
      <c r="EN105" s="9"/>
      <c r="EO105" s="9"/>
      <c r="EP105" s="9"/>
      <c r="EQ105" s="9"/>
      <c r="ER105" s="9"/>
      <c r="ES105" s="9"/>
      <c r="ET105" s="9"/>
      <c r="EU105" s="9"/>
      <c r="EV105" s="9"/>
      <c r="EW105" s="9"/>
      <c r="EX105" s="9"/>
    </row>
    <row r="106" spans="1:154" ht="20.25" hidden="1" x14ac:dyDescent="0.2">
      <c r="A106" s="88"/>
      <c r="B106" s="89"/>
      <c r="C106" s="89"/>
      <c r="D106" s="89">
        <v>79</v>
      </c>
      <c r="E106" s="89"/>
      <c r="F106" s="89"/>
      <c r="G106" s="101" t="s">
        <v>106</v>
      </c>
      <c r="H106" s="121">
        <f>H107+H108</f>
        <v>0</v>
      </c>
      <c r="I106" s="121">
        <f>I107+I108</f>
        <v>0</v>
      </c>
      <c r="J106" s="121">
        <f t="shared" ref="J106" si="30">J107+J108</f>
        <v>0</v>
      </c>
      <c r="K106" s="122" t="e">
        <f t="shared" si="14"/>
        <v>#DIV/0!</v>
      </c>
      <c r="L106" s="121">
        <f>L107+L108</f>
        <v>0</v>
      </c>
      <c r="M106" s="121">
        <f>M107+M108</f>
        <v>0</v>
      </c>
      <c r="N106" s="121">
        <f>N107+N108</f>
        <v>0</v>
      </c>
      <c r="O106" s="121">
        <f>O373</f>
        <v>0</v>
      </c>
      <c r="P106" s="121">
        <f t="shared" si="17"/>
        <v>0</v>
      </c>
      <c r="Q106" s="122" t="e">
        <f t="shared" si="18"/>
        <v>#DIV/0!</v>
      </c>
      <c r="R106" s="43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  <c r="DN106" s="9"/>
      <c r="DO106" s="9"/>
      <c r="DP106" s="9"/>
      <c r="DQ106" s="9"/>
      <c r="DR106" s="9"/>
      <c r="DS106" s="9"/>
      <c r="DT106" s="9"/>
      <c r="DU106" s="9"/>
      <c r="DV106" s="9"/>
      <c r="DW106" s="9"/>
      <c r="DX106" s="9"/>
      <c r="DY106" s="9"/>
      <c r="DZ106" s="9"/>
      <c r="EA106" s="9"/>
      <c r="EB106" s="9"/>
      <c r="EC106" s="9"/>
      <c r="ED106" s="9"/>
      <c r="EE106" s="9"/>
      <c r="EF106" s="9"/>
      <c r="EG106" s="9"/>
      <c r="EH106" s="9"/>
      <c r="EI106" s="9"/>
      <c r="EJ106" s="9"/>
      <c r="EK106" s="9"/>
      <c r="EL106" s="9"/>
      <c r="EM106" s="9"/>
      <c r="EN106" s="9"/>
      <c r="EO106" s="9"/>
      <c r="EP106" s="9"/>
      <c r="EQ106" s="9"/>
      <c r="ER106" s="9"/>
      <c r="ES106" s="9"/>
      <c r="ET106" s="9"/>
      <c r="EU106" s="9"/>
      <c r="EV106" s="9"/>
      <c r="EW106" s="9"/>
      <c r="EX106" s="9"/>
    </row>
    <row r="107" spans="1:154" ht="20.25" hidden="1" x14ac:dyDescent="0.2">
      <c r="A107" s="88"/>
      <c r="B107" s="89"/>
      <c r="C107" s="89"/>
      <c r="D107" s="89" t="s">
        <v>107</v>
      </c>
      <c r="E107" s="89"/>
      <c r="F107" s="89"/>
      <c r="G107" s="101" t="s">
        <v>108</v>
      </c>
      <c r="H107" s="121">
        <v>0</v>
      </c>
      <c r="I107" s="121">
        <v>0</v>
      </c>
      <c r="J107" s="121">
        <v>0</v>
      </c>
      <c r="K107" s="122" t="e">
        <f t="shared" si="14"/>
        <v>#DIV/0!</v>
      </c>
      <c r="L107" s="121">
        <v>0</v>
      </c>
      <c r="M107" s="121">
        <v>0</v>
      </c>
      <c r="N107" s="121">
        <v>0</v>
      </c>
      <c r="O107" s="121">
        <v>0</v>
      </c>
      <c r="P107" s="121">
        <f t="shared" si="17"/>
        <v>0</v>
      </c>
      <c r="Q107" s="122"/>
      <c r="R107" s="43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9"/>
      <c r="DD107" s="9"/>
      <c r="DE107" s="9"/>
      <c r="DF107" s="9"/>
      <c r="DG107" s="9"/>
      <c r="DH107" s="9"/>
      <c r="DI107" s="9"/>
      <c r="DJ107" s="9"/>
      <c r="DK107" s="9"/>
      <c r="DL107" s="9"/>
      <c r="DM107" s="9"/>
      <c r="DN107" s="9"/>
      <c r="DO107" s="9"/>
      <c r="DP107" s="9"/>
      <c r="DQ107" s="9"/>
      <c r="DR107" s="9"/>
      <c r="DS107" s="9"/>
      <c r="DT107" s="9"/>
      <c r="DU107" s="9"/>
      <c r="DV107" s="9"/>
      <c r="DW107" s="9"/>
      <c r="DX107" s="9"/>
      <c r="DY107" s="9"/>
      <c r="DZ107" s="9"/>
      <c r="EA107" s="9"/>
      <c r="EB107" s="9"/>
      <c r="EC107" s="9"/>
      <c r="ED107" s="9"/>
      <c r="EE107" s="9"/>
      <c r="EF107" s="9"/>
      <c r="EG107" s="9"/>
      <c r="EH107" s="9"/>
      <c r="EI107" s="9"/>
      <c r="EJ107" s="9"/>
      <c r="EK107" s="9"/>
      <c r="EL107" s="9"/>
      <c r="EM107" s="9"/>
      <c r="EN107" s="9"/>
      <c r="EO107" s="9"/>
      <c r="EP107" s="9"/>
      <c r="EQ107" s="9"/>
      <c r="ER107" s="9"/>
      <c r="ES107" s="9"/>
      <c r="ET107" s="9"/>
      <c r="EU107" s="9"/>
      <c r="EV107" s="9"/>
      <c r="EW107" s="9"/>
      <c r="EX107" s="9"/>
    </row>
    <row r="108" spans="1:154" ht="20.25" hidden="1" x14ac:dyDescent="0.2">
      <c r="A108" s="88"/>
      <c r="B108" s="89"/>
      <c r="C108" s="89"/>
      <c r="D108" s="89">
        <v>81</v>
      </c>
      <c r="E108" s="89"/>
      <c r="F108" s="89"/>
      <c r="G108" s="101" t="s">
        <v>109</v>
      </c>
      <c r="H108" s="121">
        <f>H376</f>
        <v>0</v>
      </c>
      <c r="I108" s="121">
        <f>I376</f>
        <v>0</v>
      </c>
      <c r="J108" s="121">
        <f>J376</f>
        <v>0</v>
      </c>
      <c r="K108" s="122" t="e">
        <f t="shared" si="14"/>
        <v>#DIV/0!</v>
      </c>
      <c r="L108" s="121">
        <f>L376</f>
        <v>0</v>
      </c>
      <c r="M108" s="121">
        <f>M376</f>
        <v>0</v>
      </c>
      <c r="N108" s="121">
        <f>N376</f>
        <v>0</v>
      </c>
      <c r="O108" s="121">
        <f>O376</f>
        <v>0</v>
      </c>
      <c r="P108" s="121">
        <f t="shared" si="17"/>
        <v>0</v>
      </c>
      <c r="Q108" s="122"/>
      <c r="R108" s="43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9"/>
      <c r="DD108" s="9"/>
      <c r="DE108" s="9"/>
      <c r="DF108" s="9"/>
      <c r="DG108" s="9"/>
      <c r="DH108" s="9"/>
      <c r="DI108" s="9"/>
      <c r="DJ108" s="9"/>
      <c r="DK108" s="9"/>
      <c r="DL108" s="9"/>
      <c r="DM108" s="9"/>
      <c r="DN108" s="9"/>
      <c r="DO108" s="9"/>
      <c r="DP108" s="9"/>
      <c r="DQ108" s="9"/>
      <c r="DR108" s="9"/>
      <c r="DS108" s="9"/>
      <c r="DT108" s="9"/>
      <c r="DU108" s="9"/>
      <c r="DV108" s="9"/>
      <c r="DW108" s="9"/>
      <c r="DX108" s="9"/>
      <c r="DY108" s="9"/>
      <c r="DZ108" s="9"/>
      <c r="EA108" s="9"/>
      <c r="EB108" s="9"/>
      <c r="EC108" s="9"/>
      <c r="ED108" s="9"/>
      <c r="EE108" s="9"/>
      <c r="EF108" s="9"/>
      <c r="EG108" s="9"/>
      <c r="EH108" s="9"/>
      <c r="EI108" s="9"/>
      <c r="EJ108" s="9"/>
      <c r="EK108" s="9"/>
      <c r="EL108" s="9"/>
      <c r="EM108" s="9"/>
      <c r="EN108" s="9"/>
      <c r="EO108" s="9"/>
      <c r="EP108" s="9"/>
      <c r="EQ108" s="9"/>
      <c r="ER108" s="9"/>
      <c r="ES108" s="9"/>
      <c r="ET108" s="9"/>
      <c r="EU108" s="9"/>
      <c r="EV108" s="9"/>
      <c r="EW108" s="9"/>
      <c r="EX108" s="9"/>
    </row>
    <row r="109" spans="1:154" ht="21" thickBot="1" x14ac:dyDescent="0.25">
      <c r="A109" s="128"/>
      <c r="B109" s="129"/>
      <c r="C109" s="129"/>
      <c r="D109" s="129">
        <v>85</v>
      </c>
      <c r="E109" s="129"/>
      <c r="F109" s="129"/>
      <c r="G109" s="130" t="s">
        <v>86</v>
      </c>
      <c r="H109" s="131">
        <f>+H257+H377+H451+H159</f>
        <v>0</v>
      </c>
      <c r="I109" s="131">
        <f>+I257+I377+I451+I159</f>
        <v>-17889</v>
      </c>
      <c r="J109" s="131">
        <f>+J257+J377+J451</f>
        <v>17889</v>
      </c>
      <c r="K109" s="132"/>
      <c r="L109" s="131">
        <f>+L257+L377+L451+L159</f>
        <v>0</v>
      </c>
      <c r="M109" s="131">
        <f>+M257+M377+M451+M159</f>
        <v>-1394</v>
      </c>
      <c r="N109" s="131">
        <f>+N257+N377+N451+N159</f>
        <v>-16495</v>
      </c>
      <c r="O109" s="131">
        <f>+O257+O377+O451+O159</f>
        <v>-17889</v>
      </c>
      <c r="P109" s="131">
        <f t="shared" si="17"/>
        <v>17889</v>
      </c>
      <c r="Q109" s="132"/>
      <c r="R109" s="43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9"/>
      <c r="DD109" s="9"/>
      <c r="DE109" s="9"/>
      <c r="DF109" s="9"/>
      <c r="DG109" s="9"/>
      <c r="DH109" s="9"/>
      <c r="DI109" s="9"/>
      <c r="DJ109" s="9"/>
      <c r="DK109" s="9"/>
      <c r="DL109" s="9"/>
      <c r="DM109" s="9"/>
      <c r="DN109" s="9"/>
      <c r="DO109" s="9"/>
      <c r="DP109" s="9"/>
      <c r="DQ109" s="9"/>
      <c r="DR109" s="9"/>
      <c r="DS109" s="9"/>
      <c r="DT109" s="9"/>
      <c r="DU109" s="9"/>
      <c r="DV109" s="9"/>
      <c r="DW109" s="9"/>
      <c r="DX109" s="9"/>
      <c r="DY109" s="9"/>
      <c r="DZ109" s="9"/>
      <c r="EA109" s="9"/>
      <c r="EB109" s="9"/>
      <c r="EC109" s="9"/>
      <c r="ED109" s="9"/>
      <c r="EE109" s="9"/>
      <c r="EF109" s="9"/>
      <c r="EG109" s="9"/>
      <c r="EH109" s="9"/>
      <c r="EI109" s="9"/>
      <c r="EJ109" s="9"/>
      <c r="EK109" s="9"/>
      <c r="EL109" s="9"/>
      <c r="EM109" s="9"/>
      <c r="EN109" s="9"/>
      <c r="EO109" s="9"/>
      <c r="EP109" s="9"/>
      <c r="EQ109" s="9"/>
      <c r="ER109" s="9"/>
      <c r="ES109" s="9"/>
      <c r="ET109" s="9"/>
      <c r="EU109" s="9"/>
      <c r="EV109" s="9"/>
      <c r="EW109" s="9"/>
      <c r="EX109" s="9"/>
    </row>
    <row r="110" spans="1:154" ht="40.5" x14ac:dyDescent="0.2">
      <c r="A110" s="224" t="s">
        <v>110</v>
      </c>
      <c r="B110" s="225"/>
      <c r="C110" s="225"/>
      <c r="D110" s="225"/>
      <c r="E110" s="225"/>
      <c r="F110" s="225"/>
      <c r="G110" s="133" t="s">
        <v>111</v>
      </c>
      <c r="H110" s="134">
        <f>H111+H159</f>
        <v>0</v>
      </c>
      <c r="I110" s="134">
        <f>I111+I159</f>
        <v>0</v>
      </c>
      <c r="J110" s="134">
        <f>J111+J159</f>
        <v>0</v>
      </c>
      <c r="K110" s="135" t="e">
        <f>ROUND(I110/H110*100,2)</f>
        <v>#DIV/0!</v>
      </c>
      <c r="L110" s="134">
        <f>L111+L159</f>
        <v>0</v>
      </c>
      <c r="M110" s="136">
        <f>M111+M159</f>
        <v>0</v>
      </c>
      <c r="N110" s="134">
        <f>N111+N159</f>
        <v>0</v>
      </c>
      <c r="O110" s="208">
        <f>O111+O159</f>
        <v>0</v>
      </c>
      <c r="P110" s="137">
        <f t="shared" si="17"/>
        <v>0</v>
      </c>
      <c r="Q110" s="120" t="e">
        <f t="shared" si="18"/>
        <v>#DIV/0!</v>
      </c>
      <c r="R110" s="43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  <c r="DN110" s="9"/>
      <c r="DO110" s="9"/>
      <c r="DP110" s="9"/>
      <c r="DQ110" s="9"/>
      <c r="DR110" s="9"/>
      <c r="DS110" s="9"/>
      <c r="DT110" s="9"/>
      <c r="DU110" s="9"/>
      <c r="DV110" s="9"/>
      <c r="DW110" s="9"/>
      <c r="DX110" s="9"/>
      <c r="DY110" s="9"/>
      <c r="DZ110" s="9"/>
      <c r="EA110" s="9"/>
      <c r="EB110" s="9"/>
      <c r="EC110" s="9"/>
      <c r="ED110" s="9"/>
      <c r="EE110" s="9"/>
      <c r="EF110" s="9"/>
      <c r="EG110" s="9"/>
      <c r="EH110" s="9"/>
      <c r="EI110" s="9"/>
      <c r="EJ110" s="9"/>
      <c r="EK110" s="9"/>
      <c r="EL110" s="9"/>
      <c r="EM110" s="9"/>
      <c r="EN110" s="9"/>
      <c r="EO110" s="9"/>
      <c r="EP110" s="9"/>
      <c r="EQ110" s="9"/>
      <c r="ER110" s="9"/>
      <c r="ES110" s="9"/>
      <c r="ET110" s="9"/>
      <c r="EU110" s="9"/>
      <c r="EV110" s="9"/>
      <c r="EW110" s="9"/>
      <c r="EX110" s="9"/>
    </row>
    <row r="111" spans="1:154" ht="20.25" x14ac:dyDescent="0.2">
      <c r="A111" s="88"/>
      <c r="B111" s="89"/>
      <c r="C111" s="89"/>
      <c r="D111" s="89" t="s">
        <v>32</v>
      </c>
      <c r="E111" s="89"/>
      <c r="F111" s="89"/>
      <c r="G111" s="138" t="s">
        <v>62</v>
      </c>
      <c r="H111" s="139">
        <f>H112+H139+H157</f>
        <v>0</v>
      </c>
      <c r="I111" s="139">
        <f>I112+I139+I157</f>
        <v>0</v>
      </c>
      <c r="J111" s="139">
        <f>J112+J139+J157</f>
        <v>0</v>
      </c>
      <c r="K111" s="140" t="e">
        <f>ROUND(I111/H111*100,2)</f>
        <v>#DIV/0!</v>
      </c>
      <c r="L111" s="139">
        <f>L112+L139+L157</f>
        <v>0</v>
      </c>
      <c r="M111" s="121">
        <f>M112+M139+M157</f>
        <v>0</v>
      </c>
      <c r="N111" s="139">
        <f>N112+N139+N157</f>
        <v>0</v>
      </c>
      <c r="O111" s="141">
        <f>O112+O139+O157</f>
        <v>0</v>
      </c>
      <c r="P111" s="141">
        <f t="shared" si="17"/>
        <v>0</v>
      </c>
      <c r="Q111" s="142" t="e">
        <f t="shared" si="18"/>
        <v>#DIV/0!</v>
      </c>
      <c r="R111" s="43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9"/>
      <c r="DD111" s="9"/>
      <c r="DE111" s="9"/>
      <c r="DF111" s="9"/>
      <c r="DG111" s="9"/>
      <c r="DH111" s="9"/>
      <c r="DI111" s="9"/>
      <c r="DJ111" s="9"/>
      <c r="DK111" s="9"/>
      <c r="DL111" s="9"/>
      <c r="DM111" s="9"/>
      <c r="DN111" s="9"/>
      <c r="DO111" s="9"/>
      <c r="DP111" s="9"/>
      <c r="DQ111" s="9"/>
      <c r="DR111" s="9"/>
      <c r="DS111" s="9"/>
      <c r="DT111" s="9"/>
      <c r="DU111" s="9"/>
      <c r="DV111" s="9"/>
      <c r="DW111" s="9"/>
      <c r="DX111" s="9"/>
      <c r="DY111" s="9"/>
      <c r="DZ111" s="9"/>
      <c r="EA111" s="9"/>
      <c r="EB111" s="9"/>
      <c r="EC111" s="9"/>
      <c r="ED111" s="9"/>
      <c r="EE111" s="9"/>
      <c r="EF111" s="9"/>
      <c r="EG111" s="9"/>
      <c r="EH111" s="9"/>
      <c r="EI111" s="9"/>
      <c r="EJ111" s="9"/>
      <c r="EK111" s="9"/>
      <c r="EL111" s="9"/>
      <c r="EM111" s="9"/>
      <c r="EN111" s="9"/>
      <c r="EO111" s="9"/>
      <c r="EP111" s="9"/>
      <c r="EQ111" s="9"/>
      <c r="ER111" s="9"/>
      <c r="ES111" s="9"/>
      <c r="ET111" s="9"/>
      <c r="EU111" s="9"/>
      <c r="EV111" s="9"/>
      <c r="EW111" s="9"/>
      <c r="EX111" s="9"/>
    </row>
    <row r="112" spans="1:154" ht="20.25" x14ac:dyDescent="0.2">
      <c r="A112" s="88"/>
      <c r="B112" s="89"/>
      <c r="C112" s="89"/>
      <c r="D112" s="89" t="s">
        <v>88</v>
      </c>
      <c r="E112" s="89"/>
      <c r="F112" s="89"/>
      <c r="G112" s="138" t="s">
        <v>64</v>
      </c>
      <c r="H112" s="139">
        <f>H113+H132+H130</f>
        <v>0</v>
      </c>
      <c r="I112" s="139">
        <f>I113+I132+I130</f>
        <v>0</v>
      </c>
      <c r="J112" s="139">
        <f>J113+J132+J130</f>
        <v>0</v>
      </c>
      <c r="K112" s="140"/>
      <c r="L112" s="139">
        <f>L113+L132+L130</f>
        <v>0</v>
      </c>
      <c r="M112" s="121">
        <f>M113+M132+M130</f>
        <v>0</v>
      </c>
      <c r="N112" s="139">
        <f>N113+N132+N130</f>
        <v>0</v>
      </c>
      <c r="O112" s="141">
        <f>O113+O132+O130</f>
        <v>0</v>
      </c>
      <c r="P112" s="141">
        <f t="shared" si="17"/>
        <v>0</v>
      </c>
      <c r="Q112" s="142" t="e">
        <f t="shared" si="18"/>
        <v>#DIV/0!</v>
      </c>
      <c r="R112" s="43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  <c r="DN112" s="9"/>
      <c r="DO112" s="9"/>
      <c r="DP112" s="9"/>
      <c r="DQ112" s="9"/>
      <c r="DR112" s="9"/>
      <c r="DS112" s="9"/>
      <c r="DT112" s="9"/>
      <c r="DU112" s="9"/>
      <c r="DV112" s="9"/>
      <c r="DW112" s="9"/>
      <c r="DX112" s="9"/>
      <c r="DY112" s="9"/>
      <c r="DZ112" s="9"/>
      <c r="EA112" s="9"/>
      <c r="EB112" s="9"/>
      <c r="EC112" s="9"/>
      <c r="ED112" s="9"/>
      <c r="EE112" s="9"/>
      <c r="EF112" s="9"/>
      <c r="EG112" s="9"/>
      <c r="EH112" s="9"/>
      <c r="EI112" s="9"/>
      <c r="EJ112" s="9"/>
      <c r="EK112" s="9"/>
      <c r="EL112" s="9"/>
      <c r="EM112" s="9"/>
      <c r="EN112" s="9"/>
      <c r="EO112" s="9"/>
      <c r="EP112" s="9"/>
      <c r="EQ112" s="9"/>
      <c r="ER112" s="9"/>
      <c r="ES112" s="9"/>
      <c r="ET112" s="9"/>
      <c r="EU112" s="9"/>
      <c r="EV112" s="9"/>
      <c r="EW112" s="9"/>
      <c r="EX112" s="9"/>
    </row>
    <row r="113" spans="1:154" ht="20.25" x14ac:dyDescent="0.2">
      <c r="A113" s="88"/>
      <c r="B113" s="89"/>
      <c r="C113" s="89"/>
      <c r="D113" s="89"/>
      <c r="E113" s="89" t="s">
        <v>32</v>
      </c>
      <c r="F113" s="89"/>
      <c r="G113" s="101" t="s">
        <v>112</v>
      </c>
      <c r="H113" s="139">
        <f>SUM(H114:H129)</f>
        <v>0</v>
      </c>
      <c r="I113" s="139">
        <f>SUM(I114:I129)</f>
        <v>0</v>
      </c>
      <c r="J113" s="139">
        <f>SUM(J114:J129)</f>
        <v>0</v>
      </c>
      <c r="K113" s="140"/>
      <c r="L113" s="139">
        <f>SUM(L114:L129)</f>
        <v>0</v>
      </c>
      <c r="M113" s="121">
        <f>SUM(M114:M129)</f>
        <v>0</v>
      </c>
      <c r="N113" s="139">
        <f>SUM(N114:N129)</f>
        <v>0</v>
      </c>
      <c r="O113" s="141">
        <f>SUM(O114:O129)</f>
        <v>0</v>
      </c>
      <c r="P113" s="141">
        <f t="shared" si="17"/>
        <v>0</v>
      </c>
      <c r="Q113" s="142"/>
      <c r="R113" s="43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9"/>
      <c r="DD113" s="9"/>
      <c r="DE113" s="9"/>
      <c r="DF113" s="9"/>
      <c r="DG113" s="9"/>
      <c r="DH113" s="9"/>
      <c r="DI113" s="9"/>
      <c r="DJ113" s="9"/>
      <c r="DK113" s="9"/>
      <c r="DL113" s="9"/>
      <c r="DM113" s="9"/>
      <c r="DN113" s="9"/>
      <c r="DO113" s="9"/>
      <c r="DP113" s="9"/>
      <c r="DQ113" s="9"/>
      <c r="DR113" s="9"/>
      <c r="DS113" s="9"/>
      <c r="DT113" s="9"/>
      <c r="DU113" s="9"/>
      <c r="DV113" s="9"/>
      <c r="DW113" s="9"/>
      <c r="DX113" s="9"/>
      <c r="DY113" s="9"/>
      <c r="DZ113" s="9"/>
      <c r="EA113" s="9"/>
      <c r="EB113" s="9"/>
      <c r="EC113" s="9"/>
      <c r="ED113" s="9"/>
      <c r="EE113" s="9"/>
      <c r="EF113" s="9"/>
      <c r="EG113" s="9"/>
      <c r="EH113" s="9"/>
      <c r="EI113" s="9"/>
      <c r="EJ113" s="9"/>
      <c r="EK113" s="9"/>
      <c r="EL113" s="9"/>
      <c r="EM113" s="9"/>
      <c r="EN113" s="9"/>
      <c r="EO113" s="9"/>
      <c r="EP113" s="9"/>
      <c r="EQ113" s="9"/>
      <c r="ER113" s="9"/>
      <c r="ES113" s="9"/>
      <c r="ET113" s="9"/>
      <c r="EU113" s="9"/>
      <c r="EV113" s="9"/>
      <c r="EW113" s="9"/>
      <c r="EX113" s="9"/>
    </row>
    <row r="114" spans="1:154" ht="20.25" x14ac:dyDescent="0.2">
      <c r="A114" s="100"/>
      <c r="B114" s="99"/>
      <c r="C114" s="99"/>
      <c r="D114" s="99"/>
      <c r="E114" s="99"/>
      <c r="F114" s="99" t="s">
        <v>32</v>
      </c>
      <c r="G114" s="103" t="s">
        <v>113</v>
      </c>
      <c r="H114" s="143"/>
      <c r="I114" s="143"/>
      <c r="J114" s="143">
        <f t="shared" ref="J114:J156" si="31">H114-I114</f>
        <v>0</v>
      </c>
      <c r="K114" s="140"/>
      <c r="L114" s="143"/>
      <c r="M114" s="144"/>
      <c r="N114" s="143"/>
      <c r="O114" s="145">
        <f>M114+N114</f>
        <v>0</v>
      </c>
      <c r="P114" s="145">
        <f t="shared" si="17"/>
        <v>0</v>
      </c>
      <c r="Q114" s="142"/>
      <c r="R114" s="43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9"/>
      <c r="DD114" s="9"/>
      <c r="DE114" s="9"/>
      <c r="DF114" s="9"/>
      <c r="DG114" s="9"/>
      <c r="DH114" s="9"/>
      <c r="DI114" s="9"/>
      <c r="DJ114" s="9"/>
      <c r="DK114" s="9"/>
      <c r="DL114" s="9"/>
      <c r="DM114" s="9"/>
      <c r="DN114" s="9"/>
      <c r="DO114" s="9"/>
      <c r="DP114" s="9"/>
      <c r="DQ114" s="9"/>
      <c r="DR114" s="9"/>
      <c r="DS114" s="9"/>
      <c r="DT114" s="9"/>
      <c r="DU114" s="9"/>
      <c r="DV114" s="9"/>
      <c r="DW114" s="9"/>
      <c r="DX114" s="9"/>
      <c r="DY114" s="9"/>
      <c r="DZ114" s="9"/>
      <c r="EA114" s="9"/>
      <c r="EB114" s="9"/>
      <c r="EC114" s="9"/>
      <c r="ED114" s="9"/>
      <c r="EE114" s="9"/>
      <c r="EF114" s="9"/>
      <c r="EG114" s="9"/>
      <c r="EH114" s="9"/>
      <c r="EI114" s="9"/>
      <c r="EJ114" s="9"/>
      <c r="EK114" s="9"/>
      <c r="EL114" s="9"/>
      <c r="EM114" s="9"/>
      <c r="EN114" s="9"/>
      <c r="EO114" s="9"/>
      <c r="EP114" s="9"/>
      <c r="EQ114" s="9"/>
      <c r="ER114" s="9"/>
      <c r="ES114" s="9"/>
      <c r="ET114" s="9"/>
      <c r="EU114" s="9"/>
      <c r="EV114" s="9"/>
      <c r="EW114" s="9"/>
      <c r="EX114" s="9"/>
    </row>
    <row r="115" spans="1:154" ht="20.25" hidden="1" x14ac:dyDescent="0.2">
      <c r="A115" s="100"/>
      <c r="B115" s="99"/>
      <c r="C115" s="99"/>
      <c r="D115" s="99"/>
      <c r="E115" s="99"/>
      <c r="F115" s="99" t="s">
        <v>30</v>
      </c>
      <c r="G115" s="103" t="s">
        <v>293</v>
      </c>
      <c r="H115" s="143"/>
      <c r="I115" s="143"/>
      <c r="J115" s="143">
        <f t="shared" si="31"/>
        <v>0</v>
      </c>
      <c r="K115" s="140"/>
      <c r="L115" s="143"/>
      <c r="M115" s="144"/>
      <c r="N115" s="143"/>
      <c r="O115" s="145">
        <f t="shared" ref="O115:O138" si="32">M115+N115</f>
        <v>0</v>
      </c>
      <c r="P115" s="145">
        <f t="shared" si="17"/>
        <v>0</v>
      </c>
      <c r="Q115" s="142"/>
      <c r="R115" s="43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9"/>
      <c r="DD115" s="9"/>
      <c r="DE115" s="9"/>
      <c r="DF115" s="9"/>
      <c r="DG115" s="9"/>
      <c r="DH115" s="9"/>
      <c r="DI115" s="9"/>
      <c r="DJ115" s="9"/>
      <c r="DK115" s="9"/>
      <c r="DL115" s="9"/>
      <c r="DM115" s="9"/>
      <c r="DN115" s="9"/>
      <c r="DO115" s="9"/>
      <c r="DP115" s="9"/>
      <c r="DQ115" s="9"/>
      <c r="DR115" s="9"/>
      <c r="DS115" s="9"/>
      <c r="DT115" s="9"/>
      <c r="DU115" s="9"/>
      <c r="DV115" s="9"/>
      <c r="DW115" s="9"/>
      <c r="DX115" s="9"/>
      <c r="DY115" s="9"/>
      <c r="DZ115" s="9"/>
      <c r="EA115" s="9"/>
      <c r="EB115" s="9"/>
      <c r="EC115" s="9"/>
      <c r="ED115" s="9"/>
      <c r="EE115" s="9"/>
      <c r="EF115" s="9"/>
      <c r="EG115" s="9"/>
      <c r="EH115" s="9"/>
      <c r="EI115" s="9"/>
      <c r="EJ115" s="9"/>
      <c r="EK115" s="9"/>
      <c r="EL115" s="9"/>
      <c r="EM115" s="9"/>
      <c r="EN115" s="9"/>
      <c r="EO115" s="9"/>
      <c r="EP115" s="9"/>
      <c r="EQ115" s="9"/>
      <c r="ER115" s="9"/>
      <c r="ES115" s="9"/>
      <c r="ET115" s="9"/>
      <c r="EU115" s="9"/>
      <c r="EV115" s="9"/>
      <c r="EW115" s="9"/>
      <c r="EX115" s="9"/>
    </row>
    <row r="116" spans="1:154" ht="20.25" x14ac:dyDescent="0.2">
      <c r="A116" s="100"/>
      <c r="B116" s="99"/>
      <c r="C116" s="99"/>
      <c r="D116" s="99"/>
      <c r="E116" s="99"/>
      <c r="F116" s="99" t="s">
        <v>114</v>
      </c>
      <c r="G116" s="103" t="s">
        <v>291</v>
      </c>
      <c r="H116" s="143"/>
      <c r="I116" s="143"/>
      <c r="J116" s="143">
        <f t="shared" si="31"/>
        <v>0</v>
      </c>
      <c r="K116" s="140"/>
      <c r="L116" s="143"/>
      <c r="M116" s="144"/>
      <c r="N116" s="143"/>
      <c r="O116" s="145">
        <f t="shared" si="32"/>
        <v>0</v>
      </c>
      <c r="P116" s="145">
        <f t="shared" si="17"/>
        <v>0</v>
      </c>
      <c r="Q116" s="142"/>
      <c r="R116" s="43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9"/>
      <c r="DD116" s="9"/>
      <c r="DE116" s="9"/>
      <c r="DF116" s="9"/>
      <c r="DG116" s="9"/>
      <c r="DH116" s="9"/>
      <c r="DI116" s="9"/>
      <c r="DJ116" s="9"/>
      <c r="DK116" s="9"/>
      <c r="DL116" s="9"/>
      <c r="DM116" s="9"/>
      <c r="DN116" s="9"/>
      <c r="DO116" s="9"/>
      <c r="DP116" s="9"/>
      <c r="DQ116" s="9"/>
      <c r="DR116" s="9"/>
      <c r="DS116" s="9"/>
      <c r="DT116" s="9"/>
      <c r="DU116" s="9"/>
      <c r="DV116" s="9"/>
      <c r="DW116" s="9"/>
      <c r="DX116" s="9"/>
      <c r="DY116" s="9"/>
      <c r="DZ116" s="9"/>
      <c r="EA116" s="9"/>
      <c r="EB116" s="9"/>
      <c r="EC116" s="9"/>
      <c r="ED116" s="9"/>
      <c r="EE116" s="9"/>
      <c r="EF116" s="9"/>
      <c r="EG116" s="9"/>
      <c r="EH116" s="9"/>
      <c r="EI116" s="9"/>
      <c r="EJ116" s="9"/>
      <c r="EK116" s="9"/>
      <c r="EL116" s="9"/>
      <c r="EM116" s="9"/>
      <c r="EN116" s="9"/>
      <c r="EO116" s="9"/>
      <c r="EP116" s="9"/>
      <c r="EQ116" s="9"/>
      <c r="ER116" s="9"/>
      <c r="ES116" s="9"/>
      <c r="ET116" s="9"/>
      <c r="EU116" s="9"/>
      <c r="EV116" s="9"/>
      <c r="EW116" s="9"/>
      <c r="EX116" s="9"/>
    </row>
    <row r="117" spans="1:154" ht="20.25" hidden="1" x14ac:dyDescent="0.2">
      <c r="A117" s="100"/>
      <c r="B117" s="99"/>
      <c r="C117" s="99"/>
      <c r="D117" s="99"/>
      <c r="E117" s="99"/>
      <c r="F117" s="99" t="s">
        <v>22</v>
      </c>
      <c r="G117" s="103" t="s">
        <v>292</v>
      </c>
      <c r="H117" s="143"/>
      <c r="I117" s="143"/>
      <c r="J117" s="143">
        <f t="shared" si="31"/>
        <v>0</v>
      </c>
      <c r="K117" s="140"/>
      <c r="L117" s="143"/>
      <c r="M117" s="144"/>
      <c r="N117" s="143"/>
      <c r="O117" s="145">
        <f t="shared" si="32"/>
        <v>0</v>
      </c>
      <c r="P117" s="145">
        <f t="shared" si="17"/>
        <v>0</v>
      </c>
      <c r="Q117" s="142"/>
      <c r="R117" s="43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9"/>
      <c r="DD117" s="9"/>
      <c r="DE117" s="9"/>
      <c r="DF117" s="9"/>
      <c r="DG117" s="9"/>
      <c r="DH117" s="9"/>
      <c r="DI117" s="9"/>
      <c r="DJ117" s="9"/>
      <c r="DK117" s="9"/>
      <c r="DL117" s="9"/>
      <c r="DM117" s="9"/>
      <c r="DN117" s="9"/>
      <c r="DO117" s="9"/>
      <c r="DP117" s="9"/>
      <c r="DQ117" s="9"/>
      <c r="DR117" s="9"/>
      <c r="DS117" s="9"/>
      <c r="DT117" s="9"/>
      <c r="DU117" s="9"/>
      <c r="DV117" s="9"/>
      <c r="DW117" s="9"/>
      <c r="DX117" s="9"/>
      <c r="DY117" s="9"/>
      <c r="DZ117" s="9"/>
      <c r="EA117" s="9"/>
      <c r="EB117" s="9"/>
      <c r="EC117" s="9"/>
      <c r="ED117" s="9"/>
      <c r="EE117" s="9"/>
      <c r="EF117" s="9"/>
      <c r="EG117" s="9"/>
      <c r="EH117" s="9"/>
      <c r="EI117" s="9"/>
      <c r="EJ117" s="9"/>
      <c r="EK117" s="9"/>
      <c r="EL117" s="9"/>
      <c r="EM117" s="9"/>
      <c r="EN117" s="9"/>
      <c r="EO117" s="9"/>
      <c r="EP117" s="9"/>
      <c r="EQ117" s="9"/>
      <c r="ER117" s="9"/>
      <c r="ES117" s="9"/>
      <c r="ET117" s="9"/>
      <c r="EU117" s="9"/>
      <c r="EV117" s="9"/>
      <c r="EW117" s="9"/>
      <c r="EX117" s="9"/>
    </row>
    <row r="118" spans="1:154" ht="20.25" hidden="1" x14ac:dyDescent="0.2">
      <c r="A118" s="100"/>
      <c r="B118" s="99"/>
      <c r="C118" s="99"/>
      <c r="D118" s="99"/>
      <c r="E118" s="99"/>
      <c r="F118" s="99" t="s">
        <v>33</v>
      </c>
      <c r="G118" s="103" t="s">
        <v>294</v>
      </c>
      <c r="H118" s="143"/>
      <c r="I118" s="143"/>
      <c r="J118" s="143">
        <f t="shared" si="31"/>
        <v>0</v>
      </c>
      <c r="K118" s="140"/>
      <c r="L118" s="143"/>
      <c r="M118" s="144"/>
      <c r="N118" s="143"/>
      <c r="O118" s="145">
        <f t="shared" si="32"/>
        <v>0</v>
      </c>
      <c r="P118" s="145">
        <f t="shared" si="17"/>
        <v>0</v>
      </c>
      <c r="Q118" s="142"/>
      <c r="R118" s="43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9"/>
      <c r="DD118" s="9"/>
      <c r="DE118" s="9"/>
      <c r="DF118" s="9"/>
      <c r="DG118" s="9"/>
      <c r="DH118" s="9"/>
      <c r="DI118" s="9"/>
      <c r="DJ118" s="9"/>
      <c r="DK118" s="9"/>
      <c r="DL118" s="9"/>
      <c r="DM118" s="9"/>
      <c r="DN118" s="9"/>
      <c r="DO118" s="9"/>
      <c r="DP118" s="9"/>
      <c r="DQ118" s="9"/>
      <c r="DR118" s="9"/>
      <c r="DS118" s="9"/>
      <c r="DT118" s="9"/>
      <c r="DU118" s="9"/>
      <c r="DV118" s="9"/>
      <c r="DW118" s="9"/>
      <c r="DX118" s="9"/>
      <c r="DY118" s="9"/>
      <c r="DZ118" s="9"/>
      <c r="EA118" s="9"/>
      <c r="EB118" s="9"/>
      <c r="EC118" s="9"/>
      <c r="ED118" s="9"/>
      <c r="EE118" s="9"/>
      <c r="EF118" s="9"/>
      <c r="EG118" s="9"/>
      <c r="EH118" s="9"/>
      <c r="EI118" s="9"/>
      <c r="EJ118" s="9"/>
      <c r="EK118" s="9"/>
      <c r="EL118" s="9"/>
      <c r="EM118" s="9"/>
      <c r="EN118" s="9"/>
      <c r="EO118" s="9"/>
      <c r="EP118" s="9"/>
      <c r="EQ118" s="9"/>
      <c r="ER118" s="9"/>
      <c r="ES118" s="9"/>
      <c r="ET118" s="9"/>
      <c r="EU118" s="9"/>
      <c r="EV118" s="9"/>
      <c r="EW118" s="9"/>
      <c r="EX118" s="9"/>
    </row>
    <row r="119" spans="1:154" ht="20.25" hidden="1" x14ac:dyDescent="0.2">
      <c r="A119" s="100"/>
      <c r="B119" s="99"/>
      <c r="C119" s="99"/>
      <c r="D119" s="99"/>
      <c r="E119" s="99"/>
      <c r="F119" s="99" t="s">
        <v>124</v>
      </c>
      <c r="G119" s="103" t="s">
        <v>282</v>
      </c>
      <c r="H119" s="143"/>
      <c r="I119" s="143"/>
      <c r="J119" s="143">
        <f t="shared" si="31"/>
        <v>0</v>
      </c>
      <c r="K119" s="140"/>
      <c r="L119" s="143"/>
      <c r="M119" s="144"/>
      <c r="N119" s="143"/>
      <c r="O119" s="145">
        <f t="shared" si="32"/>
        <v>0</v>
      </c>
      <c r="P119" s="145">
        <f t="shared" si="17"/>
        <v>0</v>
      </c>
      <c r="Q119" s="142"/>
      <c r="R119" s="43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9"/>
      <c r="DD119" s="9"/>
      <c r="DE119" s="9"/>
      <c r="DF119" s="9"/>
      <c r="DG119" s="9"/>
      <c r="DH119" s="9"/>
      <c r="DI119" s="9"/>
      <c r="DJ119" s="9"/>
      <c r="DK119" s="9"/>
      <c r="DL119" s="9"/>
      <c r="DM119" s="9"/>
      <c r="DN119" s="9"/>
      <c r="DO119" s="9"/>
      <c r="DP119" s="9"/>
      <c r="DQ119" s="9"/>
      <c r="DR119" s="9"/>
      <c r="DS119" s="9"/>
      <c r="DT119" s="9"/>
      <c r="DU119" s="9"/>
      <c r="DV119" s="9"/>
      <c r="DW119" s="9"/>
      <c r="DX119" s="9"/>
      <c r="DY119" s="9"/>
      <c r="DZ119" s="9"/>
      <c r="EA119" s="9"/>
      <c r="EB119" s="9"/>
      <c r="EC119" s="9"/>
      <c r="ED119" s="9"/>
      <c r="EE119" s="9"/>
      <c r="EF119" s="9"/>
      <c r="EG119" s="9"/>
      <c r="EH119" s="9"/>
      <c r="EI119" s="9"/>
      <c r="EJ119" s="9"/>
      <c r="EK119" s="9"/>
      <c r="EL119" s="9"/>
      <c r="EM119" s="9"/>
      <c r="EN119" s="9"/>
      <c r="EO119" s="9"/>
      <c r="EP119" s="9"/>
      <c r="EQ119" s="9"/>
      <c r="ER119" s="9"/>
      <c r="ES119" s="9"/>
      <c r="ET119" s="9"/>
      <c r="EU119" s="9"/>
      <c r="EV119" s="9"/>
      <c r="EW119" s="9"/>
      <c r="EX119" s="9"/>
    </row>
    <row r="120" spans="1:154" ht="20.25" hidden="1" x14ac:dyDescent="0.2">
      <c r="A120" s="100"/>
      <c r="B120" s="99"/>
      <c r="C120" s="99"/>
      <c r="D120" s="99"/>
      <c r="E120" s="99"/>
      <c r="F120" s="99" t="s">
        <v>115</v>
      </c>
      <c r="G120" s="103" t="s">
        <v>295</v>
      </c>
      <c r="H120" s="143"/>
      <c r="I120" s="143"/>
      <c r="J120" s="143">
        <f t="shared" si="31"/>
        <v>0</v>
      </c>
      <c r="K120" s="140"/>
      <c r="L120" s="143"/>
      <c r="M120" s="144"/>
      <c r="N120" s="143"/>
      <c r="O120" s="145">
        <f t="shared" si="32"/>
        <v>0</v>
      </c>
      <c r="P120" s="145">
        <f t="shared" si="17"/>
        <v>0</v>
      </c>
      <c r="Q120" s="142"/>
      <c r="R120" s="43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9"/>
      <c r="DD120" s="9"/>
      <c r="DE120" s="9"/>
      <c r="DF120" s="9"/>
      <c r="DG120" s="9"/>
      <c r="DH120" s="9"/>
      <c r="DI120" s="9"/>
      <c r="DJ120" s="9"/>
      <c r="DK120" s="9"/>
      <c r="DL120" s="9"/>
      <c r="DM120" s="9"/>
      <c r="DN120" s="9"/>
      <c r="DO120" s="9"/>
      <c r="DP120" s="9"/>
      <c r="DQ120" s="9"/>
      <c r="DR120" s="9"/>
      <c r="DS120" s="9"/>
      <c r="DT120" s="9"/>
      <c r="DU120" s="9"/>
      <c r="DV120" s="9"/>
      <c r="DW120" s="9"/>
      <c r="DX120" s="9"/>
      <c r="DY120" s="9"/>
      <c r="DZ120" s="9"/>
      <c r="EA120" s="9"/>
      <c r="EB120" s="9"/>
      <c r="EC120" s="9"/>
      <c r="ED120" s="9"/>
      <c r="EE120" s="9"/>
      <c r="EF120" s="9"/>
      <c r="EG120" s="9"/>
      <c r="EH120" s="9"/>
      <c r="EI120" s="9"/>
      <c r="EJ120" s="9"/>
      <c r="EK120" s="9"/>
      <c r="EL120" s="9"/>
      <c r="EM120" s="9"/>
      <c r="EN120" s="9"/>
      <c r="EO120" s="9"/>
      <c r="EP120" s="9"/>
      <c r="EQ120" s="9"/>
      <c r="ER120" s="9"/>
      <c r="ES120" s="9"/>
      <c r="ET120" s="9"/>
      <c r="EU120" s="9"/>
      <c r="EV120" s="9"/>
      <c r="EW120" s="9"/>
      <c r="EX120" s="9"/>
    </row>
    <row r="121" spans="1:154" ht="20.25" hidden="1" x14ac:dyDescent="0.2">
      <c r="A121" s="100"/>
      <c r="B121" s="99"/>
      <c r="C121" s="99"/>
      <c r="D121" s="99"/>
      <c r="E121" s="99"/>
      <c r="F121" s="99" t="s">
        <v>38</v>
      </c>
      <c r="G121" s="103" t="s">
        <v>296</v>
      </c>
      <c r="H121" s="143"/>
      <c r="I121" s="143"/>
      <c r="J121" s="143">
        <f t="shared" si="31"/>
        <v>0</v>
      </c>
      <c r="K121" s="140"/>
      <c r="L121" s="143"/>
      <c r="M121" s="144"/>
      <c r="N121" s="143"/>
      <c r="O121" s="145">
        <f t="shared" si="32"/>
        <v>0</v>
      </c>
      <c r="P121" s="145">
        <f t="shared" si="17"/>
        <v>0</v>
      </c>
      <c r="Q121" s="142"/>
      <c r="R121" s="43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9"/>
      <c r="DD121" s="9"/>
      <c r="DE121" s="9"/>
      <c r="DF121" s="9"/>
      <c r="DG121" s="9"/>
      <c r="DH121" s="9"/>
      <c r="DI121" s="9"/>
      <c r="DJ121" s="9"/>
      <c r="DK121" s="9"/>
      <c r="DL121" s="9"/>
      <c r="DM121" s="9"/>
      <c r="DN121" s="9"/>
      <c r="DO121" s="9"/>
      <c r="DP121" s="9"/>
      <c r="DQ121" s="9"/>
      <c r="DR121" s="9"/>
      <c r="DS121" s="9"/>
      <c r="DT121" s="9"/>
      <c r="DU121" s="9"/>
      <c r="DV121" s="9"/>
      <c r="DW121" s="9"/>
      <c r="DX121" s="9"/>
      <c r="DY121" s="9"/>
      <c r="DZ121" s="9"/>
      <c r="EA121" s="9"/>
      <c r="EB121" s="9"/>
      <c r="EC121" s="9"/>
      <c r="ED121" s="9"/>
      <c r="EE121" s="9"/>
      <c r="EF121" s="9"/>
      <c r="EG121" s="9"/>
      <c r="EH121" s="9"/>
      <c r="EI121" s="9"/>
      <c r="EJ121" s="9"/>
      <c r="EK121" s="9"/>
      <c r="EL121" s="9"/>
      <c r="EM121" s="9"/>
      <c r="EN121" s="9"/>
      <c r="EO121" s="9"/>
      <c r="EP121" s="9"/>
      <c r="EQ121" s="9"/>
      <c r="ER121" s="9"/>
      <c r="ES121" s="9"/>
      <c r="ET121" s="9"/>
      <c r="EU121" s="9"/>
      <c r="EV121" s="9"/>
      <c r="EW121" s="9"/>
      <c r="EX121" s="9"/>
    </row>
    <row r="122" spans="1:154" ht="20.25" hidden="1" x14ac:dyDescent="0.2">
      <c r="A122" s="100"/>
      <c r="B122" s="99"/>
      <c r="C122" s="99"/>
      <c r="D122" s="99"/>
      <c r="E122" s="99"/>
      <c r="F122" s="99" t="s">
        <v>88</v>
      </c>
      <c r="G122" s="103" t="s">
        <v>285</v>
      </c>
      <c r="H122" s="143"/>
      <c r="I122" s="143"/>
      <c r="J122" s="143">
        <f t="shared" si="31"/>
        <v>0</v>
      </c>
      <c r="K122" s="140"/>
      <c r="L122" s="143"/>
      <c r="M122" s="144"/>
      <c r="N122" s="143"/>
      <c r="O122" s="145">
        <f t="shared" si="32"/>
        <v>0</v>
      </c>
      <c r="P122" s="145">
        <f t="shared" si="17"/>
        <v>0</v>
      </c>
      <c r="Q122" s="142"/>
      <c r="R122" s="43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9"/>
      <c r="DD122" s="9"/>
      <c r="DE122" s="9"/>
      <c r="DF122" s="9"/>
      <c r="DG122" s="9"/>
      <c r="DH122" s="9"/>
      <c r="DI122" s="9"/>
      <c r="DJ122" s="9"/>
      <c r="DK122" s="9"/>
      <c r="DL122" s="9"/>
      <c r="DM122" s="9"/>
      <c r="DN122" s="9"/>
      <c r="DO122" s="9"/>
      <c r="DP122" s="9"/>
      <c r="DQ122" s="9"/>
      <c r="DR122" s="9"/>
      <c r="DS122" s="9"/>
      <c r="DT122" s="9"/>
      <c r="DU122" s="9"/>
      <c r="DV122" s="9"/>
      <c r="DW122" s="9"/>
      <c r="DX122" s="9"/>
      <c r="DY122" s="9"/>
      <c r="DZ122" s="9"/>
      <c r="EA122" s="9"/>
      <c r="EB122" s="9"/>
      <c r="EC122" s="9"/>
      <c r="ED122" s="9"/>
      <c r="EE122" s="9"/>
      <c r="EF122" s="9"/>
      <c r="EG122" s="9"/>
      <c r="EH122" s="9"/>
      <c r="EI122" s="9"/>
      <c r="EJ122" s="9"/>
      <c r="EK122" s="9"/>
      <c r="EL122" s="9"/>
      <c r="EM122" s="9"/>
      <c r="EN122" s="9"/>
      <c r="EO122" s="9"/>
      <c r="EP122" s="9"/>
      <c r="EQ122" s="9"/>
      <c r="ER122" s="9"/>
      <c r="ES122" s="9"/>
      <c r="ET122" s="9"/>
      <c r="EU122" s="9"/>
      <c r="EV122" s="9"/>
      <c r="EW122" s="9"/>
      <c r="EX122" s="9"/>
    </row>
    <row r="123" spans="1:154" ht="20.25" hidden="1" x14ac:dyDescent="0.2">
      <c r="A123" s="100"/>
      <c r="B123" s="99"/>
      <c r="C123" s="99"/>
      <c r="D123" s="99"/>
      <c r="E123" s="99"/>
      <c r="F123" s="99">
        <v>11</v>
      </c>
      <c r="G123" s="103" t="s">
        <v>286</v>
      </c>
      <c r="H123" s="143"/>
      <c r="I123" s="143"/>
      <c r="J123" s="143">
        <f t="shared" si="31"/>
        <v>0</v>
      </c>
      <c r="K123" s="140"/>
      <c r="L123" s="143"/>
      <c r="M123" s="144"/>
      <c r="N123" s="143"/>
      <c r="O123" s="145">
        <f t="shared" si="32"/>
        <v>0</v>
      </c>
      <c r="P123" s="145">
        <f t="shared" si="17"/>
        <v>0</v>
      </c>
      <c r="Q123" s="142"/>
      <c r="R123" s="43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9"/>
      <c r="DD123" s="9"/>
      <c r="DE123" s="9"/>
      <c r="DF123" s="9"/>
      <c r="DG123" s="9"/>
      <c r="DH123" s="9"/>
      <c r="DI123" s="9"/>
      <c r="DJ123" s="9"/>
      <c r="DK123" s="9"/>
      <c r="DL123" s="9"/>
      <c r="DM123" s="9"/>
      <c r="DN123" s="9"/>
      <c r="DO123" s="9"/>
      <c r="DP123" s="9"/>
      <c r="DQ123" s="9"/>
      <c r="DR123" s="9"/>
      <c r="DS123" s="9"/>
      <c r="DT123" s="9"/>
      <c r="DU123" s="9"/>
      <c r="DV123" s="9"/>
      <c r="DW123" s="9"/>
      <c r="DX123" s="9"/>
      <c r="DY123" s="9"/>
      <c r="DZ123" s="9"/>
      <c r="EA123" s="9"/>
      <c r="EB123" s="9"/>
      <c r="EC123" s="9"/>
      <c r="ED123" s="9"/>
      <c r="EE123" s="9"/>
      <c r="EF123" s="9"/>
      <c r="EG123" s="9"/>
      <c r="EH123" s="9"/>
      <c r="EI123" s="9"/>
      <c r="EJ123" s="9"/>
      <c r="EK123" s="9"/>
      <c r="EL123" s="9"/>
      <c r="EM123" s="9"/>
      <c r="EN123" s="9"/>
      <c r="EO123" s="9"/>
      <c r="EP123" s="9"/>
      <c r="EQ123" s="9"/>
      <c r="ER123" s="9"/>
      <c r="ES123" s="9"/>
      <c r="ET123" s="9"/>
      <c r="EU123" s="9"/>
      <c r="EV123" s="9"/>
      <c r="EW123" s="9"/>
      <c r="EX123" s="9"/>
    </row>
    <row r="124" spans="1:154" ht="40.5" hidden="1" x14ac:dyDescent="0.2">
      <c r="A124" s="100"/>
      <c r="B124" s="99"/>
      <c r="C124" s="99"/>
      <c r="D124" s="99"/>
      <c r="E124" s="99"/>
      <c r="F124" s="99">
        <v>12</v>
      </c>
      <c r="G124" s="103" t="s">
        <v>297</v>
      </c>
      <c r="H124" s="143"/>
      <c r="I124" s="143"/>
      <c r="J124" s="143">
        <f t="shared" si="31"/>
        <v>0</v>
      </c>
      <c r="K124" s="140"/>
      <c r="L124" s="143"/>
      <c r="M124" s="144"/>
      <c r="N124" s="143"/>
      <c r="O124" s="145">
        <f t="shared" si="32"/>
        <v>0</v>
      </c>
      <c r="P124" s="145">
        <f t="shared" si="17"/>
        <v>0</v>
      </c>
      <c r="Q124" s="142"/>
      <c r="R124" s="43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9"/>
      <c r="DD124" s="9"/>
      <c r="DE124" s="9"/>
      <c r="DF124" s="9"/>
      <c r="DG124" s="9"/>
      <c r="DH124" s="9"/>
      <c r="DI124" s="9"/>
      <c r="DJ124" s="9"/>
      <c r="DK124" s="9"/>
      <c r="DL124" s="9"/>
      <c r="DM124" s="9"/>
      <c r="DN124" s="9"/>
      <c r="DO124" s="9"/>
      <c r="DP124" s="9"/>
      <c r="DQ124" s="9"/>
      <c r="DR124" s="9"/>
      <c r="DS124" s="9"/>
      <c r="DT124" s="9"/>
      <c r="DU124" s="9"/>
      <c r="DV124" s="9"/>
      <c r="DW124" s="9"/>
      <c r="DX124" s="9"/>
      <c r="DY124" s="9"/>
      <c r="DZ124" s="9"/>
      <c r="EA124" s="9"/>
      <c r="EB124" s="9"/>
      <c r="EC124" s="9"/>
      <c r="ED124" s="9"/>
      <c r="EE124" s="9"/>
      <c r="EF124" s="9"/>
      <c r="EG124" s="9"/>
      <c r="EH124" s="9"/>
      <c r="EI124" s="9"/>
      <c r="EJ124" s="9"/>
      <c r="EK124" s="9"/>
      <c r="EL124" s="9"/>
      <c r="EM124" s="9"/>
      <c r="EN124" s="9"/>
      <c r="EO124" s="9"/>
      <c r="EP124" s="9"/>
      <c r="EQ124" s="9"/>
      <c r="ER124" s="9"/>
      <c r="ES124" s="9"/>
      <c r="ET124" s="9"/>
      <c r="EU124" s="9"/>
      <c r="EV124" s="9"/>
      <c r="EW124" s="9"/>
      <c r="EX124" s="9"/>
    </row>
    <row r="125" spans="1:154" ht="20.25" hidden="1" x14ac:dyDescent="0.2">
      <c r="A125" s="100"/>
      <c r="B125" s="99"/>
      <c r="C125" s="99"/>
      <c r="D125" s="99"/>
      <c r="E125" s="99"/>
      <c r="F125" s="99">
        <v>13</v>
      </c>
      <c r="G125" s="103" t="s">
        <v>298</v>
      </c>
      <c r="H125" s="143"/>
      <c r="I125" s="143"/>
      <c r="J125" s="143">
        <f t="shared" si="31"/>
        <v>0</v>
      </c>
      <c r="K125" s="140"/>
      <c r="L125" s="143"/>
      <c r="M125" s="144"/>
      <c r="N125" s="143"/>
      <c r="O125" s="145">
        <f t="shared" si="32"/>
        <v>0</v>
      </c>
      <c r="P125" s="145">
        <f t="shared" si="17"/>
        <v>0</v>
      </c>
      <c r="Q125" s="142"/>
      <c r="R125" s="43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9"/>
      <c r="DD125" s="9"/>
      <c r="DE125" s="9"/>
      <c r="DF125" s="9"/>
      <c r="DG125" s="9"/>
      <c r="DH125" s="9"/>
      <c r="DI125" s="9"/>
      <c r="DJ125" s="9"/>
      <c r="DK125" s="9"/>
      <c r="DL125" s="9"/>
      <c r="DM125" s="9"/>
      <c r="DN125" s="9"/>
      <c r="DO125" s="9"/>
      <c r="DP125" s="9"/>
      <c r="DQ125" s="9"/>
      <c r="DR125" s="9"/>
      <c r="DS125" s="9"/>
      <c r="DT125" s="9"/>
      <c r="DU125" s="9"/>
      <c r="DV125" s="9"/>
      <c r="DW125" s="9"/>
      <c r="DX125" s="9"/>
      <c r="DY125" s="9"/>
      <c r="DZ125" s="9"/>
      <c r="EA125" s="9"/>
      <c r="EB125" s="9"/>
      <c r="EC125" s="9"/>
      <c r="ED125" s="9"/>
      <c r="EE125" s="9"/>
      <c r="EF125" s="9"/>
      <c r="EG125" s="9"/>
      <c r="EH125" s="9"/>
      <c r="EI125" s="9"/>
      <c r="EJ125" s="9"/>
      <c r="EK125" s="9"/>
      <c r="EL125" s="9"/>
      <c r="EM125" s="9"/>
      <c r="EN125" s="9"/>
      <c r="EO125" s="9"/>
      <c r="EP125" s="9"/>
      <c r="EQ125" s="9"/>
      <c r="ER125" s="9"/>
      <c r="ES125" s="9"/>
      <c r="ET125" s="9"/>
      <c r="EU125" s="9"/>
      <c r="EV125" s="9"/>
      <c r="EW125" s="9"/>
      <c r="EX125" s="9"/>
    </row>
    <row r="126" spans="1:154" ht="20.25" hidden="1" x14ac:dyDescent="0.2">
      <c r="A126" s="100"/>
      <c r="B126" s="99"/>
      <c r="C126" s="99"/>
      <c r="D126" s="99"/>
      <c r="E126" s="99"/>
      <c r="F126" s="99">
        <v>14</v>
      </c>
      <c r="G126" s="103" t="s">
        <v>272</v>
      </c>
      <c r="H126" s="143"/>
      <c r="I126" s="143"/>
      <c r="J126" s="143">
        <f t="shared" si="31"/>
        <v>0</v>
      </c>
      <c r="K126" s="140"/>
      <c r="L126" s="143"/>
      <c r="M126" s="144"/>
      <c r="N126" s="143"/>
      <c r="O126" s="145">
        <f t="shared" si="32"/>
        <v>0</v>
      </c>
      <c r="P126" s="145">
        <f t="shared" si="17"/>
        <v>0</v>
      </c>
      <c r="Q126" s="142"/>
      <c r="R126" s="43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9"/>
      <c r="DD126" s="9"/>
      <c r="DE126" s="9"/>
      <c r="DF126" s="9"/>
      <c r="DG126" s="9"/>
      <c r="DH126" s="9"/>
      <c r="DI126" s="9"/>
      <c r="DJ126" s="9"/>
      <c r="DK126" s="9"/>
      <c r="DL126" s="9"/>
      <c r="DM126" s="9"/>
      <c r="DN126" s="9"/>
      <c r="DO126" s="9"/>
      <c r="DP126" s="9"/>
      <c r="DQ126" s="9"/>
      <c r="DR126" s="9"/>
      <c r="DS126" s="9"/>
      <c r="DT126" s="9"/>
      <c r="DU126" s="9"/>
      <c r="DV126" s="9"/>
      <c r="DW126" s="9"/>
      <c r="DX126" s="9"/>
      <c r="DY126" s="9"/>
      <c r="DZ126" s="9"/>
      <c r="EA126" s="9"/>
      <c r="EB126" s="9"/>
      <c r="EC126" s="9"/>
      <c r="ED126" s="9"/>
      <c r="EE126" s="9"/>
      <c r="EF126" s="9"/>
      <c r="EG126" s="9"/>
      <c r="EH126" s="9"/>
      <c r="EI126" s="9"/>
      <c r="EJ126" s="9"/>
      <c r="EK126" s="9"/>
      <c r="EL126" s="9"/>
      <c r="EM126" s="9"/>
      <c r="EN126" s="9"/>
      <c r="EO126" s="9"/>
      <c r="EP126" s="9"/>
      <c r="EQ126" s="9"/>
      <c r="ER126" s="9"/>
      <c r="ES126" s="9"/>
      <c r="ET126" s="9"/>
      <c r="EU126" s="9"/>
      <c r="EV126" s="9"/>
      <c r="EW126" s="9"/>
      <c r="EX126" s="9"/>
    </row>
    <row r="127" spans="1:154" ht="40.5" hidden="1" x14ac:dyDescent="0.2">
      <c r="A127" s="100"/>
      <c r="B127" s="99"/>
      <c r="C127" s="99"/>
      <c r="D127" s="99"/>
      <c r="E127" s="99"/>
      <c r="F127" s="99">
        <v>15</v>
      </c>
      <c r="G127" s="103" t="s">
        <v>299</v>
      </c>
      <c r="H127" s="143"/>
      <c r="I127" s="143"/>
      <c r="J127" s="143">
        <f t="shared" si="31"/>
        <v>0</v>
      </c>
      <c r="K127" s="140"/>
      <c r="L127" s="143"/>
      <c r="M127" s="144"/>
      <c r="N127" s="143"/>
      <c r="O127" s="145">
        <f t="shared" si="32"/>
        <v>0</v>
      </c>
      <c r="P127" s="145">
        <f t="shared" si="17"/>
        <v>0</v>
      </c>
      <c r="Q127" s="142"/>
      <c r="R127" s="43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9"/>
      <c r="DD127" s="9"/>
      <c r="DE127" s="9"/>
      <c r="DF127" s="9"/>
      <c r="DG127" s="9"/>
      <c r="DH127" s="9"/>
      <c r="DI127" s="9"/>
      <c r="DJ127" s="9"/>
      <c r="DK127" s="9"/>
      <c r="DL127" s="9"/>
      <c r="DM127" s="9"/>
      <c r="DN127" s="9"/>
      <c r="DO127" s="9"/>
      <c r="DP127" s="9"/>
      <c r="DQ127" s="9"/>
      <c r="DR127" s="9"/>
      <c r="DS127" s="9"/>
      <c r="DT127" s="9"/>
      <c r="DU127" s="9"/>
      <c r="DV127" s="9"/>
      <c r="DW127" s="9"/>
      <c r="DX127" s="9"/>
      <c r="DY127" s="9"/>
      <c r="DZ127" s="9"/>
      <c r="EA127" s="9"/>
      <c r="EB127" s="9"/>
      <c r="EC127" s="9"/>
      <c r="ED127" s="9"/>
      <c r="EE127" s="9"/>
      <c r="EF127" s="9"/>
      <c r="EG127" s="9"/>
      <c r="EH127" s="9"/>
      <c r="EI127" s="9"/>
      <c r="EJ127" s="9"/>
      <c r="EK127" s="9"/>
      <c r="EL127" s="9"/>
      <c r="EM127" s="9"/>
      <c r="EN127" s="9"/>
      <c r="EO127" s="9"/>
      <c r="EP127" s="9"/>
      <c r="EQ127" s="9"/>
      <c r="ER127" s="9"/>
      <c r="ES127" s="9"/>
      <c r="ET127" s="9"/>
      <c r="EU127" s="9"/>
      <c r="EV127" s="9"/>
      <c r="EW127" s="9"/>
      <c r="EX127" s="9"/>
    </row>
    <row r="128" spans="1:154" ht="20.25" x14ac:dyDescent="0.2">
      <c r="A128" s="100"/>
      <c r="B128" s="99"/>
      <c r="C128" s="99"/>
      <c r="D128" s="99"/>
      <c r="E128" s="99"/>
      <c r="F128" s="99">
        <v>17</v>
      </c>
      <c r="G128" s="103" t="s">
        <v>274</v>
      </c>
      <c r="H128" s="143"/>
      <c r="I128" s="143"/>
      <c r="J128" s="143">
        <f t="shared" si="31"/>
        <v>0</v>
      </c>
      <c r="K128" s="140"/>
      <c r="L128" s="143"/>
      <c r="M128" s="144"/>
      <c r="N128" s="143"/>
      <c r="O128" s="145">
        <f t="shared" si="32"/>
        <v>0</v>
      </c>
      <c r="P128" s="145">
        <f t="shared" si="17"/>
        <v>0</v>
      </c>
      <c r="Q128" s="142"/>
      <c r="R128" s="43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9"/>
      <c r="DD128" s="9"/>
      <c r="DE128" s="9"/>
      <c r="DF128" s="9"/>
      <c r="DG128" s="9"/>
      <c r="DH128" s="9"/>
      <c r="DI128" s="9"/>
      <c r="DJ128" s="9"/>
      <c r="DK128" s="9"/>
      <c r="DL128" s="9"/>
      <c r="DM128" s="9"/>
      <c r="DN128" s="9"/>
      <c r="DO128" s="9"/>
      <c r="DP128" s="9"/>
      <c r="DQ128" s="9"/>
      <c r="DR128" s="9"/>
      <c r="DS128" s="9"/>
      <c r="DT128" s="9"/>
      <c r="DU128" s="9"/>
      <c r="DV128" s="9"/>
      <c r="DW128" s="9"/>
      <c r="DX128" s="9"/>
      <c r="DY128" s="9"/>
      <c r="DZ128" s="9"/>
      <c r="EA128" s="9"/>
      <c r="EB128" s="9"/>
      <c r="EC128" s="9"/>
      <c r="ED128" s="9"/>
      <c r="EE128" s="9"/>
      <c r="EF128" s="9"/>
      <c r="EG128" s="9"/>
      <c r="EH128" s="9"/>
      <c r="EI128" s="9"/>
      <c r="EJ128" s="9"/>
      <c r="EK128" s="9"/>
      <c r="EL128" s="9"/>
      <c r="EM128" s="9"/>
      <c r="EN128" s="9"/>
      <c r="EO128" s="9"/>
      <c r="EP128" s="9"/>
      <c r="EQ128" s="9"/>
      <c r="ER128" s="9"/>
      <c r="ES128" s="9"/>
      <c r="ET128" s="9"/>
      <c r="EU128" s="9"/>
      <c r="EV128" s="9"/>
      <c r="EW128" s="9"/>
      <c r="EX128" s="9"/>
    </row>
    <row r="129" spans="1:154" ht="20.25" x14ac:dyDescent="0.2">
      <c r="A129" s="100"/>
      <c r="B129" s="99"/>
      <c r="C129" s="99"/>
      <c r="D129" s="99"/>
      <c r="E129" s="99"/>
      <c r="F129" s="99" t="s">
        <v>90</v>
      </c>
      <c r="G129" s="103" t="s">
        <v>273</v>
      </c>
      <c r="H129" s="143"/>
      <c r="I129" s="143"/>
      <c r="J129" s="143">
        <f t="shared" si="31"/>
        <v>0</v>
      </c>
      <c r="K129" s="140"/>
      <c r="L129" s="143"/>
      <c r="M129" s="144"/>
      <c r="N129" s="143"/>
      <c r="O129" s="145">
        <f t="shared" si="32"/>
        <v>0</v>
      </c>
      <c r="P129" s="145">
        <f t="shared" si="17"/>
        <v>0</v>
      </c>
      <c r="Q129" s="142"/>
      <c r="R129" s="43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B129" s="9"/>
      <c r="EC129" s="9"/>
      <c r="ED129" s="9"/>
      <c r="EE129" s="9"/>
      <c r="EF129" s="9"/>
      <c r="EG129" s="9"/>
      <c r="EH129" s="9"/>
      <c r="EI129" s="9"/>
      <c r="EJ129" s="9"/>
      <c r="EK129" s="9"/>
      <c r="EL129" s="9"/>
      <c r="EM129" s="9"/>
      <c r="EN129" s="9"/>
      <c r="EO129" s="9"/>
      <c r="EP129" s="9"/>
      <c r="EQ129" s="9"/>
      <c r="ER129" s="9"/>
      <c r="ES129" s="9"/>
      <c r="ET129" s="9"/>
      <c r="EU129" s="9"/>
      <c r="EV129" s="9"/>
      <c r="EW129" s="9"/>
      <c r="EX129" s="9"/>
    </row>
    <row r="130" spans="1:154" ht="20.25" x14ac:dyDescent="0.2">
      <c r="A130" s="100"/>
      <c r="B130" s="99"/>
      <c r="C130" s="99"/>
      <c r="D130" s="99"/>
      <c r="E130" s="146" t="s">
        <v>55</v>
      </c>
      <c r="F130" s="89"/>
      <c r="G130" s="101" t="s">
        <v>116</v>
      </c>
      <c r="H130" s="139">
        <f>H131</f>
        <v>0</v>
      </c>
      <c r="I130" s="139">
        <f>I131</f>
        <v>0</v>
      </c>
      <c r="J130" s="143">
        <f t="shared" si="31"/>
        <v>0</v>
      </c>
      <c r="K130" s="140"/>
      <c r="L130" s="139">
        <f>L131</f>
        <v>0</v>
      </c>
      <c r="M130" s="121">
        <f>M131</f>
        <v>0</v>
      </c>
      <c r="N130" s="139">
        <f>N131</f>
        <v>0</v>
      </c>
      <c r="O130" s="141">
        <f>O131</f>
        <v>0</v>
      </c>
      <c r="P130" s="141">
        <f t="shared" si="17"/>
        <v>0</v>
      </c>
      <c r="Q130" s="142"/>
      <c r="R130" s="43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9"/>
      <c r="DD130" s="9"/>
      <c r="DE130" s="9"/>
      <c r="DF130" s="9"/>
      <c r="DG130" s="9"/>
      <c r="DH130" s="9"/>
      <c r="DI130" s="9"/>
      <c r="DJ130" s="9"/>
      <c r="DK130" s="9"/>
      <c r="DL130" s="9"/>
      <c r="DM130" s="9"/>
      <c r="DN130" s="9"/>
      <c r="DO130" s="9"/>
      <c r="DP130" s="9"/>
      <c r="DQ130" s="9"/>
      <c r="DR130" s="9"/>
      <c r="DS130" s="9"/>
      <c r="DT130" s="9"/>
      <c r="DU130" s="9"/>
      <c r="DV130" s="9"/>
      <c r="DW130" s="9"/>
      <c r="DX130" s="9"/>
      <c r="DY130" s="9"/>
      <c r="DZ130" s="9"/>
      <c r="EA130" s="9"/>
      <c r="EB130" s="9"/>
      <c r="EC130" s="9"/>
      <c r="ED130" s="9"/>
      <c r="EE130" s="9"/>
      <c r="EF130" s="9"/>
      <c r="EG130" s="9"/>
      <c r="EH130" s="9"/>
      <c r="EI130" s="9"/>
      <c r="EJ130" s="9"/>
      <c r="EK130" s="9"/>
      <c r="EL130" s="9"/>
      <c r="EM130" s="9"/>
      <c r="EN130" s="9"/>
      <c r="EO130" s="9"/>
      <c r="EP130" s="9"/>
      <c r="EQ130" s="9"/>
      <c r="ER130" s="9"/>
      <c r="ES130" s="9"/>
      <c r="ET130" s="9"/>
      <c r="EU130" s="9"/>
      <c r="EV130" s="9"/>
      <c r="EW130" s="9"/>
      <c r="EX130" s="9"/>
    </row>
    <row r="131" spans="1:154" ht="20.25" x14ac:dyDescent="0.2">
      <c r="A131" s="100"/>
      <c r="B131" s="99"/>
      <c r="C131" s="99"/>
      <c r="D131" s="99"/>
      <c r="E131" s="99"/>
      <c r="F131" s="147" t="s">
        <v>104</v>
      </c>
      <c r="G131" s="103" t="s">
        <v>117</v>
      </c>
      <c r="H131" s="143"/>
      <c r="I131" s="143"/>
      <c r="J131" s="143">
        <f t="shared" si="31"/>
        <v>0</v>
      </c>
      <c r="K131" s="140"/>
      <c r="L131" s="143"/>
      <c r="M131" s="144"/>
      <c r="N131" s="143"/>
      <c r="O131" s="145">
        <f t="shared" si="32"/>
        <v>0</v>
      </c>
      <c r="P131" s="145">
        <f t="shared" si="17"/>
        <v>0</v>
      </c>
      <c r="Q131" s="142"/>
      <c r="R131" s="43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9"/>
      <c r="DD131" s="9"/>
      <c r="DE131" s="9"/>
      <c r="DF131" s="9"/>
      <c r="DG131" s="9"/>
      <c r="DH131" s="9"/>
      <c r="DI131" s="9"/>
      <c r="DJ131" s="9"/>
      <c r="DK131" s="9"/>
      <c r="DL131" s="9"/>
      <c r="DM131" s="9"/>
      <c r="DN131" s="9"/>
      <c r="DO131" s="9"/>
      <c r="DP131" s="9"/>
      <c r="DQ131" s="9"/>
      <c r="DR131" s="9"/>
      <c r="DS131" s="9"/>
      <c r="DT131" s="9"/>
      <c r="DU131" s="9"/>
      <c r="DV131" s="9"/>
      <c r="DW131" s="9"/>
      <c r="DX131" s="9"/>
      <c r="DY131" s="9"/>
      <c r="DZ131" s="9"/>
      <c r="EA131" s="9"/>
      <c r="EB131" s="9"/>
      <c r="EC131" s="9"/>
      <c r="ED131" s="9"/>
      <c r="EE131" s="9"/>
      <c r="EF131" s="9"/>
      <c r="EG131" s="9"/>
      <c r="EH131" s="9"/>
      <c r="EI131" s="9"/>
      <c r="EJ131" s="9"/>
      <c r="EK131" s="9"/>
      <c r="EL131" s="9"/>
      <c r="EM131" s="9"/>
      <c r="EN131" s="9"/>
      <c r="EO131" s="9"/>
      <c r="EP131" s="9"/>
      <c r="EQ131" s="9"/>
      <c r="ER131" s="9"/>
      <c r="ES131" s="9"/>
      <c r="ET131" s="9"/>
      <c r="EU131" s="9"/>
      <c r="EV131" s="9"/>
      <c r="EW131" s="9"/>
      <c r="EX131" s="9"/>
    </row>
    <row r="132" spans="1:154" ht="20.25" x14ac:dyDescent="0.2">
      <c r="A132" s="88"/>
      <c r="B132" s="89"/>
      <c r="C132" s="89"/>
      <c r="D132" s="89"/>
      <c r="E132" s="89" t="s">
        <v>43</v>
      </c>
      <c r="F132" s="89"/>
      <c r="G132" s="101" t="s">
        <v>118</v>
      </c>
      <c r="H132" s="139">
        <f>H133+H134+H135+H136+H137+H138</f>
        <v>0</v>
      </c>
      <c r="I132" s="139">
        <f>I133+I134+I135+I136+I137+I138</f>
        <v>0</v>
      </c>
      <c r="J132" s="143">
        <f t="shared" si="31"/>
        <v>0</v>
      </c>
      <c r="K132" s="140"/>
      <c r="L132" s="139">
        <f>L133+L134+L135+L136+L137+L138</f>
        <v>0</v>
      </c>
      <c r="M132" s="121">
        <f>M133+M134+M135+M136+M137+M138</f>
        <v>0</v>
      </c>
      <c r="N132" s="139">
        <f>N133+N134+N135+N136+N137+N138</f>
        <v>0</v>
      </c>
      <c r="O132" s="141">
        <f>O133+O134+O135+O136+O137+O138</f>
        <v>0</v>
      </c>
      <c r="P132" s="141">
        <f t="shared" ref="P132:P195" si="33">L132-O132</f>
        <v>0</v>
      </c>
      <c r="Q132" s="142"/>
      <c r="R132" s="43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9"/>
      <c r="DD132" s="9"/>
      <c r="DE132" s="9"/>
      <c r="DF132" s="9"/>
      <c r="DG132" s="9"/>
      <c r="DH132" s="9"/>
      <c r="DI132" s="9"/>
      <c r="DJ132" s="9"/>
      <c r="DK132" s="9"/>
      <c r="DL132" s="9"/>
      <c r="DM132" s="9"/>
      <c r="DN132" s="9"/>
      <c r="DO132" s="9"/>
      <c r="DP132" s="9"/>
      <c r="DQ132" s="9"/>
      <c r="DR132" s="9"/>
      <c r="DS132" s="9"/>
      <c r="DT132" s="9"/>
      <c r="DU132" s="9"/>
      <c r="DV132" s="9"/>
      <c r="DW132" s="9"/>
      <c r="DX132" s="9"/>
      <c r="DY132" s="9"/>
      <c r="DZ132" s="9"/>
      <c r="EA132" s="9"/>
      <c r="EB132" s="9"/>
      <c r="EC132" s="9"/>
      <c r="ED132" s="9"/>
      <c r="EE132" s="9"/>
      <c r="EF132" s="9"/>
      <c r="EG132" s="9"/>
      <c r="EH132" s="9"/>
      <c r="EI132" s="9"/>
      <c r="EJ132" s="9"/>
      <c r="EK132" s="9"/>
      <c r="EL132" s="9"/>
      <c r="EM132" s="9"/>
      <c r="EN132" s="9"/>
      <c r="EO132" s="9"/>
      <c r="EP132" s="9"/>
      <c r="EQ132" s="9"/>
      <c r="ER132" s="9"/>
      <c r="ES132" s="9"/>
      <c r="ET132" s="9"/>
      <c r="EU132" s="9"/>
      <c r="EV132" s="9"/>
      <c r="EW132" s="9"/>
      <c r="EX132" s="9"/>
    </row>
    <row r="133" spans="1:154" ht="20.25" hidden="1" x14ac:dyDescent="0.2">
      <c r="A133" s="100"/>
      <c r="B133" s="99"/>
      <c r="C133" s="99"/>
      <c r="D133" s="99"/>
      <c r="E133" s="99"/>
      <c r="F133" s="99" t="s">
        <v>32</v>
      </c>
      <c r="G133" s="103" t="s">
        <v>119</v>
      </c>
      <c r="H133" s="143"/>
      <c r="I133" s="143"/>
      <c r="J133" s="143">
        <f t="shared" si="31"/>
        <v>0</v>
      </c>
      <c r="K133" s="140"/>
      <c r="L133" s="143"/>
      <c r="M133" s="144"/>
      <c r="N133" s="143"/>
      <c r="O133" s="145">
        <f t="shared" si="32"/>
        <v>0</v>
      </c>
      <c r="P133" s="145">
        <f t="shared" si="33"/>
        <v>0</v>
      </c>
      <c r="Q133" s="142"/>
      <c r="R133" s="43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9"/>
      <c r="DD133" s="9"/>
      <c r="DE133" s="9"/>
      <c r="DF133" s="9"/>
      <c r="DG133" s="9"/>
      <c r="DH133" s="9"/>
      <c r="DI133" s="9"/>
      <c r="DJ133" s="9"/>
      <c r="DK133" s="9"/>
      <c r="DL133" s="9"/>
      <c r="DM133" s="9"/>
      <c r="DN133" s="9"/>
      <c r="DO133" s="9"/>
      <c r="DP133" s="9"/>
      <c r="DQ133" s="9"/>
      <c r="DR133" s="9"/>
      <c r="DS133" s="9"/>
      <c r="DT133" s="9"/>
      <c r="DU133" s="9"/>
      <c r="DV133" s="9"/>
      <c r="DW133" s="9"/>
      <c r="DX133" s="9"/>
      <c r="DY133" s="9"/>
      <c r="DZ133" s="9"/>
      <c r="EA133" s="9"/>
      <c r="EB133" s="9"/>
      <c r="EC133" s="9"/>
      <c r="ED133" s="9"/>
      <c r="EE133" s="9"/>
      <c r="EF133" s="9"/>
      <c r="EG133" s="9"/>
      <c r="EH133" s="9"/>
      <c r="EI133" s="9"/>
      <c r="EJ133" s="9"/>
      <c r="EK133" s="9"/>
      <c r="EL133" s="9"/>
      <c r="EM133" s="9"/>
      <c r="EN133" s="9"/>
      <c r="EO133" s="9"/>
      <c r="EP133" s="9"/>
      <c r="EQ133" s="9"/>
      <c r="ER133" s="9"/>
      <c r="ES133" s="9"/>
      <c r="ET133" s="9"/>
      <c r="EU133" s="9"/>
      <c r="EV133" s="9"/>
      <c r="EW133" s="9"/>
      <c r="EX133" s="9"/>
    </row>
    <row r="134" spans="1:154" ht="20.25" hidden="1" x14ac:dyDescent="0.2">
      <c r="A134" s="100"/>
      <c r="B134" s="99"/>
      <c r="C134" s="99"/>
      <c r="D134" s="99"/>
      <c r="E134" s="99"/>
      <c r="F134" s="99" t="s">
        <v>30</v>
      </c>
      <c r="G134" s="103" t="s">
        <v>120</v>
      </c>
      <c r="H134" s="143"/>
      <c r="I134" s="143"/>
      <c r="J134" s="143">
        <f t="shared" si="31"/>
        <v>0</v>
      </c>
      <c r="K134" s="140"/>
      <c r="L134" s="143"/>
      <c r="M134" s="144"/>
      <c r="N134" s="143"/>
      <c r="O134" s="145">
        <f t="shared" si="32"/>
        <v>0</v>
      </c>
      <c r="P134" s="145">
        <f t="shared" si="33"/>
        <v>0</v>
      </c>
      <c r="Q134" s="142"/>
      <c r="R134" s="43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9"/>
      <c r="DD134" s="9"/>
      <c r="DE134" s="9"/>
      <c r="DF134" s="9"/>
      <c r="DG134" s="9"/>
      <c r="DH134" s="9"/>
      <c r="DI134" s="9"/>
      <c r="DJ134" s="9"/>
      <c r="DK134" s="9"/>
      <c r="DL134" s="9"/>
      <c r="DM134" s="9"/>
      <c r="DN134" s="9"/>
      <c r="DO134" s="9"/>
      <c r="DP134" s="9"/>
      <c r="DQ134" s="9"/>
      <c r="DR134" s="9"/>
      <c r="DS134" s="9"/>
      <c r="DT134" s="9"/>
      <c r="DU134" s="9"/>
      <c r="DV134" s="9"/>
      <c r="DW134" s="9"/>
      <c r="DX134" s="9"/>
      <c r="DY134" s="9"/>
      <c r="DZ134" s="9"/>
      <c r="EA134" s="9"/>
      <c r="EB134" s="9"/>
      <c r="EC134" s="9"/>
      <c r="ED134" s="9"/>
      <c r="EE134" s="9"/>
      <c r="EF134" s="9"/>
      <c r="EG134" s="9"/>
      <c r="EH134" s="9"/>
      <c r="EI134" s="9"/>
      <c r="EJ134" s="9"/>
      <c r="EK134" s="9"/>
      <c r="EL134" s="9"/>
      <c r="EM134" s="9"/>
      <c r="EN134" s="9"/>
      <c r="EO134" s="9"/>
      <c r="EP134" s="9"/>
      <c r="EQ134" s="9"/>
      <c r="ER134" s="9"/>
      <c r="ES134" s="9"/>
      <c r="ET134" s="9"/>
      <c r="EU134" s="9"/>
      <c r="EV134" s="9"/>
      <c r="EW134" s="9"/>
      <c r="EX134" s="9"/>
    </row>
    <row r="135" spans="1:154" ht="20.25" hidden="1" x14ac:dyDescent="0.2">
      <c r="A135" s="100"/>
      <c r="B135" s="99"/>
      <c r="C135" s="99"/>
      <c r="D135" s="99"/>
      <c r="E135" s="99"/>
      <c r="F135" s="99" t="s">
        <v>43</v>
      </c>
      <c r="G135" s="103" t="s">
        <v>121</v>
      </c>
      <c r="H135" s="143"/>
      <c r="I135" s="143"/>
      <c r="J135" s="143">
        <f t="shared" si="31"/>
        <v>0</v>
      </c>
      <c r="K135" s="140"/>
      <c r="L135" s="143"/>
      <c r="M135" s="144"/>
      <c r="N135" s="143"/>
      <c r="O135" s="145">
        <f t="shared" si="32"/>
        <v>0</v>
      </c>
      <c r="P135" s="145">
        <f t="shared" si="33"/>
        <v>0</v>
      </c>
      <c r="Q135" s="142"/>
      <c r="R135" s="43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9"/>
      <c r="DD135" s="9"/>
      <c r="DE135" s="9"/>
      <c r="DF135" s="9"/>
      <c r="DG135" s="9"/>
      <c r="DH135" s="9"/>
      <c r="DI135" s="9"/>
      <c r="DJ135" s="9"/>
      <c r="DK135" s="9"/>
      <c r="DL135" s="9"/>
      <c r="DM135" s="9"/>
      <c r="DN135" s="9"/>
      <c r="DO135" s="9"/>
      <c r="DP135" s="9"/>
      <c r="DQ135" s="9"/>
      <c r="DR135" s="9"/>
      <c r="DS135" s="9"/>
      <c r="DT135" s="9"/>
      <c r="DU135" s="9"/>
      <c r="DV135" s="9"/>
      <c r="DW135" s="9"/>
      <c r="DX135" s="9"/>
      <c r="DY135" s="9"/>
      <c r="DZ135" s="9"/>
      <c r="EA135" s="9"/>
      <c r="EB135" s="9"/>
      <c r="EC135" s="9"/>
      <c r="ED135" s="9"/>
      <c r="EE135" s="9"/>
      <c r="EF135" s="9"/>
      <c r="EG135" s="9"/>
      <c r="EH135" s="9"/>
      <c r="EI135" s="9"/>
      <c r="EJ135" s="9"/>
      <c r="EK135" s="9"/>
      <c r="EL135" s="9"/>
      <c r="EM135" s="9"/>
      <c r="EN135" s="9"/>
      <c r="EO135" s="9"/>
      <c r="EP135" s="9"/>
      <c r="EQ135" s="9"/>
      <c r="ER135" s="9"/>
      <c r="ES135" s="9"/>
      <c r="ET135" s="9"/>
      <c r="EU135" s="9"/>
      <c r="EV135" s="9"/>
      <c r="EW135" s="9"/>
      <c r="EX135" s="9"/>
    </row>
    <row r="136" spans="1:154" ht="40.5" hidden="1" x14ac:dyDescent="0.2">
      <c r="A136" s="100"/>
      <c r="B136" s="99"/>
      <c r="C136" s="99"/>
      <c r="D136" s="99"/>
      <c r="E136" s="99"/>
      <c r="F136" s="99" t="s">
        <v>22</v>
      </c>
      <c r="G136" s="103" t="s">
        <v>122</v>
      </c>
      <c r="H136" s="143"/>
      <c r="I136" s="143"/>
      <c r="J136" s="143">
        <f t="shared" si="31"/>
        <v>0</v>
      </c>
      <c r="K136" s="140"/>
      <c r="L136" s="143"/>
      <c r="M136" s="144"/>
      <c r="N136" s="143"/>
      <c r="O136" s="145">
        <f t="shared" si="32"/>
        <v>0</v>
      </c>
      <c r="P136" s="145">
        <f t="shared" si="33"/>
        <v>0</v>
      </c>
      <c r="Q136" s="142"/>
      <c r="R136" s="43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9"/>
      <c r="DD136" s="9"/>
      <c r="DE136" s="9"/>
      <c r="DF136" s="9"/>
      <c r="DG136" s="9"/>
      <c r="DH136" s="9"/>
      <c r="DI136" s="9"/>
      <c r="DJ136" s="9"/>
      <c r="DK136" s="9"/>
      <c r="DL136" s="9"/>
      <c r="DM136" s="9"/>
      <c r="DN136" s="9"/>
      <c r="DO136" s="9"/>
      <c r="DP136" s="9"/>
      <c r="DQ136" s="9"/>
      <c r="DR136" s="9"/>
      <c r="DS136" s="9"/>
      <c r="DT136" s="9"/>
      <c r="DU136" s="9"/>
      <c r="DV136" s="9"/>
      <c r="DW136" s="9"/>
      <c r="DX136" s="9"/>
      <c r="DY136" s="9"/>
      <c r="DZ136" s="9"/>
      <c r="EA136" s="9"/>
      <c r="EB136" s="9"/>
      <c r="EC136" s="9"/>
      <c r="ED136" s="9"/>
      <c r="EE136" s="9"/>
      <c r="EF136" s="9"/>
      <c r="EG136" s="9"/>
      <c r="EH136" s="9"/>
      <c r="EI136" s="9"/>
      <c r="EJ136" s="9"/>
      <c r="EK136" s="9"/>
      <c r="EL136" s="9"/>
      <c r="EM136" s="9"/>
      <c r="EN136" s="9"/>
      <c r="EO136" s="9"/>
      <c r="EP136" s="9"/>
      <c r="EQ136" s="9"/>
      <c r="ER136" s="9"/>
      <c r="ES136" s="9"/>
      <c r="ET136" s="9"/>
      <c r="EU136" s="9"/>
      <c r="EV136" s="9"/>
      <c r="EW136" s="9"/>
      <c r="EX136" s="9"/>
    </row>
    <row r="137" spans="1:154" ht="20.25" hidden="1" x14ac:dyDescent="0.2">
      <c r="A137" s="100"/>
      <c r="B137" s="99"/>
      <c r="C137" s="99"/>
      <c r="D137" s="99"/>
      <c r="E137" s="99"/>
      <c r="F137" s="99" t="s">
        <v>33</v>
      </c>
      <c r="G137" s="103" t="s">
        <v>123</v>
      </c>
      <c r="H137" s="143"/>
      <c r="I137" s="143"/>
      <c r="J137" s="143">
        <f t="shared" si="31"/>
        <v>0</v>
      </c>
      <c r="K137" s="140"/>
      <c r="L137" s="143"/>
      <c r="M137" s="144"/>
      <c r="N137" s="143"/>
      <c r="O137" s="145">
        <f t="shared" si="32"/>
        <v>0</v>
      </c>
      <c r="P137" s="145">
        <f t="shared" si="33"/>
        <v>0</v>
      </c>
      <c r="Q137" s="142"/>
      <c r="R137" s="43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9"/>
      <c r="DD137" s="9"/>
      <c r="DE137" s="9"/>
      <c r="DF137" s="9"/>
      <c r="DG137" s="9"/>
      <c r="DH137" s="9"/>
      <c r="DI137" s="9"/>
      <c r="DJ137" s="9"/>
      <c r="DK137" s="9"/>
      <c r="DL137" s="9"/>
      <c r="DM137" s="9"/>
      <c r="DN137" s="9"/>
      <c r="DO137" s="9"/>
      <c r="DP137" s="9"/>
      <c r="DQ137" s="9"/>
      <c r="DR137" s="9"/>
      <c r="DS137" s="9"/>
      <c r="DT137" s="9"/>
      <c r="DU137" s="9"/>
      <c r="DV137" s="9"/>
      <c r="DW137" s="9"/>
      <c r="DX137" s="9"/>
      <c r="DY137" s="9"/>
      <c r="DZ137" s="9"/>
      <c r="EA137" s="9"/>
      <c r="EB137" s="9"/>
      <c r="EC137" s="9"/>
      <c r="ED137" s="9"/>
      <c r="EE137" s="9"/>
      <c r="EF137" s="9"/>
      <c r="EG137" s="9"/>
      <c r="EH137" s="9"/>
      <c r="EI137" s="9"/>
      <c r="EJ137" s="9"/>
      <c r="EK137" s="9"/>
      <c r="EL137" s="9"/>
      <c r="EM137" s="9"/>
      <c r="EN137" s="9"/>
      <c r="EO137" s="9"/>
      <c r="EP137" s="9"/>
      <c r="EQ137" s="9"/>
      <c r="ER137" s="9"/>
      <c r="ES137" s="9"/>
      <c r="ET137" s="9"/>
      <c r="EU137" s="9"/>
      <c r="EV137" s="9"/>
      <c r="EW137" s="9"/>
      <c r="EX137" s="9"/>
    </row>
    <row r="138" spans="1:154" ht="20.25" x14ac:dyDescent="0.2">
      <c r="A138" s="100"/>
      <c r="B138" s="99"/>
      <c r="C138" s="99"/>
      <c r="D138" s="99"/>
      <c r="E138" s="99"/>
      <c r="F138" s="99" t="s">
        <v>124</v>
      </c>
      <c r="G138" s="103" t="s">
        <v>125</v>
      </c>
      <c r="H138" s="143"/>
      <c r="I138" s="143"/>
      <c r="J138" s="143">
        <f t="shared" si="31"/>
        <v>0</v>
      </c>
      <c r="K138" s="140"/>
      <c r="L138" s="143"/>
      <c r="M138" s="144"/>
      <c r="N138" s="143"/>
      <c r="O138" s="145">
        <f t="shared" si="32"/>
        <v>0</v>
      </c>
      <c r="P138" s="145">
        <f t="shared" si="33"/>
        <v>0</v>
      </c>
      <c r="Q138" s="142"/>
      <c r="R138" s="43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9"/>
      <c r="DD138" s="9"/>
      <c r="DE138" s="9"/>
      <c r="DF138" s="9"/>
      <c r="DG138" s="9"/>
      <c r="DH138" s="9"/>
      <c r="DI138" s="9"/>
      <c r="DJ138" s="9"/>
      <c r="DK138" s="9"/>
      <c r="DL138" s="9"/>
      <c r="DM138" s="9"/>
      <c r="DN138" s="9"/>
      <c r="DO138" s="9"/>
      <c r="DP138" s="9"/>
      <c r="DQ138" s="9"/>
      <c r="DR138" s="9"/>
      <c r="DS138" s="9"/>
      <c r="DT138" s="9"/>
      <c r="DU138" s="9"/>
      <c r="DV138" s="9"/>
      <c r="DW138" s="9"/>
      <c r="DX138" s="9"/>
      <c r="DY138" s="9"/>
      <c r="DZ138" s="9"/>
      <c r="EA138" s="9"/>
      <c r="EB138" s="9"/>
      <c r="EC138" s="9"/>
      <c r="ED138" s="9"/>
      <c r="EE138" s="9"/>
      <c r="EF138" s="9"/>
      <c r="EG138" s="9"/>
      <c r="EH138" s="9"/>
      <c r="EI138" s="9"/>
      <c r="EJ138" s="9"/>
      <c r="EK138" s="9"/>
      <c r="EL138" s="9"/>
      <c r="EM138" s="9"/>
      <c r="EN138" s="9"/>
      <c r="EO138" s="9"/>
      <c r="EP138" s="9"/>
      <c r="EQ138" s="9"/>
      <c r="ER138" s="9"/>
      <c r="ES138" s="9"/>
      <c r="ET138" s="9"/>
      <c r="EU138" s="9"/>
      <c r="EV138" s="9"/>
      <c r="EW138" s="9"/>
      <c r="EX138" s="9"/>
    </row>
    <row r="139" spans="1:154" ht="20.25" x14ac:dyDescent="0.2">
      <c r="A139" s="88"/>
      <c r="B139" s="89"/>
      <c r="C139" s="89"/>
      <c r="D139" s="89" t="s">
        <v>89</v>
      </c>
      <c r="E139" s="89"/>
      <c r="F139" s="89"/>
      <c r="G139" s="138" t="s">
        <v>66</v>
      </c>
      <c r="H139" s="139">
        <f>H140+H147+H151+H152</f>
        <v>0</v>
      </c>
      <c r="I139" s="139">
        <f>I140+I147+I151+I152</f>
        <v>0</v>
      </c>
      <c r="J139" s="143">
        <f t="shared" si="31"/>
        <v>0</v>
      </c>
      <c r="K139" s="140"/>
      <c r="L139" s="139">
        <f>L140+L147+L151+L152</f>
        <v>0</v>
      </c>
      <c r="M139" s="121">
        <f>M140+M147+M151+M152</f>
        <v>0</v>
      </c>
      <c r="N139" s="139">
        <f>N140+N147+N151+N152</f>
        <v>0</v>
      </c>
      <c r="O139" s="141">
        <f>O140+O147+O151+O152</f>
        <v>0</v>
      </c>
      <c r="P139" s="141">
        <f t="shared" si="33"/>
        <v>0</v>
      </c>
      <c r="Q139" s="142"/>
      <c r="R139" s="43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9"/>
      <c r="DD139" s="9"/>
      <c r="DE139" s="9"/>
      <c r="DF139" s="9"/>
      <c r="DG139" s="9"/>
      <c r="DH139" s="9"/>
      <c r="DI139" s="9"/>
      <c r="DJ139" s="9"/>
      <c r="DK139" s="9"/>
      <c r="DL139" s="9"/>
      <c r="DM139" s="9"/>
      <c r="DN139" s="9"/>
      <c r="DO139" s="9"/>
      <c r="DP139" s="9"/>
      <c r="DQ139" s="9"/>
      <c r="DR139" s="9"/>
      <c r="DS139" s="9"/>
      <c r="DT139" s="9"/>
      <c r="DU139" s="9"/>
      <c r="DV139" s="9"/>
      <c r="DW139" s="9"/>
      <c r="DX139" s="9"/>
      <c r="DY139" s="9"/>
      <c r="DZ139" s="9"/>
      <c r="EA139" s="9"/>
      <c r="EB139" s="9"/>
      <c r="EC139" s="9"/>
      <c r="ED139" s="9"/>
      <c r="EE139" s="9"/>
      <c r="EF139" s="9"/>
      <c r="EG139" s="9"/>
      <c r="EH139" s="9"/>
      <c r="EI139" s="9"/>
      <c r="EJ139" s="9"/>
      <c r="EK139" s="9"/>
      <c r="EL139" s="9"/>
      <c r="EM139" s="9"/>
      <c r="EN139" s="9"/>
      <c r="EO139" s="9"/>
      <c r="EP139" s="9"/>
      <c r="EQ139" s="9"/>
      <c r="ER139" s="9"/>
      <c r="ES139" s="9"/>
      <c r="ET139" s="9"/>
      <c r="EU139" s="9"/>
      <c r="EV139" s="9"/>
      <c r="EW139" s="9"/>
      <c r="EX139" s="9"/>
    </row>
    <row r="140" spans="1:154" ht="20.25" x14ac:dyDescent="0.2">
      <c r="A140" s="88"/>
      <c r="B140" s="89"/>
      <c r="C140" s="89"/>
      <c r="D140" s="89"/>
      <c r="E140" s="89" t="s">
        <v>32</v>
      </c>
      <c r="F140" s="89"/>
      <c r="G140" s="101" t="s">
        <v>302</v>
      </c>
      <c r="H140" s="139">
        <f>SUM(H141:H146)</f>
        <v>0</v>
      </c>
      <c r="I140" s="139">
        <f>SUM(I141:I146)</f>
        <v>0</v>
      </c>
      <c r="J140" s="143">
        <f t="shared" si="31"/>
        <v>0</v>
      </c>
      <c r="K140" s="140"/>
      <c r="L140" s="139">
        <f>SUM(L141:L146)</f>
        <v>0</v>
      </c>
      <c r="M140" s="121">
        <f>SUM(M141:M146)</f>
        <v>0</v>
      </c>
      <c r="N140" s="139">
        <f>SUM(N141:N146)</f>
        <v>0</v>
      </c>
      <c r="O140" s="141">
        <f>SUM(O141:O146)</f>
        <v>0</v>
      </c>
      <c r="P140" s="141">
        <f t="shared" si="33"/>
        <v>0</v>
      </c>
      <c r="Q140" s="142"/>
      <c r="R140" s="43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9"/>
      <c r="DD140" s="9"/>
      <c r="DE140" s="9"/>
      <c r="DF140" s="9"/>
      <c r="DG140" s="9"/>
      <c r="DH140" s="9"/>
      <c r="DI140" s="9"/>
      <c r="DJ140" s="9"/>
      <c r="DK140" s="9"/>
      <c r="DL140" s="9"/>
      <c r="DM140" s="9"/>
      <c r="DN140" s="9"/>
      <c r="DO140" s="9"/>
      <c r="DP140" s="9"/>
      <c r="DQ140" s="9"/>
      <c r="DR140" s="9"/>
      <c r="DS140" s="9"/>
      <c r="DT140" s="9"/>
      <c r="DU140" s="9"/>
      <c r="DV140" s="9"/>
      <c r="DW140" s="9"/>
      <c r="DX140" s="9"/>
      <c r="DY140" s="9"/>
      <c r="DZ140" s="9"/>
      <c r="EA140" s="9"/>
      <c r="EB140" s="9"/>
      <c r="EC140" s="9"/>
      <c r="ED140" s="9"/>
      <c r="EE140" s="9"/>
      <c r="EF140" s="9"/>
      <c r="EG140" s="9"/>
      <c r="EH140" s="9"/>
      <c r="EI140" s="9"/>
      <c r="EJ140" s="9"/>
      <c r="EK140" s="9"/>
      <c r="EL140" s="9"/>
      <c r="EM140" s="9"/>
      <c r="EN140" s="9"/>
      <c r="EO140" s="9"/>
      <c r="EP140" s="9"/>
      <c r="EQ140" s="9"/>
      <c r="ER140" s="9"/>
      <c r="ES140" s="9"/>
      <c r="ET140" s="9"/>
      <c r="EU140" s="9"/>
      <c r="EV140" s="9"/>
      <c r="EW140" s="9"/>
      <c r="EX140" s="9"/>
    </row>
    <row r="141" spans="1:154" ht="20.25" hidden="1" x14ac:dyDescent="0.2">
      <c r="A141" s="100"/>
      <c r="B141" s="99"/>
      <c r="C141" s="99"/>
      <c r="D141" s="99"/>
      <c r="E141" s="99"/>
      <c r="F141" s="99" t="s">
        <v>32</v>
      </c>
      <c r="G141" s="103" t="s">
        <v>300</v>
      </c>
      <c r="H141" s="143"/>
      <c r="I141" s="143"/>
      <c r="J141" s="143">
        <f t="shared" si="31"/>
        <v>0</v>
      </c>
      <c r="K141" s="140"/>
      <c r="L141" s="143"/>
      <c r="M141" s="144"/>
      <c r="N141" s="143"/>
      <c r="O141" s="145">
        <f t="shared" ref="O141:O146" si="34">M141+N141</f>
        <v>0</v>
      </c>
      <c r="P141" s="145">
        <f t="shared" si="33"/>
        <v>0</v>
      </c>
      <c r="Q141" s="142"/>
      <c r="R141" s="43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9"/>
      <c r="DD141" s="9"/>
      <c r="DE141" s="9"/>
      <c r="DF141" s="9"/>
      <c r="DG141" s="9"/>
      <c r="DH141" s="9"/>
      <c r="DI141" s="9"/>
      <c r="DJ141" s="9"/>
      <c r="DK141" s="9"/>
      <c r="DL141" s="9"/>
      <c r="DM141" s="9"/>
      <c r="DN141" s="9"/>
      <c r="DO141" s="9"/>
      <c r="DP141" s="9"/>
      <c r="DQ141" s="9"/>
      <c r="DR141" s="9"/>
      <c r="DS141" s="9"/>
      <c r="DT141" s="9"/>
      <c r="DU141" s="9"/>
      <c r="DV141" s="9"/>
      <c r="DW141" s="9"/>
      <c r="DX141" s="9"/>
      <c r="DY141" s="9"/>
      <c r="DZ141" s="9"/>
      <c r="EA141" s="9"/>
      <c r="EB141" s="9"/>
      <c r="EC141" s="9"/>
      <c r="ED141" s="9"/>
      <c r="EE141" s="9"/>
      <c r="EF141" s="9"/>
      <c r="EG141" s="9"/>
      <c r="EH141" s="9"/>
      <c r="EI141" s="9"/>
      <c r="EJ141" s="9"/>
      <c r="EK141" s="9"/>
      <c r="EL141" s="9"/>
      <c r="EM141" s="9"/>
      <c r="EN141" s="9"/>
      <c r="EO141" s="9"/>
      <c r="EP141" s="9"/>
      <c r="EQ141" s="9"/>
      <c r="ER141" s="9"/>
      <c r="ES141" s="9"/>
      <c r="ET141" s="9"/>
      <c r="EU141" s="9"/>
      <c r="EV141" s="9"/>
      <c r="EW141" s="9"/>
      <c r="EX141" s="9"/>
    </row>
    <row r="142" spans="1:154" ht="20.25" hidden="1" x14ac:dyDescent="0.2">
      <c r="A142" s="100"/>
      <c r="B142" s="99"/>
      <c r="C142" s="99"/>
      <c r="D142" s="99"/>
      <c r="E142" s="99"/>
      <c r="F142" s="99" t="s">
        <v>30</v>
      </c>
      <c r="G142" s="103" t="s">
        <v>301</v>
      </c>
      <c r="H142" s="143"/>
      <c r="I142" s="143"/>
      <c r="J142" s="143">
        <f t="shared" si="31"/>
        <v>0</v>
      </c>
      <c r="K142" s="140"/>
      <c r="L142" s="143"/>
      <c r="M142" s="144"/>
      <c r="N142" s="143"/>
      <c r="O142" s="145">
        <f t="shared" si="34"/>
        <v>0</v>
      </c>
      <c r="P142" s="145">
        <f t="shared" si="33"/>
        <v>0</v>
      </c>
      <c r="Q142" s="142"/>
      <c r="R142" s="43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9"/>
      <c r="DD142" s="9"/>
      <c r="DE142" s="9"/>
      <c r="DF142" s="9"/>
      <c r="DG142" s="9"/>
      <c r="DH142" s="9"/>
      <c r="DI142" s="9"/>
      <c r="DJ142" s="9"/>
      <c r="DK142" s="9"/>
      <c r="DL142" s="9"/>
      <c r="DM142" s="9"/>
      <c r="DN142" s="9"/>
      <c r="DO142" s="9"/>
      <c r="DP142" s="9"/>
      <c r="DQ142" s="9"/>
      <c r="DR142" s="9"/>
      <c r="DS142" s="9"/>
      <c r="DT142" s="9"/>
      <c r="DU142" s="9"/>
      <c r="DV142" s="9"/>
      <c r="DW142" s="9"/>
      <c r="DX142" s="9"/>
      <c r="DY142" s="9"/>
      <c r="DZ142" s="9"/>
      <c r="EA142" s="9"/>
      <c r="EB142" s="9"/>
      <c r="EC142" s="9"/>
      <c r="ED142" s="9"/>
      <c r="EE142" s="9"/>
      <c r="EF142" s="9"/>
      <c r="EG142" s="9"/>
      <c r="EH142" s="9"/>
      <c r="EI142" s="9"/>
      <c r="EJ142" s="9"/>
      <c r="EK142" s="9"/>
      <c r="EL142" s="9"/>
      <c r="EM142" s="9"/>
      <c r="EN142" s="9"/>
      <c r="EO142" s="9"/>
      <c r="EP142" s="9"/>
      <c r="EQ142" s="9"/>
      <c r="ER142" s="9"/>
      <c r="ES142" s="9"/>
      <c r="ET142" s="9"/>
      <c r="EU142" s="9"/>
      <c r="EV142" s="9"/>
      <c r="EW142" s="9"/>
      <c r="EX142" s="9"/>
    </row>
    <row r="143" spans="1:154" ht="20.25" hidden="1" x14ac:dyDescent="0.2">
      <c r="A143" s="100"/>
      <c r="B143" s="99"/>
      <c r="C143" s="99"/>
      <c r="D143" s="99"/>
      <c r="E143" s="99"/>
      <c r="F143" s="99" t="s">
        <v>43</v>
      </c>
      <c r="G143" s="103" t="s">
        <v>303</v>
      </c>
      <c r="H143" s="143"/>
      <c r="I143" s="143"/>
      <c r="J143" s="143">
        <f t="shared" si="31"/>
        <v>0</v>
      </c>
      <c r="K143" s="140"/>
      <c r="L143" s="143"/>
      <c r="M143" s="144"/>
      <c r="N143" s="143"/>
      <c r="O143" s="145">
        <f t="shared" si="34"/>
        <v>0</v>
      </c>
      <c r="P143" s="145">
        <f t="shared" si="33"/>
        <v>0</v>
      </c>
      <c r="Q143" s="142"/>
      <c r="R143" s="43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9"/>
      <c r="DD143" s="9"/>
      <c r="DE143" s="9"/>
      <c r="DF143" s="9"/>
      <c r="DG143" s="9"/>
      <c r="DH143" s="9"/>
      <c r="DI143" s="9"/>
      <c r="DJ143" s="9"/>
      <c r="DK143" s="9"/>
      <c r="DL143" s="9"/>
      <c r="DM143" s="9"/>
      <c r="DN143" s="9"/>
      <c r="DO143" s="9"/>
      <c r="DP143" s="9"/>
      <c r="DQ143" s="9"/>
      <c r="DR143" s="9"/>
      <c r="DS143" s="9"/>
      <c r="DT143" s="9"/>
      <c r="DU143" s="9"/>
      <c r="DV143" s="9"/>
      <c r="DW143" s="9"/>
      <c r="DX143" s="9"/>
      <c r="DY143" s="9"/>
      <c r="DZ143" s="9"/>
      <c r="EA143" s="9"/>
      <c r="EB143" s="9"/>
      <c r="EC143" s="9"/>
      <c r="ED143" s="9"/>
      <c r="EE143" s="9"/>
      <c r="EF143" s="9"/>
      <c r="EG143" s="9"/>
      <c r="EH143" s="9"/>
      <c r="EI143" s="9"/>
      <c r="EJ143" s="9"/>
      <c r="EK143" s="9"/>
      <c r="EL143" s="9"/>
      <c r="EM143" s="9"/>
      <c r="EN143" s="9"/>
      <c r="EO143" s="9"/>
      <c r="EP143" s="9"/>
      <c r="EQ143" s="9"/>
      <c r="ER143" s="9"/>
      <c r="ES143" s="9"/>
      <c r="ET143" s="9"/>
      <c r="EU143" s="9"/>
      <c r="EV143" s="9"/>
      <c r="EW143" s="9"/>
      <c r="EX143" s="9"/>
    </row>
    <row r="144" spans="1:154" ht="20.25" hidden="1" x14ac:dyDescent="0.2">
      <c r="A144" s="100"/>
      <c r="B144" s="99"/>
      <c r="C144" s="99"/>
      <c r="D144" s="99"/>
      <c r="E144" s="99"/>
      <c r="F144" s="99" t="s">
        <v>22</v>
      </c>
      <c r="G144" s="103" t="s">
        <v>304</v>
      </c>
      <c r="H144" s="143"/>
      <c r="I144" s="143"/>
      <c r="J144" s="143">
        <f t="shared" si="31"/>
        <v>0</v>
      </c>
      <c r="K144" s="140"/>
      <c r="L144" s="143"/>
      <c r="M144" s="144"/>
      <c r="N144" s="143"/>
      <c r="O144" s="145">
        <f t="shared" si="34"/>
        <v>0</v>
      </c>
      <c r="P144" s="145">
        <f t="shared" si="33"/>
        <v>0</v>
      </c>
      <c r="Q144" s="142"/>
      <c r="R144" s="43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9"/>
      <c r="DD144" s="9"/>
      <c r="DE144" s="9"/>
      <c r="DF144" s="9"/>
      <c r="DG144" s="9"/>
      <c r="DH144" s="9"/>
      <c r="DI144" s="9"/>
      <c r="DJ144" s="9"/>
      <c r="DK144" s="9"/>
      <c r="DL144" s="9"/>
      <c r="DM144" s="9"/>
      <c r="DN144" s="9"/>
      <c r="DO144" s="9"/>
      <c r="DP144" s="9"/>
      <c r="DQ144" s="9"/>
      <c r="DR144" s="9"/>
      <c r="DS144" s="9"/>
      <c r="DT144" s="9"/>
      <c r="DU144" s="9"/>
      <c r="DV144" s="9"/>
      <c r="DW144" s="9"/>
      <c r="DX144" s="9"/>
      <c r="DY144" s="9"/>
      <c r="DZ144" s="9"/>
      <c r="EA144" s="9"/>
      <c r="EB144" s="9"/>
      <c r="EC144" s="9"/>
      <c r="ED144" s="9"/>
      <c r="EE144" s="9"/>
      <c r="EF144" s="9"/>
      <c r="EG144" s="9"/>
      <c r="EH144" s="9"/>
      <c r="EI144" s="9"/>
      <c r="EJ144" s="9"/>
      <c r="EK144" s="9"/>
      <c r="EL144" s="9"/>
      <c r="EM144" s="9"/>
      <c r="EN144" s="9"/>
      <c r="EO144" s="9"/>
      <c r="EP144" s="9"/>
      <c r="EQ144" s="9"/>
      <c r="ER144" s="9"/>
      <c r="ES144" s="9"/>
      <c r="ET144" s="9"/>
      <c r="EU144" s="9"/>
      <c r="EV144" s="9"/>
      <c r="EW144" s="9"/>
      <c r="EX144" s="9"/>
    </row>
    <row r="145" spans="1:154" ht="40.5" x14ac:dyDescent="0.2">
      <c r="A145" s="100"/>
      <c r="B145" s="99"/>
      <c r="C145" s="99"/>
      <c r="D145" s="99"/>
      <c r="E145" s="99"/>
      <c r="F145" s="99" t="s">
        <v>38</v>
      </c>
      <c r="G145" s="103" t="s">
        <v>305</v>
      </c>
      <c r="H145" s="143"/>
      <c r="I145" s="143"/>
      <c r="J145" s="143">
        <f t="shared" si="31"/>
        <v>0</v>
      </c>
      <c r="K145" s="140"/>
      <c r="L145" s="143"/>
      <c r="M145" s="144"/>
      <c r="N145" s="143"/>
      <c r="O145" s="145">
        <f t="shared" si="34"/>
        <v>0</v>
      </c>
      <c r="P145" s="145">
        <f t="shared" si="33"/>
        <v>0</v>
      </c>
      <c r="Q145" s="142"/>
      <c r="R145" s="43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9"/>
      <c r="DD145" s="9"/>
      <c r="DE145" s="9"/>
      <c r="DF145" s="9"/>
      <c r="DG145" s="9"/>
      <c r="DH145" s="9"/>
      <c r="DI145" s="9"/>
      <c r="DJ145" s="9"/>
      <c r="DK145" s="9"/>
      <c r="DL145" s="9"/>
      <c r="DM145" s="9"/>
      <c r="DN145" s="9"/>
      <c r="DO145" s="9"/>
      <c r="DP145" s="9"/>
      <c r="DQ145" s="9"/>
      <c r="DR145" s="9"/>
      <c r="DS145" s="9"/>
      <c r="DT145" s="9"/>
      <c r="DU145" s="9"/>
      <c r="DV145" s="9"/>
      <c r="DW145" s="9"/>
      <c r="DX145" s="9"/>
      <c r="DY145" s="9"/>
      <c r="DZ145" s="9"/>
      <c r="EA145" s="9"/>
      <c r="EB145" s="9"/>
      <c r="EC145" s="9"/>
      <c r="ED145" s="9"/>
      <c r="EE145" s="9"/>
      <c r="EF145" s="9"/>
      <c r="EG145" s="9"/>
      <c r="EH145" s="9"/>
      <c r="EI145" s="9"/>
      <c r="EJ145" s="9"/>
      <c r="EK145" s="9"/>
      <c r="EL145" s="9"/>
      <c r="EM145" s="9"/>
      <c r="EN145" s="9"/>
      <c r="EO145" s="9"/>
      <c r="EP145" s="9"/>
      <c r="EQ145" s="9"/>
      <c r="ER145" s="9"/>
      <c r="ES145" s="9"/>
      <c r="ET145" s="9"/>
      <c r="EU145" s="9"/>
      <c r="EV145" s="9"/>
      <c r="EW145" s="9"/>
      <c r="EX145" s="9"/>
    </row>
    <row r="146" spans="1:154" ht="40.5" hidden="1" x14ac:dyDescent="0.2">
      <c r="A146" s="100"/>
      <c r="B146" s="99"/>
      <c r="C146" s="99"/>
      <c r="D146" s="99"/>
      <c r="E146" s="99"/>
      <c r="F146" s="99" t="s">
        <v>90</v>
      </c>
      <c r="G146" s="103" t="s">
        <v>306</v>
      </c>
      <c r="H146" s="143"/>
      <c r="I146" s="143"/>
      <c r="J146" s="143">
        <f t="shared" si="31"/>
        <v>0</v>
      </c>
      <c r="K146" s="140"/>
      <c r="L146" s="143"/>
      <c r="M146" s="144"/>
      <c r="N146" s="143"/>
      <c r="O146" s="145">
        <f t="shared" si="34"/>
        <v>0</v>
      </c>
      <c r="P146" s="145">
        <f t="shared" si="33"/>
        <v>0</v>
      </c>
      <c r="Q146" s="142"/>
      <c r="R146" s="43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9"/>
      <c r="DD146" s="9"/>
      <c r="DE146" s="9"/>
      <c r="DF146" s="9"/>
      <c r="DG146" s="9"/>
      <c r="DH146" s="9"/>
      <c r="DI146" s="9"/>
      <c r="DJ146" s="9"/>
      <c r="DK146" s="9"/>
      <c r="DL146" s="9"/>
      <c r="DM146" s="9"/>
      <c r="DN146" s="9"/>
      <c r="DO146" s="9"/>
      <c r="DP146" s="9"/>
      <c r="DQ146" s="9"/>
      <c r="DR146" s="9"/>
      <c r="DS146" s="9"/>
      <c r="DT146" s="9"/>
      <c r="DU146" s="9"/>
      <c r="DV146" s="9"/>
      <c r="DW146" s="9"/>
      <c r="DX146" s="9"/>
      <c r="DY146" s="9"/>
      <c r="DZ146" s="9"/>
      <c r="EA146" s="9"/>
      <c r="EB146" s="9"/>
      <c r="EC146" s="9"/>
      <c r="ED146" s="9"/>
      <c r="EE146" s="9"/>
      <c r="EF146" s="9"/>
      <c r="EG146" s="9"/>
      <c r="EH146" s="9"/>
      <c r="EI146" s="9"/>
      <c r="EJ146" s="9"/>
      <c r="EK146" s="9"/>
      <c r="EL146" s="9"/>
      <c r="EM146" s="9"/>
      <c r="EN146" s="9"/>
      <c r="EO146" s="9"/>
      <c r="EP146" s="9"/>
      <c r="EQ146" s="9"/>
      <c r="ER146" s="9"/>
      <c r="ES146" s="9"/>
      <c r="ET146" s="9"/>
      <c r="EU146" s="9"/>
      <c r="EV146" s="9"/>
      <c r="EW146" s="9"/>
      <c r="EX146" s="9"/>
    </row>
    <row r="147" spans="1:154" ht="20.25" hidden="1" x14ac:dyDescent="0.2">
      <c r="A147" s="88"/>
      <c r="B147" s="89"/>
      <c r="C147" s="89"/>
      <c r="D147" s="89"/>
      <c r="E147" s="89" t="s">
        <v>114</v>
      </c>
      <c r="F147" s="89"/>
      <c r="G147" s="138" t="s">
        <v>150</v>
      </c>
      <c r="H147" s="139">
        <f>H148+H149+H150</f>
        <v>0</v>
      </c>
      <c r="I147" s="139">
        <f>I148+I149+I150</f>
        <v>0</v>
      </c>
      <c r="J147" s="143">
        <f t="shared" si="31"/>
        <v>0</v>
      </c>
      <c r="K147" s="140"/>
      <c r="L147" s="139">
        <f>L148+L149+L150</f>
        <v>0</v>
      </c>
      <c r="M147" s="121">
        <f>M148+M149+M150</f>
        <v>0</v>
      </c>
      <c r="N147" s="139">
        <f>N148+N149+N150</f>
        <v>0</v>
      </c>
      <c r="O147" s="141">
        <f>O148+O149+O150</f>
        <v>0</v>
      </c>
      <c r="P147" s="141">
        <f t="shared" si="33"/>
        <v>0</v>
      </c>
      <c r="Q147" s="142"/>
      <c r="R147" s="43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9"/>
      <c r="DD147" s="9"/>
      <c r="DE147" s="9"/>
      <c r="DF147" s="9"/>
      <c r="DG147" s="9"/>
      <c r="DH147" s="9"/>
      <c r="DI147" s="9"/>
      <c r="DJ147" s="9"/>
      <c r="DK147" s="9"/>
      <c r="DL147" s="9"/>
      <c r="DM147" s="9"/>
      <c r="DN147" s="9"/>
      <c r="DO147" s="9"/>
      <c r="DP147" s="9"/>
      <c r="DQ147" s="9"/>
      <c r="DR147" s="9"/>
      <c r="DS147" s="9"/>
      <c r="DT147" s="9"/>
      <c r="DU147" s="9"/>
      <c r="DV147" s="9"/>
      <c r="DW147" s="9"/>
      <c r="DX147" s="9"/>
      <c r="DY147" s="9"/>
      <c r="DZ147" s="9"/>
      <c r="EA147" s="9"/>
      <c r="EB147" s="9"/>
      <c r="EC147" s="9"/>
      <c r="ED147" s="9"/>
      <c r="EE147" s="9"/>
      <c r="EF147" s="9"/>
      <c r="EG147" s="9"/>
      <c r="EH147" s="9"/>
      <c r="EI147" s="9"/>
      <c r="EJ147" s="9"/>
      <c r="EK147" s="9"/>
      <c r="EL147" s="9"/>
      <c r="EM147" s="9"/>
      <c r="EN147" s="9"/>
      <c r="EO147" s="9"/>
      <c r="EP147" s="9"/>
      <c r="EQ147" s="9"/>
      <c r="ER147" s="9"/>
      <c r="ES147" s="9"/>
      <c r="ET147" s="9"/>
      <c r="EU147" s="9"/>
      <c r="EV147" s="9"/>
      <c r="EW147" s="9"/>
      <c r="EX147" s="9"/>
    </row>
    <row r="148" spans="1:154" ht="20.25" hidden="1" x14ac:dyDescent="0.2">
      <c r="A148" s="100"/>
      <c r="B148" s="99"/>
      <c r="C148" s="99"/>
      <c r="D148" s="99"/>
      <c r="E148" s="99"/>
      <c r="F148" s="99" t="s">
        <v>32</v>
      </c>
      <c r="G148" s="103" t="s">
        <v>307</v>
      </c>
      <c r="H148" s="143"/>
      <c r="I148" s="143"/>
      <c r="J148" s="143">
        <f t="shared" si="31"/>
        <v>0</v>
      </c>
      <c r="K148" s="140"/>
      <c r="L148" s="143"/>
      <c r="M148" s="144"/>
      <c r="N148" s="143"/>
      <c r="O148" s="145">
        <f t="shared" ref="O148:O151" si="35">M148+N148</f>
        <v>0</v>
      </c>
      <c r="P148" s="145">
        <f t="shared" si="33"/>
        <v>0</v>
      </c>
      <c r="Q148" s="142"/>
      <c r="R148" s="43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9"/>
      <c r="DD148" s="9"/>
      <c r="DE148" s="9"/>
      <c r="DF148" s="9"/>
      <c r="DG148" s="9"/>
      <c r="DH148" s="9"/>
      <c r="DI148" s="9"/>
      <c r="DJ148" s="9"/>
      <c r="DK148" s="9"/>
      <c r="DL148" s="9"/>
      <c r="DM148" s="9"/>
      <c r="DN148" s="9"/>
      <c r="DO148" s="9"/>
      <c r="DP148" s="9"/>
      <c r="DQ148" s="9"/>
      <c r="DR148" s="9"/>
      <c r="DS148" s="9"/>
      <c r="DT148" s="9"/>
      <c r="DU148" s="9"/>
      <c r="DV148" s="9"/>
      <c r="DW148" s="9"/>
      <c r="DX148" s="9"/>
      <c r="DY148" s="9"/>
      <c r="DZ148" s="9"/>
      <c r="EA148" s="9"/>
      <c r="EB148" s="9"/>
      <c r="EC148" s="9"/>
      <c r="ED148" s="9"/>
      <c r="EE148" s="9"/>
      <c r="EF148" s="9"/>
      <c r="EG148" s="9"/>
      <c r="EH148" s="9"/>
      <c r="EI148" s="9"/>
      <c r="EJ148" s="9"/>
      <c r="EK148" s="9"/>
      <c r="EL148" s="9"/>
      <c r="EM148" s="9"/>
      <c r="EN148" s="9"/>
      <c r="EO148" s="9"/>
      <c r="EP148" s="9"/>
      <c r="EQ148" s="9"/>
      <c r="ER148" s="9"/>
      <c r="ES148" s="9"/>
      <c r="ET148" s="9"/>
      <c r="EU148" s="9"/>
      <c r="EV148" s="9"/>
      <c r="EW148" s="9"/>
      <c r="EX148" s="9"/>
    </row>
    <row r="149" spans="1:154" ht="20.25" hidden="1" x14ac:dyDescent="0.2">
      <c r="A149" s="100"/>
      <c r="B149" s="99"/>
      <c r="C149" s="99"/>
      <c r="D149" s="99"/>
      <c r="E149" s="99"/>
      <c r="F149" s="99" t="s">
        <v>43</v>
      </c>
      <c r="G149" s="103" t="s">
        <v>308</v>
      </c>
      <c r="H149" s="143"/>
      <c r="I149" s="143"/>
      <c r="J149" s="143">
        <f t="shared" si="31"/>
        <v>0</v>
      </c>
      <c r="K149" s="140"/>
      <c r="L149" s="143"/>
      <c r="M149" s="144"/>
      <c r="N149" s="143"/>
      <c r="O149" s="145">
        <f t="shared" si="35"/>
        <v>0</v>
      </c>
      <c r="P149" s="145">
        <f t="shared" si="33"/>
        <v>0</v>
      </c>
      <c r="Q149" s="142"/>
      <c r="R149" s="43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9"/>
      <c r="DD149" s="9"/>
      <c r="DE149" s="9"/>
      <c r="DF149" s="9"/>
      <c r="DG149" s="9"/>
      <c r="DH149" s="9"/>
      <c r="DI149" s="9"/>
      <c r="DJ149" s="9"/>
      <c r="DK149" s="9"/>
      <c r="DL149" s="9"/>
      <c r="DM149" s="9"/>
      <c r="DN149" s="9"/>
      <c r="DO149" s="9"/>
      <c r="DP149" s="9"/>
      <c r="DQ149" s="9"/>
      <c r="DR149" s="9"/>
      <c r="DS149" s="9"/>
      <c r="DT149" s="9"/>
      <c r="DU149" s="9"/>
      <c r="DV149" s="9"/>
      <c r="DW149" s="9"/>
      <c r="DX149" s="9"/>
      <c r="DY149" s="9"/>
      <c r="DZ149" s="9"/>
      <c r="EA149" s="9"/>
      <c r="EB149" s="9"/>
      <c r="EC149" s="9"/>
      <c r="ED149" s="9"/>
      <c r="EE149" s="9"/>
      <c r="EF149" s="9"/>
      <c r="EG149" s="9"/>
      <c r="EH149" s="9"/>
      <c r="EI149" s="9"/>
      <c r="EJ149" s="9"/>
      <c r="EK149" s="9"/>
      <c r="EL149" s="9"/>
      <c r="EM149" s="9"/>
      <c r="EN149" s="9"/>
      <c r="EO149" s="9"/>
      <c r="EP149" s="9"/>
      <c r="EQ149" s="9"/>
      <c r="ER149" s="9"/>
      <c r="ES149" s="9"/>
      <c r="ET149" s="9"/>
      <c r="EU149" s="9"/>
      <c r="EV149" s="9"/>
      <c r="EW149" s="9"/>
      <c r="EX149" s="9"/>
    </row>
    <row r="150" spans="1:154" ht="20.25" hidden="1" x14ac:dyDescent="0.2">
      <c r="A150" s="100"/>
      <c r="B150" s="99"/>
      <c r="C150" s="99"/>
      <c r="D150" s="99"/>
      <c r="E150" s="99"/>
      <c r="F150" s="99" t="s">
        <v>90</v>
      </c>
      <c r="G150" s="103" t="s">
        <v>151</v>
      </c>
      <c r="H150" s="143"/>
      <c r="I150" s="143"/>
      <c r="J150" s="143">
        <f t="shared" si="31"/>
        <v>0</v>
      </c>
      <c r="K150" s="140"/>
      <c r="L150" s="143"/>
      <c r="M150" s="144"/>
      <c r="N150" s="143"/>
      <c r="O150" s="145">
        <f t="shared" si="35"/>
        <v>0</v>
      </c>
      <c r="P150" s="145">
        <f t="shared" si="33"/>
        <v>0</v>
      </c>
      <c r="Q150" s="142"/>
      <c r="R150" s="43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9"/>
      <c r="DD150" s="9"/>
      <c r="DE150" s="9"/>
      <c r="DF150" s="9"/>
      <c r="DG150" s="9"/>
      <c r="DH150" s="9"/>
      <c r="DI150" s="9"/>
      <c r="DJ150" s="9"/>
      <c r="DK150" s="9"/>
      <c r="DL150" s="9"/>
      <c r="DM150" s="9"/>
      <c r="DN150" s="9"/>
      <c r="DO150" s="9"/>
      <c r="DP150" s="9"/>
      <c r="DQ150" s="9"/>
      <c r="DR150" s="9"/>
      <c r="DS150" s="9"/>
      <c r="DT150" s="9"/>
      <c r="DU150" s="9"/>
      <c r="DV150" s="9"/>
      <c r="DW150" s="9"/>
      <c r="DX150" s="9"/>
      <c r="DY150" s="9"/>
      <c r="DZ150" s="9"/>
      <c r="EA150" s="9"/>
      <c r="EB150" s="9"/>
      <c r="EC150" s="9"/>
      <c r="ED150" s="9"/>
      <c r="EE150" s="9"/>
      <c r="EF150" s="9"/>
      <c r="EG150" s="9"/>
      <c r="EH150" s="9"/>
      <c r="EI150" s="9"/>
      <c r="EJ150" s="9"/>
      <c r="EK150" s="9"/>
      <c r="EL150" s="9"/>
      <c r="EM150" s="9"/>
      <c r="EN150" s="9"/>
      <c r="EO150" s="9"/>
      <c r="EP150" s="9"/>
      <c r="EQ150" s="9"/>
      <c r="ER150" s="9"/>
      <c r="ES150" s="9"/>
      <c r="ET150" s="9"/>
      <c r="EU150" s="9"/>
      <c r="EV150" s="9"/>
      <c r="EW150" s="9"/>
      <c r="EX150" s="9"/>
    </row>
    <row r="151" spans="1:154" ht="20.25" hidden="1" x14ac:dyDescent="0.2">
      <c r="A151" s="100"/>
      <c r="B151" s="99"/>
      <c r="C151" s="99"/>
      <c r="D151" s="99"/>
      <c r="E151" s="99">
        <v>13</v>
      </c>
      <c r="F151" s="99"/>
      <c r="G151" s="103" t="s">
        <v>309</v>
      </c>
      <c r="H151" s="143"/>
      <c r="I151" s="143"/>
      <c r="J151" s="143">
        <f t="shared" si="31"/>
        <v>0</v>
      </c>
      <c r="K151" s="140"/>
      <c r="L151" s="143"/>
      <c r="M151" s="144"/>
      <c r="N151" s="143"/>
      <c r="O151" s="145">
        <f t="shared" si="35"/>
        <v>0</v>
      </c>
      <c r="P151" s="145">
        <f t="shared" si="33"/>
        <v>0</v>
      </c>
      <c r="Q151" s="142"/>
      <c r="R151" s="43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9"/>
      <c r="DD151" s="9"/>
      <c r="DE151" s="9"/>
      <c r="DF151" s="9"/>
      <c r="DG151" s="9"/>
      <c r="DH151" s="9"/>
      <c r="DI151" s="9"/>
      <c r="DJ151" s="9"/>
      <c r="DK151" s="9"/>
      <c r="DL151" s="9"/>
      <c r="DM151" s="9"/>
      <c r="DN151" s="9"/>
      <c r="DO151" s="9"/>
      <c r="DP151" s="9"/>
      <c r="DQ151" s="9"/>
      <c r="DR151" s="9"/>
      <c r="DS151" s="9"/>
      <c r="DT151" s="9"/>
      <c r="DU151" s="9"/>
      <c r="DV151" s="9"/>
      <c r="DW151" s="9"/>
      <c r="DX151" s="9"/>
      <c r="DY151" s="9"/>
      <c r="DZ151" s="9"/>
      <c r="EA151" s="9"/>
      <c r="EB151" s="9"/>
      <c r="EC151" s="9"/>
      <c r="ED151" s="9"/>
      <c r="EE151" s="9"/>
      <c r="EF151" s="9"/>
      <c r="EG151" s="9"/>
      <c r="EH151" s="9"/>
      <c r="EI151" s="9"/>
      <c r="EJ151" s="9"/>
      <c r="EK151" s="9"/>
      <c r="EL151" s="9"/>
      <c r="EM151" s="9"/>
      <c r="EN151" s="9"/>
      <c r="EO151" s="9"/>
      <c r="EP151" s="9"/>
      <c r="EQ151" s="9"/>
      <c r="ER151" s="9"/>
      <c r="ES151" s="9"/>
      <c r="ET151" s="9"/>
      <c r="EU151" s="9"/>
      <c r="EV151" s="9"/>
      <c r="EW151" s="9"/>
      <c r="EX151" s="9"/>
    </row>
    <row r="152" spans="1:154" ht="20.25" x14ac:dyDescent="0.2">
      <c r="A152" s="88"/>
      <c r="B152" s="89"/>
      <c r="C152" s="89"/>
      <c r="D152" s="89"/>
      <c r="E152" s="89" t="s">
        <v>90</v>
      </c>
      <c r="F152" s="89"/>
      <c r="G152" s="138" t="s">
        <v>314</v>
      </c>
      <c r="H152" s="139">
        <f>H153+H154+H155+H156</f>
        <v>0</v>
      </c>
      <c r="I152" s="139">
        <f>I153+I154+I155+I156</f>
        <v>0</v>
      </c>
      <c r="J152" s="143">
        <f t="shared" si="31"/>
        <v>0</v>
      </c>
      <c r="K152" s="140"/>
      <c r="L152" s="139">
        <f>L153+L154+L155+L156</f>
        <v>0</v>
      </c>
      <c r="M152" s="121">
        <f>M153+M154+M155+M156</f>
        <v>0</v>
      </c>
      <c r="N152" s="139">
        <f>N153+N154+N155+N156</f>
        <v>0</v>
      </c>
      <c r="O152" s="141">
        <f>O153+O154+O155+O156</f>
        <v>0</v>
      </c>
      <c r="P152" s="141">
        <f t="shared" si="33"/>
        <v>0</v>
      </c>
      <c r="Q152" s="142"/>
      <c r="R152" s="43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9"/>
      <c r="DD152" s="9"/>
      <c r="DE152" s="9"/>
      <c r="DF152" s="9"/>
      <c r="DG152" s="9"/>
      <c r="DH152" s="9"/>
      <c r="DI152" s="9"/>
      <c r="DJ152" s="9"/>
      <c r="DK152" s="9"/>
      <c r="DL152" s="9"/>
      <c r="DM152" s="9"/>
      <c r="DN152" s="9"/>
      <c r="DO152" s="9"/>
      <c r="DP152" s="9"/>
      <c r="DQ152" s="9"/>
      <c r="DR152" s="9"/>
      <c r="DS152" s="9"/>
      <c r="DT152" s="9"/>
      <c r="DU152" s="9"/>
      <c r="DV152" s="9"/>
      <c r="DW152" s="9"/>
      <c r="DX152" s="9"/>
      <c r="DY152" s="9"/>
      <c r="DZ152" s="9"/>
      <c r="EA152" s="9"/>
      <c r="EB152" s="9"/>
      <c r="EC152" s="9"/>
      <c r="ED152" s="9"/>
      <c r="EE152" s="9"/>
      <c r="EF152" s="9"/>
      <c r="EG152" s="9"/>
      <c r="EH152" s="9"/>
      <c r="EI152" s="9"/>
      <c r="EJ152" s="9"/>
      <c r="EK152" s="9"/>
      <c r="EL152" s="9"/>
      <c r="EM152" s="9"/>
      <c r="EN152" s="9"/>
      <c r="EO152" s="9"/>
      <c r="EP152" s="9"/>
      <c r="EQ152" s="9"/>
      <c r="ER152" s="9"/>
      <c r="ES152" s="9"/>
      <c r="ET152" s="9"/>
      <c r="EU152" s="9"/>
      <c r="EV152" s="9"/>
      <c r="EW152" s="9"/>
      <c r="EX152" s="9"/>
    </row>
    <row r="153" spans="1:154" ht="20.25" hidden="1" x14ac:dyDescent="0.2">
      <c r="A153" s="100"/>
      <c r="B153" s="99"/>
      <c r="C153" s="99"/>
      <c r="D153" s="99"/>
      <c r="E153" s="99"/>
      <c r="F153" s="99" t="s">
        <v>30</v>
      </c>
      <c r="G153" s="103" t="s">
        <v>290</v>
      </c>
      <c r="H153" s="143"/>
      <c r="I153" s="143"/>
      <c r="J153" s="143">
        <f t="shared" si="31"/>
        <v>0</v>
      </c>
      <c r="K153" s="140"/>
      <c r="L153" s="143"/>
      <c r="M153" s="144"/>
      <c r="N153" s="143"/>
      <c r="O153" s="145">
        <f t="shared" ref="O153:O159" si="36">M153+N153</f>
        <v>0</v>
      </c>
      <c r="P153" s="145">
        <f t="shared" si="33"/>
        <v>0</v>
      </c>
      <c r="Q153" s="142"/>
      <c r="R153" s="43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9"/>
      <c r="DD153" s="9"/>
      <c r="DE153" s="9"/>
      <c r="DF153" s="9"/>
      <c r="DG153" s="9"/>
      <c r="DH153" s="9"/>
      <c r="DI153" s="9"/>
      <c r="DJ153" s="9"/>
      <c r="DK153" s="9"/>
      <c r="DL153" s="9"/>
      <c r="DM153" s="9"/>
      <c r="DN153" s="9"/>
      <c r="DO153" s="9"/>
      <c r="DP153" s="9"/>
      <c r="DQ153" s="9"/>
      <c r="DR153" s="9"/>
      <c r="DS153" s="9"/>
      <c r="DT153" s="9"/>
      <c r="DU153" s="9"/>
      <c r="DV153" s="9"/>
      <c r="DW153" s="9"/>
      <c r="DX153" s="9"/>
      <c r="DY153" s="9"/>
      <c r="DZ153" s="9"/>
      <c r="EA153" s="9"/>
      <c r="EB153" s="9"/>
      <c r="EC153" s="9"/>
      <c r="ED153" s="9"/>
      <c r="EE153" s="9"/>
      <c r="EF153" s="9"/>
      <c r="EG153" s="9"/>
      <c r="EH153" s="9"/>
      <c r="EI153" s="9"/>
      <c r="EJ153" s="9"/>
      <c r="EK153" s="9"/>
      <c r="EL153" s="9"/>
      <c r="EM153" s="9"/>
      <c r="EN153" s="9"/>
      <c r="EO153" s="9"/>
      <c r="EP153" s="9"/>
      <c r="EQ153" s="9"/>
      <c r="ER153" s="9"/>
      <c r="ES153" s="9"/>
      <c r="ET153" s="9"/>
      <c r="EU153" s="9"/>
      <c r="EV153" s="9"/>
      <c r="EW153" s="9"/>
      <c r="EX153" s="9"/>
    </row>
    <row r="154" spans="1:154" ht="20.25" hidden="1" x14ac:dyDescent="0.2">
      <c r="A154" s="100"/>
      <c r="B154" s="99"/>
      <c r="C154" s="99"/>
      <c r="D154" s="99"/>
      <c r="E154" s="99"/>
      <c r="F154" s="99" t="s">
        <v>22</v>
      </c>
      <c r="G154" s="103" t="s">
        <v>310</v>
      </c>
      <c r="H154" s="143"/>
      <c r="I154" s="143"/>
      <c r="J154" s="143">
        <f t="shared" si="31"/>
        <v>0</v>
      </c>
      <c r="K154" s="140"/>
      <c r="L154" s="143"/>
      <c r="M154" s="144"/>
      <c r="N154" s="143"/>
      <c r="O154" s="145">
        <f t="shared" si="36"/>
        <v>0</v>
      </c>
      <c r="P154" s="145">
        <f t="shared" si="33"/>
        <v>0</v>
      </c>
      <c r="Q154" s="142"/>
      <c r="R154" s="43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9"/>
      <c r="DD154" s="9"/>
      <c r="DE154" s="9"/>
      <c r="DF154" s="9"/>
      <c r="DG154" s="9"/>
      <c r="DH154" s="9"/>
      <c r="DI154" s="9"/>
      <c r="DJ154" s="9"/>
      <c r="DK154" s="9"/>
      <c r="DL154" s="9"/>
      <c r="DM154" s="9"/>
      <c r="DN154" s="9"/>
      <c r="DO154" s="9"/>
      <c r="DP154" s="9"/>
      <c r="DQ154" s="9"/>
      <c r="DR154" s="9"/>
      <c r="DS154" s="9"/>
      <c r="DT154" s="9"/>
      <c r="DU154" s="9"/>
      <c r="DV154" s="9"/>
      <c r="DW154" s="9"/>
      <c r="DX154" s="9"/>
      <c r="DY154" s="9"/>
      <c r="DZ154" s="9"/>
      <c r="EA154" s="9"/>
      <c r="EB154" s="9"/>
      <c r="EC154" s="9"/>
      <c r="ED154" s="9"/>
      <c r="EE154" s="9"/>
      <c r="EF154" s="9"/>
      <c r="EG154" s="9"/>
      <c r="EH154" s="9"/>
      <c r="EI154" s="9"/>
      <c r="EJ154" s="9"/>
      <c r="EK154" s="9"/>
      <c r="EL154" s="9"/>
      <c r="EM154" s="9"/>
      <c r="EN154" s="9"/>
      <c r="EO154" s="9"/>
      <c r="EP154" s="9"/>
      <c r="EQ154" s="9"/>
      <c r="ER154" s="9"/>
      <c r="ES154" s="9"/>
      <c r="ET154" s="9"/>
      <c r="EU154" s="9"/>
      <c r="EV154" s="9"/>
      <c r="EW154" s="9"/>
      <c r="EX154" s="9"/>
    </row>
    <row r="155" spans="1:154" ht="40.5" x14ac:dyDescent="0.2">
      <c r="A155" s="100"/>
      <c r="B155" s="99"/>
      <c r="C155" s="99"/>
      <c r="D155" s="99"/>
      <c r="E155" s="99"/>
      <c r="F155" s="99" t="s">
        <v>33</v>
      </c>
      <c r="G155" s="103" t="s">
        <v>289</v>
      </c>
      <c r="H155" s="143"/>
      <c r="I155" s="143"/>
      <c r="J155" s="143">
        <f t="shared" si="31"/>
        <v>0</v>
      </c>
      <c r="K155" s="140"/>
      <c r="L155" s="143"/>
      <c r="M155" s="144"/>
      <c r="N155" s="143"/>
      <c r="O155" s="145">
        <f t="shared" si="36"/>
        <v>0</v>
      </c>
      <c r="P155" s="145">
        <f t="shared" si="33"/>
        <v>0</v>
      </c>
      <c r="Q155" s="142"/>
      <c r="R155" s="43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9"/>
      <c r="DD155" s="9"/>
      <c r="DE155" s="9"/>
      <c r="DF155" s="9"/>
      <c r="DG155" s="9"/>
      <c r="DH155" s="9"/>
      <c r="DI155" s="9"/>
      <c r="DJ155" s="9"/>
      <c r="DK155" s="9"/>
      <c r="DL155" s="9"/>
      <c r="DM155" s="9"/>
      <c r="DN155" s="9"/>
      <c r="DO155" s="9"/>
      <c r="DP155" s="9"/>
      <c r="DQ155" s="9"/>
      <c r="DR155" s="9"/>
      <c r="DS155" s="9"/>
      <c r="DT155" s="9"/>
      <c r="DU155" s="9"/>
      <c r="DV155" s="9"/>
      <c r="DW155" s="9"/>
      <c r="DX155" s="9"/>
      <c r="DY155" s="9"/>
      <c r="DZ155" s="9"/>
      <c r="EA155" s="9"/>
      <c r="EB155" s="9"/>
      <c r="EC155" s="9"/>
      <c r="ED155" s="9"/>
      <c r="EE155" s="9"/>
      <c r="EF155" s="9"/>
      <c r="EG155" s="9"/>
      <c r="EH155" s="9"/>
      <c r="EI155" s="9"/>
      <c r="EJ155" s="9"/>
      <c r="EK155" s="9"/>
      <c r="EL155" s="9"/>
      <c r="EM155" s="9"/>
      <c r="EN155" s="9"/>
      <c r="EO155" s="9"/>
      <c r="EP155" s="9"/>
      <c r="EQ155" s="9"/>
      <c r="ER155" s="9"/>
      <c r="ES155" s="9"/>
      <c r="ET155" s="9"/>
      <c r="EU155" s="9"/>
      <c r="EV155" s="9"/>
      <c r="EW155" s="9"/>
      <c r="EX155" s="9"/>
    </row>
    <row r="156" spans="1:154" ht="20.25" hidden="1" x14ac:dyDescent="0.2">
      <c r="A156" s="100"/>
      <c r="B156" s="99"/>
      <c r="C156" s="99"/>
      <c r="D156" s="99"/>
      <c r="E156" s="99"/>
      <c r="F156" s="99" t="s">
        <v>90</v>
      </c>
      <c r="G156" s="103" t="s">
        <v>311</v>
      </c>
      <c r="H156" s="143"/>
      <c r="I156" s="143"/>
      <c r="J156" s="143">
        <f t="shared" si="31"/>
        <v>0</v>
      </c>
      <c r="K156" s="140"/>
      <c r="L156" s="143"/>
      <c r="M156" s="144"/>
      <c r="N156" s="143"/>
      <c r="O156" s="145">
        <f t="shared" si="36"/>
        <v>0</v>
      </c>
      <c r="P156" s="145">
        <f t="shared" si="33"/>
        <v>0</v>
      </c>
      <c r="Q156" s="142"/>
      <c r="R156" s="43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9"/>
      <c r="DD156" s="9"/>
      <c r="DE156" s="9"/>
      <c r="DF156" s="9"/>
      <c r="DG156" s="9"/>
      <c r="DH156" s="9"/>
      <c r="DI156" s="9"/>
      <c r="DJ156" s="9"/>
      <c r="DK156" s="9"/>
      <c r="DL156" s="9"/>
      <c r="DM156" s="9"/>
      <c r="DN156" s="9"/>
      <c r="DO156" s="9"/>
      <c r="DP156" s="9"/>
      <c r="DQ156" s="9"/>
      <c r="DR156" s="9"/>
      <c r="DS156" s="9"/>
      <c r="DT156" s="9"/>
      <c r="DU156" s="9"/>
      <c r="DV156" s="9"/>
      <c r="DW156" s="9"/>
      <c r="DX156" s="9"/>
      <c r="DY156" s="9"/>
      <c r="DZ156" s="9"/>
      <c r="EA156" s="9"/>
      <c r="EB156" s="9"/>
      <c r="EC156" s="9"/>
      <c r="ED156" s="9"/>
      <c r="EE156" s="9"/>
      <c r="EF156" s="9"/>
      <c r="EG156" s="9"/>
      <c r="EH156" s="9"/>
      <c r="EI156" s="9"/>
      <c r="EJ156" s="9"/>
      <c r="EK156" s="9"/>
      <c r="EL156" s="9"/>
      <c r="EM156" s="9"/>
      <c r="EN156" s="9"/>
      <c r="EO156" s="9"/>
      <c r="EP156" s="9"/>
      <c r="EQ156" s="9"/>
      <c r="ER156" s="9"/>
      <c r="ES156" s="9"/>
      <c r="ET156" s="9"/>
      <c r="EU156" s="9"/>
      <c r="EV156" s="9"/>
      <c r="EW156" s="9"/>
      <c r="EX156" s="9"/>
    </row>
    <row r="157" spans="1:154" ht="20.25" x14ac:dyDescent="0.2">
      <c r="A157" s="88"/>
      <c r="B157" s="89"/>
      <c r="C157" s="89"/>
      <c r="D157" s="89">
        <v>59</v>
      </c>
      <c r="E157" s="89"/>
      <c r="F157" s="89"/>
      <c r="G157" s="138" t="s">
        <v>313</v>
      </c>
      <c r="H157" s="139">
        <f>+H158</f>
        <v>0</v>
      </c>
      <c r="I157" s="139">
        <f>+I158</f>
        <v>0</v>
      </c>
      <c r="J157" s="139">
        <f t="shared" ref="J157" si="37">+J158</f>
        <v>0</v>
      </c>
      <c r="K157" s="140" t="e">
        <f>ROUND(I157/H157*100,2)</f>
        <v>#DIV/0!</v>
      </c>
      <c r="L157" s="139">
        <f>+L158</f>
        <v>0</v>
      </c>
      <c r="M157" s="139">
        <f>+M158</f>
        <v>0</v>
      </c>
      <c r="N157" s="139">
        <f>+N158</f>
        <v>0</v>
      </c>
      <c r="O157" s="139">
        <f t="shared" ref="O157" si="38">+O158</f>
        <v>0</v>
      </c>
      <c r="P157" s="141">
        <f t="shared" si="33"/>
        <v>0</v>
      </c>
      <c r="Q157" s="142" t="e">
        <f t="shared" ref="Q157:Q178" si="39">ROUND(O157/L157*100,2)</f>
        <v>#DIV/0!</v>
      </c>
      <c r="R157" s="43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9"/>
      <c r="DD157" s="9"/>
      <c r="DE157" s="9"/>
      <c r="DF157" s="9"/>
      <c r="DG157" s="9"/>
      <c r="DH157" s="9"/>
      <c r="DI157" s="9"/>
      <c r="DJ157" s="9"/>
      <c r="DK157" s="9"/>
      <c r="DL157" s="9"/>
      <c r="DM157" s="9"/>
      <c r="DN157" s="9"/>
      <c r="DO157" s="9"/>
      <c r="DP157" s="9"/>
      <c r="DQ157" s="9"/>
      <c r="DR157" s="9"/>
      <c r="DS157" s="9"/>
      <c r="DT157" s="9"/>
      <c r="DU157" s="9"/>
      <c r="DV157" s="9"/>
      <c r="DW157" s="9"/>
      <c r="DX157" s="9"/>
      <c r="DY157" s="9"/>
      <c r="DZ157" s="9"/>
      <c r="EA157" s="9"/>
      <c r="EB157" s="9"/>
      <c r="EC157" s="9"/>
      <c r="ED157" s="9"/>
      <c r="EE157" s="9"/>
      <c r="EF157" s="9"/>
      <c r="EG157" s="9"/>
      <c r="EH157" s="9"/>
      <c r="EI157" s="9"/>
      <c r="EJ157" s="9"/>
      <c r="EK157" s="9"/>
      <c r="EL157" s="9"/>
      <c r="EM157" s="9"/>
      <c r="EN157" s="9"/>
      <c r="EO157" s="9"/>
      <c r="EP157" s="9"/>
      <c r="EQ157" s="9"/>
      <c r="ER157" s="9"/>
      <c r="ES157" s="9"/>
      <c r="ET157" s="9"/>
      <c r="EU157" s="9"/>
      <c r="EV157" s="9"/>
      <c r="EW157" s="9"/>
      <c r="EX157" s="9"/>
    </row>
    <row r="158" spans="1:154" ht="20.25" x14ac:dyDescent="0.2">
      <c r="A158" s="100"/>
      <c r="B158" s="99"/>
      <c r="C158" s="99"/>
      <c r="D158" s="99"/>
      <c r="E158" s="99">
        <v>25</v>
      </c>
      <c r="F158" s="99"/>
      <c r="G158" s="103" t="s">
        <v>312</v>
      </c>
      <c r="H158" s="143"/>
      <c r="I158" s="143">
        <f>O158</f>
        <v>0</v>
      </c>
      <c r="J158" s="143">
        <f t="shared" ref="J158:J176" si="40">H158-I158</f>
        <v>0</v>
      </c>
      <c r="K158" s="140" t="e">
        <f>ROUND(I158/H158*100,2)</f>
        <v>#DIV/0!</v>
      </c>
      <c r="L158" s="143"/>
      <c r="M158" s="144"/>
      <c r="N158" s="143">
        <v>0</v>
      </c>
      <c r="O158" s="145">
        <f t="shared" si="36"/>
        <v>0</v>
      </c>
      <c r="P158" s="145">
        <f t="shared" si="33"/>
        <v>0</v>
      </c>
      <c r="Q158" s="142" t="e">
        <f t="shared" si="39"/>
        <v>#DIV/0!</v>
      </c>
      <c r="R158" s="43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9"/>
      <c r="DD158" s="9"/>
      <c r="DE158" s="9"/>
      <c r="DF158" s="9"/>
      <c r="DG158" s="9"/>
      <c r="DH158" s="9"/>
      <c r="DI158" s="9"/>
      <c r="DJ158" s="9"/>
      <c r="DK158" s="9"/>
      <c r="DL158" s="9"/>
      <c r="DM158" s="9"/>
      <c r="DN158" s="9"/>
      <c r="DO158" s="9"/>
      <c r="DP158" s="9"/>
      <c r="DQ158" s="9"/>
      <c r="DR158" s="9"/>
      <c r="DS158" s="9"/>
      <c r="DT158" s="9"/>
      <c r="DU158" s="9"/>
      <c r="DV158" s="9"/>
      <c r="DW158" s="9"/>
      <c r="DX158" s="9"/>
      <c r="DY158" s="9"/>
      <c r="DZ158" s="9"/>
      <c r="EA158" s="9"/>
      <c r="EB158" s="9"/>
      <c r="EC158" s="9"/>
      <c r="ED158" s="9"/>
      <c r="EE158" s="9"/>
      <c r="EF158" s="9"/>
      <c r="EG158" s="9"/>
      <c r="EH158" s="9"/>
      <c r="EI158" s="9"/>
      <c r="EJ158" s="9"/>
      <c r="EK158" s="9"/>
      <c r="EL158" s="9"/>
      <c r="EM158" s="9"/>
      <c r="EN158" s="9"/>
      <c r="EO158" s="9"/>
      <c r="EP158" s="9"/>
      <c r="EQ158" s="9"/>
      <c r="ER158" s="9"/>
      <c r="ES158" s="9"/>
      <c r="ET158" s="9"/>
      <c r="EU158" s="9"/>
      <c r="EV158" s="9"/>
      <c r="EW158" s="9"/>
      <c r="EX158" s="9"/>
    </row>
    <row r="159" spans="1:154" ht="40.5" x14ac:dyDescent="0.2">
      <c r="A159" s="148" t="s">
        <v>126</v>
      </c>
      <c r="B159" s="149"/>
      <c r="C159" s="149"/>
      <c r="D159" s="150">
        <v>85</v>
      </c>
      <c r="E159" s="149"/>
      <c r="F159" s="149"/>
      <c r="G159" s="151" t="s">
        <v>127</v>
      </c>
      <c r="H159" s="152"/>
      <c r="I159" s="152"/>
      <c r="J159" s="152">
        <f t="shared" si="40"/>
        <v>0</v>
      </c>
      <c r="K159" s="153"/>
      <c r="L159" s="152"/>
      <c r="M159" s="154"/>
      <c r="N159" s="152"/>
      <c r="O159" s="155">
        <f t="shared" si="36"/>
        <v>0</v>
      </c>
      <c r="P159" s="155">
        <f t="shared" si="33"/>
        <v>0</v>
      </c>
      <c r="Q159" s="156"/>
      <c r="R159" s="43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9"/>
      <c r="DD159" s="9"/>
      <c r="DE159" s="9"/>
      <c r="DF159" s="9"/>
      <c r="DG159" s="9"/>
      <c r="DH159" s="9"/>
      <c r="DI159" s="9"/>
      <c r="DJ159" s="9"/>
      <c r="DK159" s="9"/>
      <c r="DL159" s="9"/>
      <c r="DM159" s="9"/>
      <c r="DN159" s="9"/>
      <c r="DO159" s="9"/>
      <c r="DP159" s="9"/>
      <c r="DQ159" s="9"/>
      <c r="DR159" s="9"/>
      <c r="DS159" s="9"/>
      <c r="DT159" s="9"/>
      <c r="DU159" s="9"/>
      <c r="DV159" s="9"/>
      <c r="DW159" s="9"/>
      <c r="DX159" s="9"/>
      <c r="DY159" s="9"/>
      <c r="DZ159" s="9"/>
      <c r="EA159" s="9"/>
      <c r="EB159" s="9"/>
      <c r="EC159" s="9"/>
      <c r="ED159" s="9"/>
      <c r="EE159" s="9"/>
      <c r="EF159" s="9"/>
      <c r="EG159" s="9"/>
      <c r="EH159" s="9"/>
      <c r="EI159" s="9"/>
      <c r="EJ159" s="9"/>
      <c r="EK159" s="9"/>
      <c r="EL159" s="9"/>
      <c r="EM159" s="9"/>
      <c r="EN159" s="9"/>
      <c r="EO159" s="9"/>
      <c r="EP159" s="9"/>
      <c r="EQ159" s="9"/>
      <c r="ER159" s="9"/>
      <c r="ES159" s="9"/>
      <c r="ET159" s="9"/>
      <c r="EU159" s="9"/>
      <c r="EV159" s="9"/>
      <c r="EW159" s="9"/>
      <c r="EX159" s="9"/>
    </row>
    <row r="160" spans="1:154" ht="20.25" x14ac:dyDescent="0.2">
      <c r="A160" s="88" t="s">
        <v>110</v>
      </c>
      <c r="B160" s="89" t="s">
        <v>32</v>
      </c>
      <c r="C160" s="89"/>
      <c r="D160" s="89"/>
      <c r="E160" s="89"/>
      <c r="F160" s="89"/>
      <c r="G160" s="101" t="s">
        <v>128</v>
      </c>
      <c r="H160" s="139">
        <f>H157</f>
        <v>0</v>
      </c>
      <c r="I160" s="139">
        <f>I157</f>
        <v>0</v>
      </c>
      <c r="J160" s="143">
        <f t="shared" si="40"/>
        <v>0</v>
      </c>
      <c r="K160" s="140" t="e">
        <f t="shared" ref="K160:K175" si="41">ROUND(I160/H160*100,2)</f>
        <v>#DIV/0!</v>
      </c>
      <c r="L160" s="139">
        <f>L157</f>
        <v>0</v>
      </c>
      <c r="M160" s="139">
        <f>M157</f>
        <v>0</v>
      </c>
      <c r="N160" s="139">
        <f>N157</f>
        <v>0</v>
      </c>
      <c r="O160" s="139">
        <f>O157</f>
        <v>0</v>
      </c>
      <c r="P160" s="141">
        <f t="shared" si="33"/>
        <v>0</v>
      </c>
      <c r="Q160" s="142" t="e">
        <f t="shared" si="39"/>
        <v>#DIV/0!</v>
      </c>
      <c r="R160" s="43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9"/>
      <c r="DD160" s="9"/>
      <c r="DE160" s="9"/>
      <c r="DF160" s="9"/>
      <c r="DG160" s="9"/>
      <c r="DH160" s="9"/>
      <c r="DI160" s="9"/>
      <c r="DJ160" s="9"/>
      <c r="DK160" s="9"/>
      <c r="DL160" s="9"/>
      <c r="DM160" s="9"/>
      <c r="DN160" s="9"/>
      <c r="DO160" s="9"/>
      <c r="DP160" s="9"/>
      <c r="DQ160" s="9"/>
      <c r="DR160" s="9"/>
      <c r="DS160" s="9"/>
      <c r="DT160" s="9"/>
      <c r="DU160" s="9"/>
      <c r="DV160" s="9"/>
      <c r="DW160" s="9"/>
      <c r="DX160" s="9"/>
      <c r="DY160" s="9"/>
      <c r="DZ160" s="9"/>
      <c r="EA160" s="9"/>
      <c r="EB160" s="9"/>
      <c r="EC160" s="9"/>
      <c r="ED160" s="9"/>
      <c r="EE160" s="9"/>
      <c r="EF160" s="9"/>
      <c r="EG160" s="9"/>
      <c r="EH160" s="9"/>
      <c r="EI160" s="9"/>
      <c r="EJ160" s="9"/>
      <c r="EK160" s="9"/>
      <c r="EL160" s="9"/>
      <c r="EM160" s="9"/>
      <c r="EN160" s="9"/>
      <c r="EO160" s="9"/>
      <c r="EP160" s="9"/>
      <c r="EQ160" s="9"/>
      <c r="ER160" s="9"/>
      <c r="ES160" s="9"/>
      <c r="ET160" s="9"/>
      <c r="EU160" s="9"/>
      <c r="EV160" s="9"/>
      <c r="EW160" s="9"/>
      <c r="EX160" s="9"/>
    </row>
    <row r="161" spans="1:154" ht="40.5" x14ac:dyDescent="0.2">
      <c r="A161" s="88"/>
      <c r="B161" s="89" t="s">
        <v>30</v>
      </c>
      <c r="C161" s="89"/>
      <c r="D161" s="89"/>
      <c r="E161" s="89"/>
      <c r="F161" s="89"/>
      <c r="G161" s="101" t="s">
        <v>129</v>
      </c>
      <c r="H161" s="139">
        <f>H162+H163</f>
        <v>0</v>
      </c>
      <c r="I161" s="139">
        <f>I162+I163</f>
        <v>0</v>
      </c>
      <c r="J161" s="143">
        <f t="shared" si="40"/>
        <v>0</v>
      </c>
      <c r="K161" s="140" t="e">
        <f t="shared" si="41"/>
        <v>#DIV/0!</v>
      </c>
      <c r="L161" s="139">
        <f>L162+L163</f>
        <v>0</v>
      </c>
      <c r="M161" s="139">
        <f>M162+M163</f>
        <v>0</v>
      </c>
      <c r="N161" s="139">
        <f>N162+N163</f>
        <v>0</v>
      </c>
      <c r="O161" s="139">
        <f>O162+O163</f>
        <v>0</v>
      </c>
      <c r="P161" s="141">
        <f t="shared" si="33"/>
        <v>0</v>
      </c>
      <c r="Q161" s="142" t="e">
        <f t="shared" si="39"/>
        <v>#DIV/0!</v>
      </c>
      <c r="R161" s="43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9"/>
      <c r="DD161" s="9"/>
      <c r="DE161" s="9"/>
      <c r="DF161" s="9"/>
      <c r="DG161" s="9"/>
      <c r="DH161" s="9"/>
      <c r="DI161" s="9"/>
      <c r="DJ161" s="9"/>
      <c r="DK161" s="9"/>
      <c r="DL161" s="9"/>
      <c r="DM161" s="9"/>
      <c r="DN161" s="9"/>
      <c r="DO161" s="9"/>
      <c r="DP161" s="9"/>
      <c r="DQ161" s="9"/>
      <c r="DR161" s="9"/>
      <c r="DS161" s="9"/>
      <c r="DT161" s="9"/>
      <c r="DU161" s="9"/>
      <c r="DV161" s="9"/>
      <c r="DW161" s="9"/>
      <c r="DX161" s="9"/>
      <c r="DY161" s="9"/>
      <c r="DZ161" s="9"/>
      <c r="EA161" s="9"/>
      <c r="EB161" s="9"/>
      <c r="EC161" s="9"/>
      <c r="ED161" s="9"/>
      <c r="EE161" s="9"/>
      <c r="EF161" s="9"/>
      <c r="EG161" s="9"/>
      <c r="EH161" s="9"/>
      <c r="EI161" s="9"/>
      <c r="EJ161" s="9"/>
      <c r="EK161" s="9"/>
      <c r="EL161" s="9"/>
      <c r="EM161" s="9"/>
      <c r="EN161" s="9"/>
      <c r="EO161" s="9"/>
      <c r="EP161" s="9"/>
      <c r="EQ161" s="9"/>
      <c r="ER161" s="9"/>
      <c r="ES161" s="9"/>
      <c r="ET161" s="9"/>
      <c r="EU161" s="9"/>
      <c r="EV161" s="9"/>
      <c r="EW161" s="9"/>
      <c r="EX161" s="9"/>
    </row>
    <row r="162" spans="1:154" ht="40.5" x14ac:dyDescent="0.2">
      <c r="A162" s="88"/>
      <c r="B162" s="89"/>
      <c r="C162" s="89" t="s">
        <v>32</v>
      </c>
      <c r="D162" s="89"/>
      <c r="E162" s="89"/>
      <c r="F162" s="89"/>
      <c r="G162" s="101" t="s">
        <v>130</v>
      </c>
      <c r="H162" s="139">
        <f>H155</f>
        <v>0</v>
      </c>
      <c r="I162" s="139">
        <f>I155</f>
        <v>0</v>
      </c>
      <c r="J162" s="143">
        <f t="shared" si="40"/>
        <v>0</v>
      </c>
      <c r="K162" s="140" t="e">
        <f t="shared" si="41"/>
        <v>#DIV/0!</v>
      </c>
      <c r="L162" s="139">
        <f>L155</f>
        <v>0</v>
      </c>
      <c r="M162" s="139">
        <f>M155</f>
        <v>0</v>
      </c>
      <c r="N162" s="139">
        <f>N155</f>
        <v>0</v>
      </c>
      <c r="O162" s="139">
        <f>O155</f>
        <v>0</v>
      </c>
      <c r="P162" s="141">
        <f t="shared" si="33"/>
        <v>0</v>
      </c>
      <c r="Q162" s="142" t="e">
        <f t="shared" si="39"/>
        <v>#DIV/0!</v>
      </c>
      <c r="R162" s="43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9"/>
      <c r="DD162" s="9"/>
      <c r="DE162" s="9"/>
      <c r="DF162" s="9"/>
      <c r="DG162" s="9"/>
      <c r="DH162" s="9"/>
      <c r="DI162" s="9"/>
      <c r="DJ162" s="9"/>
      <c r="DK162" s="9"/>
      <c r="DL162" s="9"/>
      <c r="DM162" s="9"/>
      <c r="DN162" s="9"/>
      <c r="DO162" s="9"/>
      <c r="DP162" s="9"/>
      <c r="DQ162" s="9"/>
      <c r="DR162" s="9"/>
      <c r="DS162" s="9"/>
      <c r="DT162" s="9"/>
      <c r="DU162" s="9"/>
      <c r="DV162" s="9"/>
      <c r="DW162" s="9"/>
      <c r="DX162" s="9"/>
      <c r="DY162" s="9"/>
      <c r="DZ162" s="9"/>
      <c r="EA162" s="9"/>
      <c r="EB162" s="9"/>
      <c r="EC162" s="9"/>
      <c r="ED162" s="9"/>
      <c r="EE162" s="9"/>
      <c r="EF162" s="9"/>
      <c r="EG162" s="9"/>
      <c r="EH162" s="9"/>
      <c r="EI162" s="9"/>
      <c r="EJ162" s="9"/>
      <c r="EK162" s="9"/>
      <c r="EL162" s="9"/>
      <c r="EM162" s="9"/>
      <c r="EN162" s="9"/>
      <c r="EO162" s="9"/>
      <c r="EP162" s="9"/>
      <c r="EQ162" s="9"/>
      <c r="ER162" s="9"/>
      <c r="ES162" s="9"/>
      <c r="ET162" s="9"/>
      <c r="EU162" s="9"/>
      <c r="EV162" s="9"/>
      <c r="EW162" s="9"/>
      <c r="EX162" s="9"/>
    </row>
    <row r="163" spans="1:154" ht="20.25" x14ac:dyDescent="0.2">
      <c r="A163" s="88"/>
      <c r="B163" s="89"/>
      <c r="C163" s="89" t="s">
        <v>30</v>
      </c>
      <c r="D163" s="89"/>
      <c r="E163" s="89"/>
      <c r="F163" s="89"/>
      <c r="G163" s="101" t="s">
        <v>131</v>
      </c>
      <c r="H163" s="139">
        <f>H110-H155-H157</f>
        <v>0</v>
      </c>
      <c r="I163" s="139">
        <f>I110-I155-I157</f>
        <v>0</v>
      </c>
      <c r="J163" s="143">
        <f t="shared" si="40"/>
        <v>0</v>
      </c>
      <c r="K163" s="140" t="e">
        <f t="shared" si="41"/>
        <v>#DIV/0!</v>
      </c>
      <c r="L163" s="139">
        <f>L110-L155-L157</f>
        <v>0</v>
      </c>
      <c r="M163" s="139">
        <f>M110-M155-M157</f>
        <v>0</v>
      </c>
      <c r="N163" s="139">
        <f>N110-N155-N157</f>
        <v>0</v>
      </c>
      <c r="O163" s="139">
        <f>O110-O155-O157</f>
        <v>0</v>
      </c>
      <c r="P163" s="141">
        <f t="shared" si="33"/>
        <v>0</v>
      </c>
      <c r="Q163" s="142" t="e">
        <f t="shared" si="39"/>
        <v>#DIV/0!</v>
      </c>
      <c r="R163" s="43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9"/>
      <c r="DD163" s="9"/>
      <c r="DE163" s="9"/>
      <c r="DF163" s="9"/>
      <c r="DG163" s="9"/>
      <c r="DH163" s="9"/>
      <c r="DI163" s="9"/>
      <c r="DJ163" s="9"/>
      <c r="DK163" s="9"/>
      <c r="DL163" s="9"/>
      <c r="DM163" s="9"/>
      <c r="DN163" s="9"/>
      <c r="DO163" s="9"/>
      <c r="DP163" s="9"/>
      <c r="DQ163" s="9"/>
      <c r="DR163" s="9"/>
      <c r="DS163" s="9"/>
      <c r="DT163" s="9"/>
      <c r="DU163" s="9"/>
      <c r="DV163" s="9"/>
      <c r="DW163" s="9"/>
      <c r="DX163" s="9"/>
      <c r="DY163" s="9"/>
      <c r="DZ163" s="9"/>
      <c r="EA163" s="9"/>
      <c r="EB163" s="9"/>
      <c r="EC163" s="9"/>
      <c r="ED163" s="9"/>
      <c r="EE163" s="9"/>
      <c r="EF163" s="9"/>
      <c r="EG163" s="9"/>
      <c r="EH163" s="9"/>
      <c r="EI163" s="9"/>
      <c r="EJ163" s="9"/>
      <c r="EK163" s="9"/>
      <c r="EL163" s="9"/>
      <c r="EM163" s="9"/>
      <c r="EN163" s="9"/>
      <c r="EO163" s="9"/>
      <c r="EP163" s="9"/>
      <c r="EQ163" s="9"/>
      <c r="ER163" s="9"/>
      <c r="ES163" s="9"/>
      <c r="ET163" s="9"/>
      <c r="EU163" s="9"/>
      <c r="EV163" s="9"/>
      <c r="EW163" s="9"/>
      <c r="EX163" s="9"/>
    </row>
    <row r="164" spans="1:154" ht="20.25" x14ac:dyDescent="0.2">
      <c r="A164" s="88" t="s">
        <v>132</v>
      </c>
      <c r="B164" s="89" t="s">
        <v>22</v>
      </c>
      <c r="C164" s="89"/>
      <c r="D164" s="89"/>
      <c r="E164" s="89"/>
      <c r="F164" s="89"/>
      <c r="G164" s="101" t="s">
        <v>133</v>
      </c>
      <c r="H164" s="139">
        <f>+H165+H174</f>
        <v>5240300</v>
      </c>
      <c r="I164" s="139">
        <f>+I165+I174</f>
        <v>4964524.13</v>
      </c>
      <c r="J164" s="143">
        <f t="shared" si="40"/>
        <v>275775.87000000011</v>
      </c>
      <c r="K164" s="140">
        <f t="shared" si="41"/>
        <v>94.74</v>
      </c>
      <c r="L164" s="139">
        <f>+L165+L174</f>
        <v>0</v>
      </c>
      <c r="M164" s="139">
        <f>+M165+M174</f>
        <v>2504443.77</v>
      </c>
      <c r="N164" s="139">
        <f>+N165+N174</f>
        <v>2460080.36</v>
      </c>
      <c r="O164" s="139">
        <f>+O165+O174</f>
        <v>4964524.13</v>
      </c>
      <c r="P164" s="141">
        <f t="shared" si="33"/>
        <v>-4964524.13</v>
      </c>
      <c r="Q164" s="142" t="e">
        <f t="shared" si="39"/>
        <v>#DIV/0!</v>
      </c>
      <c r="R164" s="43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9"/>
      <c r="DD164" s="9"/>
      <c r="DE164" s="9"/>
      <c r="DF164" s="9"/>
      <c r="DG164" s="9"/>
      <c r="DH164" s="9"/>
      <c r="DI164" s="9"/>
      <c r="DJ164" s="9"/>
      <c r="DK164" s="9"/>
      <c r="DL164" s="9"/>
      <c r="DM164" s="9"/>
      <c r="DN164" s="9"/>
      <c r="DO164" s="9"/>
      <c r="DP164" s="9"/>
      <c r="DQ164" s="9"/>
      <c r="DR164" s="9"/>
      <c r="DS164" s="9"/>
      <c r="DT164" s="9"/>
      <c r="DU164" s="9"/>
      <c r="DV164" s="9"/>
      <c r="DW164" s="9"/>
      <c r="DX164" s="9"/>
      <c r="DY164" s="9"/>
      <c r="DZ164" s="9"/>
      <c r="EA164" s="9"/>
      <c r="EB164" s="9"/>
      <c r="EC164" s="9"/>
      <c r="ED164" s="9"/>
      <c r="EE164" s="9"/>
      <c r="EF164" s="9"/>
      <c r="EG164" s="9"/>
      <c r="EH164" s="9"/>
      <c r="EI164" s="9"/>
      <c r="EJ164" s="9"/>
      <c r="EK164" s="9"/>
      <c r="EL164" s="9"/>
      <c r="EM164" s="9"/>
      <c r="EN164" s="9"/>
      <c r="EO164" s="9"/>
      <c r="EP164" s="9"/>
      <c r="EQ164" s="9"/>
      <c r="ER164" s="9"/>
      <c r="ES164" s="9"/>
      <c r="ET164" s="9"/>
      <c r="EU164" s="9"/>
      <c r="EV164" s="9"/>
      <c r="EW164" s="9"/>
      <c r="EX164" s="9"/>
    </row>
    <row r="165" spans="1:154" ht="20.25" x14ac:dyDescent="0.2">
      <c r="A165" s="88"/>
      <c r="B165" s="89"/>
      <c r="C165" s="89"/>
      <c r="D165" s="89" t="s">
        <v>32</v>
      </c>
      <c r="E165" s="89"/>
      <c r="F165" s="89"/>
      <c r="G165" s="101" t="s">
        <v>62</v>
      </c>
      <c r="H165" s="139">
        <f>+H166+H167+H168+H169+H170+H171+H172+H173</f>
        <v>5240300</v>
      </c>
      <c r="I165" s="139">
        <f>+I166+I167+I168+I169+I170+I171+I172+I173</f>
        <v>4964524.13</v>
      </c>
      <c r="J165" s="139">
        <f>+J166+J167+J168+J169+J170+J171+J172+J173</f>
        <v>275775.87</v>
      </c>
      <c r="K165" s="140">
        <f t="shared" si="41"/>
        <v>94.74</v>
      </c>
      <c r="L165" s="139">
        <f>+L166+L167+L168+L169+L170+L171+L172+L173</f>
        <v>0</v>
      </c>
      <c r="M165" s="139">
        <f>+M166+M167+M168+M169+M170+M171+M172+M173</f>
        <v>2504443.77</v>
      </c>
      <c r="N165" s="139">
        <f>+N166+N167+N168+N169+N170+N171+N172+N173</f>
        <v>2460080.36</v>
      </c>
      <c r="O165" s="139">
        <f>+O166+O167+O168+O169+O170+O171+O172+O173</f>
        <v>4964524.13</v>
      </c>
      <c r="P165" s="141">
        <f t="shared" si="33"/>
        <v>-4964524.13</v>
      </c>
      <c r="Q165" s="142" t="e">
        <f t="shared" si="39"/>
        <v>#DIV/0!</v>
      </c>
      <c r="R165" s="43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9"/>
      <c r="DD165" s="9"/>
      <c r="DE165" s="9"/>
      <c r="DF165" s="9"/>
      <c r="DG165" s="9"/>
      <c r="DH165" s="9"/>
      <c r="DI165" s="9"/>
      <c r="DJ165" s="9"/>
      <c r="DK165" s="9"/>
      <c r="DL165" s="9"/>
      <c r="DM165" s="9"/>
      <c r="DN165" s="9"/>
      <c r="DO165" s="9"/>
      <c r="DP165" s="9"/>
      <c r="DQ165" s="9"/>
      <c r="DR165" s="9"/>
      <c r="DS165" s="9"/>
      <c r="DT165" s="9"/>
      <c r="DU165" s="9"/>
      <c r="DV165" s="9"/>
      <c r="DW165" s="9"/>
      <c r="DX165" s="9"/>
      <c r="DY165" s="9"/>
      <c r="DZ165" s="9"/>
      <c r="EA165" s="9"/>
      <c r="EB165" s="9"/>
      <c r="EC165" s="9"/>
      <c r="ED165" s="9"/>
      <c r="EE165" s="9"/>
      <c r="EF165" s="9"/>
      <c r="EG165" s="9"/>
      <c r="EH165" s="9"/>
      <c r="EI165" s="9"/>
      <c r="EJ165" s="9"/>
      <c r="EK165" s="9"/>
      <c r="EL165" s="9"/>
      <c r="EM165" s="9"/>
      <c r="EN165" s="9"/>
      <c r="EO165" s="9"/>
      <c r="EP165" s="9"/>
      <c r="EQ165" s="9"/>
      <c r="ER165" s="9"/>
      <c r="ES165" s="9"/>
      <c r="ET165" s="9"/>
      <c r="EU165" s="9"/>
      <c r="EV165" s="9"/>
      <c r="EW165" s="9"/>
      <c r="EX165" s="9"/>
    </row>
    <row r="166" spans="1:154" ht="20.25" x14ac:dyDescent="0.2">
      <c r="A166" s="88"/>
      <c r="B166" s="89"/>
      <c r="C166" s="89"/>
      <c r="D166" s="89" t="s">
        <v>88</v>
      </c>
      <c r="E166" s="89"/>
      <c r="F166" s="89"/>
      <c r="G166" s="101" t="s">
        <v>134</v>
      </c>
      <c r="H166" s="139">
        <f>+H179+H264+H112</f>
        <v>747200</v>
      </c>
      <c r="I166" s="139">
        <f>+I179+I264+I112</f>
        <v>735272</v>
      </c>
      <c r="J166" s="143">
        <f t="shared" si="40"/>
        <v>11928</v>
      </c>
      <c r="K166" s="140">
        <f t="shared" si="41"/>
        <v>98.4</v>
      </c>
      <c r="L166" s="139">
        <f>+L179+L264+L112</f>
        <v>0</v>
      </c>
      <c r="M166" s="139">
        <f>+M179+M264+M112</f>
        <v>380284</v>
      </c>
      <c r="N166" s="139">
        <f>+N179+N264+N112</f>
        <v>354988</v>
      </c>
      <c r="O166" s="139">
        <f>+O179+O264+O112</f>
        <v>735272</v>
      </c>
      <c r="P166" s="141">
        <f t="shared" si="33"/>
        <v>-735272</v>
      </c>
      <c r="Q166" s="142" t="e">
        <f t="shared" si="39"/>
        <v>#DIV/0!</v>
      </c>
      <c r="R166" s="43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9"/>
      <c r="DD166" s="9"/>
      <c r="DE166" s="9"/>
      <c r="DF166" s="9"/>
      <c r="DG166" s="9"/>
      <c r="DH166" s="9"/>
      <c r="DI166" s="9"/>
      <c r="DJ166" s="9"/>
      <c r="DK166" s="9"/>
      <c r="DL166" s="9"/>
      <c r="DM166" s="9"/>
      <c r="DN166" s="9"/>
      <c r="DO166" s="9"/>
      <c r="DP166" s="9"/>
      <c r="DQ166" s="9"/>
      <c r="DR166" s="9"/>
      <c r="DS166" s="9"/>
      <c r="DT166" s="9"/>
      <c r="DU166" s="9"/>
      <c r="DV166" s="9"/>
      <c r="DW166" s="9"/>
      <c r="DX166" s="9"/>
      <c r="DY166" s="9"/>
      <c r="DZ166" s="9"/>
      <c r="EA166" s="9"/>
      <c r="EB166" s="9"/>
      <c r="EC166" s="9"/>
      <c r="ED166" s="9"/>
      <c r="EE166" s="9"/>
      <c r="EF166" s="9"/>
      <c r="EG166" s="9"/>
      <c r="EH166" s="9"/>
      <c r="EI166" s="9"/>
      <c r="EJ166" s="9"/>
      <c r="EK166" s="9"/>
      <c r="EL166" s="9"/>
      <c r="EM166" s="9"/>
      <c r="EN166" s="9"/>
      <c r="EO166" s="9"/>
      <c r="EP166" s="9"/>
      <c r="EQ166" s="9"/>
      <c r="ER166" s="9"/>
      <c r="ES166" s="9"/>
      <c r="ET166" s="9"/>
      <c r="EU166" s="9"/>
      <c r="EV166" s="9"/>
      <c r="EW166" s="9"/>
      <c r="EX166" s="9"/>
    </row>
    <row r="167" spans="1:154" ht="20.25" x14ac:dyDescent="0.2">
      <c r="A167" s="88"/>
      <c r="B167" s="89"/>
      <c r="C167" s="89"/>
      <c r="D167" s="89" t="s">
        <v>89</v>
      </c>
      <c r="E167" s="89"/>
      <c r="F167" s="89"/>
      <c r="G167" s="101" t="s">
        <v>135</v>
      </c>
      <c r="H167" s="139">
        <f>+H206+H296+H139</f>
        <v>89100</v>
      </c>
      <c r="I167" s="139">
        <f>+I206+I296+I139</f>
        <v>79621.13</v>
      </c>
      <c r="J167" s="143">
        <f t="shared" si="40"/>
        <v>9478.8699999999953</v>
      </c>
      <c r="K167" s="140">
        <f t="shared" si="41"/>
        <v>89.36</v>
      </c>
      <c r="L167" s="139">
        <f>+L206+L296+L139</f>
        <v>0</v>
      </c>
      <c r="M167" s="139">
        <f>+M206+M296+M139</f>
        <v>34526.770000000004</v>
      </c>
      <c r="N167" s="139">
        <f>+N206+N296+N139</f>
        <v>45094.36</v>
      </c>
      <c r="O167" s="139">
        <f>+O206+O296+O139</f>
        <v>79621.13</v>
      </c>
      <c r="P167" s="141">
        <f t="shared" si="33"/>
        <v>-79621.13</v>
      </c>
      <c r="Q167" s="142" t="e">
        <f t="shared" si="39"/>
        <v>#DIV/0!</v>
      </c>
      <c r="R167" s="43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9"/>
      <c r="DD167" s="9"/>
      <c r="DE167" s="9"/>
      <c r="DF167" s="9"/>
      <c r="DG167" s="9"/>
      <c r="DH167" s="9"/>
      <c r="DI167" s="9"/>
      <c r="DJ167" s="9"/>
      <c r="DK167" s="9"/>
      <c r="DL167" s="9"/>
      <c r="DM167" s="9"/>
      <c r="DN167" s="9"/>
      <c r="DO167" s="9"/>
      <c r="DP167" s="9"/>
      <c r="DQ167" s="9"/>
      <c r="DR167" s="9"/>
      <c r="DS167" s="9"/>
      <c r="DT167" s="9"/>
      <c r="DU167" s="9"/>
      <c r="DV167" s="9"/>
      <c r="DW167" s="9"/>
      <c r="DX167" s="9"/>
      <c r="DY167" s="9"/>
      <c r="DZ167" s="9"/>
      <c r="EA167" s="9"/>
      <c r="EB167" s="9"/>
      <c r="EC167" s="9"/>
      <c r="ED167" s="9"/>
      <c r="EE167" s="9"/>
      <c r="EF167" s="9"/>
      <c r="EG167" s="9"/>
      <c r="EH167" s="9"/>
      <c r="EI167" s="9"/>
      <c r="EJ167" s="9"/>
      <c r="EK167" s="9"/>
      <c r="EL167" s="9"/>
      <c r="EM167" s="9"/>
      <c r="EN167" s="9"/>
      <c r="EO167" s="9"/>
      <c r="EP167" s="9"/>
      <c r="EQ167" s="9"/>
      <c r="ER167" s="9"/>
      <c r="ES167" s="9"/>
      <c r="ET167" s="9"/>
      <c r="EU167" s="9"/>
      <c r="EV167" s="9"/>
      <c r="EW167" s="9"/>
      <c r="EX167" s="9"/>
    </row>
    <row r="168" spans="1:154" ht="20.25" x14ac:dyDescent="0.2">
      <c r="A168" s="88"/>
      <c r="B168" s="89"/>
      <c r="C168" s="89"/>
      <c r="D168" s="89" t="s">
        <v>90</v>
      </c>
      <c r="E168" s="89"/>
      <c r="F168" s="89"/>
      <c r="G168" s="101" t="s">
        <v>136</v>
      </c>
      <c r="H168" s="139">
        <f>+H329</f>
        <v>0</v>
      </c>
      <c r="I168" s="139">
        <f>+I329</f>
        <v>0</v>
      </c>
      <c r="J168" s="143">
        <f t="shared" si="40"/>
        <v>0</v>
      </c>
      <c r="K168" s="140" t="e">
        <f t="shared" si="41"/>
        <v>#DIV/0!</v>
      </c>
      <c r="L168" s="139">
        <f>+L329</f>
        <v>0</v>
      </c>
      <c r="M168" s="139">
        <f>+M329</f>
        <v>0</v>
      </c>
      <c r="N168" s="139">
        <f>+N329</f>
        <v>0</v>
      </c>
      <c r="O168" s="139">
        <f>+O329</f>
        <v>0</v>
      </c>
      <c r="P168" s="141">
        <f t="shared" si="33"/>
        <v>0</v>
      </c>
      <c r="Q168" s="142" t="e">
        <f t="shared" si="39"/>
        <v>#DIV/0!</v>
      </c>
      <c r="R168" s="43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9"/>
      <c r="DD168" s="9"/>
      <c r="DE168" s="9"/>
      <c r="DF168" s="9"/>
      <c r="DG168" s="9"/>
      <c r="DH168" s="9"/>
      <c r="DI168" s="9"/>
      <c r="DJ168" s="9"/>
      <c r="DK168" s="9"/>
      <c r="DL168" s="9"/>
      <c r="DM168" s="9"/>
      <c r="DN168" s="9"/>
      <c r="DO168" s="9"/>
      <c r="DP168" s="9"/>
      <c r="DQ168" s="9"/>
      <c r="DR168" s="9"/>
      <c r="DS168" s="9"/>
      <c r="DT168" s="9"/>
      <c r="DU168" s="9"/>
      <c r="DV168" s="9"/>
      <c r="DW168" s="9"/>
      <c r="DX168" s="9"/>
      <c r="DY168" s="9"/>
      <c r="DZ168" s="9"/>
      <c r="EA168" s="9"/>
      <c r="EB168" s="9"/>
      <c r="EC168" s="9"/>
      <c r="ED168" s="9"/>
      <c r="EE168" s="9"/>
      <c r="EF168" s="9"/>
      <c r="EG168" s="9"/>
      <c r="EH168" s="9"/>
      <c r="EI168" s="9"/>
      <c r="EJ168" s="9"/>
      <c r="EK168" s="9"/>
      <c r="EL168" s="9"/>
      <c r="EM168" s="9"/>
      <c r="EN168" s="9"/>
      <c r="EO168" s="9"/>
      <c r="EP168" s="9"/>
      <c r="EQ168" s="9"/>
      <c r="ER168" s="9"/>
      <c r="ES168" s="9"/>
      <c r="ET168" s="9"/>
      <c r="EU168" s="9"/>
      <c r="EV168" s="9"/>
      <c r="EW168" s="9"/>
      <c r="EX168" s="9"/>
    </row>
    <row r="169" spans="1:154" ht="20.25" x14ac:dyDescent="0.2">
      <c r="A169" s="88"/>
      <c r="B169" s="89"/>
      <c r="C169" s="89"/>
      <c r="D169" s="89" t="s">
        <v>91</v>
      </c>
      <c r="E169" s="89"/>
      <c r="F169" s="89"/>
      <c r="G169" s="101" t="s">
        <v>137</v>
      </c>
      <c r="H169" s="139">
        <f>+H235</f>
        <v>0</v>
      </c>
      <c r="I169" s="139">
        <f>+I235</f>
        <v>0</v>
      </c>
      <c r="J169" s="143">
        <f t="shared" si="40"/>
        <v>0</v>
      </c>
      <c r="K169" s="140" t="e">
        <f t="shared" si="41"/>
        <v>#DIV/0!</v>
      </c>
      <c r="L169" s="139">
        <f>+L235</f>
        <v>0</v>
      </c>
      <c r="M169" s="139">
        <f>+M235</f>
        <v>0</v>
      </c>
      <c r="N169" s="139">
        <f>+N235</f>
        <v>0</v>
      </c>
      <c r="O169" s="139">
        <f>+O235</f>
        <v>0</v>
      </c>
      <c r="P169" s="141">
        <f t="shared" si="33"/>
        <v>0</v>
      </c>
      <c r="Q169" s="142" t="e">
        <f t="shared" si="39"/>
        <v>#DIV/0!</v>
      </c>
      <c r="R169" s="43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9"/>
      <c r="DD169" s="9"/>
      <c r="DE169" s="9"/>
      <c r="DF169" s="9"/>
      <c r="DG169" s="9"/>
      <c r="DH169" s="9"/>
      <c r="DI169" s="9"/>
      <c r="DJ169" s="9"/>
      <c r="DK169" s="9"/>
      <c r="DL169" s="9"/>
      <c r="DM169" s="9"/>
      <c r="DN169" s="9"/>
      <c r="DO169" s="9"/>
      <c r="DP169" s="9"/>
      <c r="DQ169" s="9"/>
      <c r="DR169" s="9"/>
      <c r="DS169" s="9"/>
      <c r="DT169" s="9"/>
      <c r="DU169" s="9"/>
      <c r="DV169" s="9"/>
      <c r="DW169" s="9"/>
      <c r="DX169" s="9"/>
      <c r="DY169" s="9"/>
      <c r="DZ169" s="9"/>
      <c r="EA169" s="9"/>
      <c r="EB169" s="9"/>
      <c r="EC169" s="9"/>
      <c r="ED169" s="9"/>
      <c r="EE169" s="9"/>
      <c r="EF169" s="9"/>
      <c r="EG169" s="9"/>
      <c r="EH169" s="9"/>
      <c r="EI169" s="9"/>
      <c r="EJ169" s="9"/>
      <c r="EK169" s="9"/>
      <c r="EL169" s="9"/>
      <c r="EM169" s="9"/>
      <c r="EN169" s="9"/>
      <c r="EO169" s="9"/>
      <c r="EP169" s="9"/>
      <c r="EQ169" s="9"/>
      <c r="ER169" s="9"/>
      <c r="ES169" s="9"/>
      <c r="ET169" s="9"/>
      <c r="EU169" s="9"/>
      <c r="EV169" s="9"/>
      <c r="EW169" s="9"/>
      <c r="EX169" s="9"/>
    </row>
    <row r="170" spans="1:154" ht="40.5" x14ac:dyDescent="0.2">
      <c r="A170" s="88"/>
      <c r="B170" s="89"/>
      <c r="C170" s="89"/>
      <c r="D170" s="89">
        <v>51</v>
      </c>
      <c r="E170" s="89"/>
      <c r="F170" s="89"/>
      <c r="G170" s="101" t="s">
        <v>138</v>
      </c>
      <c r="H170" s="139">
        <f>+H237+H332</f>
        <v>820000</v>
      </c>
      <c r="I170" s="139">
        <f>+I237+I332</f>
        <v>772605</v>
      </c>
      <c r="J170" s="143">
        <f t="shared" si="40"/>
        <v>47395</v>
      </c>
      <c r="K170" s="140">
        <f t="shared" si="41"/>
        <v>94.22</v>
      </c>
      <c r="L170" s="139">
        <f>+L237+L332</f>
        <v>0</v>
      </c>
      <c r="M170" s="139">
        <f>+M237+M332</f>
        <v>388258</v>
      </c>
      <c r="N170" s="139">
        <f>+N237+N332</f>
        <v>384347</v>
      </c>
      <c r="O170" s="139">
        <f>+O237+O332</f>
        <v>772605</v>
      </c>
      <c r="P170" s="141">
        <f t="shared" si="33"/>
        <v>-772605</v>
      </c>
      <c r="Q170" s="142" t="e">
        <f t="shared" si="39"/>
        <v>#DIV/0!</v>
      </c>
      <c r="R170" s="43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9"/>
      <c r="DD170" s="9"/>
      <c r="DE170" s="9"/>
      <c r="DF170" s="9"/>
      <c r="DG170" s="9"/>
      <c r="DH170" s="9"/>
      <c r="DI170" s="9"/>
      <c r="DJ170" s="9"/>
      <c r="DK170" s="9"/>
      <c r="DL170" s="9"/>
      <c r="DM170" s="9"/>
      <c r="DN170" s="9"/>
      <c r="DO170" s="9"/>
      <c r="DP170" s="9"/>
      <c r="DQ170" s="9"/>
      <c r="DR170" s="9"/>
      <c r="DS170" s="9"/>
      <c r="DT170" s="9"/>
      <c r="DU170" s="9"/>
      <c r="DV170" s="9"/>
      <c r="DW170" s="9"/>
      <c r="DX170" s="9"/>
      <c r="DY170" s="9"/>
      <c r="DZ170" s="9"/>
      <c r="EA170" s="9"/>
      <c r="EB170" s="9"/>
      <c r="EC170" s="9"/>
      <c r="ED170" s="9"/>
      <c r="EE170" s="9"/>
      <c r="EF170" s="9"/>
      <c r="EG170" s="9"/>
      <c r="EH170" s="9"/>
      <c r="EI170" s="9"/>
      <c r="EJ170" s="9"/>
      <c r="EK170" s="9"/>
      <c r="EL170" s="9"/>
      <c r="EM170" s="9"/>
      <c r="EN170" s="9"/>
      <c r="EO170" s="9"/>
      <c r="EP170" s="9"/>
      <c r="EQ170" s="9"/>
      <c r="ER170" s="9"/>
      <c r="ES170" s="9"/>
      <c r="ET170" s="9"/>
      <c r="EU170" s="9"/>
      <c r="EV170" s="9"/>
      <c r="EW170" s="9"/>
      <c r="EX170" s="9"/>
    </row>
    <row r="171" spans="1:154" ht="60.75" x14ac:dyDescent="0.2">
      <c r="A171" s="88"/>
      <c r="B171" s="89"/>
      <c r="C171" s="89"/>
      <c r="D171" s="89">
        <v>56</v>
      </c>
      <c r="E171" s="89"/>
      <c r="F171" s="89"/>
      <c r="G171" s="101" t="s">
        <v>139</v>
      </c>
      <c r="H171" s="139">
        <f>H240+H404</f>
        <v>302000</v>
      </c>
      <c r="I171" s="139">
        <f>I240+I404</f>
        <v>273167</v>
      </c>
      <c r="J171" s="143">
        <f t="shared" si="40"/>
        <v>28833</v>
      </c>
      <c r="K171" s="140">
        <f t="shared" si="41"/>
        <v>90.45</v>
      </c>
      <c r="L171" s="139">
        <f>L240+L404</f>
        <v>0</v>
      </c>
      <c r="M171" s="139">
        <f>M240+M404</f>
        <v>135735</v>
      </c>
      <c r="N171" s="139">
        <f>N240+N404</f>
        <v>137432</v>
      </c>
      <c r="O171" s="139">
        <f>O240+O404</f>
        <v>273167</v>
      </c>
      <c r="P171" s="141">
        <f t="shared" si="33"/>
        <v>-273167</v>
      </c>
      <c r="Q171" s="142" t="e">
        <f t="shared" si="39"/>
        <v>#DIV/0!</v>
      </c>
      <c r="R171" s="43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9"/>
      <c r="DD171" s="9"/>
      <c r="DE171" s="9"/>
      <c r="DF171" s="9"/>
      <c r="DG171" s="9"/>
      <c r="DH171" s="9"/>
      <c r="DI171" s="9"/>
      <c r="DJ171" s="9"/>
      <c r="DK171" s="9"/>
      <c r="DL171" s="9"/>
      <c r="DM171" s="9"/>
      <c r="DN171" s="9"/>
      <c r="DO171" s="9"/>
      <c r="DP171" s="9"/>
      <c r="DQ171" s="9"/>
      <c r="DR171" s="9"/>
      <c r="DS171" s="9"/>
      <c r="DT171" s="9"/>
      <c r="DU171" s="9"/>
      <c r="DV171" s="9"/>
      <c r="DW171" s="9"/>
      <c r="DX171" s="9"/>
      <c r="DY171" s="9"/>
      <c r="DZ171" s="9"/>
      <c r="EA171" s="9"/>
      <c r="EB171" s="9"/>
      <c r="EC171" s="9"/>
      <c r="ED171" s="9"/>
      <c r="EE171" s="9"/>
      <c r="EF171" s="9"/>
      <c r="EG171" s="9"/>
      <c r="EH171" s="9"/>
      <c r="EI171" s="9"/>
      <c r="EJ171" s="9"/>
      <c r="EK171" s="9"/>
      <c r="EL171" s="9"/>
      <c r="EM171" s="9"/>
      <c r="EN171" s="9"/>
      <c r="EO171" s="9"/>
      <c r="EP171" s="9"/>
      <c r="EQ171" s="9"/>
      <c r="ER171" s="9"/>
      <c r="ES171" s="9"/>
      <c r="ET171" s="9"/>
      <c r="EU171" s="9"/>
      <c r="EV171" s="9"/>
      <c r="EW171" s="9"/>
      <c r="EX171" s="9"/>
    </row>
    <row r="172" spans="1:154" ht="20.25" x14ac:dyDescent="0.2">
      <c r="A172" s="88"/>
      <c r="B172" s="89"/>
      <c r="C172" s="89"/>
      <c r="D172" s="89">
        <v>57</v>
      </c>
      <c r="E172" s="89"/>
      <c r="F172" s="89"/>
      <c r="G172" s="101" t="s">
        <v>140</v>
      </c>
      <c r="H172" s="139">
        <f>+H244+H337</f>
        <v>3282000</v>
      </c>
      <c r="I172" s="139">
        <f>+I244+I337</f>
        <v>3103859</v>
      </c>
      <c r="J172" s="143">
        <f t="shared" si="40"/>
        <v>178141</v>
      </c>
      <c r="K172" s="140">
        <f t="shared" si="41"/>
        <v>94.57</v>
      </c>
      <c r="L172" s="139">
        <f>+L244+L337</f>
        <v>0</v>
      </c>
      <c r="M172" s="139">
        <f>+M244+M337</f>
        <v>1565640</v>
      </c>
      <c r="N172" s="139">
        <f>+N244+N337</f>
        <v>1538219</v>
      </c>
      <c r="O172" s="139">
        <f>+O244+O337</f>
        <v>3103859</v>
      </c>
      <c r="P172" s="141">
        <f t="shared" si="33"/>
        <v>-3103859</v>
      </c>
      <c r="Q172" s="142" t="e">
        <f t="shared" si="39"/>
        <v>#DIV/0!</v>
      </c>
      <c r="R172" s="43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9"/>
      <c r="DD172" s="9"/>
      <c r="DE172" s="9"/>
      <c r="DF172" s="9"/>
      <c r="DG172" s="9"/>
      <c r="DH172" s="9"/>
      <c r="DI172" s="9"/>
      <c r="DJ172" s="9"/>
      <c r="DK172" s="9"/>
      <c r="DL172" s="9"/>
      <c r="DM172" s="9"/>
      <c r="DN172" s="9"/>
      <c r="DO172" s="9"/>
      <c r="DP172" s="9"/>
      <c r="DQ172" s="9"/>
      <c r="DR172" s="9"/>
      <c r="DS172" s="9"/>
      <c r="DT172" s="9"/>
      <c r="DU172" s="9"/>
      <c r="DV172" s="9"/>
      <c r="DW172" s="9"/>
      <c r="DX172" s="9"/>
      <c r="DY172" s="9"/>
      <c r="DZ172" s="9"/>
      <c r="EA172" s="9"/>
      <c r="EB172" s="9"/>
      <c r="EC172" s="9"/>
      <c r="ED172" s="9"/>
      <c r="EE172" s="9"/>
      <c r="EF172" s="9"/>
      <c r="EG172" s="9"/>
      <c r="EH172" s="9"/>
      <c r="EI172" s="9"/>
      <c r="EJ172" s="9"/>
      <c r="EK172" s="9"/>
      <c r="EL172" s="9"/>
      <c r="EM172" s="9"/>
      <c r="EN172" s="9"/>
      <c r="EO172" s="9"/>
      <c r="EP172" s="9"/>
      <c r="EQ172" s="9"/>
      <c r="ER172" s="9"/>
      <c r="ES172" s="9"/>
      <c r="ET172" s="9"/>
      <c r="EU172" s="9"/>
      <c r="EV172" s="9"/>
      <c r="EW172" s="9"/>
      <c r="EX172" s="9"/>
    </row>
    <row r="173" spans="1:154" ht="20.25" x14ac:dyDescent="0.2">
      <c r="A173" s="88"/>
      <c r="B173" s="89"/>
      <c r="C173" s="89"/>
      <c r="D173" s="89">
        <v>59</v>
      </c>
      <c r="E173" s="89"/>
      <c r="F173" s="89"/>
      <c r="G173" s="101" t="s">
        <v>80</v>
      </c>
      <c r="H173" s="139">
        <f>+H362+H157</f>
        <v>0</v>
      </c>
      <c r="I173" s="139">
        <f>+I362+I157</f>
        <v>0</v>
      </c>
      <c r="J173" s="143">
        <f t="shared" si="40"/>
        <v>0</v>
      </c>
      <c r="K173" s="140" t="e">
        <f t="shared" si="41"/>
        <v>#DIV/0!</v>
      </c>
      <c r="L173" s="139">
        <f>+L362+L157</f>
        <v>0</v>
      </c>
      <c r="M173" s="139">
        <f>+M362+M157</f>
        <v>0</v>
      </c>
      <c r="N173" s="139">
        <f>+N362+N157</f>
        <v>0</v>
      </c>
      <c r="O173" s="139">
        <f>+O362+O157</f>
        <v>0</v>
      </c>
      <c r="P173" s="141">
        <f t="shared" si="33"/>
        <v>0</v>
      </c>
      <c r="Q173" s="142" t="e">
        <f t="shared" si="39"/>
        <v>#DIV/0!</v>
      </c>
      <c r="R173" s="43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9"/>
      <c r="DD173" s="9"/>
      <c r="DE173" s="9"/>
      <c r="DF173" s="9"/>
      <c r="DG173" s="9"/>
      <c r="DH173" s="9"/>
      <c r="DI173" s="9"/>
      <c r="DJ173" s="9"/>
      <c r="DK173" s="9"/>
      <c r="DL173" s="9"/>
      <c r="DM173" s="9"/>
      <c r="DN173" s="9"/>
      <c r="DO173" s="9"/>
      <c r="DP173" s="9"/>
      <c r="DQ173" s="9"/>
      <c r="DR173" s="9"/>
      <c r="DS173" s="9"/>
      <c r="DT173" s="9"/>
      <c r="DU173" s="9"/>
      <c r="DV173" s="9"/>
      <c r="DW173" s="9"/>
      <c r="DX173" s="9"/>
      <c r="DY173" s="9"/>
      <c r="DZ173" s="9"/>
      <c r="EA173" s="9"/>
      <c r="EB173" s="9"/>
      <c r="EC173" s="9"/>
      <c r="ED173" s="9"/>
      <c r="EE173" s="9"/>
      <c r="EF173" s="9"/>
      <c r="EG173" s="9"/>
      <c r="EH173" s="9"/>
      <c r="EI173" s="9"/>
      <c r="EJ173" s="9"/>
      <c r="EK173" s="9"/>
      <c r="EL173" s="9"/>
      <c r="EM173" s="9"/>
      <c r="EN173" s="9"/>
      <c r="EO173" s="9"/>
      <c r="EP173" s="9"/>
      <c r="EQ173" s="9"/>
      <c r="ER173" s="9"/>
      <c r="ES173" s="9"/>
      <c r="ET173" s="9"/>
      <c r="EU173" s="9"/>
      <c r="EV173" s="9"/>
      <c r="EW173" s="9"/>
      <c r="EX173" s="9"/>
    </row>
    <row r="174" spans="1:154" ht="20.25" x14ac:dyDescent="0.2">
      <c r="A174" s="88"/>
      <c r="B174" s="89"/>
      <c r="C174" s="89"/>
      <c r="D174" s="89" t="s">
        <v>105</v>
      </c>
      <c r="E174" s="89"/>
      <c r="F174" s="89"/>
      <c r="G174" s="101" t="s">
        <v>83</v>
      </c>
      <c r="H174" s="139">
        <f>+H175</f>
        <v>0</v>
      </c>
      <c r="I174" s="139">
        <f>+I175</f>
        <v>0</v>
      </c>
      <c r="J174" s="143">
        <f t="shared" si="40"/>
        <v>0</v>
      </c>
      <c r="K174" s="140" t="e">
        <f t="shared" si="41"/>
        <v>#DIV/0!</v>
      </c>
      <c r="L174" s="139">
        <f>+L175</f>
        <v>0</v>
      </c>
      <c r="M174" s="139">
        <f>+M175</f>
        <v>0</v>
      </c>
      <c r="N174" s="139">
        <f>+N175</f>
        <v>0</v>
      </c>
      <c r="O174" s="139">
        <f>+O175</f>
        <v>0</v>
      </c>
      <c r="P174" s="141">
        <f t="shared" si="33"/>
        <v>0</v>
      </c>
      <c r="Q174" s="142" t="e">
        <f t="shared" si="39"/>
        <v>#DIV/0!</v>
      </c>
      <c r="R174" s="43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9"/>
      <c r="DD174" s="9"/>
      <c r="DE174" s="9"/>
      <c r="DF174" s="9"/>
      <c r="DG174" s="9"/>
      <c r="DH174" s="9"/>
      <c r="DI174" s="9"/>
      <c r="DJ174" s="9"/>
      <c r="DK174" s="9"/>
      <c r="DL174" s="9"/>
      <c r="DM174" s="9"/>
      <c r="DN174" s="9"/>
      <c r="DO174" s="9"/>
      <c r="DP174" s="9"/>
      <c r="DQ174" s="9"/>
      <c r="DR174" s="9"/>
      <c r="DS174" s="9"/>
      <c r="DT174" s="9"/>
      <c r="DU174" s="9"/>
      <c r="DV174" s="9"/>
      <c r="DW174" s="9"/>
      <c r="DX174" s="9"/>
      <c r="DY174" s="9"/>
      <c r="DZ174" s="9"/>
      <c r="EA174" s="9"/>
      <c r="EB174" s="9"/>
      <c r="EC174" s="9"/>
      <c r="ED174" s="9"/>
      <c r="EE174" s="9"/>
      <c r="EF174" s="9"/>
      <c r="EG174" s="9"/>
      <c r="EH174" s="9"/>
      <c r="EI174" s="9"/>
      <c r="EJ174" s="9"/>
      <c r="EK174" s="9"/>
      <c r="EL174" s="9"/>
      <c r="EM174" s="9"/>
      <c r="EN174" s="9"/>
      <c r="EO174" s="9"/>
      <c r="EP174" s="9"/>
      <c r="EQ174" s="9"/>
      <c r="ER174" s="9"/>
      <c r="ES174" s="9"/>
      <c r="ET174" s="9"/>
      <c r="EU174" s="9"/>
      <c r="EV174" s="9"/>
      <c r="EW174" s="9"/>
      <c r="EX174" s="9"/>
    </row>
    <row r="175" spans="1:154" ht="20.25" x14ac:dyDescent="0.2">
      <c r="A175" s="88"/>
      <c r="B175" s="89"/>
      <c r="C175" s="89"/>
      <c r="D175" s="89">
        <v>71</v>
      </c>
      <c r="E175" s="89"/>
      <c r="F175" s="89"/>
      <c r="G175" s="101" t="s">
        <v>141</v>
      </c>
      <c r="H175" s="139">
        <f>+H249+H366</f>
        <v>0</v>
      </c>
      <c r="I175" s="139">
        <f>+I249+I366</f>
        <v>0</v>
      </c>
      <c r="J175" s="143">
        <f t="shared" si="40"/>
        <v>0</v>
      </c>
      <c r="K175" s="140" t="e">
        <f t="shared" si="41"/>
        <v>#DIV/0!</v>
      </c>
      <c r="L175" s="139">
        <f>+L249+L366</f>
        <v>0</v>
      </c>
      <c r="M175" s="139">
        <f>+M249+M366</f>
        <v>0</v>
      </c>
      <c r="N175" s="139">
        <f>+N249+N366</f>
        <v>0</v>
      </c>
      <c r="O175" s="139">
        <f>+O249+O366</f>
        <v>0</v>
      </c>
      <c r="P175" s="141">
        <f t="shared" si="33"/>
        <v>0</v>
      </c>
      <c r="Q175" s="142" t="e">
        <f t="shared" si="39"/>
        <v>#DIV/0!</v>
      </c>
      <c r="R175" s="43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9"/>
      <c r="DD175" s="9"/>
      <c r="DE175" s="9"/>
      <c r="DF175" s="9"/>
      <c r="DG175" s="9"/>
      <c r="DH175" s="9"/>
      <c r="DI175" s="9"/>
      <c r="DJ175" s="9"/>
      <c r="DK175" s="9"/>
      <c r="DL175" s="9"/>
      <c r="DM175" s="9"/>
      <c r="DN175" s="9"/>
      <c r="DO175" s="9"/>
      <c r="DP175" s="9"/>
      <c r="DQ175" s="9"/>
      <c r="DR175" s="9"/>
      <c r="DS175" s="9"/>
      <c r="DT175" s="9"/>
      <c r="DU175" s="9"/>
      <c r="DV175" s="9"/>
      <c r="DW175" s="9"/>
      <c r="DX175" s="9"/>
      <c r="DY175" s="9"/>
      <c r="DZ175" s="9"/>
      <c r="EA175" s="9"/>
      <c r="EB175" s="9"/>
      <c r="EC175" s="9"/>
      <c r="ED175" s="9"/>
      <c r="EE175" s="9"/>
      <c r="EF175" s="9"/>
      <c r="EG175" s="9"/>
      <c r="EH175" s="9"/>
      <c r="EI175" s="9"/>
      <c r="EJ175" s="9"/>
      <c r="EK175" s="9"/>
      <c r="EL175" s="9"/>
      <c r="EM175" s="9"/>
      <c r="EN175" s="9"/>
      <c r="EO175" s="9"/>
      <c r="EP175" s="9"/>
      <c r="EQ175" s="9"/>
      <c r="ER175" s="9"/>
      <c r="ES175" s="9"/>
      <c r="ET175" s="9"/>
      <c r="EU175" s="9"/>
      <c r="EV175" s="9"/>
      <c r="EW175" s="9"/>
      <c r="EX175" s="9"/>
    </row>
    <row r="176" spans="1:154" ht="20.25" hidden="1" x14ac:dyDescent="0.2">
      <c r="A176" s="88"/>
      <c r="B176" s="89"/>
      <c r="C176" s="89"/>
      <c r="D176" s="89">
        <v>79</v>
      </c>
      <c r="E176" s="89"/>
      <c r="F176" s="89"/>
      <c r="G176" s="101" t="s">
        <v>106</v>
      </c>
      <c r="H176" s="139"/>
      <c r="I176" s="139"/>
      <c r="J176" s="143">
        <f t="shared" si="40"/>
        <v>0</v>
      </c>
      <c r="K176" s="140"/>
      <c r="L176" s="139"/>
      <c r="M176" s="139"/>
      <c r="N176" s="139"/>
      <c r="O176" s="139"/>
      <c r="P176" s="141">
        <f t="shared" si="33"/>
        <v>0</v>
      </c>
      <c r="Q176" s="142"/>
      <c r="R176" s="43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9"/>
      <c r="DD176" s="9"/>
      <c r="DE176" s="9"/>
      <c r="DF176" s="9"/>
      <c r="DG176" s="9"/>
      <c r="DH176" s="9"/>
      <c r="DI176" s="9"/>
      <c r="DJ176" s="9"/>
      <c r="DK176" s="9"/>
      <c r="DL176" s="9"/>
      <c r="DM176" s="9"/>
      <c r="DN176" s="9"/>
      <c r="DO176" s="9"/>
      <c r="DP176" s="9"/>
      <c r="DQ176" s="9"/>
      <c r="DR176" s="9"/>
      <c r="DS176" s="9"/>
      <c r="DT176" s="9"/>
      <c r="DU176" s="9"/>
      <c r="DV176" s="9"/>
      <c r="DW176" s="9"/>
      <c r="DX176" s="9"/>
      <c r="DY176" s="9"/>
      <c r="DZ176" s="9"/>
      <c r="EA176" s="9"/>
      <c r="EB176" s="9"/>
      <c r="EC176" s="9"/>
      <c r="ED176" s="9"/>
      <c r="EE176" s="9"/>
      <c r="EF176" s="9"/>
      <c r="EG176" s="9"/>
      <c r="EH176" s="9"/>
      <c r="EI176" s="9"/>
      <c r="EJ176" s="9"/>
      <c r="EK176" s="9"/>
      <c r="EL176" s="9"/>
      <c r="EM176" s="9"/>
      <c r="EN176" s="9"/>
      <c r="EO176" s="9"/>
      <c r="EP176" s="9"/>
      <c r="EQ176" s="9"/>
      <c r="ER176" s="9"/>
      <c r="ES176" s="9"/>
      <c r="ET176" s="9"/>
      <c r="EU176" s="9"/>
      <c r="EV176" s="9"/>
      <c r="EW176" s="9"/>
      <c r="EX176" s="9"/>
    </row>
    <row r="177" spans="1:154" s="18" customFormat="1" ht="20.25" x14ac:dyDescent="0.25">
      <c r="A177" s="214" t="s">
        <v>142</v>
      </c>
      <c r="B177" s="215"/>
      <c r="C177" s="215"/>
      <c r="D177" s="215"/>
      <c r="E177" s="215"/>
      <c r="F177" s="215"/>
      <c r="G177" s="157" t="s">
        <v>143</v>
      </c>
      <c r="H177" s="158">
        <f>H178+H249+H257</f>
        <v>4000</v>
      </c>
      <c r="I177" s="158">
        <f>I178+I249+I257</f>
        <v>469.94</v>
      </c>
      <c r="J177" s="158">
        <f>J178+J249+J257</f>
        <v>3530.06</v>
      </c>
      <c r="K177" s="159">
        <f>ROUND(I177/H177*100,2)</f>
        <v>11.75</v>
      </c>
      <c r="L177" s="158">
        <f>L178+L249+L257</f>
        <v>0</v>
      </c>
      <c r="M177" s="160">
        <f>M178+M249+M257</f>
        <v>361.75</v>
      </c>
      <c r="N177" s="158">
        <f>N178+N249+N257</f>
        <v>108.19</v>
      </c>
      <c r="O177" s="206">
        <f>O178+O249+O257</f>
        <v>469.94</v>
      </c>
      <c r="P177" s="161">
        <f t="shared" si="33"/>
        <v>-469.94</v>
      </c>
      <c r="Q177" s="162" t="e">
        <f t="shared" si="39"/>
        <v>#DIV/0!</v>
      </c>
      <c r="R177" s="43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  <c r="BY177" s="17"/>
      <c r="BZ177" s="17"/>
      <c r="CA177" s="17"/>
      <c r="CB177" s="17"/>
      <c r="CC177" s="17"/>
      <c r="CD177" s="17"/>
      <c r="CE177" s="17"/>
      <c r="CF177" s="17"/>
      <c r="CG177" s="17"/>
      <c r="CH177" s="17"/>
      <c r="CI177" s="17"/>
      <c r="CJ177" s="17"/>
      <c r="CK177" s="17"/>
      <c r="CL177" s="17"/>
      <c r="CM177" s="17"/>
      <c r="CN177" s="17"/>
      <c r="CO177" s="17"/>
      <c r="CP177" s="17"/>
      <c r="CQ177" s="17"/>
      <c r="CR177" s="17"/>
      <c r="CS177" s="17"/>
      <c r="CT177" s="17"/>
      <c r="CU177" s="17"/>
      <c r="CV177" s="17"/>
      <c r="CW177" s="17"/>
      <c r="CX177" s="17"/>
      <c r="CY177" s="17"/>
      <c r="CZ177" s="17"/>
      <c r="DA177" s="17"/>
      <c r="DB177" s="17"/>
      <c r="DC177" s="17"/>
      <c r="DD177" s="17"/>
      <c r="DE177" s="17"/>
      <c r="DF177" s="17"/>
      <c r="DG177" s="17"/>
      <c r="DH177" s="17"/>
      <c r="DI177" s="17"/>
      <c r="DJ177" s="17"/>
      <c r="DK177" s="17"/>
      <c r="DL177" s="17"/>
      <c r="DM177" s="17"/>
      <c r="DN177" s="17"/>
      <c r="DO177" s="17"/>
      <c r="DP177" s="17"/>
      <c r="DQ177" s="17"/>
      <c r="DR177" s="17"/>
      <c r="DS177" s="17"/>
      <c r="DT177" s="17"/>
      <c r="DU177" s="17"/>
      <c r="DV177" s="17"/>
      <c r="DW177" s="17"/>
      <c r="DX177" s="17"/>
      <c r="DY177" s="17"/>
      <c r="DZ177" s="17"/>
      <c r="EA177" s="17"/>
      <c r="EB177" s="17"/>
      <c r="EC177" s="17"/>
      <c r="ED177" s="17"/>
      <c r="EE177" s="17"/>
      <c r="EF177" s="17"/>
      <c r="EG177" s="17"/>
      <c r="EH177" s="17"/>
      <c r="EI177" s="17"/>
      <c r="EJ177" s="17"/>
      <c r="EK177" s="17"/>
      <c r="EL177" s="17"/>
      <c r="EM177" s="17"/>
      <c r="EN177" s="17"/>
      <c r="EO177" s="17"/>
      <c r="EP177" s="17"/>
      <c r="EQ177" s="17"/>
      <c r="ER177" s="17"/>
      <c r="ES177" s="17"/>
      <c r="ET177" s="17"/>
      <c r="EU177" s="17"/>
      <c r="EV177" s="17"/>
      <c r="EW177" s="17"/>
      <c r="EX177" s="17"/>
    </row>
    <row r="178" spans="1:154" ht="20.25" x14ac:dyDescent="0.2">
      <c r="A178" s="88"/>
      <c r="B178" s="89"/>
      <c r="C178" s="89"/>
      <c r="D178" s="89" t="s">
        <v>32</v>
      </c>
      <c r="E178" s="89"/>
      <c r="F178" s="89"/>
      <c r="G178" s="138" t="s">
        <v>62</v>
      </c>
      <c r="H178" s="139">
        <f>H179+H206+H235+H237+H244+H240</f>
        <v>4000</v>
      </c>
      <c r="I178" s="139">
        <f>I179+I206+I235+I237+I244+I240</f>
        <v>469.94</v>
      </c>
      <c r="J178" s="139">
        <f>J179+J206+J235+J237+J244+J240</f>
        <v>3530.06</v>
      </c>
      <c r="K178" s="140">
        <f>ROUND(I178/H178*100,2)</f>
        <v>11.75</v>
      </c>
      <c r="L178" s="139">
        <f t="shared" ref="L178:O178" si="42">L179+L206+L235+L237+L244+L240</f>
        <v>0</v>
      </c>
      <c r="M178" s="139">
        <f t="shared" si="42"/>
        <v>361.75</v>
      </c>
      <c r="N178" s="139">
        <f t="shared" si="42"/>
        <v>108.19</v>
      </c>
      <c r="O178" s="205">
        <f t="shared" si="42"/>
        <v>469.94</v>
      </c>
      <c r="P178" s="141">
        <f t="shared" si="33"/>
        <v>-469.94</v>
      </c>
      <c r="Q178" s="142" t="e">
        <f t="shared" si="39"/>
        <v>#DIV/0!</v>
      </c>
      <c r="R178" s="43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9"/>
      <c r="DD178" s="9"/>
      <c r="DE178" s="9"/>
      <c r="DF178" s="9"/>
      <c r="DG178" s="9"/>
      <c r="DH178" s="9"/>
      <c r="DI178" s="9"/>
      <c r="DJ178" s="9"/>
      <c r="DK178" s="9"/>
      <c r="DL178" s="9"/>
      <c r="DM178" s="9"/>
      <c r="DN178" s="9"/>
      <c r="DO178" s="9"/>
      <c r="DP178" s="9"/>
      <c r="DQ178" s="9"/>
      <c r="DR178" s="9"/>
      <c r="DS178" s="9"/>
      <c r="DT178" s="9"/>
      <c r="DU178" s="9"/>
      <c r="DV178" s="9"/>
      <c r="DW178" s="9"/>
      <c r="DX178" s="9"/>
      <c r="DY178" s="9"/>
      <c r="DZ178" s="9"/>
      <c r="EA178" s="9"/>
      <c r="EB178" s="9"/>
      <c r="EC178" s="9"/>
      <c r="ED178" s="9"/>
      <c r="EE178" s="9"/>
      <c r="EF178" s="9"/>
      <c r="EG178" s="9"/>
      <c r="EH178" s="9"/>
      <c r="EI178" s="9"/>
      <c r="EJ178" s="9"/>
      <c r="EK178" s="9"/>
      <c r="EL178" s="9"/>
      <c r="EM178" s="9"/>
      <c r="EN178" s="9"/>
      <c r="EO178" s="9"/>
      <c r="EP178" s="9"/>
      <c r="EQ178" s="9"/>
      <c r="ER178" s="9"/>
      <c r="ES178" s="9"/>
      <c r="ET178" s="9"/>
      <c r="EU178" s="9"/>
      <c r="EV178" s="9"/>
      <c r="EW178" s="9"/>
      <c r="EX178" s="9"/>
    </row>
    <row r="179" spans="1:154" ht="20.25" x14ac:dyDescent="0.2">
      <c r="A179" s="88"/>
      <c r="B179" s="89"/>
      <c r="C179" s="89"/>
      <c r="D179" s="89" t="s">
        <v>88</v>
      </c>
      <c r="E179" s="89"/>
      <c r="F179" s="89"/>
      <c r="G179" s="138" t="s">
        <v>368</v>
      </c>
      <c r="H179" s="139">
        <f>H180+H199+H197</f>
        <v>0</v>
      </c>
      <c r="I179" s="139">
        <f>I180+I199+I197</f>
        <v>0</v>
      </c>
      <c r="J179" s="139">
        <f>J180+J199+J197</f>
        <v>0</v>
      </c>
      <c r="K179" s="140"/>
      <c r="L179" s="139">
        <f>L180+L199+L197</f>
        <v>0</v>
      </c>
      <c r="M179" s="163">
        <f>M180+M199+M197</f>
        <v>0</v>
      </c>
      <c r="N179" s="139">
        <f>N180+N199+N197</f>
        <v>0</v>
      </c>
      <c r="O179" s="163">
        <f>O180+O199+O197</f>
        <v>0</v>
      </c>
      <c r="P179" s="163">
        <f t="shared" si="33"/>
        <v>0</v>
      </c>
      <c r="Q179" s="142"/>
      <c r="R179" s="43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9"/>
      <c r="DD179" s="9"/>
      <c r="DE179" s="9"/>
      <c r="DF179" s="9"/>
      <c r="DG179" s="9"/>
      <c r="DH179" s="9"/>
      <c r="DI179" s="9"/>
      <c r="DJ179" s="9"/>
      <c r="DK179" s="9"/>
      <c r="DL179" s="9"/>
      <c r="DM179" s="9"/>
      <c r="DN179" s="9"/>
      <c r="DO179" s="9"/>
      <c r="DP179" s="9"/>
      <c r="DQ179" s="9"/>
      <c r="DR179" s="9"/>
      <c r="DS179" s="9"/>
      <c r="DT179" s="9"/>
      <c r="DU179" s="9"/>
      <c r="DV179" s="9"/>
      <c r="DW179" s="9"/>
      <c r="DX179" s="9"/>
      <c r="DY179" s="9"/>
      <c r="DZ179" s="9"/>
      <c r="EA179" s="9"/>
      <c r="EB179" s="9"/>
      <c r="EC179" s="9"/>
      <c r="ED179" s="9"/>
      <c r="EE179" s="9"/>
      <c r="EF179" s="9"/>
      <c r="EG179" s="9"/>
      <c r="EH179" s="9"/>
      <c r="EI179" s="9"/>
      <c r="EJ179" s="9"/>
      <c r="EK179" s="9"/>
      <c r="EL179" s="9"/>
      <c r="EM179" s="9"/>
      <c r="EN179" s="9"/>
      <c r="EO179" s="9"/>
      <c r="EP179" s="9"/>
      <c r="EQ179" s="9"/>
      <c r="ER179" s="9"/>
      <c r="ES179" s="9"/>
      <c r="ET179" s="9"/>
      <c r="EU179" s="9"/>
      <c r="EV179" s="9"/>
      <c r="EW179" s="9"/>
      <c r="EX179" s="9"/>
    </row>
    <row r="180" spans="1:154" ht="20.25" x14ac:dyDescent="0.2">
      <c r="A180" s="88"/>
      <c r="B180" s="89"/>
      <c r="C180" s="89"/>
      <c r="D180" s="89"/>
      <c r="E180" s="89" t="s">
        <v>32</v>
      </c>
      <c r="F180" s="89"/>
      <c r="G180" s="101" t="s">
        <v>112</v>
      </c>
      <c r="H180" s="139">
        <f>SUM(H181:H196)</f>
        <v>0</v>
      </c>
      <c r="I180" s="139">
        <f>SUM(I181:I196)</f>
        <v>0</v>
      </c>
      <c r="J180" s="139">
        <f>SUM(J181:J196)</f>
        <v>0</v>
      </c>
      <c r="K180" s="140"/>
      <c r="L180" s="139">
        <f>SUM(L181:L196)</f>
        <v>0</v>
      </c>
      <c r="M180" s="121">
        <f>SUM(M181:M196)</f>
        <v>0</v>
      </c>
      <c r="N180" s="139">
        <f>SUM(N181:N196)</f>
        <v>0</v>
      </c>
      <c r="O180" s="141">
        <f>SUM(O181:O196)</f>
        <v>0</v>
      </c>
      <c r="P180" s="141">
        <f t="shared" si="33"/>
        <v>0</v>
      </c>
      <c r="Q180" s="142"/>
      <c r="R180" s="43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9"/>
      <c r="DD180" s="9"/>
      <c r="DE180" s="9"/>
      <c r="DF180" s="9"/>
      <c r="DG180" s="9"/>
      <c r="DH180" s="9"/>
      <c r="DI180" s="9"/>
      <c r="DJ180" s="9"/>
      <c r="DK180" s="9"/>
      <c r="DL180" s="9"/>
      <c r="DM180" s="9"/>
      <c r="DN180" s="9"/>
      <c r="DO180" s="9"/>
      <c r="DP180" s="9"/>
      <c r="DQ180" s="9"/>
      <c r="DR180" s="9"/>
      <c r="DS180" s="9"/>
      <c r="DT180" s="9"/>
      <c r="DU180" s="9"/>
      <c r="DV180" s="9"/>
      <c r="DW180" s="9"/>
      <c r="DX180" s="9"/>
      <c r="DY180" s="9"/>
      <c r="DZ180" s="9"/>
      <c r="EA180" s="9"/>
      <c r="EB180" s="9"/>
      <c r="EC180" s="9"/>
      <c r="ED180" s="9"/>
      <c r="EE180" s="9"/>
      <c r="EF180" s="9"/>
      <c r="EG180" s="9"/>
      <c r="EH180" s="9"/>
      <c r="EI180" s="9"/>
      <c r="EJ180" s="9"/>
      <c r="EK180" s="9"/>
      <c r="EL180" s="9"/>
      <c r="EM180" s="9"/>
      <c r="EN180" s="9"/>
      <c r="EO180" s="9"/>
      <c r="EP180" s="9"/>
      <c r="EQ180" s="9"/>
      <c r="ER180" s="9"/>
      <c r="ES180" s="9"/>
      <c r="ET180" s="9"/>
      <c r="EU180" s="9"/>
      <c r="EV180" s="9"/>
      <c r="EW180" s="9"/>
      <c r="EX180" s="9"/>
    </row>
    <row r="181" spans="1:154" ht="20.25" x14ac:dyDescent="0.2">
      <c r="A181" s="100"/>
      <c r="B181" s="99"/>
      <c r="C181" s="99"/>
      <c r="D181" s="99"/>
      <c r="E181" s="99"/>
      <c r="F181" s="99" t="s">
        <v>32</v>
      </c>
      <c r="G181" s="103" t="s">
        <v>347</v>
      </c>
      <c r="H181" s="143"/>
      <c r="I181" s="143"/>
      <c r="J181" s="143">
        <f t="shared" ref="J181:J205" si="43">H181-I181</f>
        <v>0</v>
      </c>
      <c r="K181" s="140"/>
      <c r="L181" s="143"/>
      <c r="M181" s="144"/>
      <c r="N181" s="143"/>
      <c r="O181" s="145">
        <f t="shared" ref="O181:O205" si="44">M181+N181</f>
        <v>0</v>
      </c>
      <c r="P181" s="145">
        <f t="shared" si="33"/>
        <v>0</v>
      </c>
      <c r="Q181" s="142"/>
      <c r="R181" s="43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9"/>
      <c r="DD181" s="9"/>
      <c r="DE181" s="9"/>
      <c r="DF181" s="9"/>
      <c r="DG181" s="9"/>
      <c r="DH181" s="9"/>
      <c r="DI181" s="9"/>
      <c r="DJ181" s="9"/>
      <c r="DK181" s="9"/>
      <c r="DL181" s="9"/>
      <c r="DM181" s="9"/>
      <c r="DN181" s="9"/>
      <c r="DO181" s="9"/>
      <c r="DP181" s="9"/>
      <c r="DQ181" s="9"/>
      <c r="DR181" s="9"/>
      <c r="DS181" s="9"/>
      <c r="DT181" s="9"/>
      <c r="DU181" s="9"/>
      <c r="DV181" s="9"/>
      <c r="DW181" s="9"/>
      <c r="DX181" s="9"/>
      <c r="DY181" s="9"/>
      <c r="DZ181" s="9"/>
      <c r="EA181" s="9"/>
      <c r="EB181" s="9"/>
      <c r="EC181" s="9"/>
      <c r="ED181" s="9"/>
      <c r="EE181" s="9"/>
      <c r="EF181" s="9"/>
      <c r="EG181" s="9"/>
      <c r="EH181" s="9"/>
      <c r="EI181" s="9"/>
      <c r="EJ181" s="9"/>
      <c r="EK181" s="9"/>
      <c r="EL181" s="9"/>
      <c r="EM181" s="9"/>
      <c r="EN181" s="9"/>
      <c r="EO181" s="9"/>
      <c r="EP181" s="9"/>
      <c r="EQ181" s="9"/>
      <c r="ER181" s="9"/>
      <c r="ES181" s="9"/>
      <c r="ET181" s="9"/>
      <c r="EU181" s="9"/>
      <c r="EV181" s="9"/>
      <c r="EW181" s="9"/>
      <c r="EX181" s="9"/>
    </row>
    <row r="182" spans="1:154" ht="20.25" x14ac:dyDescent="0.2">
      <c r="A182" s="100"/>
      <c r="B182" s="99"/>
      <c r="C182" s="99"/>
      <c r="D182" s="99"/>
      <c r="E182" s="99"/>
      <c r="F182" s="99" t="s">
        <v>114</v>
      </c>
      <c r="G182" s="103" t="s">
        <v>348</v>
      </c>
      <c r="H182" s="143"/>
      <c r="I182" s="143"/>
      <c r="J182" s="143">
        <f t="shared" si="43"/>
        <v>0</v>
      </c>
      <c r="K182" s="140"/>
      <c r="L182" s="143"/>
      <c r="M182" s="144"/>
      <c r="N182" s="143"/>
      <c r="O182" s="145">
        <f t="shared" si="44"/>
        <v>0</v>
      </c>
      <c r="P182" s="145">
        <f t="shared" si="33"/>
        <v>0</v>
      </c>
      <c r="Q182" s="142"/>
      <c r="R182" s="43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9"/>
      <c r="DD182" s="9"/>
      <c r="DE182" s="9"/>
      <c r="DF182" s="9"/>
      <c r="DG182" s="9"/>
      <c r="DH182" s="9"/>
      <c r="DI182" s="9"/>
      <c r="DJ182" s="9"/>
      <c r="DK182" s="9"/>
      <c r="DL182" s="9"/>
      <c r="DM182" s="9"/>
      <c r="DN182" s="9"/>
      <c r="DO182" s="9"/>
      <c r="DP182" s="9"/>
      <c r="DQ182" s="9"/>
      <c r="DR182" s="9"/>
      <c r="DS182" s="9"/>
      <c r="DT182" s="9"/>
      <c r="DU182" s="9"/>
      <c r="DV182" s="9"/>
      <c r="DW182" s="9"/>
      <c r="DX182" s="9"/>
      <c r="DY182" s="9"/>
      <c r="DZ182" s="9"/>
      <c r="EA182" s="9"/>
      <c r="EB182" s="9"/>
      <c r="EC182" s="9"/>
      <c r="ED182" s="9"/>
      <c r="EE182" s="9"/>
      <c r="EF182" s="9"/>
      <c r="EG182" s="9"/>
      <c r="EH182" s="9"/>
      <c r="EI182" s="9"/>
      <c r="EJ182" s="9"/>
      <c r="EK182" s="9"/>
      <c r="EL182" s="9"/>
      <c r="EM182" s="9"/>
      <c r="EN182" s="9"/>
      <c r="EO182" s="9"/>
      <c r="EP182" s="9"/>
      <c r="EQ182" s="9"/>
      <c r="ER182" s="9"/>
      <c r="ES182" s="9"/>
      <c r="ET182" s="9"/>
      <c r="EU182" s="9"/>
      <c r="EV182" s="9"/>
      <c r="EW182" s="9"/>
      <c r="EX182" s="9"/>
    </row>
    <row r="183" spans="1:154" ht="20.25" hidden="1" x14ac:dyDescent="0.2">
      <c r="A183" s="100"/>
      <c r="B183" s="99"/>
      <c r="C183" s="99"/>
      <c r="D183" s="99"/>
      <c r="E183" s="99"/>
      <c r="F183" s="99" t="s">
        <v>43</v>
      </c>
      <c r="G183" s="103" t="s">
        <v>279</v>
      </c>
      <c r="H183" s="143"/>
      <c r="I183" s="143"/>
      <c r="J183" s="143">
        <f t="shared" si="43"/>
        <v>0</v>
      </c>
      <c r="K183" s="140"/>
      <c r="L183" s="143"/>
      <c r="M183" s="144"/>
      <c r="N183" s="143"/>
      <c r="O183" s="145">
        <f t="shared" si="44"/>
        <v>0</v>
      </c>
      <c r="P183" s="145">
        <f t="shared" si="33"/>
        <v>0</v>
      </c>
      <c r="Q183" s="142"/>
      <c r="R183" s="43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9"/>
      <c r="DD183" s="9"/>
      <c r="DE183" s="9"/>
      <c r="DF183" s="9"/>
      <c r="DG183" s="9"/>
      <c r="DH183" s="9"/>
      <c r="DI183" s="9"/>
      <c r="DJ183" s="9"/>
      <c r="DK183" s="9"/>
      <c r="DL183" s="9"/>
      <c r="DM183" s="9"/>
      <c r="DN183" s="9"/>
      <c r="DO183" s="9"/>
      <c r="DP183" s="9"/>
      <c r="DQ183" s="9"/>
      <c r="DR183" s="9"/>
      <c r="DS183" s="9"/>
      <c r="DT183" s="9"/>
      <c r="DU183" s="9"/>
      <c r="DV183" s="9"/>
      <c r="DW183" s="9"/>
      <c r="DX183" s="9"/>
      <c r="DY183" s="9"/>
      <c r="DZ183" s="9"/>
      <c r="EA183" s="9"/>
      <c r="EB183" s="9"/>
      <c r="EC183" s="9"/>
      <c r="ED183" s="9"/>
      <c r="EE183" s="9"/>
      <c r="EF183" s="9"/>
      <c r="EG183" s="9"/>
      <c r="EH183" s="9"/>
      <c r="EI183" s="9"/>
      <c r="EJ183" s="9"/>
      <c r="EK183" s="9"/>
      <c r="EL183" s="9"/>
      <c r="EM183" s="9"/>
      <c r="EN183" s="9"/>
      <c r="EO183" s="9"/>
      <c r="EP183" s="9"/>
      <c r="EQ183" s="9"/>
      <c r="ER183" s="9"/>
      <c r="ES183" s="9"/>
      <c r="ET183" s="9"/>
      <c r="EU183" s="9"/>
      <c r="EV183" s="9"/>
      <c r="EW183" s="9"/>
      <c r="EX183" s="9"/>
    </row>
    <row r="184" spans="1:154" ht="20.25" hidden="1" x14ac:dyDescent="0.2">
      <c r="A184" s="100"/>
      <c r="B184" s="99"/>
      <c r="C184" s="99"/>
      <c r="D184" s="99"/>
      <c r="E184" s="99"/>
      <c r="F184" s="99" t="s">
        <v>22</v>
      </c>
      <c r="G184" s="103" t="s">
        <v>280</v>
      </c>
      <c r="H184" s="143"/>
      <c r="I184" s="143"/>
      <c r="J184" s="143">
        <f t="shared" si="43"/>
        <v>0</v>
      </c>
      <c r="K184" s="140"/>
      <c r="L184" s="143"/>
      <c r="M184" s="144"/>
      <c r="N184" s="143"/>
      <c r="O184" s="145">
        <f t="shared" si="44"/>
        <v>0</v>
      </c>
      <c r="P184" s="145">
        <f t="shared" si="33"/>
        <v>0</v>
      </c>
      <c r="Q184" s="142"/>
      <c r="R184" s="43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9"/>
      <c r="DD184" s="9"/>
      <c r="DE184" s="9"/>
      <c r="DF184" s="9"/>
      <c r="DG184" s="9"/>
      <c r="DH184" s="9"/>
      <c r="DI184" s="9"/>
      <c r="DJ184" s="9"/>
      <c r="DK184" s="9"/>
      <c r="DL184" s="9"/>
      <c r="DM184" s="9"/>
      <c r="DN184" s="9"/>
      <c r="DO184" s="9"/>
      <c r="DP184" s="9"/>
      <c r="DQ184" s="9"/>
      <c r="DR184" s="9"/>
      <c r="DS184" s="9"/>
      <c r="DT184" s="9"/>
      <c r="DU184" s="9"/>
      <c r="DV184" s="9"/>
      <c r="DW184" s="9"/>
      <c r="DX184" s="9"/>
      <c r="DY184" s="9"/>
      <c r="DZ184" s="9"/>
      <c r="EA184" s="9"/>
      <c r="EB184" s="9"/>
      <c r="EC184" s="9"/>
      <c r="ED184" s="9"/>
      <c r="EE184" s="9"/>
      <c r="EF184" s="9"/>
      <c r="EG184" s="9"/>
      <c r="EH184" s="9"/>
      <c r="EI184" s="9"/>
      <c r="EJ184" s="9"/>
      <c r="EK184" s="9"/>
      <c r="EL184" s="9"/>
      <c r="EM184" s="9"/>
      <c r="EN184" s="9"/>
      <c r="EO184" s="9"/>
      <c r="EP184" s="9"/>
      <c r="EQ184" s="9"/>
      <c r="ER184" s="9"/>
      <c r="ES184" s="9"/>
      <c r="ET184" s="9"/>
      <c r="EU184" s="9"/>
      <c r="EV184" s="9"/>
      <c r="EW184" s="9"/>
      <c r="EX184" s="9"/>
    </row>
    <row r="185" spans="1:154" ht="20.25" x14ac:dyDescent="0.2">
      <c r="A185" s="100"/>
      <c r="B185" s="99"/>
      <c r="C185" s="99"/>
      <c r="D185" s="99"/>
      <c r="E185" s="99"/>
      <c r="F185" s="99" t="s">
        <v>33</v>
      </c>
      <c r="G185" s="103" t="s">
        <v>281</v>
      </c>
      <c r="H185" s="143"/>
      <c r="I185" s="143"/>
      <c r="J185" s="143">
        <f t="shared" si="43"/>
        <v>0</v>
      </c>
      <c r="K185" s="140"/>
      <c r="L185" s="143"/>
      <c r="M185" s="144"/>
      <c r="N185" s="143"/>
      <c r="O185" s="145">
        <f t="shared" si="44"/>
        <v>0</v>
      </c>
      <c r="P185" s="145">
        <f t="shared" si="33"/>
        <v>0</v>
      </c>
      <c r="Q185" s="142"/>
      <c r="R185" s="43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9"/>
      <c r="DD185" s="9"/>
      <c r="DE185" s="9"/>
      <c r="DF185" s="9"/>
      <c r="DG185" s="9"/>
      <c r="DH185" s="9"/>
      <c r="DI185" s="9"/>
      <c r="DJ185" s="9"/>
      <c r="DK185" s="9"/>
      <c r="DL185" s="9"/>
      <c r="DM185" s="9"/>
      <c r="DN185" s="9"/>
      <c r="DO185" s="9"/>
      <c r="DP185" s="9"/>
      <c r="DQ185" s="9"/>
      <c r="DR185" s="9"/>
      <c r="DS185" s="9"/>
      <c r="DT185" s="9"/>
      <c r="DU185" s="9"/>
      <c r="DV185" s="9"/>
      <c r="DW185" s="9"/>
      <c r="DX185" s="9"/>
      <c r="DY185" s="9"/>
      <c r="DZ185" s="9"/>
      <c r="EA185" s="9"/>
      <c r="EB185" s="9"/>
      <c r="EC185" s="9"/>
      <c r="ED185" s="9"/>
      <c r="EE185" s="9"/>
      <c r="EF185" s="9"/>
      <c r="EG185" s="9"/>
      <c r="EH185" s="9"/>
      <c r="EI185" s="9"/>
      <c r="EJ185" s="9"/>
      <c r="EK185" s="9"/>
      <c r="EL185" s="9"/>
      <c r="EM185" s="9"/>
      <c r="EN185" s="9"/>
      <c r="EO185" s="9"/>
      <c r="EP185" s="9"/>
      <c r="EQ185" s="9"/>
      <c r="ER185" s="9"/>
      <c r="ES185" s="9"/>
      <c r="ET185" s="9"/>
      <c r="EU185" s="9"/>
      <c r="EV185" s="9"/>
      <c r="EW185" s="9"/>
      <c r="EX185" s="9"/>
    </row>
    <row r="186" spans="1:154" ht="20.25" hidden="1" x14ac:dyDescent="0.2">
      <c r="A186" s="100"/>
      <c r="B186" s="99"/>
      <c r="C186" s="99"/>
      <c r="D186" s="99"/>
      <c r="E186" s="99"/>
      <c r="F186" s="99" t="s">
        <v>124</v>
      </c>
      <c r="G186" s="103" t="s">
        <v>282</v>
      </c>
      <c r="H186" s="143"/>
      <c r="I186" s="143"/>
      <c r="J186" s="143">
        <f t="shared" si="43"/>
        <v>0</v>
      </c>
      <c r="K186" s="140"/>
      <c r="L186" s="143"/>
      <c r="M186" s="144"/>
      <c r="N186" s="143"/>
      <c r="O186" s="145">
        <f t="shared" si="44"/>
        <v>0</v>
      </c>
      <c r="P186" s="145">
        <f t="shared" si="33"/>
        <v>0</v>
      </c>
      <c r="Q186" s="142"/>
      <c r="R186" s="43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9"/>
      <c r="DD186" s="9"/>
      <c r="DE186" s="9"/>
      <c r="DF186" s="9"/>
      <c r="DG186" s="9"/>
      <c r="DH186" s="9"/>
      <c r="DI186" s="9"/>
      <c r="DJ186" s="9"/>
      <c r="DK186" s="9"/>
      <c r="DL186" s="9"/>
      <c r="DM186" s="9"/>
      <c r="DN186" s="9"/>
      <c r="DO186" s="9"/>
      <c r="DP186" s="9"/>
      <c r="DQ186" s="9"/>
      <c r="DR186" s="9"/>
      <c r="DS186" s="9"/>
      <c r="DT186" s="9"/>
      <c r="DU186" s="9"/>
      <c r="DV186" s="9"/>
      <c r="DW186" s="9"/>
      <c r="DX186" s="9"/>
      <c r="DY186" s="9"/>
      <c r="DZ186" s="9"/>
      <c r="EA186" s="9"/>
      <c r="EB186" s="9"/>
      <c r="EC186" s="9"/>
      <c r="ED186" s="9"/>
      <c r="EE186" s="9"/>
      <c r="EF186" s="9"/>
      <c r="EG186" s="9"/>
      <c r="EH186" s="9"/>
      <c r="EI186" s="9"/>
      <c r="EJ186" s="9"/>
      <c r="EK186" s="9"/>
      <c r="EL186" s="9"/>
      <c r="EM186" s="9"/>
      <c r="EN186" s="9"/>
      <c r="EO186" s="9"/>
      <c r="EP186" s="9"/>
      <c r="EQ186" s="9"/>
      <c r="ER186" s="9"/>
      <c r="ES186" s="9"/>
      <c r="ET186" s="9"/>
      <c r="EU186" s="9"/>
      <c r="EV186" s="9"/>
      <c r="EW186" s="9"/>
      <c r="EX186" s="9"/>
    </row>
    <row r="187" spans="1:154" ht="20.25" hidden="1" x14ac:dyDescent="0.2">
      <c r="A187" s="100"/>
      <c r="B187" s="99"/>
      <c r="C187" s="99"/>
      <c r="D187" s="99"/>
      <c r="E187" s="99"/>
      <c r="F187" s="99" t="s">
        <v>115</v>
      </c>
      <c r="G187" s="103" t="s">
        <v>283</v>
      </c>
      <c r="H187" s="143"/>
      <c r="I187" s="143"/>
      <c r="J187" s="143">
        <f t="shared" si="43"/>
        <v>0</v>
      </c>
      <c r="K187" s="140"/>
      <c r="L187" s="143"/>
      <c r="M187" s="144"/>
      <c r="N187" s="143"/>
      <c r="O187" s="145">
        <f t="shared" si="44"/>
        <v>0</v>
      </c>
      <c r="P187" s="145">
        <f t="shared" si="33"/>
        <v>0</v>
      </c>
      <c r="Q187" s="142"/>
      <c r="R187" s="43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9"/>
      <c r="DD187" s="9"/>
      <c r="DE187" s="9"/>
      <c r="DF187" s="9"/>
      <c r="DG187" s="9"/>
      <c r="DH187" s="9"/>
      <c r="DI187" s="9"/>
      <c r="DJ187" s="9"/>
      <c r="DK187" s="9"/>
      <c r="DL187" s="9"/>
      <c r="DM187" s="9"/>
      <c r="DN187" s="9"/>
      <c r="DO187" s="9"/>
      <c r="DP187" s="9"/>
      <c r="DQ187" s="9"/>
      <c r="DR187" s="9"/>
      <c r="DS187" s="9"/>
      <c r="DT187" s="9"/>
      <c r="DU187" s="9"/>
      <c r="DV187" s="9"/>
      <c r="DW187" s="9"/>
      <c r="DX187" s="9"/>
      <c r="DY187" s="9"/>
      <c r="DZ187" s="9"/>
      <c r="EA187" s="9"/>
      <c r="EB187" s="9"/>
      <c r="EC187" s="9"/>
      <c r="ED187" s="9"/>
      <c r="EE187" s="9"/>
      <c r="EF187" s="9"/>
      <c r="EG187" s="9"/>
      <c r="EH187" s="9"/>
      <c r="EI187" s="9"/>
      <c r="EJ187" s="9"/>
      <c r="EK187" s="9"/>
      <c r="EL187" s="9"/>
      <c r="EM187" s="9"/>
      <c r="EN187" s="9"/>
      <c r="EO187" s="9"/>
      <c r="EP187" s="9"/>
      <c r="EQ187" s="9"/>
      <c r="ER187" s="9"/>
      <c r="ES187" s="9"/>
      <c r="ET187" s="9"/>
      <c r="EU187" s="9"/>
      <c r="EV187" s="9"/>
      <c r="EW187" s="9"/>
      <c r="EX187" s="9"/>
    </row>
    <row r="188" spans="1:154" ht="20.25" hidden="1" x14ac:dyDescent="0.2">
      <c r="A188" s="100"/>
      <c r="B188" s="99"/>
      <c r="C188" s="99"/>
      <c r="D188" s="99"/>
      <c r="E188" s="99"/>
      <c r="F188" s="99" t="s">
        <v>38</v>
      </c>
      <c r="G188" s="103" t="s">
        <v>296</v>
      </c>
      <c r="H188" s="143"/>
      <c r="I188" s="143"/>
      <c r="J188" s="143">
        <f t="shared" si="43"/>
        <v>0</v>
      </c>
      <c r="K188" s="140"/>
      <c r="L188" s="143"/>
      <c r="M188" s="144"/>
      <c r="N188" s="143"/>
      <c r="O188" s="145">
        <f t="shared" si="44"/>
        <v>0</v>
      </c>
      <c r="P188" s="145">
        <f t="shared" si="33"/>
        <v>0</v>
      </c>
      <c r="Q188" s="142"/>
      <c r="R188" s="43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9"/>
      <c r="DD188" s="9"/>
      <c r="DE188" s="9"/>
      <c r="DF188" s="9"/>
      <c r="DG188" s="9"/>
      <c r="DH188" s="9"/>
      <c r="DI188" s="9"/>
      <c r="DJ188" s="9"/>
      <c r="DK188" s="9"/>
      <c r="DL188" s="9"/>
      <c r="DM188" s="9"/>
      <c r="DN188" s="9"/>
      <c r="DO188" s="9"/>
      <c r="DP188" s="9"/>
      <c r="DQ188" s="9"/>
      <c r="DR188" s="9"/>
      <c r="DS188" s="9"/>
      <c r="DT188" s="9"/>
      <c r="DU188" s="9"/>
      <c r="DV188" s="9"/>
      <c r="DW188" s="9"/>
      <c r="DX188" s="9"/>
      <c r="DY188" s="9"/>
      <c r="DZ188" s="9"/>
      <c r="EA188" s="9"/>
      <c r="EB188" s="9"/>
      <c r="EC188" s="9"/>
      <c r="ED188" s="9"/>
      <c r="EE188" s="9"/>
      <c r="EF188" s="9"/>
      <c r="EG188" s="9"/>
      <c r="EH188" s="9"/>
      <c r="EI188" s="9"/>
      <c r="EJ188" s="9"/>
      <c r="EK188" s="9"/>
      <c r="EL188" s="9"/>
      <c r="EM188" s="9"/>
      <c r="EN188" s="9"/>
      <c r="EO188" s="9"/>
      <c r="EP188" s="9"/>
      <c r="EQ188" s="9"/>
      <c r="ER188" s="9"/>
      <c r="ES188" s="9"/>
      <c r="ET188" s="9"/>
      <c r="EU188" s="9"/>
      <c r="EV188" s="9"/>
      <c r="EW188" s="9"/>
      <c r="EX188" s="9"/>
    </row>
    <row r="189" spans="1:154" ht="20.25" hidden="1" x14ac:dyDescent="0.2">
      <c r="A189" s="100"/>
      <c r="B189" s="99"/>
      <c r="C189" s="99"/>
      <c r="D189" s="99"/>
      <c r="E189" s="99"/>
      <c r="F189" s="99">
        <v>10</v>
      </c>
      <c r="G189" s="103" t="s">
        <v>349</v>
      </c>
      <c r="H189" s="143"/>
      <c r="I189" s="143"/>
      <c r="J189" s="143">
        <f t="shared" si="43"/>
        <v>0</v>
      </c>
      <c r="K189" s="140"/>
      <c r="L189" s="143"/>
      <c r="M189" s="144"/>
      <c r="N189" s="143"/>
      <c r="O189" s="145">
        <f t="shared" si="44"/>
        <v>0</v>
      </c>
      <c r="P189" s="145">
        <f t="shared" si="33"/>
        <v>0</v>
      </c>
      <c r="Q189" s="142"/>
      <c r="R189" s="43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9"/>
      <c r="DD189" s="9"/>
      <c r="DE189" s="9"/>
      <c r="DF189" s="9"/>
      <c r="DG189" s="9"/>
      <c r="DH189" s="9"/>
      <c r="DI189" s="9"/>
      <c r="DJ189" s="9"/>
      <c r="DK189" s="9"/>
      <c r="DL189" s="9"/>
      <c r="DM189" s="9"/>
      <c r="DN189" s="9"/>
      <c r="DO189" s="9"/>
      <c r="DP189" s="9"/>
      <c r="DQ189" s="9"/>
      <c r="DR189" s="9"/>
      <c r="DS189" s="9"/>
      <c r="DT189" s="9"/>
      <c r="DU189" s="9"/>
      <c r="DV189" s="9"/>
      <c r="DW189" s="9"/>
      <c r="DX189" s="9"/>
      <c r="DY189" s="9"/>
      <c r="DZ189" s="9"/>
      <c r="EA189" s="9"/>
      <c r="EB189" s="9"/>
      <c r="EC189" s="9"/>
      <c r="ED189" s="9"/>
      <c r="EE189" s="9"/>
      <c r="EF189" s="9"/>
      <c r="EG189" s="9"/>
      <c r="EH189" s="9"/>
      <c r="EI189" s="9"/>
      <c r="EJ189" s="9"/>
      <c r="EK189" s="9"/>
      <c r="EL189" s="9"/>
      <c r="EM189" s="9"/>
      <c r="EN189" s="9"/>
      <c r="EO189" s="9"/>
      <c r="EP189" s="9"/>
      <c r="EQ189" s="9"/>
      <c r="ER189" s="9"/>
      <c r="ES189" s="9"/>
      <c r="ET189" s="9"/>
      <c r="EU189" s="9"/>
      <c r="EV189" s="9"/>
      <c r="EW189" s="9"/>
      <c r="EX189" s="9"/>
    </row>
    <row r="190" spans="1:154" ht="20.25" hidden="1" x14ac:dyDescent="0.2">
      <c r="A190" s="100"/>
      <c r="B190" s="99"/>
      <c r="C190" s="99"/>
      <c r="D190" s="99"/>
      <c r="E190" s="99"/>
      <c r="F190" s="99">
        <v>11</v>
      </c>
      <c r="G190" s="103" t="s">
        <v>286</v>
      </c>
      <c r="H190" s="143"/>
      <c r="I190" s="143"/>
      <c r="J190" s="143">
        <f t="shared" si="43"/>
        <v>0</v>
      </c>
      <c r="K190" s="140"/>
      <c r="L190" s="143"/>
      <c r="M190" s="144"/>
      <c r="N190" s="143"/>
      <c r="O190" s="145">
        <f t="shared" si="44"/>
        <v>0</v>
      </c>
      <c r="P190" s="145">
        <f t="shared" si="33"/>
        <v>0</v>
      </c>
      <c r="Q190" s="142"/>
      <c r="R190" s="43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9"/>
      <c r="DD190" s="9"/>
      <c r="DE190" s="9"/>
      <c r="DF190" s="9"/>
      <c r="DG190" s="9"/>
      <c r="DH190" s="9"/>
      <c r="DI190" s="9"/>
      <c r="DJ190" s="9"/>
      <c r="DK190" s="9"/>
      <c r="DL190" s="9"/>
      <c r="DM190" s="9"/>
      <c r="DN190" s="9"/>
      <c r="DO190" s="9"/>
      <c r="DP190" s="9"/>
      <c r="DQ190" s="9"/>
      <c r="DR190" s="9"/>
      <c r="DS190" s="9"/>
      <c r="DT190" s="9"/>
      <c r="DU190" s="9"/>
      <c r="DV190" s="9"/>
      <c r="DW190" s="9"/>
      <c r="DX190" s="9"/>
      <c r="DY190" s="9"/>
      <c r="DZ190" s="9"/>
      <c r="EA190" s="9"/>
      <c r="EB190" s="9"/>
      <c r="EC190" s="9"/>
      <c r="ED190" s="9"/>
      <c r="EE190" s="9"/>
      <c r="EF190" s="9"/>
      <c r="EG190" s="9"/>
      <c r="EH190" s="9"/>
      <c r="EI190" s="9"/>
      <c r="EJ190" s="9"/>
      <c r="EK190" s="9"/>
      <c r="EL190" s="9"/>
      <c r="EM190" s="9"/>
      <c r="EN190" s="9"/>
      <c r="EO190" s="9"/>
      <c r="EP190" s="9"/>
      <c r="EQ190" s="9"/>
      <c r="ER190" s="9"/>
      <c r="ES190" s="9"/>
      <c r="ET190" s="9"/>
      <c r="EU190" s="9"/>
      <c r="EV190" s="9"/>
      <c r="EW190" s="9"/>
      <c r="EX190" s="9"/>
    </row>
    <row r="191" spans="1:154" ht="40.5" hidden="1" x14ac:dyDescent="0.2">
      <c r="A191" s="100"/>
      <c r="B191" s="99"/>
      <c r="C191" s="99"/>
      <c r="D191" s="99"/>
      <c r="E191" s="99"/>
      <c r="F191" s="99">
        <v>12</v>
      </c>
      <c r="G191" s="103" t="s">
        <v>297</v>
      </c>
      <c r="H191" s="143"/>
      <c r="I191" s="143"/>
      <c r="J191" s="143">
        <f t="shared" si="43"/>
        <v>0</v>
      </c>
      <c r="K191" s="140"/>
      <c r="L191" s="143"/>
      <c r="M191" s="144"/>
      <c r="N191" s="143"/>
      <c r="O191" s="145">
        <f t="shared" si="44"/>
        <v>0</v>
      </c>
      <c r="P191" s="145">
        <f t="shared" si="33"/>
        <v>0</v>
      </c>
      <c r="Q191" s="142"/>
      <c r="R191" s="43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B191" s="9"/>
      <c r="EC191" s="9"/>
      <c r="ED191" s="9"/>
      <c r="EE191" s="9"/>
      <c r="EF191" s="9"/>
      <c r="EG191" s="9"/>
      <c r="EH191" s="9"/>
      <c r="EI191" s="9"/>
      <c r="EJ191" s="9"/>
      <c r="EK191" s="9"/>
      <c r="EL191" s="9"/>
      <c r="EM191" s="9"/>
      <c r="EN191" s="9"/>
      <c r="EO191" s="9"/>
      <c r="EP191" s="9"/>
      <c r="EQ191" s="9"/>
      <c r="ER191" s="9"/>
      <c r="ES191" s="9"/>
      <c r="ET191" s="9"/>
      <c r="EU191" s="9"/>
      <c r="EV191" s="9"/>
      <c r="EW191" s="9"/>
      <c r="EX191" s="9"/>
    </row>
    <row r="192" spans="1:154" ht="20.25" x14ac:dyDescent="0.2">
      <c r="A192" s="100"/>
      <c r="B192" s="99"/>
      <c r="C192" s="99"/>
      <c r="D192" s="99"/>
      <c r="E192" s="99"/>
      <c r="F192" s="99">
        <v>13</v>
      </c>
      <c r="G192" s="103" t="s">
        <v>298</v>
      </c>
      <c r="H192" s="143"/>
      <c r="I192" s="143"/>
      <c r="J192" s="143">
        <f t="shared" si="43"/>
        <v>0</v>
      </c>
      <c r="K192" s="140"/>
      <c r="L192" s="143"/>
      <c r="M192" s="144"/>
      <c r="N192" s="143"/>
      <c r="O192" s="145">
        <f t="shared" si="44"/>
        <v>0</v>
      </c>
      <c r="P192" s="145">
        <f t="shared" si="33"/>
        <v>0</v>
      </c>
      <c r="Q192" s="142"/>
      <c r="R192" s="43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9"/>
      <c r="DD192" s="9"/>
      <c r="DE192" s="9"/>
      <c r="DF192" s="9"/>
      <c r="DG192" s="9"/>
      <c r="DH192" s="9"/>
      <c r="DI192" s="9"/>
      <c r="DJ192" s="9"/>
      <c r="DK192" s="9"/>
      <c r="DL192" s="9"/>
      <c r="DM192" s="9"/>
      <c r="DN192" s="9"/>
      <c r="DO192" s="9"/>
      <c r="DP192" s="9"/>
      <c r="DQ192" s="9"/>
      <c r="DR192" s="9"/>
      <c r="DS192" s="9"/>
      <c r="DT192" s="9"/>
      <c r="DU192" s="9"/>
      <c r="DV192" s="9"/>
      <c r="DW192" s="9"/>
      <c r="DX192" s="9"/>
      <c r="DY192" s="9"/>
      <c r="DZ192" s="9"/>
      <c r="EA192" s="9"/>
      <c r="EB192" s="9"/>
      <c r="EC192" s="9"/>
      <c r="ED192" s="9"/>
      <c r="EE192" s="9"/>
      <c r="EF192" s="9"/>
      <c r="EG192" s="9"/>
      <c r="EH192" s="9"/>
      <c r="EI192" s="9"/>
      <c r="EJ192" s="9"/>
      <c r="EK192" s="9"/>
      <c r="EL192" s="9"/>
      <c r="EM192" s="9"/>
      <c r="EN192" s="9"/>
      <c r="EO192" s="9"/>
      <c r="EP192" s="9"/>
      <c r="EQ192" s="9"/>
      <c r="ER192" s="9"/>
      <c r="ES192" s="9"/>
      <c r="ET192" s="9"/>
      <c r="EU192" s="9"/>
      <c r="EV192" s="9"/>
      <c r="EW192" s="9"/>
      <c r="EX192" s="9"/>
    </row>
    <row r="193" spans="1:154" ht="20.25" hidden="1" x14ac:dyDescent="0.2">
      <c r="A193" s="100"/>
      <c r="B193" s="99"/>
      <c r="C193" s="99"/>
      <c r="D193" s="99"/>
      <c r="E193" s="99"/>
      <c r="F193" s="99">
        <v>14</v>
      </c>
      <c r="G193" s="103" t="s">
        <v>272</v>
      </c>
      <c r="H193" s="143"/>
      <c r="I193" s="143"/>
      <c r="J193" s="143">
        <f t="shared" si="43"/>
        <v>0</v>
      </c>
      <c r="K193" s="140"/>
      <c r="L193" s="143"/>
      <c r="M193" s="144"/>
      <c r="N193" s="143"/>
      <c r="O193" s="145">
        <f t="shared" si="44"/>
        <v>0</v>
      </c>
      <c r="P193" s="145">
        <f t="shared" si="33"/>
        <v>0</v>
      </c>
      <c r="Q193" s="142"/>
      <c r="R193" s="43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9"/>
      <c r="DD193" s="9"/>
      <c r="DE193" s="9"/>
      <c r="DF193" s="9"/>
      <c r="DG193" s="9"/>
      <c r="DH193" s="9"/>
      <c r="DI193" s="9"/>
      <c r="DJ193" s="9"/>
      <c r="DK193" s="9"/>
      <c r="DL193" s="9"/>
      <c r="DM193" s="9"/>
      <c r="DN193" s="9"/>
      <c r="DO193" s="9"/>
      <c r="DP193" s="9"/>
      <c r="DQ193" s="9"/>
      <c r="DR193" s="9"/>
      <c r="DS193" s="9"/>
      <c r="DT193" s="9"/>
      <c r="DU193" s="9"/>
      <c r="DV193" s="9"/>
      <c r="DW193" s="9"/>
      <c r="DX193" s="9"/>
      <c r="DY193" s="9"/>
      <c r="DZ193" s="9"/>
      <c r="EA193" s="9"/>
      <c r="EB193" s="9"/>
      <c r="EC193" s="9"/>
      <c r="ED193" s="9"/>
      <c r="EE193" s="9"/>
      <c r="EF193" s="9"/>
      <c r="EG193" s="9"/>
      <c r="EH193" s="9"/>
      <c r="EI193" s="9"/>
      <c r="EJ193" s="9"/>
      <c r="EK193" s="9"/>
      <c r="EL193" s="9"/>
      <c r="EM193" s="9"/>
      <c r="EN193" s="9"/>
      <c r="EO193" s="9"/>
      <c r="EP193" s="9"/>
      <c r="EQ193" s="9"/>
      <c r="ER193" s="9"/>
      <c r="ES193" s="9"/>
      <c r="ET193" s="9"/>
      <c r="EU193" s="9"/>
      <c r="EV193" s="9"/>
      <c r="EW193" s="9"/>
      <c r="EX193" s="9"/>
    </row>
    <row r="194" spans="1:154" ht="40.5" hidden="1" x14ac:dyDescent="0.2">
      <c r="A194" s="100"/>
      <c r="B194" s="99"/>
      <c r="C194" s="99"/>
      <c r="D194" s="99"/>
      <c r="E194" s="99"/>
      <c r="F194" s="99">
        <v>15</v>
      </c>
      <c r="G194" s="103" t="s">
        <v>299</v>
      </c>
      <c r="H194" s="143"/>
      <c r="I194" s="143"/>
      <c r="J194" s="143">
        <f t="shared" si="43"/>
        <v>0</v>
      </c>
      <c r="K194" s="140"/>
      <c r="L194" s="143"/>
      <c r="M194" s="144"/>
      <c r="N194" s="143"/>
      <c r="O194" s="145">
        <f t="shared" si="44"/>
        <v>0</v>
      </c>
      <c r="P194" s="145">
        <f t="shared" si="33"/>
        <v>0</v>
      </c>
      <c r="Q194" s="142"/>
      <c r="R194" s="43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9"/>
      <c r="DD194" s="9"/>
      <c r="DE194" s="9"/>
      <c r="DF194" s="9"/>
      <c r="DG194" s="9"/>
      <c r="DH194" s="9"/>
      <c r="DI194" s="9"/>
      <c r="DJ194" s="9"/>
      <c r="DK194" s="9"/>
      <c r="DL194" s="9"/>
      <c r="DM194" s="9"/>
      <c r="DN194" s="9"/>
      <c r="DO194" s="9"/>
      <c r="DP194" s="9"/>
      <c r="DQ194" s="9"/>
      <c r="DR194" s="9"/>
      <c r="DS194" s="9"/>
      <c r="DT194" s="9"/>
      <c r="DU194" s="9"/>
      <c r="DV194" s="9"/>
      <c r="DW194" s="9"/>
      <c r="DX194" s="9"/>
      <c r="DY194" s="9"/>
      <c r="DZ194" s="9"/>
      <c r="EA194" s="9"/>
      <c r="EB194" s="9"/>
      <c r="EC194" s="9"/>
      <c r="ED194" s="9"/>
      <c r="EE194" s="9"/>
      <c r="EF194" s="9"/>
      <c r="EG194" s="9"/>
      <c r="EH194" s="9"/>
      <c r="EI194" s="9"/>
      <c r="EJ194" s="9"/>
      <c r="EK194" s="9"/>
      <c r="EL194" s="9"/>
      <c r="EM194" s="9"/>
      <c r="EN194" s="9"/>
      <c r="EO194" s="9"/>
      <c r="EP194" s="9"/>
      <c r="EQ194" s="9"/>
      <c r="ER194" s="9"/>
      <c r="ES194" s="9"/>
      <c r="ET194" s="9"/>
      <c r="EU194" s="9"/>
      <c r="EV194" s="9"/>
      <c r="EW194" s="9"/>
      <c r="EX194" s="9"/>
    </row>
    <row r="195" spans="1:154" ht="20.25" x14ac:dyDescent="0.2">
      <c r="A195" s="100"/>
      <c r="B195" s="99"/>
      <c r="C195" s="99"/>
      <c r="D195" s="99"/>
      <c r="E195" s="99"/>
      <c r="F195" s="99">
        <v>17</v>
      </c>
      <c r="G195" s="103" t="s">
        <v>274</v>
      </c>
      <c r="H195" s="143"/>
      <c r="I195" s="143"/>
      <c r="J195" s="143">
        <f t="shared" si="43"/>
        <v>0</v>
      </c>
      <c r="K195" s="140"/>
      <c r="L195" s="143"/>
      <c r="M195" s="144"/>
      <c r="N195" s="143"/>
      <c r="O195" s="145">
        <f t="shared" si="44"/>
        <v>0</v>
      </c>
      <c r="P195" s="145">
        <f t="shared" si="33"/>
        <v>0</v>
      </c>
      <c r="Q195" s="142"/>
      <c r="R195" s="43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9"/>
      <c r="DD195" s="9"/>
      <c r="DE195" s="9"/>
      <c r="DF195" s="9"/>
      <c r="DG195" s="9"/>
      <c r="DH195" s="9"/>
      <c r="DI195" s="9"/>
      <c r="DJ195" s="9"/>
      <c r="DK195" s="9"/>
      <c r="DL195" s="9"/>
      <c r="DM195" s="9"/>
      <c r="DN195" s="9"/>
      <c r="DO195" s="9"/>
      <c r="DP195" s="9"/>
      <c r="DQ195" s="9"/>
      <c r="DR195" s="9"/>
      <c r="DS195" s="9"/>
      <c r="DT195" s="9"/>
      <c r="DU195" s="9"/>
      <c r="DV195" s="9"/>
      <c r="DW195" s="9"/>
      <c r="DX195" s="9"/>
      <c r="DY195" s="9"/>
      <c r="DZ195" s="9"/>
      <c r="EA195" s="9"/>
      <c r="EB195" s="9"/>
      <c r="EC195" s="9"/>
      <c r="ED195" s="9"/>
      <c r="EE195" s="9"/>
      <c r="EF195" s="9"/>
      <c r="EG195" s="9"/>
      <c r="EH195" s="9"/>
      <c r="EI195" s="9"/>
      <c r="EJ195" s="9"/>
      <c r="EK195" s="9"/>
      <c r="EL195" s="9"/>
      <c r="EM195" s="9"/>
      <c r="EN195" s="9"/>
      <c r="EO195" s="9"/>
      <c r="EP195" s="9"/>
      <c r="EQ195" s="9"/>
      <c r="ER195" s="9"/>
      <c r="ES195" s="9"/>
      <c r="ET195" s="9"/>
      <c r="EU195" s="9"/>
      <c r="EV195" s="9"/>
      <c r="EW195" s="9"/>
      <c r="EX195" s="9"/>
    </row>
    <row r="196" spans="1:154" ht="20.25" x14ac:dyDescent="0.2">
      <c r="A196" s="100"/>
      <c r="B196" s="99"/>
      <c r="C196" s="99"/>
      <c r="D196" s="99"/>
      <c r="E196" s="99"/>
      <c r="F196" s="99" t="s">
        <v>90</v>
      </c>
      <c r="G196" s="103" t="s">
        <v>273</v>
      </c>
      <c r="H196" s="143"/>
      <c r="I196" s="143"/>
      <c r="J196" s="143">
        <f t="shared" si="43"/>
        <v>0</v>
      </c>
      <c r="K196" s="140"/>
      <c r="L196" s="143"/>
      <c r="M196" s="144"/>
      <c r="N196" s="143"/>
      <c r="O196" s="145">
        <f t="shared" si="44"/>
        <v>0</v>
      </c>
      <c r="P196" s="145">
        <f t="shared" ref="P196:P259" si="45">L196-O196</f>
        <v>0</v>
      </c>
      <c r="Q196" s="142"/>
      <c r="R196" s="43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9"/>
      <c r="DD196" s="9"/>
      <c r="DE196" s="9"/>
      <c r="DF196" s="9"/>
      <c r="DG196" s="9"/>
      <c r="DH196" s="9"/>
      <c r="DI196" s="9"/>
      <c r="DJ196" s="9"/>
      <c r="DK196" s="9"/>
      <c r="DL196" s="9"/>
      <c r="DM196" s="9"/>
      <c r="DN196" s="9"/>
      <c r="DO196" s="9"/>
      <c r="DP196" s="9"/>
      <c r="DQ196" s="9"/>
      <c r="DR196" s="9"/>
      <c r="DS196" s="9"/>
      <c r="DT196" s="9"/>
      <c r="DU196" s="9"/>
      <c r="DV196" s="9"/>
      <c r="DW196" s="9"/>
      <c r="DX196" s="9"/>
      <c r="DY196" s="9"/>
      <c r="DZ196" s="9"/>
      <c r="EA196" s="9"/>
      <c r="EB196" s="9"/>
      <c r="EC196" s="9"/>
      <c r="ED196" s="9"/>
      <c r="EE196" s="9"/>
      <c r="EF196" s="9"/>
      <c r="EG196" s="9"/>
      <c r="EH196" s="9"/>
      <c r="EI196" s="9"/>
      <c r="EJ196" s="9"/>
      <c r="EK196" s="9"/>
      <c r="EL196" s="9"/>
      <c r="EM196" s="9"/>
      <c r="EN196" s="9"/>
      <c r="EO196" s="9"/>
      <c r="EP196" s="9"/>
      <c r="EQ196" s="9"/>
      <c r="ER196" s="9"/>
      <c r="ES196" s="9"/>
      <c r="ET196" s="9"/>
      <c r="EU196" s="9"/>
      <c r="EV196" s="9"/>
      <c r="EW196" s="9"/>
      <c r="EX196" s="9"/>
    </row>
    <row r="197" spans="1:154" ht="20.25" x14ac:dyDescent="0.2">
      <c r="A197" s="100"/>
      <c r="B197" s="99"/>
      <c r="C197" s="99"/>
      <c r="D197" s="99"/>
      <c r="E197" s="99" t="s">
        <v>30</v>
      </c>
      <c r="F197" s="99"/>
      <c r="G197" s="101" t="s">
        <v>116</v>
      </c>
      <c r="H197" s="143">
        <f>H198</f>
        <v>0</v>
      </c>
      <c r="I197" s="143">
        <f>I198</f>
        <v>0</v>
      </c>
      <c r="J197" s="143">
        <f t="shared" si="43"/>
        <v>0</v>
      </c>
      <c r="K197" s="140"/>
      <c r="L197" s="143">
        <f>L198</f>
        <v>0</v>
      </c>
      <c r="M197" s="144">
        <f>M198</f>
        <v>0</v>
      </c>
      <c r="N197" s="143">
        <f>N198</f>
        <v>0</v>
      </c>
      <c r="O197" s="145">
        <f>O198</f>
        <v>0</v>
      </c>
      <c r="P197" s="145">
        <f t="shared" si="45"/>
        <v>0</v>
      </c>
      <c r="Q197" s="142"/>
      <c r="R197" s="43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9"/>
      <c r="DD197" s="9"/>
      <c r="DE197" s="9"/>
      <c r="DF197" s="9"/>
      <c r="DG197" s="9"/>
      <c r="DH197" s="9"/>
      <c r="DI197" s="9"/>
      <c r="DJ197" s="9"/>
      <c r="DK197" s="9"/>
      <c r="DL197" s="9"/>
      <c r="DM197" s="9"/>
      <c r="DN197" s="9"/>
      <c r="DO197" s="9"/>
      <c r="DP197" s="9"/>
      <c r="DQ197" s="9"/>
      <c r="DR197" s="9"/>
      <c r="DS197" s="9"/>
      <c r="DT197" s="9"/>
      <c r="DU197" s="9"/>
      <c r="DV197" s="9"/>
      <c r="DW197" s="9"/>
      <c r="DX197" s="9"/>
      <c r="DY197" s="9"/>
      <c r="DZ197" s="9"/>
      <c r="EA197" s="9"/>
      <c r="EB197" s="9"/>
      <c r="EC197" s="9"/>
      <c r="ED197" s="9"/>
      <c r="EE197" s="9"/>
      <c r="EF197" s="9"/>
      <c r="EG197" s="9"/>
      <c r="EH197" s="9"/>
      <c r="EI197" s="9"/>
      <c r="EJ197" s="9"/>
      <c r="EK197" s="9"/>
      <c r="EL197" s="9"/>
      <c r="EM197" s="9"/>
      <c r="EN197" s="9"/>
      <c r="EO197" s="9"/>
      <c r="EP197" s="9"/>
      <c r="EQ197" s="9"/>
      <c r="ER197" s="9"/>
      <c r="ES197" s="9"/>
      <c r="ET197" s="9"/>
      <c r="EU197" s="9"/>
      <c r="EV197" s="9"/>
      <c r="EW197" s="9"/>
      <c r="EX197" s="9"/>
    </row>
    <row r="198" spans="1:154" ht="20.25" x14ac:dyDescent="0.2">
      <c r="A198" s="100"/>
      <c r="B198" s="99"/>
      <c r="C198" s="99"/>
      <c r="D198" s="99"/>
      <c r="E198" s="99"/>
      <c r="F198" s="99" t="s">
        <v>33</v>
      </c>
      <c r="G198" s="103" t="s">
        <v>117</v>
      </c>
      <c r="H198" s="143"/>
      <c r="I198" s="143"/>
      <c r="J198" s="143">
        <f t="shared" si="43"/>
        <v>0</v>
      </c>
      <c r="K198" s="140"/>
      <c r="L198" s="143"/>
      <c r="M198" s="144"/>
      <c r="N198" s="143"/>
      <c r="O198" s="145">
        <f t="shared" si="44"/>
        <v>0</v>
      </c>
      <c r="P198" s="145">
        <f t="shared" si="45"/>
        <v>0</v>
      </c>
      <c r="Q198" s="142"/>
      <c r="R198" s="43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9"/>
      <c r="DD198" s="9"/>
      <c r="DE198" s="9"/>
      <c r="DF198" s="9"/>
      <c r="DG198" s="9"/>
      <c r="DH198" s="9"/>
      <c r="DI198" s="9"/>
      <c r="DJ198" s="9"/>
      <c r="DK198" s="9"/>
      <c r="DL198" s="9"/>
      <c r="DM198" s="9"/>
      <c r="DN198" s="9"/>
      <c r="DO198" s="9"/>
      <c r="DP198" s="9"/>
      <c r="DQ198" s="9"/>
      <c r="DR198" s="9"/>
      <c r="DS198" s="9"/>
      <c r="DT198" s="9"/>
      <c r="DU198" s="9"/>
      <c r="DV198" s="9"/>
      <c r="DW198" s="9"/>
      <c r="DX198" s="9"/>
      <c r="DY198" s="9"/>
      <c r="DZ198" s="9"/>
      <c r="EA198" s="9"/>
      <c r="EB198" s="9"/>
      <c r="EC198" s="9"/>
      <c r="ED198" s="9"/>
      <c r="EE198" s="9"/>
      <c r="EF198" s="9"/>
      <c r="EG198" s="9"/>
      <c r="EH198" s="9"/>
      <c r="EI198" s="9"/>
      <c r="EJ198" s="9"/>
      <c r="EK198" s="9"/>
      <c r="EL198" s="9"/>
      <c r="EM198" s="9"/>
      <c r="EN198" s="9"/>
      <c r="EO198" s="9"/>
      <c r="EP198" s="9"/>
      <c r="EQ198" s="9"/>
      <c r="ER198" s="9"/>
      <c r="ES198" s="9"/>
      <c r="ET198" s="9"/>
      <c r="EU198" s="9"/>
      <c r="EV198" s="9"/>
      <c r="EW198" s="9"/>
      <c r="EX198" s="9"/>
    </row>
    <row r="199" spans="1:154" ht="20.25" x14ac:dyDescent="0.2">
      <c r="A199" s="88"/>
      <c r="B199" s="89"/>
      <c r="C199" s="89"/>
      <c r="D199" s="89"/>
      <c r="E199" s="89" t="s">
        <v>43</v>
      </c>
      <c r="F199" s="89"/>
      <c r="G199" s="101" t="s">
        <v>350</v>
      </c>
      <c r="H199" s="139">
        <f>H200+H201+H202+H203+H204+H205</f>
        <v>0</v>
      </c>
      <c r="I199" s="139">
        <f>I200+I201+I202+I203+I204+I205</f>
        <v>0</v>
      </c>
      <c r="J199" s="143">
        <f t="shared" si="43"/>
        <v>0</v>
      </c>
      <c r="K199" s="140"/>
      <c r="L199" s="139">
        <f>L200+L201+L202+L203+L204+L205</f>
        <v>0</v>
      </c>
      <c r="M199" s="121">
        <f>M200+M201+M202+M203+M204+M205</f>
        <v>0</v>
      </c>
      <c r="N199" s="139">
        <f>N200+N201+N202+N203+N204+N205</f>
        <v>0</v>
      </c>
      <c r="O199" s="141">
        <f>O200+O201+O202+O203+O204+O205</f>
        <v>0</v>
      </c>
      <c r="P199" s="141">
        <f t="shared" si="45"/>
        <v>0</v>
      </c>
      <c r="Q199" s="142"/>
      <c r="R199" s="43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9"/>
      <c r="DD199" s="9"/>
      <c r="DE199" s="9"/>
      <c r="DF199" s="9"/>
      <c r="DG199" s="9"/>
      <c r="DH199" s="9"/>
      <c r="DI199" s="9"/>
      <c r="DJ199" s="9"/>
      <c r="DK199" s="9"/>
      <c r="DL199" s="9"/>
      <c r="DM199" s="9"/>
      <c r="DN199" s="9"/>
      <c r="DO199" s="9"/>
      <c r="DP199" s="9"/>
      <c r="DQ199" s="9"/>
      <c r="DR199" s="9"/>
      <c r="DS199" s="9"/>
      <c r="DT199" s="9"/>
      <c r="DU199" s="9"/>
      <c r="DV199" s="9"/>
      <c r="DW199" s="9"/>
      <c r="DX199" s="9"/>
      <c r="DY199" s="9"/>
      <c r="DZ199" s="9"/>
      <c r="EA199" s="9"/>
      <c r="EB199" s="9"/>
      <c r="EC199" s="9"/>
      <c r="ED199" s="9"/>
      <c r="EE199" s="9"/>
      <c r="EF199" s="9"/>
      <c r="EG199" s="9"/>
      <c r="EH199" s="9"/>
      <c r="EI199" s="9"/>
      <c r="EJ199" s="9"/>
      <c r="EK199" s="9"/>
      <c r="EL199" s="9"/>
      <c r="EM199" s="9"/>
      <c r="EN199" s="9"/>
      <c r="EO199" s="9"/>
      <c r="EP199" s="9"/>
      <c r="EQ199" s="9"/>
      <c r="ER199" s="9"/>
      <c r="ES199" s="9"/>
      <c r="ET199" s="9"/>
      <c r="EU199" s="9"/>
      <c r="EV199" s="9"/>
      <c r="EW199" s="9"/>
      <c r="EX199" s="9"/>
    </row>
    <row r="200" spans="1:154" ht="20.25" hidden="1" x14ac:dyDescent="0.2">
      <c r="A200" s="100"/>
      <c r="B200" s="99"/>
      <c r="C200" s="99"/>
      <c r="D200" s="99"/>
      <c r="E200" s="99"/>
      <c r="F200" s="99" t="s">
        <v>32</v>
      </c>
      <c r="G200" s="103" t="s">
        <v>119</v>
      </c>
      <c r="H200" s="143"/>
      <c r="I200" s="143"/>
      <c r="J200" s="143">
        <f t="shared" si="43"/>
        <v>0</v>
      </c>
      <c r="K200" s="140"/>
      <c r="L200" s="143"/>
      <c r="M200" s="144"/>
      <c r="N200" s="143"/>
      <c r="O200" s="145">
        <f t="shared" si="44"/>
        <v>0</v>
      </c>
      <c r="P200" s="145">
        <f t="shared" si="45"/>
        <v>0</v>
      </c>
      <c r="Q200" s="142"/>
      <c r="R200" s="43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9"/>
      <c r="DD200" s="9"/>
      <c r="DE200" s="9"/>
      <c r="DF200" s="9"/>
      <c r="DG200" s="9"/>
      <c r="DH200" s="9"/>
      <c r="DI200" s="9"/>
      <c r="DJ200" s="9"/>
      <c r="DK200" s="9"/>
      <c r="DL200" s="9"/>
      <c r="DM200" s="9"/>
      <c r="DN200" s="9"/>
      <c r="DO200" s="9"/>
      <c r="DP200" s="9"/>
      <c r="DQ200" s="9"/>
      <c r="DR200" s="9"/>
      <c r="DS200" s="9"/>
      <c r="DT200" s="9"/>
      <c r="DU200" s="9"/>
      <c r="DV200" s="9"/>
      <c r="DW200" s="9"/>
      <c r="DX200" s="9"/>
      <c r="DY200" s="9"/>
      <c r="DZ200" s="9"/>
      <c r="EA200" s="9"/>
      <c r="EB200" s="9"/>
      <c r="EC200" s="9"/>
      <c r="ED200" s="9"/>
      <c r="EE200" s="9"/>
      <c r="EF200" s="9"/>
      <c r="EG200" s="9"/>
      <c r="EH200" s="9"/>
      <c r="EI200" s="9"/>
      <c r="EJ200" s="9"/>
      <c r="EK200" s="9"/>
      <c r="EL200" s="9"/>
      <c r="EM200" s="9"/>
      <c r="EN200" s="9"/>
      <c r="EO200" s="9"/>
      <c r="EP200" s="9"/>
      <c r="EQ200" s="9"/>
      <c r="ER200" s="9"/>
      <c r="ES200" s="9"/>
      <c r="ET200" s="9"/>
      <c r="EU200" s="9"/>
      <c r="EV200" s="9"/>
      <c r="EW200" s="9"/>
      <c r="EX200" s="9"/>
    </row>
    <row r="201" spans="1:154" ht="20.25" hidden="1" x14ac:dyDescent="0.2">
      <c r="A201" s="100"/>
      <c r="B201" s="99"/>
      <c r="C201" s="99"/>
      <c r="D201" s="99"/>
      <c r="E201" s="99"/>
      <c r="F201" s="99" t="s">
        <v>30</v>
      </c>
      <c r="G201" s="103" t="s">
        <v>351</v>
      </c>
      <c r="H201" s="143"/>
      <c r="I201" s="143"/>
      <c r="J201" s="143">
        <f t="shared" si="43"/>
        <v>0</v>
      </c>
      <c r="K201" s="140"/>
      <c r="L201" s="143"/>
      <c r="M201" s="144"/>
      <c r="N201" s="143"/>
      <c r="O201" s="145">
        <f t="shared" si="44"/>
        <v>0</v>
      </c>
      <c r="P201" s="145">
        <f t="shared" si="45"/>
        <v>0</v>
      </c>
      <c r="Q201" s="142"/>
      <c r="R201" s="43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9"/>
      <c r="DD201" s="9"/>
      <c r="DE201" s="9"/>
      <c r="DF201" s="9"/>
      <c r="DG201" s="9"/>
      <c r="DH201" s="9"/>
      <c r="DI201" s="9"/>
      <c r="DJ201" s="9"/>
      <c r="DK201" s="9"/>
      <c r="DL201" s="9"/>
      <c r="DM201" s="9"/>
      <c r="DN201" s="9"/>
      <c r="DO201" s="9"/>
      <c r="DP201" s="9"/>
      <c r="DQ201" s="9"/>
      <c r="DR201" s="9"/>
      <c r="DS201" s="9"/>
      <c r="DT201" s="9"/>
      <c r="DU201" s="9"/>
      <c r="DV201" s="9"/>
      <c r="DW201" s="9"/>
      <c r="DX201" s="9"/>
      <c r="DY201" s="9"/>
      <c r="DZ201" s="9"/>
      <c r="EA201" s="9"/>
      <c r="EB201" s="9"/>
      <c r="EC201" s="9"/>
      <c r="ED201" s="9"/>
      <c r="EE201" s="9"/>
      <c r="EF201" s="9"/>
      <c r="EG201" s="9"/>
      <c r="EH201" s="9"/>
      <c r="EI201" s="9"/>
      <c r="EJ201" s="9"/>
      <c r="EK201" s="9"/>
      <c r="EL201" s="9"/>
      <c r="EM201" s="9"/>
      <c r="EN201" s="9"/>
      <c r="EO201" s="9"/>
      <c r="EP201" s="9"/>
      <c r="EQ201" s="9"/>
      <c r="ER201" s="9"/>
      <c r="ES201" s="9"/>
      <c r="ET201" s="9"/>
      <c r="EU201" s="9"/>
      <c r="EV201" s="9"/>
      <c r="EW201" s="9"/>
      <c r="EX201" s="9"/>
    </row>
    <row r="202" spans="1:154" ht="20.25" hidden="1" x14ac:dyDescent="0.2">
      <c r="A202" s="100"/>
      <c r="B202" s="99"/>
      <c r="C202" s="99"/>
      <c r="D202" s="99"/>
      <c r="E202" s="99"/>
      <c r="F202" s="99" t="s">
        <v>43</v>
      </c>
      <c r="G202" s="103" t="s">
        <v>352</v>
      </c>
      <c r="H202" s="143"/>
      <c r="I202" s="143"/>
      <c r="J202" s="143">
        <f t="shared" si="43"/>
        <v>0</v>
      </c>
      <c r="K202" s="140"/>
      <c r="L202" s="143"/>
      <c r="M202" s="144"/>
      <c r="N202" s="143"/>
      <c r="O202" s="145">
        <f t="shared" si="44"/>
        <v>0</v>
      </c>
      <c r="P202" s="145">
        <f t="shared" si="45"/>
        <v>0</v>
      </c>
      <c r="Q202" s="142"/>
      <c r="R202" s="43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9"/>
      <c r="DD202" s="9"/>
      <c r="DE202" s="9"/>
      <c r="DF202" s="9"/>
      <c r="DG202" s="9"/>
      <c r="DH202" s="9"/>
      <c r="DI202" s="9"/>
      <c r="DJ202" s="9"/>
      <c r="DK202" s="9"/>
      <c r="DL202" s="9"/>
      <c r="DM202" s="9"/>
      <c r="DN202" s="9"/>
      <c r="DO202" s="9"/>
      <c r="DP202" s="9"/>
      <c r="DQ202" s="9"/>
      <c r="DR202" s="9"/>
      <c r="DS202" s="9"/>
      <c r="DT202" s="9"/>
      <c r="DU202" s="9"/>
      <c r="DV202" s="9"/>
      <c r="DW202" s="9"/>
      <c r="DX202" s="9"/>
      <c r="DY202" s="9"/>
      <c r="DZ202" s="9"/>
      <c r="EA202" s="9"/>
      <c r="EB202" s="9"/>
      <c r="EC202" s="9"/>
      <c r="ED202" s="9"/>
      <c r="EE202" s="9"/>
      <c r="EF202" s="9"/>
      <c r="EG202" s="9"/>
      <c r="EH202" s="9"/>
      <c r="EI202" s="9"/>
      <c r="EJ202" s="9"/>
      <c r="EK202" s="9"/>
      <c r="EL202" s="9"/>
      <c r="EM202" s="9"/>
      <c r="EN202" s="9"/>
      <c r="EO202" s="9"/>
      <c r="EP202" s="9"/>
      <c r="EQ202" s="9"/>
      <c r="ER202" s="9"/>
      <c r="ES202" s="9"/>
      <c r="ET202" s="9"/>
      <c r="EU202" s="9"/>
      <c r="EV202" s="9"/>
      <c r="EW202" s="9"/>
      <c r="EX202" s="9"/>
    </row>
    <row r="203" spans="1:154" ht="40.5" hidden="1" x14ac:dyDescent="0.2">
      <c r="A203" s="100"/>
      <c r="B203" s="99"/>
      <c r="C203" s="99"/>
      <c r="D203" s="99"/>
      <c r="E203" s="99"/>
      <c r="F203" s="99" t="s">
        <v>22</v>
      </c>
      <c r="G203" s="103" t="s">
        <v>122</v>
      </c>
      <c r="H203" s="143"/>
      <c r="I203" s="143"/>
      <c r="J203" s="143">
        <f t="shared" si="43"/>
        <v>0</v>
      </c>
      <c r="K203" s="140"/>
      <c r="L203" s="143"/>
      <c r="M203" s="144"/>
      <c r="N203" s="143"/>
      <c r="O203" s="145">
        <f t="shared" si="44"/>
        <v>0</v>
      </c>
      <c r="P203" s="145">
        <f t="shared" si="45"/>
        <v>0</v>
      </c>
      <c r="Q203" s="142"/>
      <c r="R203" s="43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9"/>
      <c r="DD203" s="9"/>
      <c r="DE203" s="9"/>
      <c r="DF203" s="9"/>
      <c r="DG203" s="9"/>
      <c r="DH203" s="9"/>
      <c r="DI203" s="9"/>
      <c r="DJ203" s="9"/>
      <c r="DK203" s="9"/>
      <c r="DL203" s="9"/>
      <c r="DM203" s="9"/>
      <c r="DN203" s="9"/>
      <c r="DO203" s="9"/>
      <c r="DP203" s="9"/>
      <c r="DQ203" s="9"/>
      <c r="DR203" s="9"/>
      <c r="DS203" s="9"/>
      <c r="DT203" s="9"/>
      <c r="DU203" s="9"/>
      <c r="DV203" s="9"/>
      <c r="DW203" s="9"/>
      <c r="DX203" s="9"/>
      <c r="DY203" s="9"/>
      <c r="DZ203" s="9"/>
      <c r="EA203" s="9"/>
      <c r="EB203" s="9"/>
      <c r="EC203" s="9"/>
      <c r="ED203" s="9"/>
      <c r="EE203" s="9"/>
      <c r="EF203" s="9"/>
      <c r="EG203" s="9"/>
      <c r="EH203" s="9"/>
      <c r="EI203" s="9"/>
      <c r="EJ203" s="9"/>
      <c r="EK203" s="9"/>
      <c r="EL203" s="9"/>
      <c r="EM203" s="9"/>
      <c r="EN203" s="9"/>
      <c r="EO203" s="9"/>
      <c r="EP203" s="9"/>
      <c r="EQ203" s="9"/>
      <c r="ER203" s="9"/>
      <c r="ES203" s="9"/>
      <c r="ET203" s="9"/>
      <c r="EU203" s="9"/>
      <c r="EV203" s="9"/>
      <c r="EW203" s="9"/>
      <c r="EX203" s="9"/>
    </row>
    <row r="204" spans="1:154" ht="20.25" hidden="1" x14ac:dyDescent="0.2">
      <c r="A204" s="100"/>
      <c r="B204" s="99"/>
      <c r="C204" s="99"/>
      <c r="D204" s="99"/>
      <c r="E204" s="99"/>
      <c r="F204" s="99" t="s">
        <v>33</v>
      </c>
      <c r="G204" s="103" t="s">
        <v>123</v>
      </c>
      <c r="H204" s="143"/>
      <c r="I204" s="143"/>
      <c r="J204" s="143">
        <f t="shared" si="43"/>
        <v>0</v>
      </c>
      <c r="K204" s="140"/>
      <c r="L204" s="143"/>
      <c r="M204" s="144"/>
      <c r="N204" s="143"/>
      <c r="O204" s="145">
        <f t="shared" si="44"/>
        <v>0</v>
      </c>
      <c r="P204" s="145">
        <f t="shared" si="45"/>
        <v>0</v>
      </c>
      <c r="Q204" s="142"/>
      <c r="R204" s="43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9"/>
      <c r="DD204" s="9"/>
      <c r="DE204" s="9"/>
      <c r="DF204" s="9"/>
      <c r="DG204" s="9"/>
      <c r="DH204" s="9"/>
      <c r="DI204" s="9"/>
      <c r="DJ204" s="9"/>
      <c r="DK204" s="9"/>
      <c r="DL204" s="9"/>
      <c r="DM204" s="9"/>
      <c r="DN204" s="9"/>
      <c r="DO204" s="9"/>
      <c r="DP204" s="9"/>
      <c r="DQ204" s="9"/>
      <c r="DR204" s="9"/>
      <c r="DS204" s="9"/>
      <c r="DT204" s="9"/>
      <c r="DU204" s="9"/>
      <c r="DV204" s="9"/>
      <c r="DW204" s="9"/>
      <c r="DX204" s="9"/>
      <c r="DY204" s="9"/>
      <c r="DZ204" s="9"/>
      <c r="EA204" s="9"/>
      <c r="EB204" s="9"/>
      <c r="EC204" s="9"/>
      <c r="ED204" s="9"/>
      <c r="EE204" s="9"/>
      <c r="EF204" s="9"/>
      <c r="EG204" s="9"/>
      <c r="EH204" s="9"/>
      <c r="EI204" s="9"/>
      <c r="EJ204" s="9"/>
      <c r="EK204" s="9"/>
      <c r="EL204" s="9"/>
      <c r="EM204" s="9"/>
      <c r="EN204" s="9"/>
      <c r="EO204" s="9"/>
      <c r="EP204" s="9"/>
      <c r="EQ204" s="9"/>
      <c r="ER204" s="9"/>
      <c r="ES204" s="9"/>
      <c r="ET204" s="9"/>
      <c r="EU204" s="9"/>
      <c r="EV204" s="9"/>
      <c r="EW204" s="9"/>
      <c r="EX204" s="9"/>
    </row>
    <row r="205" spans="1:154" ht="20.25" x14ac:dyDescent="0.2">
      <c r="A205" s="100"/>
      <c r="B205" s="99"/>
      <c r="C205" s="99"/>
      <c r="D205" s="99"/>
      <c r="E205" s="99"/>
      <c r="F205" s="99" t="s">
        <v>124</v>
      </c>
      <c r="G205" s="103" t="s">
        <v>125</v>
      </c>
      <c r="H205" s="143"/>
      <c r="I205" s="143"/>
      <c r="J205" s="143">
        <f t="shared" si="43"/>
        <v>0</v>
      </c>
      <c r="K205" s="140"/>
      <c r="L205" s="143"/>
      <c r="M205" s="144"/>
      <c r="N205" s="143"/>
      <c r="O205" s="145">
        <f t="shared" si="44"/>
        <v>0</v>
      </c>
      <c r="P205" s="145">
        <f t="shared" si="45"/>
        <v>0</v>
      </c>
      <c r="Q205" s="142"/>
      <c r="R205" s="43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9"/>
      <c r="DD205" s="9"/>
      <c r="DE205" s="9"/>
      <c r="DF205" s="9"/>
      <c r="DG205" s="9"/>
      <c r="DH205" s="9"/>
      <c r="DI205" s="9"/>
      <c r="DJ205" s="9"/>
      <c r="DK205" s="9"/>
      <c r="DL205" s="9"/>
      <c r="DM205" s="9"/>
      <c r="DN205" s="9"/>
      <c r="DO205" s="9"/>
      <c r="DP205" s="9"/>
      <c r="DQ205" s="9"/>
      <c r="DR205" s="9"/>
      <c r="DS205" s="9"/>
      <c r="DT205" s="9"/>
      <c r="DU205" s="9"/>
      <c r="DV205" s="9"/>
      <c r="DW205" s="9"/>
      <c r="DX205" s="9"/>
      <c r="DY205" s="9"/>
      <c r="DZ205" s="9"/>
      <c r="EA205" s="9"/>
      <c r="EB205" s="9"/>
      <c r="EC205" s="9"/>
      <c r="ED205" s="9"/>
      <c r="EE205" s="9"/>
      <c r="EF205" s="9"/>
      <c r="EG205" s="9"/>
      <c r="EH205" s="9"/>
      <c r="EI205" s="9"/>
      <c r="EJ205" s="9"/>
      <c r="EK205" s="9"/>
      <c r="EL205" s="9"/>
      <c r="EM205" s="9"/>
      <c r="EN205" s="9"/>
      <c r="EO205" s="9"/>
      <c r="EP205" s="9"/>
      <c r="EQ205" s="9"/>
      <c r="ER205" s="9"/>
      <c r="ES205" s="9"/>
      <c r="ET205" s="9"/>
      <c r="EU205" s="9"/>
      <c r="EV205" s="9"/>
      <c r="EW205" s="9"/>
      <c r="EX205" s="9"/>
    </row>
    <row r="206" spans="1:154" ht="20.25" x14ac:dyDescent="0.2">
      <c r="A206" s="88"/>
      <c r="B206" s="89"/>
      <c r="C206" s="89"/>
      <c r="D206" s="89" t="s">
        <v>89</v>
      </c>
      <c r="E206" s="89"/>
      <c r="F206" s="89"/>
      <c r="G206" s="138" t="s">
        <v>66</v>
      </c>
      <c r="H206" s="139">
        <f>H207+H218+H219+H223+H226+H227+H228+H229</f>
        <v>4000</v>
      </c>
      <c r="I206" s="139">
        <f>I207+I218+I219+I223+I226+I227+I228+I229</f>
        <v>469.94</v>
      </c>
      <c r="J206" s="139">
        <f>J207+J218+J219+J223+J226+J227+J228+J229</f>
        <v>3530.06</v>
      </c>
      <c r="K206" s="140">
        <f>ROUND(I206/H206*100,2)</f>
        <v>11.75</v>
      </c>
      <c r="L206" s="139">
        <f>L207+L218+L219+L223+L226+L227+L228+L229</f>
        <v>0</v>
      </c>
      <c r="M206" s="139">
        <f>M207+M218+M219+M223+M226+M227+M228+M229</f>
        <v>361.75</v>
      </c>
      <c r="N206" s="139">
        <f>N207+N218+N219+N223+N226+N227+N228+N229</f>
        <v>108.19</v>
      </c>
      <c r="O206" s="207">
        <f t="shared" ref="O206" si="46">O207+O218+O219+O223+O226+O227+O228+O229</f>
        <v>469.94</v>
      </c>
      <c r="P206" s="141">
        <f t="shared" si="45"/>
        <v>-469.94</v>
      </c>
      <c r="Q206" s="142" t="e">
        <f t="shared" ref="Q206:Q246" si="47">ROUND(O206/L206*100,2)</f>
        <v>#DIV/0!</v>
      </c>
      <c r="R206" s="43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9"/>
      <c r="DD206" s="9"/>
      <c r="DE206" s="9"/>
      <c r="DF206" s="9"/>
      <c r="DG206" s="9"/>
      <c r="DH206" s="9"/>
      <c r="DI206" s="9"/>
      <c r="DJ206" s="9"/>
      <c r="DK206" s="9"/>
      <c r="DL206" s="9"/>
      <c r="DM206" s="9"/>
      <c r="DN206" s="9"/>
      <c r="DO206" s="9"/>
      <c r="DP206" s="9"/>
      <c r="DQ206" s="9"/>
      <c r="DR206" s="9"/>
      <c r="DS206" s="9"/>
      <c r="DT206" s="9"/>
      <c r="DU206" s="9"/>
      <c r="DV206" s="9"/>
      <c r="DW206" s="9"/>
      <c r="DX206" s="9"/>
      <c r="DY206" s="9"/>
      <c r="DZ206" s="9"/>
      <c r="EA206" s="9"/>
      <c r="EB206" s="9"/>
      <c r="EC206" s="9"/>
      <c r="ED206" s="9"/>
      <c r="EE206" s="9"/>
      <c r="EF206" s="9"/>
      <c r="EG206" s="9"/>
      <c r="EH206" s="9"/>
      <c r="EI206" s="9"/>
      <c r="EJ206" s="9"/>
      <c r="EK206" s="9"/>
      <c r="EL206" s="9"/>
      <c r="EM206" s="9"/>
      <c r="EN206" s="9"/>
      <c r="EO206" s="9"/>
      <c r="EP206" s="9"/>
      <c r="EQ206" s="9"/>
      <c r="ER206" s="9"/>
      <c r="ES206" s="9"/>
      <c r="ET206" s="9"/>
      <c r="EU206" s="9"/>
      <c r="EV206" s="9"/>
      <c r="EW206" s="9"/>
      <c r="EX206" s="9"/>
    </row>
    <row r="207" spans="1:154" ht="20.25" x14ac:dyDescent="0.2">
      <c r="A207" s="88"/>
      <c r="B207" s="89"/>
      <c r="C207" s="89"/>
      <c r="D207" s="89"/>
      <c r="E207" s="89" t="s">
        <v>32</v>
      </c>
      <c r="F207" s="89"/>
      <c r="G207" s="101" t="s">
        <v>144</v>
      </c>
      <c r="H207" s="139">
        <f>SUM(H208:H217)</f>
        <v>4000</v>
      </c>
      <c r="I207" s="139">
        <f>SUM(I208:I217)</f>
        <v>469.94</v>
      </c>
      <c r="J207" s="139">
        <f>SUM(J208:J217)</f>
        <v>3530.06</v>
      </c>
      <c r="K207" s="140">
        <f>ROUND(I207/H207*100,2)</f>
        <v>11.75</v>
      </c>
      <c r="L207" s="139">
        <f>SUM(L208:L217)</f>
        <v>0</v>
      </c>
      <c r="M207" s="121">
        <f>SUM(M208:M217)</f>
        <v>361.75</v>
      </c>
      <c r="N207" s="139">
        <f>SUM(N208:N217)</f>
        <v>108.19</v>
      </c>
      <c r="O207" s="141">
        <f>SUM(O208:O217)</f>
        <v>469.94</v>
      </c>
      <c r="P207" s="141">
        <f t="shared" si="45"/>
        <v>-469.94</v>
      </c>
      <c r="Q207" s="142" t="e">
        <f t="shared" si="47"/>
        <v>#DIV/0!</v>
      </c>
      <c r="R207" s="43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9"/>
      <c r="DD207" s="9"/>
      <c r="DE207" s="9"/>
      <c r="DF207" s="9"/>
      <c r="DG207" s="9"/>
      <c r="DH207" s="9"/>
      <c r="DI207" s="9"/>
      <c r="DJ207" s="9"/>
      <c r="DK207" s="9"/>
      <c r="DL207" s="9"/>
      <c r="DM207" s="9"/>
      <c r="DN207" s="9"/>
      <c r="DO207" s="9"/>
      <c r="DP207" s="9"/>
      <c r="DQ207" s="9"/>
      <c r="DR207" s="9"/>
      <c r="DS207" s="9"/>
      <c r="DT207" s="9"/>
      <c r="DU207" s="9"/>
      <c r="DV207" s="9"/>
      <c r="DW207" s="9"/>
      <c r="DX207" s="9"/>
      <c r="DY207" s="9"/>
      <c r="DZ207" s="9"/>
      <c r="EA207" s="9"/>
      <c r="EB207" s="9"/>
      <c r="EC207" s="9"/>
      <c r="ED207" s="9"/>
      <c r="EE207" s="9"/>
      <c r="EF207" s="9"/>
      <c r="EG207" s="9"/>
      <c r="EH207" s="9"/>
      <c r="EI207" s="9"/>
      <c r="EJ207" s="9"/>
      <c r="EK207" s="9"/>
      <c r="EL207" s="9"/>
      <c r="EM207" s="9"/>
      <c r="EN207" s="9"/>
      <c r="EO207" s="9"/>
      <c r="EP207" s="9"/>
      <c r="EQ207" s="9"/>
      <c r="ER207" s="9"/>
      <c r="ES207" s="9"/>
      <c r="ET207" s="9"/>
      <c r="EU207" s="9"/>
      <c r="EV207" s="9"/>
      <c r="EW207" s="9"/>
      <c r="EX207" s="9"/>
    </row>
    <row r="208" spans="1:154" ht="20.25" x14ac:dyDescent="0.2">
      <c r="A208" s="100"/>
      <c r="B208" s="99"/>
      <c r="C208" s="99"/>
      <c r="D208" s="99"/>
      <c r="E208" s="99"/>
      <c r="F208" s="99" t="s">
        <v>32</v>
      </c>
      <c r="G208" s="103" t="s">
        <v>169</v>
      </c>
      <c r="H208" s="143"/>
      <c r="I208" s="143"/>
      <c r="J208" s="143">
        <f t="shared" ref="J208:J260" si="48">H208-I208</f>
        <v>0</v>
      </c>
      <c r="K208" s="140"/>
      <c r="L208" s="143"/>
      <c r="M208" s="144"/>
      <c r="N208" s="143"/>
      <c r="O208" s="145">
        <f t="shared" ref="O208:O218" si="49">M208+N208</f>
        <v>0</v>
      </c>
      <c r="P208" s="145">
        <f t="shared" si="45"/>
        <v>0</v>
      </c>
      <c r="Q208" s="142"/>
      <c r="R208" s="43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9"/>
      <c r="DD208" s="9"/>
      <c r="DE208" s="9"/>
      <c r="DF208" s="9"/>
      <c r="DG208" s="9"/>
      <c r="DH208" s="9"/>
      <c r="DI208" s="9"/>
      <c r="DJ208" s="9"/>
      <c r="DK208" s="9"/>
      <c r="DL208" s="9"/>
      <c r="DM208" s="9"/>
      <c r="DN208" s="9"/>
      <c r="DO208" s="9"/>
      <c r="DP208" s="9"/>
      <c r="DQ208" s="9"/>
      <c r="DR208" s="9"/>
      <c r="DS208" s="9"/>
      <c r="DT208" s="9"/>
      <c r="DU208" s="9"/>
      <c r="DV208" s="9"/>
      <c r="DW208" s="9"/>
      <c r="DX208" s="9"/>
      <c r="DY208" s="9"/>
      <c r="DZ208" s="9"/>
      <c r="EA208" s="9"/>
      <c r="EB208" s="9"/>
      <c r="EC208" s="9"/>
      <c r="ED208" s="9"/>
      <c r="EE208" s="9"/>
      <c r="EF208" s="9"/>
      <c r="EG208" s="9"/>
      <c r="EH208" s="9"/>
      <c r="EI208" s="9"/>
      <c r="EJ208" s="9"/>
      <c r="EK208" s="9"/>
      <c r="EL208" s="9"/>
      <c r="EM208" s="9"/>
      <c r="EN208" s="9"/>
      <c r="EO208" s="9"/>
      <c r="EP208" s="9"/>
      <c r="EQ208" s="9"/>
      <c r="ER208" s="9"/>
      <c r="ES208" s="9"/>
      <c r="ET208" s="9"/>
      <c r="EU208" s="9"/>
      <c r="EV208" s="9"/>
      <c r="EW208" s="9"/>
      <c r="EX208" s="9"/>
    </row>
    <row r="209" spans="1:154" ht="20.25" x14ac:dyDescent="0.2">
      <c r="A209" s="100"/>
      <c r="B209" s="99"/>
      <c r="C209" s="99"/>
      <c r="D209" s="99"/>
      <c r="E209" s="99"/>
      <c r="F209" s="99" t="s">
        <v>30</v>
      </c>
      <c r="G209" s="103" t="s">
        <v>301</v>
      </c>
      <c r="H209" s="143"/>
      <c r="I209" s="143"/>
      <c r="J209" s="143">
        <f t="shared" si="48"/>
        <v>0</v>
      </c>
      <c r="K209" s="140"/>
      <c r="L209" s="143"/>
      <c r="M209" s="144"/>
      <c r="N209" s="143"/>
      <c r="O209" s="145">
        <f t="shared" si="49"/>
        <v>0</v>
      </c>
      <c r="P209" s="145">
        <f t="shared" si="45"/>
        <v>0</v>
      </c>
      <c r="Q209" s="142"/>
      <c r="R209" s="43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9"/>
      <c r="DD209" s="9"/>
      <c r="DE209" s="9"/>
      <c r="DF209" s="9"/>
      <c r="DG209" s="9"/>
      <c r="DH209" s="9"/>
      <c r="DI209" s="9"/>
      <c r="DJ209" s="9"/>
      <c r="DK209" s="9"/>
      <c r="DL209" s="9"/>
      <c r="DM209" s="9"/>
      <c r="DN209" s="9"/>
      <c r="DO209" s="9"/>
      <c r="DP209" s="9"/>
      <c r="DQ209" s="9"/>
      <c r="DR209" s="9"/>
      <c r="DS209" s="9"/>
      <c r="DT209" s="9"/>
      <c r="DU209" s="9"/>
      <c r="DV209" s="9"/>
      <c r="DW209" s="9"/>
      <c r="DX209" s="9"/>
      <c r="DY209" s="9"/>
      <c r="DZ209" s="9"/>
      <c r="EA209" s="9"/>
      <c r="EB209" s="9"/>
      <c r="EC209" s="9"/>
      <c r="ED209" s="9"/>
      <c r="EE209" s="9"/>
      <c r="EF209" s="9"/>
      <c r="EG209" s="9"/>
      <c r="EH209" s="9"/>
      <c r="EI209" s="9"/>
      <c r="EJ209" s="9"/>
      <c r="EK209" s="9"/>
      <c r="EL209" s="9"/>
      <c r="EM209" s="9"/>
      <c r="EN209" s="9"/>
      <c r="EO209" s="9"/>
      <c r="EP209" s="9"/>
      <c r="EQ209" s="9"/>
      <c r="ER209" s="9"/>
      <c r="ES209" s="9"/>
      <c r="ET209" s="9"/>
      <c r="EU209" s="9"/>
      <c r="EV209" s="9"/>
      <c r="EW209" s="9"/>
      <c r="EX209" s="9"/>
    </row>
    <row r="210" spans="1:154" ht="20.25" x14ac:dyDescent="0.2">
      <c r="A210" s="100"/>
      <c r="B210" s="99"/>
      <c r="C210" s="99"/>
      <c r="D210" s="99"/>
      <c r="E210" s="99"/>
      <c r="F210" s="99" t="s">
        <v>43</v>
      </c>
      <c r="G210" s="103" t="s">
        <v>145</v>
      </c>
      <c r="H210" s="143">
        <v>800</v>
      </c>
      <c r="I210" s="143">
        <f>O210</f>
        <v>300</v>
      </c>
      <c r="J210" s="143">
        <f t="shared" si="48"/>
        <v>500</v>
      </c>
      <c r="K210" s="140">
        <f t="shared" ref="K210:K217" si="50">ROUND(I210/H210*100,2)</f>
        <v>37.5</v>
      </c>
      <c r="L210" s="143"/>
      <c r="M210" s="144">
        <v>300</v>
      </c>
      <c r="N210" s="143">
        <v>0</v>
      </c>
      <c r="O210" s="145">
        <f t="shared" si="49"/>
        <v>300</v>
      </c>
      <c r="P210" s="145">
        <f t="shared" si="45"/>
        <v>-300</v>
      </c>
      <c r="Q210" s="142" t="e">
        <f t="shared" si="47"/>
        <v>#DIV/0!</v>
      </c>
      <c r="R210" s="43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9"/>
      <c r="DD210" s="9"/>
      <c r="DE210" s="9"/>
      <c r="DF210" s="9"/>
      <c r="DG210" s="9"/>
      <c r="DH210" s="9"/>
      <c r="DI210" s="9"/>
      <c r="DJ210" s="9"/>
      <c r="DK210" s="9"/>
      <c r="DL210" s="9"/>
      <c r="DM210" s="9"/>
      <c r="DN210" s="9"/>
      <c r="DO210" s="9"/>
      <c r="DP210" s="9"/>
      <c r="DQ210" s="9"/>
      <c r="DR210" s="9"/>
      <c r="DS210" s="9"/>
      <c r="DT210" s="9"/>
      <c r="DU210" s="9"/>
      <c r="DV210" s="9"/>
      <c r="DW210" s="9"/>
      <c r="DX210" s="9"/>
      <c r="DY210" s="9"/>
      <c r="DZ210" s="9"/>
      <c r="EA210" s="9"/>
      <c r="EB210" s="9"/>
      <c r="EC210" s="9"/>
      <c r="ED210" s="9"/>
      <c r="EE210" s="9"/>
      <c r="EF210" s="9"/>
      <c r="EG210" s="9"/>
      <c r="EH210" s="9"/>
      <c r="EI210" s="9"/>
      <c r="EJ210" s="9"/>
      <c r="EK210" s="9"/>
      <c r="EL210" s="9"/>
      <c r="EM210" s="9"/>
      <c r="EN210" s="9"/>
      <c r="EO210" s="9"/>
      <c r="EP210" s="9"/>
      <c r="EQ210" s="9"/>
      <c r="ER210" s="9"/>
      <c r="ES210" s="9"/>
      <c r="ET210" s="9"/>
      <c r="EU210" s="9"/>
      <c r="EV210" s="9"/>
      <c r="EW210" s="9"/>
      <c r="EX210" s="9"/>
    </row>
    <row r="211" spans="1:154" ht="20.25" x14ac:dyDescent="0.2">
      <c r="A211" s="100"/>
      <c r="B211" s="99"/>
      <c r="C211" s="99"/>
      <c r="D211" s="99"/>
      <c r="E211" s="99"/>
      <c r="F211" s="99" t="s">
        <v>22</v>
      </c>
      <c r="G211" s="103" t="s">
        <v>146</v>
      </c>
      <c r="H211" s="143">
        <v>2600</v>
      </c>
      <c r="I211" s="143">
        <f>O211</f>
        <v>108.36000000000001</v>
      </c>
      <c r="J211" s="143">
        <f t="shared" si="48"/>
        <v>2491.64</v>
      </c>
      <c r="K211" s="140"/>
      <c r="L211" s="143"/>
      <c r="M211" s="144">
        <v>30.96</v>
      </c>
      <c r="N211" s="143">
        <v>77.400000000000006</v>
      </c>
      <c r="O211" s="145">
        <f t="shared" si="49"/>
        <v>108.36000000000001</v>
      </c>
      <c r="P211" s="145">
        <f t="shared" si="45"/>
        <v>-108.36000000000001</v>
      </c>
      <c r="Q211" s="142"/>
      <c r="R211" s="43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9"/>
      <c r="DD211" s="9"/>
      <c r="DE211" s="9"/>
      <c r="DF211" s="9"/>
      <c r="DG211" s="9"/>
      <c r="DH211" s="9"/>
      <c r="DI211" s="9"/>
      <c r="DJ211" s="9"/>
      <c r="DK211" s="9"/>
      <c r="DL211" s="9"/>
      <c r="DM211" s="9"/>
      <c r="DN211" s="9"/>
      <c r="DO211" s="9"/>
      <c r="DP211" s="9"/>
      <c r="DQ211" s="9"/>
      <c r="DR211" s="9"/>
      <c r="DS211" s="9"/>
      <c r="DT211" s="9"/>
      <c r="DU211" s="9"/>
      <c r="DV211" s="9"/>
      <c r="DW211" s="9"/>
      <c r="DX211" s="9"/>
      <c r="DY211" s="9"/>
      <c r="DZ211" s="9"/>
      <c r="EA211" s="9"/>
      <c r="EB211" s="9"/>
      <c r="EC211" s="9"/>
      <c r="ED211" s="9"/>
      <c r="EE211" s="9"/>
      <c r="EF211" s="9"/>
      <c r="EG211" s="9"/>
      <c r="EH211" s="9"/>
      <c r="EI211" s="9"/>
      <c r="EJ211" s="9"/>
      <c r="EK211" s="9"/>
      <c r="EL211" s="9"/>
      <c r="EM211" s="9"/>
      <c r="EN211" s="9"/>
      <c r="EO211" s="9"/>
      <c r="EP211" s="9"/>
      <c r="EQ211" s="9"/>
      <c r="ER211" s="9"/>
      <c r="ES211" s="9"/>
      <c r="ET211" s="9"/>
      <c r="EU211" s="9"/>
      <c r="EV211" s="9"/>
      <c r="EW211" s="9"/>
      <c r="EX211" s="9"/>
    </row>
    <row r="212" spans="1:154" ht="20.25" x14ac:dyDescent="0.2">
      <c r="A212" s="100"/>
      <c r="B212" s="99"/>
      <c r="C212" s="99"/>
      <c r="D212" s="99"/>
      <c r="E212" s="99"/>
      <c r="F212" s="99" t="s">
        <v>114</v>
      </c>
      <c r="G212" s="103" t="s">
        <v>353</v>
      </c>
      <c r="H212" s="143"/>
      <c r="I212" s="143"/>
      <c r="J212" s="143">
        <f t="shared" si="48"/>
        <v>0</v>
      </c>
      <c r="K212" s="140"/>
      <c r="L212" s="143"/>
      <c r="M212" s="144"/>
      <c r="N212" s="143"/>
      <c r="O212" s="145">
        <f t="shared" si="49"/>
        <v>0</v>
      </c>
      <c r="P212" s="145">
        <f t="shared" si="45"/>
        <v>0</v>
      </c>
      <c r="Q212" s="142"/>
      <c r="R212" s="43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9"/>
      <c r="DD212" s="9"/>
      <c r="DE212" s="9"/>
      <c r="DF212" s="9"/>
      <c r="DG212" s="9"/>
      <c r="DH212" s="9"/>
      <c r="DI212" s="9"/>
      <c r="DJ212" s="9"/>
      <c r="DK212" s="9"/>
      <c r="DL212" s="9"/>
      <c r="DM212" s="9"/>
      <c r="DN212" s="9"/>
      <c r="DO212" s="9"/>
      <c r="DP212" s="9"/>
      <c r="DQ212" s="9"/>
      <c r="DR212" s="9"/>
      <c r="DS212" s="9"/>
      <c r="DT212" s="9"/>
      <c r="DU212" s="9"/>
      <c r="DV212" s="9"/>
      <c r="DW212" s="9"/>
      <c r="DX212" s="9"/>
      <c r="DY212" s="9"/>
      <c r="DZ212" s="9"/>
      <c r="EA212" s="9"/>
      <c r="EB212" s="9"/>
      <c r="EC212" s="9"/>
      <c r="ED212" s="9"/>
      <c r="EE212" s="9"/>
      <c r="EF212" s="9"/>
      <c r="EG212" s="9"/>
      <c r="EH212" s="9"/>
      <c r="EI212" s="9"/>
      <c r="EJ212" s="9"/>
      <c r="EK212" s="9"/>
      <c r="EL212" s="9"/>
      <c r="EM212" s="9"/>
      <c r="EN212" s="9"/>
      <c r="EO212" s="9"/>
      <c r="EP212" s="9"/>
      <c r="EQ212" s="9"/>
      <c r="ER212" s="9"/>
      <c r="ES212" s="9"/>
      <c r="ET212" s="9"/>
      <c r="EU212" s="9"/>
      <c r="EV212" s="9"/>
      <c r="EW212" s="9"/>
      <c r="EX212" s="9"/>
    </row>
    <row r="213" spans="1:154" ht="20.25" x14ac:dyDescent="0.2">
      <c r="A213" s="100"/>
      <c r="B213" s="99"/>
      <c r="C213" s="99"/>
      <c r="D213" s="99"/>
      <c r="E213" s="99"/>
      <c r="F213" s="99" t="s">
        <v>33</v>
      </c>
      <c r="G213" s="103" t="s">
        <v>354</v>
      </c>
      <c r="H213" s="143"/>
      <c r="I213" s="143"/>
      <c r="J213" s="143">
        <f t="shared" si="48"/>
        <v>0</v>
      </c>
      <c r="K213" s="140"/>
      <c r="L213" s="143"/>
      <c r="M213" s="144"/>
      <c r="N213" s="143"/>
      <c r="O213" s="145">
        <f t="shared" si="49"/>
        <v>0</v>
      </c>
      <c r="P213" s="145">
        <f t="shared" si="45"/>
        <v>0</v>
      </c>
      <c r="Q213" s="142"/>
      <c r="R213" s="43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9"/>
      <c r="DD213" s="9"/>
      <c r="DE213" s="9"/>
      <c r="DF213" s="9"/>
      <c r="DG213" s="9"/>
      <c r="DH213" s="9"/>
      <c r="DI213" s="9"/>
      <c r="DJ213" s="9"/>
      <c r="DK213" s="9"/>
      <c r="DL213" s="9"/>
      <c r="DM213" s="9"/>
      <c r="DN213" s="9"/>
      <c r="DO213" s="9"/>
      <c r="DP213" s="9"/>
      <c r="DQ213" s="9"/>
      <c r="DR213" s="9"/>
      <c r="DS213" s="9"/>
      <c r="DT213" s="9"/>
      <c r="DU213" s="9"/>
      <c r="DV213" s="9"/>
      <c r="DW213" s="9"/>
      <c r="DX213" s="9"/>
      <c r="DY213" s="9"/>
      <c r="DZ213" s="9"/>
      <c r="EA213" s="9"/>
      <c r="EB213" s="9"/>
      <c r="EC213" s="9"/>
      <c r="ED213" s="9"/>
      <c r="EE213" s="9"/>
      <c r="EF213" s="9"/>
      <c r="EG213" s="9"/>
      <c r="EH213" s="9"/>
      <c r="EI213" s="9"/>
      <c r="EJ213" s="9"/>
      <c r="EK213" s="9"/>
      <c r="EL213" s="9"/>
      <c r="EM213" s="9"/>
      <c r="EN213" s="9"/>
      <c r="EO213" s="9"/>
      <c r="EP213" s="9"/>
      <c r="EQ213" s="9"/>
      <c r="ER213" s="9"/>
      <c r="ES213" s="9"/>
      <c r="ET213" s="9"/>
      <c r="EU213" s="9"/>
      <c r="EV213" s="9"/>
      <c r="EW213" s="9"/>
      <c r="EX213" s="9"/>
    </row>
    <row r="214" spans="1:154" ht="20.25" hidden="1" x14ac:dyDescent="0.2">
      <c r="A214" s="100"/>
      <c r="B214" s="99"/>
      <c r="C214" s="99"/>
      <c r="D214" s="99"/>
      <c r="E214" s="99"/>
      <c r="F214" s="99" t="s">
        <v>124</v>
      </c>
      <c r="G214" s="103" t="s">
        <v>355</v>
      </c>
      <c r="H214" s="143"/>
      <c r="I214" s="143"/>
      <c r="J214" s="143">
        <f t="shared" si="48"/>
        <v>0</v>
      </c>
      <c r="K214" s="140"/>
      <c r="L214" s="143"/>
      <c r="M214" s="144"/>
      <c r="N214" s="143"/>
      <c r="O214" s="145">
        <f t="shared" si="49"/>
        <v>0</v>
      </c>
      <c r="P214" s="145">
        <f t="shared" si="45"/>
        <v>0</v>
      </c>
      <c r="Q214" s="142"/>
      <c r="R214" s="43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9"/>
      <c r="DD214" s="9"/>
      <c r="DE214" s="9"/>
      <c r="DF214" s="9"/>
      <c r="DG214" s="9"/>
      <c r="DH214" s="9"/>
      <c r="DI214" s="9"/>
      <c r="DJ214" s="9"/>
      <c r="DK214" s="9"/>
      <c r="DL214" s="9"/>
      <c r="DM214" s="9"/>
      <c r="DN214" s="9"/>
      <c r="DO214" s="9"/>
      <c r="DP214" s="9"/>
      <c r="DQ214" s="9"/>
      <c r="DR214" s="9"/>
      <c r="DS214" s="9"/>
      <c r="DT214" s="9"/>
      <c r="DU214" s="9"/>
      <c r="DV214" s="9"/>
      <c r="DW214" s="9"/>
      <c r="DX214" s="9"/>
      <c r="DY214" s="9"/>
      <c r="DZ214" s="9"/>
      <c r="EA214" s="9"/>
      <c r="EB214" s="9"/>
      <c r="EC214" s="9"/>
      <c r="ED214" s="9"/>
      <c r="EE214" s="9"/>
      <c r="EF214" s="9"/>
      <c r="EG214" s="9"/>
      <c r="EH214" s="9"/>
      <c r="EI214" s="9"/>
      <c r="EJ214" s="9"/>
      <c r="EK214" s="9"/>
      <c r="EL214" s="9"/>
      <c r="EM214" s="9"/>
      <c r="EN214" s="9"/>
      <c r="EO214" s="9"/>
      <c r="EP214" s="9"/>
      <c r="EQ214" s="9"/>
      <c r="ER214" s="9"/>
      <c r="ES214" s="9"/>
      <c r="ET214" s="9"/>
      <c r="EU214" s="9"/>
      <c r="EV214" s="9"/>
      <c r="EW214" s="9"/>
      <c r="EX214" s="9"/>
    </row>
    <row r="215" spans="1:154" ht="20.25" x14ac:dyDescent="0.2">
      <c r="A215" s="100"/>
      <c r="B215" s="99"/>
      <c r="C215" s="99"/>
      <c r="D215" s="99"/>
      <c r="E215" s="99"/>
      <c r="F215" s="99" t="s">
        <v>115</v>
      </c>
      <c r="G215" s="103" t="s">
        <v>356</v>
      </c>
      <c r="H215" s="143">
        <v>100</v>
      </c>
      <c r="I215" s="143">
        <f>O215</f>
        <v>61.58</v>
      </c>
      <c r="J215" s="143">
        <f t="shared" si="48"/>
        <v>38.42</v>
      </c>
      <c r="K215" s="140">
        <f t="shared" si="50"/>
        <v>61.58</v>
      </c>
      <c r="L215" s="143"/>
      <c r="M215" s="144">
        <v>30.79</v>
      </c>
      <c r="N215" s="143">
        <v>30.79</v>
      </c>
      <c r="O215" s="145">
        <f t="shared" si="49"/>
        <v>61.58</v>
      </c>
      <c r="P215" s="145">
        <f t="shared" si="45"/>
        <v>-61.58</v>
      </c>
      <c r="Q215" s="142" t="e">
        <f t="shared" si="47"/>
        <v>#DIV/0!</v>
      </c>
      <c r="R215" s="43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9"/>
      <c r="DD215" s="9"/>
      <c r="DE215" s="9"/>
      <c r="DF215" s="9"/>
      <c r="DG215" s="9"/>
      <c r="DH215" s="9"/>
      <c r="DI215" s="9"/>
      <c r="DJ215" s="9"/>
      <c r="DK215" s="9"/>
      <c r="DL215" s="9"/>
      <c r="DM215" s="9"/>
      <c r="DN215" s="9"/>
      <c r="DO215" s="9"/>
      <c r="DP215" s="9"/>
      <c r="DQ215" s="9"/>
      <c r="DR215" s="9"/>
      <c r="DS215" s="9"/>
      <c r="DT215" s="9"/>
      <c r="DU215" s="9"/>
      <c r="DV215" s="9"/>
      <c r="DW215" s="9"/>
      <c r="DX215" s="9"/>
      <c r="DY215" s="9"/>
      <c r="DZ215" s="9"/>
      <c r="EA215" s="9"/>
      <c r="EB215" s="9"/>
      <c r="EC215" s="9"/>
      <c r="ED215" s="9"/>
      <c r="EE215" s="9"/>
      <c r="EF215" s="9"/>
      <c r="EG215" s="9"/>
      <c r="EH215" s="9"/>
      <c r="EI215" s="9"/>
      <c r="EJ215" s="9"/>
      <c r="EK215" s="9"/>
      <c r="EL215" s="9"/>
      <c r="EM215" s="9"/>
      <c r="EN215" s="9"/>
      <c r="EO215" s="9"/>
      <c r="EP215" s="9"/>
      <c r="EQ215" s="9"/>
      <c r="ER215" s="9"/>
      <c r="ES215" s="9"/>
      <c r="ET215" s="9"/>
      <c r="EU215" s="9"/>
      <c r="EV215" s="9"/>
      <c r="EW215" s="9"/>
      <c r="EX215" s="9"/>
    </row>
    <row r="216" spans="1:154" ht="40.5" x14ac:dyDescent="0.2">
      <c r="A216" s="100"/>
      <c r="B216" s="99"/>
      <c r="C216" s="99"/>
      <c r="D216" s="99"/>
      <c r="E216" s="99"/>
      <c r="F216" s="99" t="s">
        <v>38</v>
      </c>
      <c r="G216" s="103" t="s">
        <v>147</v>
      </c>
      <c r="H216" s="143">
        <v>0</v>
      </c>
      <c r="I216" s="143"/>
      <c r="J216" s="143">
        <f t="shared" si="48"/>
        <v>0</v>
      </c>
      <c r="K216" s="140" t="e">
        <f t="shared" si="50"/>
        <v>#DIV/0!</v>
      </c>
      <c r="L216" s="143"/>
      <c r="M216" s="144"/>
      <c r="N216" s="143">
        <v>0</v>
      </c>
      <c r="O216" s="145">
        <f t="shared" si="49"/>
        <v>0</v>
      </c>
      <c r="P216" s="145">
        <f t="shared" si="45"/>
        <v>0</v>
      </c>
      <c r="Q216" s="142" t="e">
        <f t="shared" si="47"/>
        <v>#DIV/0!</v>
      </c>
      <c r="R216" s="43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9"/>
      <c r="DD216" s="9"/>
      <c r="DE216" s="9"/>
      <c r="DF216" s="9"/>
      <c r="DG216" s="9"/>
      <c r="DH216" s="9"/>
      <c r="DI216" s="9"/>
      <c r="DJ216" s="9"/>
      <c r="DK216" s="9"/>
      <c r="DL216" s="9"/>
      <c r="DM216" s="9"/>
      <c r="DN216" s="9"/>
      <c r="DO216" s="9"/>
      <c r="DP216" s="9"/>
      <c r="DQ216" s="9"/>
      <c r="DR216" s="9"/>
      <c r="DS216" s="9"/>
      <c r="DT216" s="9"/>
      <c r="DU216" s="9"/>
      <c r="DV216" s="9"/>
      <c r="DW216" s="9"/>
      <c r="DX216" s="9"/>
      <c r="DY216" s="9"/>
      <c r="DZ216" s="9"/>
      <c r="EA216" s="9"/>
      <c r="EB216" s="9"/>
      <c r="EC216" s="9"/>
      <c r="ED216" s="9"/>
      <c r="EE216" s="9"/>
      <c r="EF216" s="9"/>
      <c r="EG216" s="9"/>
      <c r="EH216" s="9"/>
      <c r="EI216" s="9"/>
      <c r="EJ216" s="9"/>
      <c r="EK216" s="9"/>
      <c r="EL216" s="9"/>
      <c r="EM216" s="9"/>
      <c r="EN216" s="9"/>
      <c r="EO216" s="9"/>
      <c r="EP216" s="9"/>
      <c r="EQ216" s="9"/>
      <c r="ER216" s="9"/>
      <c r="ES216" s="9"/>
      <c r="ET216" s="9"/>
      <c r="EU216" s="9"/>
      <c r="EV216" s="9"/>
      <c r="EW216" s="9"/>
      <c r="EX216" s="9"/>
    </row>
    <row r="217" spans="1:154" ht="40.5" x14ac:dyDescent="0.2">
      <c r="A217" s="100"/>
      <c r="B217" s="99"/>
      <c r="C217" s="99"/>
      <c r="D217" s="99"/>
      <c r="E217" s="99"/>
      <c r="F217" s="99" t="s">
        <v>90</v>
      </c>
      <c r="G217" s="103" t="s">
        <v>148</v>
      </c>
      <c r="H217" s="143">
        <v>500</v>
      </c>
      <c r="I217" s="143">
        <f>O217</f>
        <v>0</v>
      </c>
      <c r="J217" s="143">
        <f t="shared" si="48"/>
        <v>500</v>
      </c>
      <c r="K217" s="140">
        <f t="shared" si="50"/>
        <v>0</v>
      </c>
      <c r="L217" s="143"/>
      <c r="M217" s="144"/>
      <c r="N217" s="143">
        <v>0</v>
      </c>
      <c r="O217" s="145">
        <f t="shared" si="49"/>
        <v>0</v>
      </c>
      <c r="P217" s="145">
        <f t="shared" si="45"/>
        <v>0</v>
      </c>
      <c r="Q217" s="142" t="e">
        <f t="shared" si="47"/>
        <v>#DIV/0!</v>
      </c>
      <c r="R217" s="43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9"/>
      <c r="DD217" s="9"/>
      <c r="DE217" s="9"/>
      <c r="DF217" s="9"/>
      <c r="DG217" s="9"/>
      <c r="DH217" s="9"/>
      <c r="DI217" s="9"/>
      <c r="DJ217" s="9"/>
      <c r="DK217" s="9"/>
      <c r="DL217" s="9"/>
      <c r="DM217" s="9"/>
      <c r="DN217" s="9"/>
      <c r="DO217" s="9"/>
      <c r="DP217" s="9"/>
      <c r="DQ217" s="9"/>
      <c r="DR217" s="9"/>
      <c r="DS217" s="9"/>
      <c r="DT217" s="9"/>
      <c r="DU217" s="9"/>
      <c r="DV217" s="9"/>
      <c r="DW217" s="9"/>
      <c r="DX217" s="9"/>
      <c r="DY217" s="9"/>
      <c r="DZ217" s="9"/>
      <c r="EA217" s="9"/>
      <c r="EB217" s="9"/>
      <c r="EC217" s="9"/>
      <c r="ED217" s="9"/>
      <c r="EE217" s="9"/>
      <c r="EF217" s="9"/>
      <c r="EG217" s="9"/>
      <c r="EH217" s="9"/>
      <c r="EI217" s="9"/>
      <c r="EJ217" s="9"/>
      <c r="EK217" s="9"/>
      <c r="EL217" s="9"/>
      <c r="EM217" s="9"/>
      <c r="EN217" s="9"/>
      <c r="EO217" s="9"/>
      <c r="EP217" s="9"/>
      <c r="EQ217" s="9"/>
      <c r="ER217" s="9"/>
      <c r="ES217" s="9"/>
      <c r="ET217" s="9"/>
      <c r="EU217" s="9"/>
      <c r="EV217" s="9"/>
      <c r="EW217" s="9"/>
      <c r="EX217" s="9"/>
    </row>
    <row r="218" spans="1:154" ht="20.25" x14ac:dyDescent="0.2">
      <c r="A218" s="100"/>
      <c r="B218" s="99"/>
      <c r="C218" s="99"/>
      <c r="D218" s="99"/>
      <c r="E218" s="99" t="s">
        <v>30</v>
      </c>
      <c r="F218" s="99"/>
      <c r="G218" s="103" t="s">
        <v>149</v>
      </c>
      <c r="H218" s="143"/>
      <c r="I218" s="143"/>
      <c r="J218" s="143">
        <f t="shared" si="48"/>
        <v>0</v>
      </c>
      <c r="K218" s="140"/>
      <c r="L218" s="143"/>
      <c r="M218" s="144"/>
      <c r="N218" s="143"/>
      <c r="O218" s="145">
        <f t="shared" si="49"/>
        <v>0</v>
      </c>
      <c r="P218" s="145">
        <f t="shared" si="45"/>
        <v>0</v>
      </c>
      <c r="Q218" s="142"/>
      <c r="R218" s="43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9"/>
      <c r="DD218" s="9"/>
      <c r="DE218" s="9"/>
      <c r="DF218" s="9"/>
      <c r="DG218" s="9"/>
      <c r="DH218" s="9"/>
      <c r="DI218" s="9"/>
      <c r="DJ218" s="9"/>
      <c r="DK218" s="9"/>
      <c r="DL218" s="9"/>
      <c r="DM218" s="9"/>
      <c r="DN218" s="9"/>
      <c r="DO218" s="9"/>
      <c r="DP218" s="9"/>
      <c r="DQ218" s="9"/>
      <c r="DR218" s="9"/>
      <c r="DS218" s="9"/>
      <c r="DT218" s="9"/>
      <c r="DU218" s="9"/>
      <c r="DV218" s="9"/>
      <c r="DW218" s="9"/>
      <c r="DX218" s="9"/>
      <c r="DY218" s="9"/>
      <c r="DZ218" s="9"/>
      <c r="EA218" s="9"/>
      <c r="EB218" s="9"/>
      <c r="EC218" s="9"/>
      <c r="ED218" s="9"/>
      <c r="EE218" s="9"/>
      <c r="EF218" s="9"/>
      <c r="EG218" s="9"/>
      <c r="EH218" s="9"/>
      <c r="EI218" s="9"/>
      <c r="EJ218" s="9"/>
      <c r="EK218" s="9"/>
      <c r="EL218" s="9"/>
      <c r="EM218" s="9"/>
      <c r="EN218" s="9"/>
      <c r="EO218" s="9"/>
      <c r="EP218" s="9"/>
      <c r="EQ218" s="9"/>
      <c r="ER218" s="9"/>
      <c r="ES218" s="9"/>
      <c r="ET218" s="9"/>
      <c r="EU218" s="9"/>
      <c r="EV218" s="9"/>
      <c r="EW218" s="9"/>
      <c r="EX218" s="9"/>
    </row>
    <row r="219" spans="1:154" ht="20.25" hidden="1" x14ac:dyDescent="0.2">
      <c r="A219" s="88"/>
      <c r="B219" s="89"/>
      <c r="C219" s="89"/>
      <c r="D219" s="89"/>
      <c r="E219" s="89" t="s">
        <v>114</v>
      </c>
      <c r="F219" s="89"/>
      <c r="G219" s="138" t="s">
        <v>150</v>
      </c>
      <c r="H219" s="139">
        <f>SUM(H220:H222)</f>
        <v>0</v>
      </c>
      <c r="I219" s="139">
        <f>SUM(I220:I222)</f>
        <v>0</v>
      </c>
      <c r="J219" s="143">
        <f t="shared" si="48"/>
        <v>0</v>
      </c>
      <c r="K219" s="140"/>
      <c r="L219" s="139">
        <f>SUM(L220:L222)</f>
        <v>0</v>
      </c>
      <c r="M219" s="121">
        <f>SUM(M220:M222)</f>
        <v>0</v>
      </c>
      <c r="N219" s="139">
        <f>SUM(N220:N222)</f>
        <v>0</v>
      </c>
      <c r="O219" s="141">
        <f>SUM(O220:O222)</f>
        <v>0</v>
      </c>
      <c r="P219" s="141">
        <f t="shared" si="45"/>
        <v>0</v>
      </c>
      <c r="Q219" s="142"/>
      <c r="R219" s="43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9"/>
      <c r="DD219" s="9"/>
      <c r="DE219" s="9"/>
      <c r="DF219" s="9"/>
      <c r="DG219" s="9"/>
      <c r="DH219" s="9"/>
      <c r="DI219" s="9"/>
      <c r="DJ219" s="9"/>
      <c r="DK219" s="9"/>
      <c r="DL219" s="9"/>
      <c r="DM219" s="9"/>
      <c r="DN219" s="9"/>
      <c r="DO219" s="9"/>
      <c r="DP219" s="9"/>
      <c r="DQ219" s="9"/>
      <c r="DR219" s="9"/>
      <c r="DS219" s="9"/>
      <c r="DT219" s="9"/>
      <c r="DU219" s="9"/>
      <c r="DV219" s="9"/>
      <c r="DW219" s="9"/>
      <c r="DX219" s="9"/>
      <c r="DY219" s="9"/>
      <c r="DZ219" s="9"/>
      <c r="EA219" s="9"/>
      <c r="EB219" s="9"/>
      <c r="EC219" s="9"/>
      <c r="ED219" s="9"/>
      <c r="EE219" s="9"/>
      <c r="EF219" s="9"/>
      <c r="EG219" s="9"/>
      <c r="EH219" s="9"/>
      <c r="EI219" s="9"/>
      <c r="EJ219" s="9"/>
      <c r="EK219" s="9"/>
      <c r="EL219" s="9"/>
      <c r="EM219" s="9"/>
      <c r="EN219" s="9"/>
      <c r="EO219" s="9"/>
      <c r="EP219" s="9"/>
      <c r="EQ219" s="9"/>
      <c r="ER219" s="9"/>
      <c r="ES219" s="9"/>
      <c r="ET219" s="9"/>
      <c r="EU219" s="9"/>
      <c r="EV219" s="9"/>
      <c r="EW219" s="9"/>
      <c r="EX219" s="9"/>
    </row>
    <row r="220" spans="1:154" ht="20.25" hidden="1" x14ac:dyDescent="0.2">
      <c r="A220" s="100"/>
      <c r="B220" s="99"/>
      <c r="C220" s="99"/>
      <c r="D220" s="99"/>
      <c r="E220" s="99"/>
      <c r="F220" s="99" t="s">
        <v>32</v>
      </c>
      <c r="G220" s="103" t="s">
        <v>307</v>
      </c>
      <c r="H220" s="143"/>
      <c r="I220" s="143"/>
      <c r="J220" s="143">
        <f t="shared" si="48"/>
        <v>0</v>
      </c>
      <c r="K220" s="140"/>
      <c r="L220" s="143"/>
      <c r="M220" s="144"/>
      <c r="N220" s="143"/>
      <c r="O220" s="145">
        <f t="shared" ref="O220:O222" si="51">M220+N220</f>
        <v>0</v>
      </c>
      <c r="P220" s="145">
        <f t="shared" si="45"/>
        <v>0</v>
      </c>
      <c r="Q220" s="142"/>
      <c r="R220" s="43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9"/>
      <c r="DD220" s="9"/>
      <c r="DE220" s="9"/>
      <c r="DF220" s="9"/>
      <c r="DG220" s="9"/>
      <c r="DH220" s="9"/>
      <c r="DI220" s="9"/>
      <c r="DJ220" s="9"/>
      <c r="DK220" s="9"/>
      <c r="DL220" s="9"/>
      <c r="DM220" s="9"/>
      <c r="DN220" s="9"/>
      <c r="DO220" s="9"/>
      <c r="DP220" s="9"/>
      <c r="DQ220" s="9"/>
      <c r="DR220" s="9"/>
      <c r="DS220" s="9"/>
      <c r="DT220" s="9"/>
      <c r="DU220" s="9"/>
      <c r="DV220" s="9"/>
      <c r="DW220" s="9"/>
      <c r="DX220" s="9"/>
      <c r="DY220" s="9"/>
      <c r="DZ220" s="9"/>
      <c r="EA220" s="9"/>
      <c r="EB220" s="9"/>
      <c r="EC220" s="9"/>
      <c r="ED220" s="9"/>
      <c r="EE220" s="9"/>
      <c r="EF220" s="9"/>
      <c r="EG220" s="9"/>
      <c r="EH220" s="9"/>
      <c r="EI220" s="9"/>
      <c r="EJ220" s="9"/>
      <c r="EK220" s="9"/>
      <c r="EL220" s="9"/>
      <c r="EM220" s="9"/>
      <c r="EN220" s="9"/>
      <c r="EO220" s="9"/>
      <c r="EP220" s="9"/>
      <c r="EQ220" s="9"/>
      <c r="ER220" s="9"/>
      <c r="ES220" s="9"/>
      <c r="ET220" s="9"/>
      <c r="EU220" s="9"/>
      <c r="EV220" s="9"/>
      <c r="EW220" s="9"/>
      <c r="EX220" s="9"/>
    </row>
    <row r="221" spans="1:154" ht="20.25" hidden="1" x14ac:dyDescent="0.2">
      <c r="A221" s="100"/>
      <c r="B221" s="99"/>
      <c r="C221" s="99"/>
      <c r="D221" s="99"/>
      <c r="E221" s="99"/>
      <c r="F221" s="99" t="s">
        <v>43</v>
      </c>
      <c r="G221" s="103" t="s">
        <v>357</v>
      </c>
      <c r="H221" s="143"/>
      <c r="I221" s="143"/>
      <c r="J221" s="143">
        <f t="shared" si="48"/>
        <v>0</v>
      </c>
      <c r="K221" s="140"/>
      <c r="L221" s="143"/>
      <c r="M221" s="144"/>
      <c r="N221" s="143"/>
      <c r="O221" s="145">
        <f t="shared" si="51"/>
        <v>0</v>
      </c>
      <c r="P221" s="145">
        <f t="shared" si="45"/>
        <v>0</v>
      </c>
      <c r="Q221" s="142"/>
      <c r="R221" s="43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9"/>
      <c r="DD221" s="9"/>
      <c r="DE221" s="9"/>
      <c r="DF221" s="9"/>
      <c r="DG221" s="9"/>
      <c r="DH221" s="9"/>
      <c r="DI221" s="9"/>
      <c r="DJ221" s="9"/>
      <c r="DK221" s="9"/>
      <c r="DL221" s="9"/>
      <c r="DM221" s="9"/>
      <c r="DN221" s="9"/>
      <c r="DO221" s="9"/>
      <c r="DP221" s="9"/>
      <c r="DQ221" s="9"/>
      <c r="DR221" s="9"/>
      <c r="DS221" s="9"/>
      <c r="DT221" s="9"/>
      <c r="DU221" s="9"/>
      <c r="DV221" s="9"/>
      <c r="DW221" s="9"/>
      <c r="DX221" s="9"/>
      <c r="DY221" s="9"/>
      <c r="DZ221" s="9"/>
      <c r="EA221" s="9"/>
      <c r="EB221" s="9"/>
      <c r="EC221" s="9"/>
      <c r="ED221" s="9"/>
      <c r="EE221" s="9"/>
      <c r="EF221" s="9"/>
      <c r="EG221" s="9"/>
      <c r="EH221" s="9"/>
      <c r="EI221" s="9"/>
      <c r="EJ221" s="9"/>
      <c r="EK221" s="9"/>
      <c r="EL221" s="9"/>
      <c r="EM221" s="9"/>
      <c r="EN221" s="9"/>
      <c r="EO221" s="9"/>
      <c r="EP221" s="9"/>
      <c r="EQ221" s="9"/>
      <c r="ER221" s="9"/>
      <c r="ES221" s="9"/>
      <c r="ET221" s="9"/>
      <c r="EU221" s="9"/>
      <c r="EV221" s="9"/>
      <c r="EW221" s="9"/>
      <c r="EX221" s="9"/>
    </row>
    <row r="222" spans="1:154" ht="20.25" hidden="1" x14ac:dyDescent="0.2">
      <c r="A222" s="100"/>
      <c r="B222" s="99"/>
      <c r="C222" s="99"/>
      <c r="D222" s="99"/>
      <c r="E222" s="99"/>
      <c r="F222" s="99" t="s">
        <v>90</v>
      </c>
      <c r="G222" s="103" t="s">
        <v>151</v>
      </c>
      <c r="H222" s="143"/>
      <c r="I222" s="143"/>
      <c r="J222" s="143">
        <f t="shared" si="48"/>
        <v>0</v>
      </c>
      <c r="K222" s="140"/>
      <c r="L222" s="143"/>
      <c r="M222" s="144"/>
      <c r="N222" s="143"/>
      <c r="O222" s="145">
        <f t="shared" si="51"/>
        <v>0</v>
      </c>
      <c r="P222" s="145">
        <f t="shared" si="45"/>
        <v>0</v>
      </c>
      <c r="Q222" s="142"/>
      <c r="R222" s="43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9"/>
      <c r="DD222" s="9"/>
      <c r="DE222" s="9"/>
      <c r="DF222" s="9"/>
      <c r="DG222" s="9"/>
      <c r="DH222" s="9"/>
      <c r="DI222" s="9"/>
      <c r="DJ222" s="9"/>
      <c r="DK222" s="9"/>
      <c r="DL222" s="9"/>
      <c r="DM222" s="9"/>
      <c r="DN222" s="9"/>
      <c r="DO222" s="9"/>
      <c r="DP222" s="9"/>
      <c r="DQ222" s="9"/>
      <c r="DR222" s="9"/>
      <c r="DS222" s="9"/>
      <c r="DT222" s="9"/>
      <c r="DU222" s="9"/>
      <c r="DV222" s="9"/>
      <c r="DW222" s="9"/>
      <c r="DX222" s="9"/>
      <c r="DY222" s="9"/>
      <c r="DZ222" s="9"/>
      <c r="EA222" s="9"/>
      <c r="EB222" s="9"/>
      <c r="EC222" s="9"/>
      <c r="ED222" s="9"/>
      <c r="EE222" s="9"/>
      <c r="EF222" s="9"/>
      <c r="EG222" s="9"/>
      <c r="EH222" s="9"/>
      <c r="EI222" s="9"/>
      <c r="EJ222" s="9"/>
      <c r="EK222" s="9"/>
      <c r="EL222" s="9"/>
      <c r="EM222" s="9"/>
      <c r="EN222" s="9"/>
      <c r="EO222" s="9"/>
      <c r="EP222" s="9"/>
      <c r="EQ222" s="9"/>
      <c r="ER222" s="9"/>
      <c r="ES222" s="9"/>
      <c r="ET222" s="9"/>
      <c r="EU222" s="9"/>
      <c r="EV222" s="9"/>
      <c r="EW222" s="9"/>
      <c r="EX222" s="9"/>
    </row>
    <row r="223" spans="1:154" ht="20.25" x14ac:dyDescent="0.2">
      <c r="A223" s="88"/>
      <c r="B223" s="89"/>
      <c r="C223" s="89"/>
      <c r="D223" s="89"/>
      <c r="E223" s="89" t="s">
        <v>33</v>
      </c>
      <c r="F223" s="89"/>
      <c r="G223" s="138" t="s">
        <v>358</v>
      </c>
      <c r="H223" s="139">
        <f>H224+H225</f>
        <v>0</v>
      </c>
      <c r="I223" s="139">
        <f>I224+I225</f>
        <v>0</v>
      </c>
      <c r="J223" s="143">
        <f t="shared" si="48"/>
        <v>0</v>
      </c>
      <c r="K223" s="140"/>
      <c r="L223" s="139">
        <f>L224+L225</f>
        <v>0</v>
      </c>
      <c r="M223" s="121">
        <f>M224+M225</f>
        <v>0</v>
      </c>
      <c r="N223" s="139">
        <f>N224+N225</f>
        <v>0</v>
      </c>
      <c r="O223" s="141">
        <f>O224+O225</f>
        <v>0</v>
      </c>
      <c r="P223" s="141">
        <f t="shared" si="45"/>
        <v>0</v>
      </c>
      <c r="Q223" s="142"/>
      <c r="R223" s="43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9"/>
      <c r="DD223" s="9"/>
      <c r="DE223" s="9"/>
      <c r="DF223" s="9"/>
      <c r="DG223" s="9"/>
      <c r="DH223" s="9"/>
      <c r="DI223" s="9"/>
      <c r="DJ223" s="9"/>
      <c r="DK223" s="9"/>
      <c r="DL223" s="9"/>
      <c r="DM223" s="9"/>
      <c r="DN223" s="9"/>
      <c r="DO223" s="9"/>
      <c r="DP223" s="9"/>
      <c r="DQ223" s="9"/>
      <c r="DR223" s="9"/>
      <c r="DS223" s="9"/>
      <c r="DT223" s="9"/>
      <c r="DU223" s="9"/>
      <c r="DV223" s="9"/>
      <c r="DW223" s="9"/>
      <c r="DX223" s="9"/>
      <c r="DY223" s="9"/>
      <c r="DZ223" s="9"/>
      <c r="EA223" s="9"/>
      <c r="EB223" s="9"/>
      <c r="EC223" s="9"/>
      <c r="ED223" s="9"/>
      <c r="EE223" s="9"/>
      <c r="EF223" s="9"/>
      <c r="EG223" s="9"/>
      <c r="EH223" s="9"/>
      <c r="EI223" s="9"/>
      <c r="EJ223" s="9"/>
      <c r="EK223" s="9"/>
      <c r="EL223" s="9"/>
      <c r="EM223" s="9"/>
      <c r="EN223" s="9"/>
      <c r="EO223" s="9"/>
      <c r="EP223" s="9"/>
      <c r="EQ223" s="9"/>
      <c r="ER223" s="9"/>
      <c r="ES223" s="9"/>
      <c r="ET223" s="9"/>
      <c r="EU223" s="9"/>
      <c r="EV223" s="9"/>
      <c r="EW223" s="9"/>
      <c r="EX223" s="9"/>
    </row>
    <row r="224" spans="1:154" ht="20.25" x14ac:dyDescent="0.2">
      <c r="A224" s="100"/>
      <c r="B224" s="99"/>
      <c r="C224" s="99"/>
      <c r="D224" s="99"/>
      <c r="E224" s="99"/>
      <c r="F224" s="99" t="s">
        <v>32</v>
      </c>
      <c r="G224" s="103" t="s">
        <v>177</v>
      </c>
      <c r="H224" s="143"/>
      <c r="I224" s="143"/>
      <c r="J224" s="143">
        <f t="shared" si="48"/>
        <v>0</v>
      </c>
      <c r="K224" s="140"/>
      <c r="L224" s="143"/>
      <c r="M224" s="144"/>
      <c r="N224" s="143"/>
      <c r="O224" s="145">
        <f t="shared" ref="O224:O228" si="52">M224+N224</f>
        <v>0</v>
      </c>
      <c r="P224" s="145">
        <f t="shared" si="45"/>
        <v>0</v>
      </c>
      <c r="Q224" s="142"/>
      <c r="R224" s="43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9"/>
      <c r="DD224" s="9"/>
      <c r="DE224" s="9"/>
      <c r="DF224" s="9"/>
      <c r="DG224" s="9"/>
      <c r="DH224" s="9"/>
      <c r="DI224" s="9"/>
      <c r="DJ224" s="9"/>
      <c r="DK224" s="9"/>
      <c r="DL224" s="9"/>
      <c r="DM224" s="9"/>
      <c r="DN224" s="9"/>
      <c r="DO224" s="9"/>
      <c r="DP224" s="9"/>
      <c r="DQ224" s="9"/>
      <c r="DR224" s="9"/>
      <c r="DS224" s="9"/>
      <c r="DT224" s="9"/>
      <c r="DU224" s="9"/>
      <c r="DV224" s="9"/>
      <c r="DW224" s="9"/>
      <c r="DX224" s="9"/>
      <c r="DY224" s="9"/>
      <c r="DZ224" s="9"/>
      <c r="EA224" s="9"/>
      <c r="EB224" s="9"/>
      <c r="EC224" s="9"/>
      <c r="ED224" s="9"/>
      <c r="EE224" s="9"/>
      <c r="EF224" s="9"/>
      <c r="EG224" s="9"/>
      <c r="EH224" s="9"/>
      <c r="EI224" s="9"/>
      <c r="EJ224" s="9"/>
      <c r="EK224" s="9"/>
      <c r="EL224" s="9"/>
      <c r="EM224" s="9"/>
      <c r="EN224" s="9"/>
      <c r="EO224" s="9"/>
      <c r="EP224" s="9"/>
      <c r="EQ224" s="9"/>
      <c r="ER224" s="9"/>
      <c r="ES224" s="9"/>
      <c r="ET224" s="9"/>
      <c r="EU224" s="9"/>
      <c r="EV224" s="9"/>
      <c r="EW224" s="9"/>
      <c r="EX224" s="9"/>
    </row>
    <row r="225" spans="1:154" ht="20.25" x14ac:dyDescent="0.2">
      <c r="A225" s="100"/>
      <c r="B225" s="99"/>
      <c r="C225" s="99"/>
      <c r="D225" s="99"/>
      <c r="E225" s="99"/>
      <c r="F225" s="99" t="s">
        <v>30</v>
      </c>
      <c r="G225" s="103" t="s">
        <v>269</v>
      </c>
      <c r="H225" s="143"/>
      <c r="I225" s="143"/>
      <c r="J225" s="143">
        <f t="shared" si="48"/>
        <v>0</v>
      </c>
      <c r="K225" s="140"/>
      <c r="L225" s="143"/>
      <c r="M225" s="144"/>
      <c r="N225" s="143"/>
      <c r="O225" s="145">
        <f t="shared" si="52"/>
        <v>0</v>
      </c>
      <c r="P225" s="145">
        <f t="shared" si="45"/>
        <v>0</v>
      </c>
      <c r="Q225" s="142"/>
      <c r="R225" s="43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9"/>
      <c r="DD225" s="9"/>
      <c r="DE225" s="9"/>
      <c r="DF225" s="9"/>
      <c r="DG225" s="9"/>
      <c r="DH225" s="9"/>
      <c r="DI225" s="9"/>
      <c r="DJ225" s="9"/>
      <c r="DK225" s="9"/>
      <c r="DL225" s="9"/>
      <c r="DM225" s="9"/>
      <c r="DN225" s="9"/>
      <c r="DO225" s="9"/>
      <c r="DP225" s="9"/>
      <c r="DQ225" s="9"/>
      <c r="DR225" s="9"/>
      <c r="DS225" s="9"/>
      <c r="DT225" s="9"/>
      <c r="DU225" s="9"/>
      <c r="DV225" s="9"/>
      <c r="DW225" s="9"/>
      <c r="DX225" s="9"/>
      <c r="DY225" s="9"/>
      <c r="DZ225" s="9"/>
      <c r="EA225" s="9"/>
      <c r="EB225" s="9"/>
      <c r="EC225" s="9"/>
      <c r="ED225" s="9"/>
      <c r="EE225" s="9"/>
      <c r="EF225" s="9"/>
      <c r="EG225" s="9"/>
      <c r="EH225" s="9"/>
      <c r="EI225" s="9"/>
      <c r="EJ225" s="9"/>
      <c r="EK225" s="9"/>
      <c r="EL225" s="9"/>
      <c r="EM225" s="9"/>
      <c r="EN225" s="9"/>
      <c r="EO225" s="9"/>
      <c r="EP225" s="9"/>
      <c r="EQ225" s="9"/>
      <c r="ER225" s="9"/>
      <c r="ES225" s="9"/>
      <c r="ET225" s="9"/>
      <c r="EU225" s="9"/>
      <c r="EV225" s="9"/>
      <c r="EW225" s="9"/>
      <c r="EX225" s="9"/>
    </row>
    <row r="226" spans="1:154" ht="20.25" x14ac:dyDescent="0.2">
      <c r="A226" s="100"/>
      <c r="B226" s="99"/>
      <c r="C226" s="99"/>
      <c r="D226" s="99"/>
      <c r="E226" s="99">
        <v>11</v>
      </c>
      <c r="F226" s="99"/>
      <c r="G226" s="103" t="s">
        <v>359</v>
      </c>
      <c r="H226" s="143"/>
      <c r="I226" s="143"/>
      <c r="J226" s="143">
        <f t="shared" si="48"/>
        <v>0</v>
      </c>
      <c r="K226" s="140"/>
      <c r="L226" s="143"/>
      <c r="M226" s="144"/>
      <c r="N226" s="143"/>
      <c r="O226" s="145">
        <f t="shared" si="52"/>
        <v>0</v>
      </c>
      <c r="P226" s="145">
        <f t="shared" si="45"/>
        <v>0</v>
      </c>
      <c r="Q226" s="142"/>
      <c r="R226" s="43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9"/>
      <c r="DD226" s="9"/>
      <c r="DE226" s="9"/>
      <c r="DF226" s="9"/>
      <c r="DG226" s="9"/>
      <c r="DH226" s="9"/>
      <c r="DI226" s="9"/>
      <c r="DJ226" s="9"/>
      <c r="DK226" s="9"/>
      <c r="DL226" s="9"/>
      <c r="DM226" s="9"/>
      <c r="DN226" s="9"/>
      <c r="DO226" s="9"/>
      <c r="DP226" s="9"/>
      <c r="DQ226" s="9"/>
      <c r="DR226" s="9"/>
      <c r="DS226" s="9"/>
      <c r="DT226" s="9"/>
      <c r="DU226" s="9"/>
      <c r="DV226" s="9"/>
      <c r="DW226" s="9"/>
      <c r="DX226" s="9"/>
      <c r="DY226" s="9"/>
      <c r="DZ226" s="9"/>
      <c r="EA226" s="9"/>
      <c r="EB226" s="9"/>
      <c r="EC226" s="9"/>
      <c r="ED226" s="9"/>
      <c r="EE226" s="9"/>
      <c r="EF226" s="9"/>
      <c r="EG226" s="9"/>
      <c r="EH226" s="9"/>
      <c r="EI226" s="9"/>
      <c r="EJ226" s="9"/>
      <c r="EK226" s="9"/>
      <c r="EL226" s="9"/>
      <c r="EM226" s="9"/>
      <c r="EN226" s="9"/>
      <c r="EO226" s="9"/>
      <c r="EP226" s="9"/>
      <c r="EQ226" s="9"/>
      <c r="ER226" s="9"/>
      <c r="ES226" s="9"/>
      <c r="ET226" s="9"/>
      <c r="EU226" s="9"/>
      <c r="EV226" s="9"/>
      <c r="EW226" s="9"/>
      <c r="EX226" s="9"/>
    </row>
    <row r="227" spans="1:154" ht="20.25" x14ac:dyDescent="0.2">
      <c r="A227" s="100"/>
      <c r="B227" s="99"/>
      <c r="C227" s="99"/>
      <c r="D227" s="99"/>
      <c r="E227" s="99">
        <v>13</v>
      </c>
      <c r="F227" s="99"/>
      <c r="G227" s="103" t="s">
        <v>179</v>
      </c>
      <c r="H227" s="143"/>
      <c r="I227" s="143"/>
      <c r="J227" s="143">
        <f t="shared" si="48"/>
        <v>0</v>
      </c>
      <c r="K227" s="140"/>
      <c r="L227" s="143"/>
      <c r="M227" s="144"/>
      <c r="N227" s="143"/>
      <c r="O227" s="145">
        <f t="shared" si="52"/>
        <v>0</v>
      </c>
      <c r="P227" s="145">
        <f t="shared" si="45"/>
        <v>0</v>
      </c>
      <c r="Q227" s="142"/>
      <c r="R227" s="43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9"/>
      <c r="DD227" s="9"/>
      <c r="DE227" s="9"/>
      <c r="DF227" s="9"/>
      <c r="DG227" s="9"/>
      <c r="DH227" s="9"/>
      <c r="DI227" s="9"/>
      <c r="DJ227" s="9"/>
      <c r="DK227" s="9"/>
      <c r="DL227" s="9"/>
      <c r="DM227" s="9"/>
      <c r="DN227" s="9"/>
      <c r="DO227" s="9"/>
      <c r="DP227" s="9"/>
      <c r="DQ227" s="9"/>
      <c r="DR227" s="9"/>
      <c r="DS227" s="9"/>
      <c r="DT227" s="9"/>
      <c r="DU227" s="9"/>
      <c r="DV227" s="9"/>
      <c r="DW227" s="9"/>
      <c r="DX227" s="9"/>
      <c r="DY227" s="9"/>
      <c r="DZ227" s="9"/>
      <c r="EA227" s="9"/>
      <c r="EB227" s="9"/>
      <c r="EC227" s="9"/>
      <c r="ED227" s="9"/>
      <c r="EE227" s="9"/>
      <c r="EF227" s="9"/>
      <c r="EG227" s="9"/>
      <c r="EH227" s="9"/>
      <c r="EI227" s="9"/>
      <c r="EJ227" s="9"/>
      <c r="EK227" s="9"/>
      <c r="EL227" s="9"/>
      <c r="EM227" s="9"/>
      <c r="EN227" s="9"/>
      <c r="EO227" s="9"/>
      <c r="EP227" s="9"/>
      <c r="EQ227" s="9"/>
      <c r="ER227" s="9"/>
      <c r="ES227" s="9"/>
      <c r="ET227" s="9"/>
      <c r="EU227" s="9"/>
      <c r="EV227" s="9"/>
      <c r="EW227" s="9"/>
      <c r="EX227" s="9"/>
    </row>
    <row r="228" spans="1:154" ht="20.25" x14ac:dyDescent="0.2">
      <c r="A228" s="100"/>
      <c r="B228" s="99"/>
      <c r="C228" s="99"/>
      <c r="D228" s="99"/>
      <c r="E228" s="99">
        <v>14</v>
      </c>
      <c r="F228" s="99"/>
      <c r="G228" s="103" t="s">
        <v>360</v>
      </c>
      <c r="H228" s="143"/>
      <c r="I228" s="143"/>
      <c r="J228" s="143">
        <f t="shared" si="48"/>
        <v>0</v>
      </c>
      <c r="K228" s="140"/>
      <c r="L228" s="143"/>
      <c r="M228" s="144"/>
      <c r="N228" s="143"/>
      <c r="O228" s="145">
        <f t="shared" si="52"/>
        <v>0</v>
      </c>
      <c r="P228" s="145">
        <f t="shared" si="45"/>
        <v>0</v>
      </c>
      <c r="Q228" s="142"/>
      <c r="R228" s="43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9"/>
      <c r="DD228" s="9"/>
      <c r="DE228" s="9"/>
      <c r="DF228" s="9"/>
      <c r="DG228" s="9"/>
      <c r="DH228" s="9"/>
      <c r="DI228" s="9"/>
      <c r="DJ228" s="9"/>
      <c r="DK228" s="9"/>
      <c r="DL228" s="9"/>
      <c r="DM228" s="9"/>
      <c r="DN228" s="9"/>
      <c r="DO228" s="9"/>
      <c r="DP228" s="9"/>
      <c r="DQ228" s="9"/>
      <c r="DR228" s="9"/>
      <c r="DS228" s="9"/>
      <c r="DT228" s="9"/>
      <c r="DU228" s="9"/>
      <c r="DV228" s="9"/>
      <c r="DW228" s="9"/>
      <c r="DX228" s="9"/>
      <c r="DY228" s="9"/>
      <c r="DZ228" s="9"/>
      <c r="EA228" s="9"/>
      <c r="EB228" s="9"/>
      <c r="EC228" s="9"/>
      <c r="ED228" s="9"/>
      <c r="EE228" s="9"/>
      <c r="EF228" s="9"/>
      <c r="EG228" s="9"/>
      <c r="EH228" s="9"/>
      <c r="EI228" s="9"/>
      <c r="EJ228" s="9"/>
      <c r="EK228" s="9"/>
      <c r="EL228" s="9"/>
      <c r="EM228" s="9"/>
      <c r="EN228" s="9"/>
      <c r="EO228" s="9"/>
      <c r="EP228" s="9"/>
      <c r="EQ228" s="9"/>
      <c r="ER228" s="9"/>
      <c r="ES228" s="9"/>
      <c r="ET228" s="9"/>
      <c r="EU228" s="9"/>
      <c r="EV228" s="9"/>
      <c r="EW228" s="9"/>
      <c r="EX228" s="9"/>
    </row>
    <row r="229" spans="1:154" ht="20.25" x14ac:dyDescent="0.2">
      <c r="A229" s="88"/>
      <c r="B229" s="89"/>
      <c r="C229" s="89"/>
      <c r="D229" s="89"/>
      <c r="E229" s="89" t="s">
        <v>90</v>
      </c>
      <c r="F229" s="89"/>
      <c r="G229" s="138" t="s">
        <v>152</v>
      </c>
      <c r="H229" s="139">
        <f>H230+H231+H232+H233+H234</f>
        <v>0</v>
      </c>
      <c r="I229" s="139">
        <f>I230+I231+I232+I233+I234</f>
        <v>0</v>
      </c>
      <c r="J229" s="143">
        <f t="shared" si="48"/>
        <v>0</v>
      </c>
      <c r="K229" s="140"/>
      <c r="L229" s="139">
        <f>L230+L231+L232+L233+L234</f>
        <v>0</v>
      </c>
      <c r="M229" s="139">
        <f>M230+M231+M232+M233+M234</f>
        <v>0</v>
      </c>
      <c r="N229" s="139">
        <f>N230+N231+N232+N233+N234</f>
        <v>0</v>
      </c>
      <c r="O229" s="139">
        <f>O230+O231+O232+O233+O234</f>
        <v>0</v>
      </c>
      <c r="P229" s="141">
        <f t="shared" si="45"/>
        <v>0</v>
      </c>
      <c r="Q229" s="142"/>
      <c r="R229" s="43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9"/>
      <c r="DD229" s="9"/>
      <c r="DE229" s="9"/>
      <c r="DF229" s="9"/>
      <c r="DG229" s="9"/>
      <c r="DH229" s="9"/>
      <c r="DI229" s="9"/>
      <c r="DJ229" s="9"/>
      <c r="DK229" s="9"/>
      <c r="DL229" s="9"/>
      <c r="DM229" s="9"/>
      <c r="DN229" s="9"/>
      <c r="DO229" s="9"/>
      <c r="DP229" s="9"/>
      <c r="DQ229" s="9"/>
      <c r="DR229" s="9"/>
      <c r="DS229" s="9"/>
      <c r="DT229" s="9"/>
      <c r="DU229" s="9"/>
      <c r="DV229" s="9"/>
      <c r="DW229" s="9"/>
      <c r="DX229" s="9"/>
      <c r="DY229" s="9"/>
      <c r="DZ229" s="9"/>
      <c r="EA229" s="9"/>
      <c r="EB229" s="9"/>
      <c r="EC229" s="9"/>
      <c r="ED229" s="9"/>
      <c r="EE229" s="9"/>
      <c r="EF229" s="9"/>
      <c r="EG229" s="9"/>
      <c r="EH229" s="9"/>
      <c r="EI229" s="9"/>
      <c r="EJ229" s="9"/>
      <c r="EK229" s="9"/>
      <c r="EL229" s="9"/>
      <c r="EM229" s="9"/>
      <c r="EN229" s="9"/>
      <c r="EO229" s="9"/>
      <c r="EP229" s="9"/>
      <c r="EQ229" s="9"/>
      <c r="ER229" s="9"/>
      <c r="ES229" s="9"/>
      <c r="ET229" s="9"/>
      <c r="EU229" s="9"/>
      <c r="EV229" s="9"/>
      <c r="EW229" s="9"/>
      <c r="EX229" s="9"/>
    </row>
    <row r="230" spans="1:154" ht="20.25" hidden="1" x14ac:dyDescent="0.2">
      <c r="A230" s="100"/>
      <c r="B230" s="99"/>
      <c r="C230" s="99"/>
      <c r="D230" s="99"/>
      <c r="E230" s="99"/>
      <c r="F230" s="99" t="s">
        <v>30</v>
      </c>
      <c r="G230" s="103" t="s">
        <v>290</v>
      </c>
      <c r="H230" s="143"/>
      <c r="I230" s="143"/>
      <c r="J230" s="143">
        <f t="shared" si="48"/>
        <v>0</v>
      </c>
      <c r="K230" s="140"/>
      <c r="L230" s="143"/>
      <c r="M230" s="144"/>
      <c r="N230" s="143"/>
      <c r="O230" s="145">
        <f t="shared" ref="O230:O234" si="53">M230+N230</f>
        <v>0</v>
      </c>
      <c r="P230" s="145">
        <f t="shared" si="45"/>
        <v>0</v>
      </c>
      <c r="Q230" s="142"/>
      <c r="R230" s="43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9"/>
      <c r="DD230" s="9"/>
      <c r="DE230" s="9"/>
      <c r="DF230" s="9"/>
      <c r="DG230" s="9"/>
      <c r="DH230" s="9"/>
      <c r="DI230" s="9"/>
      <c r="DJ230" s="9"/>
      <c r="DK230" s="9"/>
      <c r="DL230" s="9"/>
      <c r="DM230" s="9"/>
      <c r="DN230" s="9"/>
      <c r="DO230" s="9"/>
      <c r="DP230" s="9"/>
      <c r="DQ230" s="9"/>
      <c r="DR230" s="9"/>
      <c r="DS230" s="9"/>
      <c r="DT230" s="9"/>
      <c r="DU230" s="9"/>
      <c r="DV230" s="9"/>
      <c r="DW230" s="9"/>
      <c r="DX230" s="9"/>
      <c r="DY230" s="9"/>
      <c r="DZ230" s="9"/>
      <c r="EA230" s="9"/>
      <c r="EB230" s="9"/>
      <c r="EC230" s="9"/>
      <c r="ED230" s="9"/>
      <c r="EE230" s="9"/>
      <c r="EF230" s="9"/>
      <c r="EG230" s="9"/>
      <c r="EH230" s="9"/>
      <c r="EI230" s="9"/>
      <c r="EJ230" s="9"/>
      <c r="EK230" s="9"/>
      <c r="EL230" s="9"/>
      <c r="EM230" s="9"/>
      <c r="EN230" s="9"/>
      <c r="EO230" s="9"/>
      <c r="EP230" s="9"/>
      <c r="EQ230" s="9"/>
      <c r="ER230" s="9"/>
      <c r="ES230" s="9"/>
      <c r="ET230" s="9"/>
      <c r="EU230" s="9"/>
      <c r="EV230" s="9"/>
      <c r="EW230" s="9"/>
      <c r="EX230" s="9"/>
    </row>
    <row r="231" spans="1:154" ht="20.25" x14ac:dyDescent="0.2">
      <c r="A231" s="100"/>
      <c r="B231" s="99"/>
      <c r="C231" s="99"/>
      <c r="D231" s="99"/>
      <c r="E231" s="99"/>
      <c r="F231" s="99" t="s">
        <v>43</v>
      </c>
      <c r="G231" s="103" t="s">
        <v>325</v>
      </c>
      <c r="H231" s="143"/>
      <c r="I231" s="143"/>
      <c r="J231" s="143"/>
      <c r="K231" s="140"/>
      <c r="L231" s="143"/>
      <c r="M231" s="144"/>
      <c r="N231" s="143"/>
      <c r="O231" s="145"/>
      <c r="P231" s="145"/>
      <c r="Q231" s="142"/>
      <c r="R231" s="43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9"/>
      <c r="DD231" s="9"/>
      <c r="DE231" s="9"/>
      <c r="DF231" s="9"/>
      <c r="DG231" s="9"/>
      <c r="DH231" s="9"/>
      <c r="DI231" s="9"/>
      <c r="DJ231" s="9"/>
      <c r="DK231" s="9"/>
      <c r="DL231" s="9"/>
      <c r="DM231" s="9"/>
      <c r="DN231" s="9"/>
      <c r="DO231" s="9"/>
      <c r="DP231" s="9"/>
      <c r="DQ231" s="9"/>
      <c r="DR231" s="9"/>
      <c r="DS231" s="9"/>
      <c r="DT231" s="9"/>
      <c r="DU231" s="9"/>
      <c r="DV231" s="9"/>
      <c r="DW231" s="9"/>
      <c r="DX231" s="9"/>
      <c r="DY231" s="9"/>
      <c r="DZ231" s="9"/>
      <c r="EA231" s="9"/>
      <c r="EB231" s="9"/>
      <c r="EC231" s="9"/>
      <c r="ED231" s="9"/>
      <c r="EE231" s="9"/>
      <c r="EF231" s="9"/>
      <c r="EG231" s="9"/>
      <c r="EH231" s="9"/>
      <c r="EI231" s="9"/>
      <c r="EJ231" s="9"/>
      <c r="EK231" s="9"/>
      <c r="EL231" s="9"/>
      <c r="EM231" s="9"/>
      <c r="EN231" s="9"/>
      <c r="EO231" s="9"/>
      <c r="EP231" s="9"/>
      <c r="EQ231" s="9"/>
      <c r="ER231" s="9"/>
      <c r="ES231" s="9"/>
      <c r="ET231" s="9"/>
      <c r="EU231" s="9"/>
      <c r="EV231" s="9"/>
      <c r="EW231" s="9"/>
      <c r="EX231" s="9"/>
    </row>
    <row r="232" spans="1:154" ht="20.25" x14ac:dyDescent="0.2">
      <c r="A232" s="100"/>
      <c r="B232" s="99"/>
      <c r="C232" s="99"/>
      <c r="D232" s="99"/>
      <c r="E232" s="99"/>
      <c r="F232" s="99" t="s">
        <v>22</v>
      </c>
      <c r="G232" s="103" t="s">
        <v>153</v>
      </c>
      <c r="H232" s="143"/>
      <c r="I232" s="143"/>
      <c r="J232" s="143">
        <f t="shared" si="48"/>
        <v>0</v>
      </c>
      <c r="K232" s="140"/>
      <c r="L232" s="143"/>
      <c r="M232" s="144"/>
      <c r="N232" s="143"/>
      <c r="O232" s="145">
        <f t="shared" si="53"/>
        <v>0</v>
      </c>
      <c r="P232" s="145">
        <f t="shared" si="45"/>
        <v>0</v>
      </c>
      <c r="Q232" s="142"/>
      <c r="R232" s="43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9"/>
      <c r="DD232" s="9"/>
      <c r="DE232" s="9"/>
      <c r="DF232" s="9"/>
      <c r="DG232" s="9"/>
      <c r="DH232" s="9"/>
      <c r="DI232" s="9"/>
      <c r="DJ232" s="9"/>
      <c r="DK232" s="9"/>
      <c r="DL232" s="9"/>
      <c r="DM232" s="9"/>
      <c r="DN232" s="9"/>
      <c r="DO232" s="9"/>
      <c r="DP232" s="9"/>
      <c r="DQ232" s="9"/>
      <c r="DR232" s="9"/>
      <c r="DS232" s="9"/>
      <c r="DT232" s="9"/>
      <c r="DU232" s="9"/>
      <c r="DV232" s="9"/>
      <c r="DW232" s="9"/>
      <c r="DX232" s="9"/>
      <c r="DY232" s="9"/>
      <c r="DZ232" s="9"/>
      <c r="EA232" s="9"/>
      <c r="EB232" s="9"/>
      <c r="EC232" s="9"/>
      <c r="ED232" s="9"/>
      <c r="EE232" s="9"/>
      <c r="EF232" s="9"/>
      <c r="EG232" s="9"/>
      <c r="EH232" s="9"/>
      <c r="EI232" s="9"/>
      <c r="EJ232" s="9"/>
      <c r="EK232" s="9"/>
      <c r="EL232" s="9"/>
      <c r="EM232" s="9"/>
      <c r="EN232" s="9"/>
      <c r="EO232" s="9"/>
      <c r="EP232" s="9"/>
      <c r="EQ232" s="9"/>
      <c r="ER232" s="9"/>
      <c r="ES232" s="9"/>
      <c r="ET232" s="9"/>
      <c r="EU232" s="9"/>
      <c r="EV232" s="9"/>
      <c r="EW232" s="9"/>
      <c r="EX232" s="9"/>
    </row>
    <row r="233" spans="1:154" ht="40.5" x14ac:dyDescent="0.2">
      <c r="A233" s="100"/>
      <c r="B233" s="99"/>
      <c r="C233" s="99"/>
      <c r="D233" s="99"/>
      <c r="E233" s="99"/>
      <c r="F233" s="99" t="s">
        <v>33</v>
      </c>
      <c r="G233" s="103" t="s">
        <v>289</v>
      </c>
      <c r="H233" s="143"/>
      <c r="I233" s="143"/>
      <c r="J233" s="143">
        <f t="shared" si="48"/>
        <v>0</v>
      </c>
      <c r="K233" s="140"/>
      <c r="L233" s="143"/>
      <c r="M233" s="144"/>
      <c r="N233" s="143"/>
      <c r="O233" s="145">
        <f t="shared" si="53"/>
        <v>0</v>
      </c>
      <c r="P233" s="145">
        <f t="shared" si="45"/>
        <v>0</v>
      </c>
      <c r="Q233" s="142"/>
      <c r="R233" s="43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9"/>
      <c r="DD233" s="9"/>
      <c r="DE233" s="9"/>
      <c r="DF233" s="9"/>
      <c r="DG233" s="9"/>
      <c r="DH233" s="9"/>
      <c r="DI233" s="9"/>
      <c r="DJ233" s="9"/>
      <c r="DK233" s="9"/>
      <c r="DL233" s="9"/>
      <c r="DM233" s="9"/>
      <c r="DN233" s="9"/>
      <c r="DO233" s="9"/>
      <c r="DP233" s="9"/>
      <c r="DQ233" s="9"/>
      <c r="DR233" s="9"/>
      <c r="DS233" s="9"/>
      <c r="DT233" s="9"/>
      <c r="DU233" s="9"/>
      <c r="DV233" s="9"/>
      <c r="DW233" s="9"/>
      <c r="DX233" s="9"/>
      <c r="DY233" s="9"/>
      <c r="DZ233" s="9"/>
      <c r="EA233" s="9"/>
      <c r="EB233" s="9"/>
      <c r="EC233" s="9"/>
      <c r="ED233" s="9"/>
      <c r="EE233" s="9"/>
      <c r="EF233" s="9"/>
      <c r="EG233" s="9"/>
      <c r="EH233" s="9"/>
      <c r="EI233" s="9"/>
      <c r="EJ233" s="9"/>
      <c r="EK233" s="9"/>
      <c r="EL233" s="9"/>
      <c r="EM233" s="9"/>
      <c r="EN233" s="9"/>
      <c r="EO233" s="9"/>
      <c r="EP233" s="9"/>
      <c r="EQ233" s="9"/>
      <c r="ER233" s="9"/>
      <c r="ES233" s="9"/>
      <c r="ET233" s="9"/>
      <c r="EU233" s="9"/>
      <c r="EV233" s="9"/>
      <c r="EW233" s="9"/>
      <c r="EX233" s="9"/>
    </row>
    <row r="234" spans="1:154" ht="20.25" x14ac:dyDescent="0.2">
      <c r="A234" s="100"/>
      <c r="B234" s="99"/>
      <c r="C234" s="99"/>
      <c r="D234" s="99"/>
      <c r="E234" s="99"/>
      <c r="F234" s="99" t="s">
        <v>90</v>
      </c>
      <c r="G234" s="103" t="s">
        <v>154</v>
      </c>
      <c r="H234" s="143"/>
      <c r="I234" s="143"/>
      <c r="J234" s="143">
        <f t="shared" si="48"/>
        <v>0</v>
      </c>
      <c r="K234" s="140"/>
      <c r="L234" s="143"/>
      <c r="M234" s="144"/>
      <c r="N234" s="143"/>
      <c r="O234" s="145">
        <f t="shared" si="53"/>
        <v>0</v>
      </c>
      <c r="P234" s="145">
        <f t="shared" si="45"/>
        <v>0</v>
      </c>
      <c r="Q234" s="142"/>
      <c r="R234" s="43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9"/>
      <c r="DD234" s="9"/>
      <c r="DE234" s="9"/>
      <c r="DF234" s="9"/>
      <c r="DG234" s="9"/>
      <c r="DH234" s="9"/>
      <c r="DI234" s="9"/>
      <c r="DJ234" s="9"/>
      <c r="DK234" s="9"/>
      <c r="DL234" s="9"/>
      <c r="DM234" s="9"/>
      <c r="DN234" s="9"/>
      <c r="DO234" s="9"/>
      <c r="DP234" s="9"/>
      <c r="DQ234" s="9"/>
      <c r="DR234" s="9"/>
      <c r="DS234" s="9"/>
      <c r="DT234" s="9"/>
      <c r="DU234" s="9"/>
      <c r="DV234" s="9"/>
      <c r="DW234" s="9"/>
      <c r="DX234" s="9"/>
      <c r="DY234" s="9"/>
      <c r="DZ234" s="9"/>
      <c r="EA234" s="9"/>
      <c r="EB234" s="9"/>
      <c r="EC234" s="9"/>
      <c r="ED234" s="9"/>
      <c r="EE234" s="9"/>
      <c r="EF234" s="9"/>
      <c r="EG234" s="9"/>
      <c r="EH234" s="9"/>
      <c r="EI234" s="9"/>
      <c r="EJ234" s="9"/>
      <c r="EK234" s="9"/>
      <c r="EL234" s="9"/>
      <c r="EM234" s="9"/>
      <c r="EN234" s="9"/>
      <c r="EO234" s="9"/>
      <c r="EP234" s="9"/>
      <c r="EQ234" s="9"/>
      <c r="ER234" s="9"/>
      <c r="ES234" s="9"/>
      <c r="ET234" s="9"/>
      <c r="EU234" s="9"/>
      <c r="EV234" s="9"/>
      <c r="EW234" s="9"/>
      <c r="EX234" s="9"/>
    </row>
    <row r="235" spans="1:154" ht="20.25" x14ac:dyDescent="0.2">
      <c r="A235" s="88"/>
      <c r="B235" s="89"/>
      <c r="C235" s="89"/>
      <c r="D235" s="89" t="s">
        <v>91</v>
      </c>
      <c r="E235" s="89"/>
      <c r="F235" s="89"/>
      <c r="G235" s="138" t="s">
        <v>70</v>
      </c>
      <c r="H235" s="139">
        <f>H236</f>
        <v>0</v>
      </c>
      <c r="I235" s="139">
        <f>I236</f>
        <v>0</v>
      </c>
      <c r="J235" s="143">
        <f t="shared" si="48"/>
        <v>0</v>
      </c>
      <c r="K235" s="140" t="e">
        <f>ROUND(I235/H235*100,2)</f>
        <v>#DIV/0!</v>
      </c>
      <c r="L235" s="139">
        <f>L236</f>
        <v>0</v>
      </c>
      <c r="M235" s="121">
        <f>M236</f>
        <v>0</v>
      </c>
      <c r="N235" s="139">
        <f>N236</f>
        <v>0</v>
      </c>
      <c r="O235" s="141">
        <f>O236</f>
        <v>0</v>
      </c>
      <c r="P235" s="141">
        <f t="shared" si="45"/>
        <v>0</v>
      </c>
      <c r="Q235" s="142" t="e">
        <f t="shared" si="47"/>
        <v>#DIV/0!</v>
      </c>
      <c r="R235" s="43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9"/>
      <c r="DD235" s="9"/>
      <c r="DE235" s="9"/>
      <c r="DF235" s="9"/>
      <c r="DG235" s="9"/>
      <c r="DH235" s="9"/>
      <c r="DI235" s="9"/>
      <c r="DJ235" s="9"/>
      <c r="DK235" s="9"/>
      <c r="DL235" s="9"/>
      <c r="DM235" s="9"/>
      <c r="DN235" s="9"/>
      <c r="DO235" s="9"/>
      <c r="DP235" s="9"/>
      <c r="DQ235" s="9"/>
      <c r="DR235" s="9"/>
      <c r="DS235" s="9"/>
      <c r="DT235" s="9"/>
      <c r="DU235" s="9"/>
      <c r="DV235" s="9"/>
      <c r="DW235" s="9"/>
      <c r="DX235" s="9"/>
      <c r="DY235" s="9"/>
      <c r="DZ235" s="9"/>
      <c r="EA235" s="9"/>
      <c r="EB235" s="9"/>
      <c r="EC235" s="9"/>
      <c r="ED235" s="9"/>
      <c r="EE235" s="9"/>
      <c r="EF235" s="9"/>
      <c r="EG235" s="9"/>
      <c r="EH235" s="9"/>
      <c r="EI235" s="9"/>
      <c r="EJ235" s="9"/>
      <c r="EK235" s="9"/>
      <c r="EL235" s="9"/>
      <c r="EM235" s="9"/>
      <c r="EN235" s="9"/>
      <c r="EO235" s="9"/>
      <c r="EP235" s="9"/>
      <c r="EQ235" s="9"/>
      <c r="ER235" s="9"/>
      <c r="ES235" s="9"/>
      <c r="ET235" s="9"/>
      <c r="EU235" s="9"/>
      <c r="EV235" s="9"/>
      <c r="EW235" s="9"/>
      <c r="EX235" s="9"/>
    </row>
    <row r="236" spans="1:154" ht="40.5" x14ac:dyDescent="0.2">
      <c r="A236" s="100"/>
      <c r="B236" s="99"/>
      <c r="C236" s="99"/>
      <c r="D236" s="99"/>
      <c r="E236" s="99" t="s">
        <v>38</v>
      </c>
      <c r="F236" s="99"/>
      <c r="G236" s="103" t="s">
        <v>288</v>
      </c>
      <c r="H236" s="143"/>
      <c r="I236" s="143"/>
      <c r="J236" s="143">
        <f t="shared" si="48"/>
        <v>0</v>
      </c>
      <c r="K236" s="140" t="e">
        <f>ROUND(I236/H236*100,2)</f>
        <v>#DIV/0!</v>
      </c>
      <c r="L236" s="143"/>
      <c r="M236" s="144"/>
      <c r="N236" s="143">
        <v>0</v>
      </c>
      <c r="O236" s="145">
        <f t="shared" ref="O236" si="54">M236+N236</f>
        <v>0</v>
      </c>
      <c r="P236" s="145">
        <f t="shared" si="45"/>
        <v>0</v>
      </c>
      <c r="Q236" s="142" t="e">
        <f t="shared" si="47"/>
        <v>#DIV/0!</v>
      </c>
      <c r="R236" s="43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9"/>
      <c r="DD236" s="9"/>
      <c r="DE236" s="9"/>
      <c r="DF236" s="9"/>
      <c r="DG236" s="9"/>
      <c r="DH236" s="9"/>
      <c r="DI236" s="9"/>
      <c r="DJ236" s="9"/>
      <c r="DK236" s="9"/>
      <c r="DL236" s="9"/>
      <c r="DM236" s="9"/>
      <c r="DN236" s="9"/>
      <c r="DO236" s="9"/>
      <c r="DP236" s="9"/>
      <c r="DQ236" s="9"/>
      <c r="DR236" s="9"/>
      <c r="DS236" s="9"/>
      <c r="DT236" s="9"/>
      <c r="DU236" s="9"/>
      <c r="DV236" s="9"/>
      <c r="DW236" s="9"/>
      <c r="DX236" s="9"/>
      <c r="DY236" s="9"/>
      <c r="DZ236" s="9"/>
      <c r="EA236" s="9"/>
      <c r="EB236" s="9"/>
      <c r="EC236" s="9"/>
      <c r="ED236" s="9"/>
      <c r="EE236" s="9"/>
      <c r="EF236" s="9"/>
      <c r="EG236" s="9"/>
      <c r="EH236" s="9"/>
      <c r="EI236" s="9"/>
      <c r="EJ236" s="9"/>
      <c r="EK236" s="9"/>
      <c r="EL236" s="9"/>
      <c r="EM236" s="9"/>
      <c r="EN236" s="9"/>
      <c r="EO236" s="9"/>
      <c r="EP236" s="9"/>
      <c r="EQ236" s="9"/>
      <c r="ER236" s="9"/>
      <c r="ES236" s="9"/>
      <c r="ET236" s="9"/>
      <c r="EU236" s="9"/>
      <c r="EV236" s="9"/>
      <c r="EW236" s="9"/>
      <c r="EX236" s="9"/>
    </row>
    <row r="237" spans="1:154" ht="40.5" x14ac:dyDescent="0.2">
      <c r="A237" s="88"/>
      <c r="B237" s="89"/>
      <c r="C237" s="89"/>
      <c r="D237" s="89">
        <v>51</v>
      </c>
      <c r="E237" s="89"/>
      <c r="F237" s="89"/>
      <c r="G237" s="138" t="s">
        <v>362</v>
      </c>
      <c r="H237" s="139">
        <f>H238</f>
        <v>0</v>
      </c>
      <c r="I237" s="139">
        <f>I238</f>
        <v>0</v>
      </c>
      <c r="J237" s="143">
        <f t="shared" si="48"/>
        <v>0</v>
      </c>
      <c r="K237" s="140"/>
      <c r="L237" s="139">
        <f t="shared" ref="L237:O238" si="55">L238</f>
        <v>0</v>
      </c>
      <c r="M237" s="121">
        <f t="shared" si="55"/>
        <v>0</v>
      </c>
      <c r="N237" s="139">
        <f t="shared" si="55"/>
        <v>0</v>
      </c>
      <c r="O237" s="141">
        <f t="shared" si="55"/>
        <v>0</v>
      </c>
      <c r="P237" s="141">
        <f t="shared" si="45"/>
        <v>0</v>
      </c>
      <c r="Q237" s="142"/>
      <c r="R237" s="43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9"/>
      <c r="DD237" s="9"/>
      <c r="DE237" s="9"/>
      <c r="DF237" s="9"/>
      <c r="DG237" s="9"/>
      <c r="DH237" s="9"/>
      <c r="DI237" s="9"/>
      <c r="DJ237" s="9"/>
      <c r="DK237" s="9"/>
      <c r="DL237" s="9"/>
      <c r="DM237" s="9"/>
      <c r="DN237" s="9"/>
      <c r="DO237" s="9"/>
      <c r="DP237" s="9"/>
      <c r="DQ237" s="9"/>
      <c r="DR237" s="9"/>
      <c r="DS237" s="9"/>
      <c r="DT237" s="9"/>
      <c r="DU237" s="9"/>
      <c r="DV237" s="9"/>
      <c r="DW237" s="9"/>
      <c r="DX237" s="9"/>
      <c r="DY237" s="9"/>
      <c r="DZ237" s="9"/>
      <c r="EA237" s="9"/>
      <c r="EB237" s="9"/>
      <c r="EC237" s="9"/>
      <c r="ED237" s="9"/>
      <c r="EE237" s="9"/>
      <c r="EF237" s="9"/>
      <c r="EG237" s="9"/>
      <c r="EH237" s="9"/>
      <c r="EI237" s="9"/>
      <c r="EJ237" s="9"/>
      <c r="EK237" s="9"/>
      <c r="EL237" s="9"/>
      <c r="EM237" s="9"/>
      <c r="EN237" s="9"/>
      <c r="EO237" s="9"/>
      <c r="EP237" s="9"/>
      <c r="EQ237" s="9"/>
      <c r="ER237" s="9"/>
      <c r="ES237" s="9"/>
      <c r="ET237" s="9"/>
      <c r="EU237" s="9"/>
      <c r="EV237" s="9"/>
      <c r="EW237" s="9"/>
      <c r="EX237" s="9"/>
    </row>
    <row r="238" spans="1:154" ht="20.25" x14ac:dyDescent="0.2">
      <c r="A238" s="88"/>
      <c r="B238" s="89"/>
      <c r="C238" s="89"/>
      <c r="D238" s="89"/>
      <c r="E238" s="89" t="s">
        <v>32</v>
      </c>
      <c r="F238" s="89"/>
      <c r="G238" s="101" t="s">
        <v>361</v>
      </c>
      <c r="H238" s="139">
        <f>H239</f>
        <v>0</v>
      </c>
      <c r="I238" s="139">
        <f>I239</f>
        <v>0</v>
      </c>
      <c r="J238" s="143">
        <f t="shared" si="48"/>
        <v>0</v>
      </c>
      <c r="K238" s="140"/>
      <c r="L238" s="139">
        <f t="shared" si="55"/>
        <v>0</v>
      </c>
      <c r="M238" s="121">
        <f t="shared" si="55"/>
        <v>0</v>
      </c>
      <c r="N238" s="139">
        <f t="shared" si="55"/>
        <v>0</v>
      </c>
      <c r="O238" s="141">
        <f t="shared" si="55"/>
        <v>0</v>
      </c>
      <c r="P238" s="141">
        <f t="shared" si="45"/>
        <v>0</v>
      </c>
      <c r="Q238" s="142"/>
      <c r="R238" s="43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9"/>
      <c r="DD238" s="9"/>
      <c r="DE238" s="9"/>
      <c r="DF238" s="9"/>
      <c r="DG238" s="9"/>
      <c r="DH238" s="9"/>
      <c r="DI238" s="9"/>
      <c r="DJ238" s="9"/>
      <c r="DK238" s="9"/>
      <c r="DL238" s="9"/>
      <c r="DM238" s="9"/>
      <c r="DN238" s="9"/>
      <c r="DO238" s="9"/>
      <c r="DP238" s="9"/>
      <c r="DQ238" s="9"/>
      <c r="DR238" s="9"/>
      <c r="DS238" s="9"/>
      <c r="DT238" s="9"/>
      <c r="DU238" s="9"/>
      <c r="DV238" s="9"/>
      <c r="DW238" s="9"/>
      <c r="DX238" s="9"/>
      <c r="DY238" s="9"/>
      <c r="DZ238" s="9"/>
      <c r="EA238" s="9"/>
      <c r="EB238" s="9"/>
      <c r="EC238" s="9"/>
      <c r="ED238" s="9"/>
      <c r="EE238" s="9"/>
      <c r="EF238" s="9"/>
      <c r="EG238" s="9"/>
      <c r="EH238" s="9"/>
      <c r="EI238" s="9"/>
      <c r="EJ238" s="9"/>
      <c r="EK238" s="9"/>
      <c r="EL238" s="9"/>
      <c r="EM238" s="9"/>
      <c r="EN238" s="9"/>
      <c r="EO238" s="9"/>
      <c r="EP238" s="9"/>
      <c r="EQ238" s="9"/>
      <c r="ER238" s="9"/>
      <c r="ES238" s="9"/>
      <c r="ET238" s="9"/>
      <c r="EU238" s="9"/>
      <c r="EV238" s="9"/>
      <c r="EW238" s="9"/>
      <c r="EX238" s="9"/>
    </row>
    <row r="239" spans="1:154" ht="20.25" x14ac:dyDescent="0.2">
      <c r="A239" s="100"/>
      <c r="B239" s="99"/>
      <c r="C239" s="99"/>
      <c r="D239" s="99"/>
      <c r="E239" s="99"/>
      <c r="F239" s="99" t="s">
        <v>32</v>
      </c>
      <c r="G239" s="103" t="s">
        <v>93</v>
      </c>
      <c r="H239" s="143"/>
      <c r="I239" s="143"/>
      <c r="J239" s="143">
        <f t="shared" si="48"/>
        <v>0</v>
      </c>
      <c r="K239" s="140"/>
      <c r="L239" s="143"/>
      <c r="M239" s="144"/>
      <c r="N239" s="143"/>
      <c r="O239" s="145">
        <f t="shared" ref="O239:O243" si="56">M239+N239</f>
        <v>0</v>
      </c>
      <c r="P239" s="145">
        <f t="shared" si="45"/>
        <v>0</v>
      </c>
      <c r="Q239" s="142"/>
      <c r="R239" s="43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9"/>
      <c r="DD239" s="9"/>
      <c r="DE239" s="9"/>
      <c r="DF239" s="9"/>
      <c r="DG239" s="9"/>
      <c r="DH239" s="9"/>
      <c r="DI239" s="9"/>
      <c r="DJ239" s="9"/>
      <c r="DK239" s="9"/>
      <c r="DL239" s="9"/>
      <c r="DM239" s="9"/>
      <c r="DN239" s="9"/>
      <c r="DO239" s="9"/>
      <c r="DP239" s="9"/>
      <c r="DQ239" s="9"/>
      <c r="DR239" s="9"/>
      <c r="DS239" s="9"/>
      <c r="DT239" s="9"/>
      <c r="DU239" s="9"/>
      <c r="DV239" s="9"/>
      <c r="DW239" s="9"/>
      <c r="DX239" s="9"/>
      <c r="DY239" s="9"/>
      <c r="DZ239" s="9"/>
      <c r="EA239" s="9"/>
      <c r="EB239" s="9"/>
      <c r="EC239" s="9"/>
      <c r="ED239" s="9"/>
      <c r="EE239" s="9"/>
      <c r="EF239" s="9"/>
      <c r="EG239" s="9"/>
      <c r="EH239" s="9"/>
      <c r="EI239" s="9"/>
      <c r="EJ239" s="9"/>
      <c r="EK239" s="9"/>
      <c r="EL239" s="9"/>
      <c r="EM239" s="9"/>
      <c r="EN239" s="9"/>
      <c r="EO239" s="9"/>
      <c r="EP239" s="9"/>
      <c r="EQ239" s="9"/>
      <c r="ER239" s="9"/>
      <c r="ES239" s="9"/>
      <c r="ET239" s="9"/>
      <c r="EU239" s="9"/>
      <c r="EV239" s="9"/>
      <c r="EW239" s="9"/>
      <c r="EX239" s="9"/>
    </row>
    <row r="240" spans="1:154" ht="60.75" x14ac:dyDescent="0.2">
      <c r="A240" s="100"/>
      <c r="B240" s="99"/>
      <c r="C240" s="99"/>
      <c r="D240" s="89">
        <v>56</v>
      </c>
      <c r="E240" s="89"/>
      <c r="F240" s="89"/>
      <c r="G240" s="101" t="s">
        <v>331</v>
      </c>
      <c r="H240" s="143">
        <f>H241</f>
        <v>0</v>
      </c>
      <c r="I240" s="143">
        <f>I241</f>
        <v>0</v>
      </c>
      <c r="J240" s="143">
        <f t="shared" si="48"/>
        <v>0</v>
      </c>
      <c r="K240" s="140"/>
      <c r="L240" s="143">
        <f t="shared" ref="L240:N240" si="57">L241</f>
        <v>0</v>
      </c>
      <c r="M240" s="144">
        <f t="shared" si="57"/>
        <v>0</v>
      </c>
      <c r="N240" s="143">
        <f t="shared" si="57"/>
        <v>0</v>
      </c>
      <c r="O240" s="145">
        <f t="shared" si="56"/>
        <v>0</v>
      </c>
      <c r="P240" s="145">
        <f t="shared" si="45"/>
        <v>0</v>
      </c>
      <c r="Q240" s="142" t="e">
        <f t="shared" si="47"/>
        <v>#DIV/0!</v>
      </c>
      <c r="R240" s="43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9"/>
      <c r="DD240" s="9"/>
      <c r="DE240" s="9"/>
      <c r="DF240" s="9"/>
      <c r="DG240" s="9"/>
      <c r="DH240" s="9"/>
      <c r="DI240" s="9"/>
      <c r="DJ240" s="9"/>
      <c r="DK240" s="9"/>
      <c r="DL240" s="9"/>
      <c r="DM240" s="9"/>
      <c r="DN240" s="9"/>
      <c r="DO240" s="9"/>
      <c r="DP240" s="9"/>
      <c r="DQ240" s="9"/>
      <c r="DR240" s="9"/>
      <c r="DS240" s="9"/>
      <c r="DT240" s="9"/>
      <c r="DU240" s="9"/>
      <c r="DV240" s="9"/>
      <c r="DW240" s="9"/>
      <c r="DX240" s="9"/>
      <c r="DY240" s="9"/>
      <c r="DZ240" s="9"/>
      <c r="EA240" s="9"/>
      <c r="EB240" s="9"/>
      <c r="EC240" s="9"/>
      <c r="ED240" s="9"/>
      <c r="EE240" s="9"/>
      <c r="EF240" s="9"/>
      <c r="EG240" s="9"/>
      <c r="EH240" s="9"/>
      <c r="EI240" s="9"/>
      <c r="EJ240" s="9"/>
      <c r="EK240" s="9"/>
      <c r="EL240" s="9"/>
      <c r="EM240" s="9"/>
      <c r="EN240" s="9"/>
      <c r="EO240" s="9"/>
      <c r="EP240" s="9"/>
      <c r="EQ240" s="9"/>
      <c r="ER240" s="9"/>
      <c r="ES240" s="9"/>
      <c r="ET240" s="9"/>
      <c r="EU240" s="9"/>
      <c r="EV240" s="9"/>
      <c r="EW240" s="9"/>
      <c r="EX240" s="9"/>
    </row>
    <row r="241" spans="1:154" ht="60.75" x14ac:dyDescent="0.2">
      <c r="A241" s="100"/>
      <c r="B241" s="99"/>
      <c r="C241" s="99"/>
      <c r="D241" s="99"/>
      <c r="E241" s="99">
        <v>49</v>
      </c>
      <c r="F241" s="99"/>
      <c r="G241" s="103" t="s">
        <v>264</v>
      </c>
      <c r="H241" s="143">
        <f>H242+H243</f>
        <v>0</v>
      </c>
      <c r="I241" s="143">
        <f>I242+I243</f>
        <v>0</v>
      </c>
      <c r="J241" s="143">
        <f t="shared" si="48"/>
        <v>0</v>
      </c>
      <c r="K241" s="140"/>
      <c r="L241" s="143">
        <f t="shared" ref="L241:N241" si="58">L242+L243</f>
        <v>0</v>
      </c>
      <c r="M241" s="144">
        <f t="shared" si="58"/>
        <v>0</v>
      </c>
      <c r="N241" s="143">
        <f t="shared" si="58"/>
        <v>0</v>
      </c>
      <c r="O241" s="145">
        <f t="shared" si="56"/>
        <v>0</v>
      </c>
      <c r="P241" s="145">
        <f t="shared" si="45"/>
        <v>0</v>
      </c>
      <c r="Q241" s="142" t="e">
        <f t="shared" si="47"/>
        <v>#DIV/0!</v>
      </c>
      <c r="R241" s="43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9"/>
      <c r="DD241" s="9"/>
      <c r="DE241" s="9"/>
      <c r="DF241" s="9"/>
      <c r="DG241" s="9"/>
      <c r="DH241" s="9"/>
      <c r="DI241" s="9"/>
      <c r="DJ241" s="9"/>
      <c r="DK241" s="9"/>
      <c r="DL241" s="9"/>
      <c r="DM241" s="9"/>
      <c r="DN241" s="9"/>
      <c r="DO241" s="9"/>
      <c r="DP241" s="9"/>
      <c r="DQ241" s="9"/>
      <c r="DR241" s="9"/>
      <c r="DS241" s="9"/>
      <c r="DT241" s="9"/>
      <c r="DU241" s="9"/>
      <c r="DV241" s="9"/>
      <c r="DW241" s="9"/>
      <c r="DX241" s="9"/>
      <c r="DY241" s="9"/>
      <c r="DZ241" s="9"/>
      <c r="EA241" s="9"/>
      <c r="EB241" s="9"/>
      <c r="EC241" s="9"/>
      <c r="ED241" s="9"/>
      <c r="EE241" s="9"/>
      <c r="EF241" s="9"/>
      <c r="EG241" s="9"/>
      <c r="EH241" s="9"/>
      <c r="EI241" s="9"/>
      <c r="EJ241" s="9"/>
      <c r="EK241" s="9"/>
      <c r="EL241" s="9"/>
      <c r="EM241" s="9"/>
      <c r="EN241" s="9"/>
      <c r="EO241" s="9"/>
      <c r="EP241" s="9"/>
      <c r="EQ241" s="9"/>
      <c r="ER241" s="9"/>
      <c r="ES241" s="9"/>
      <c r="ET241" s="9"/>
      <c r="EU241" s="9"/>
      <c r="EV241" s="9"/>
      <c r="EW241" s="9"/>
      <c r="EX241" s="9"/>
    </row>
    <row r="242" spans="1:154" ht="20.25" x14ac:dyDescent="0.2">
      <c r="A242" s="100"/>
      <c r="B242" s="99"/>
      <c r="C242" s="99"/>
      <c r="D242" s="99"/>
      <c r="E242" s="99"/>
      <c r="F242" s="99" t="s">
        <v>54</v>
      </c>
      <c r="G242" s="103" t="s">
        <v>155</v>
      </c>
      <c r="H242" s="143"/>
      <c r="I242" s="143"/>
      <c r="J242" s="143">
        <f t="shared" si="48"/>
        <v>0</v>
      </c>
      <c r="K242" s="140"/>
      <c r="L242" s="143"/>
      <c r="M242" s="144"/>
      <c r="N242" s="143"/>
      <c r="O242" s="145">
        <f t="shared" si="56"/>
        <v>0</v>
      </c>
      <c r="P242" s="145">
        <f t="shared" si="45"/>
        <v>0</v>
      </c>
      <c r="Q242" s="142" t="e">
        <f t="shared" si="47"/>
        <v>#DIV/0!</v>
      </c>
      <c r="R242" s="43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9"/>
      <c r="DD242" s="9"/>
      <c r="DE242" s="9"/>
      <c r="DF242" s="9"/>
      <c r="DG242" s="9"/>
      <c r="DH242" s="9"/>
      <c r="DI242" s="9"/>
      <c r="DJ242" s="9"/>
      <c r="DK242" s="9"/>
      <c r="DL242" s="9"/>
      <c r="DM242" s="9"/>
      <c r="DN242" s="9"/>
      <c r="DO242" s="9"/>
      <c r="DP242" s="9"/>
      <c r="DQ242" s="9"/>
      <c r="DR242" s="9"/>
      <c r="DS242" s="9"/>
      <c r="DT242" s="9"/>
      <c r="DU242" s="9"/>
      <c r="DV242" s="9"/>
      <c r="DW242" s="9"/>
      <c r="DX242" s="9"/>
      <c r="DY242" s="9"/>
      <c r="DZ242" s="9"/>
      <c r="EA242" s="9"/>
      <c r="EB242" s="9"/>
      <c r="EC242" s="9"/>
      <c r="ED242" s="9"/>
      <c r="EE242" s="9"/>
      <c r="EF242" s="9"/>
      <c r="EG242" s="9"/>
      <c r="EH242" s="9"/>
      <c r="EI242" s="9"/>
      <c r="EJ242" s="9"/>
      <c r="EK242" s="9"/>
      <c r="EL242" s="9"/>
      <c r="EM242" s="9"/>
      <c r="EN242" s="9"/>
      <c r="EO242" s="9"/>
      <c r="EP242" s="9"/>
      <c r="EQ242" s="9"/>
      <c r="ER242" s="9"/>
      <c r="ES242" s="9"/>
      <c r="ET242" s="9"/>
      <c r="EU242" s="9"/>
      <c r="EV242" s="9"/>
      <c r="EW242" s="9"/>
      <c r="EX242" s="9"/>
    </row>
    <row r="243" spans="1:154" ht="20.25" x14ac:dyDescent="0.2">
      <c r="A243" s="100"/>
      <c r="B243" s="99"/>
      <c r="C243" s="99"/>
      <c r="D243" s="99"/>
      <c r="E243" s="99"/>
      <c r="F243" s="99" t="s">
        <v>55</v>
      </c>
      <c r="G243" s="103" t="s">
        <v>156</v>
      </c>
      <c r="H243" s="143"/>
      <c r="I243" s="143"/>
      <c r="J243" s="143">
        <f t="shared" si="48"/>
        <v>0</v>
      </c>
      <c r="K243" s="140"/>
      <c r="L243" s="143"/>
      <c r="M243" s="144"/>
      <c r="N243" s="143"/>
      <c r="O243" s="145">
        <f t="shared" si="56"/>
        <v>0</v>
      </c>
      <c r="P243" s="145">
        <f t="shared" si="45"/>
        <v>0</v>
      </c>
      <c r="Q243" s="142" t="e">
        <f t="shared" si="47"/>
        <v>#DIV/0!</v>
      </c>
      <c r="R243" s="43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9"/>
      <c r="DD243" s="9"/>
      <c r="DE243" s="9"/>
      <c r="DF243" s="9"/>
      <c r="DG243" s="9"/>
      <c r="DH243" s="9"/>
      <c r="DI243" s="9"/>
      <c r="DJ243" s="9"/>
      <c r="DK243" s="9"/>
      <c r="DL243" s="9"/>
      <c r="DM243" s="9"/>
      <c r="DN243" s="9"/>
      <c r="DO243" s="9"/>
      <c r="DP243" s="9"/>
      <c r="DQ243" s="9"/>
      <c r="DR243" s="9"/>
      <c r="DS243" s="9"/>
      <c r="DT243" s="9"/>
      <c r="DU243" s="9"/>
      <c r="DV243" s="9"/>
      <c r="DW243" s="9"/>
      <c r="DX243" s="9"/>
      <c r="DY243" s="9"/>
      <c r="DZ243" s="9"/>
      <c r="EA243" s="9"/>
      <c r="EB243" s="9"/>
      <c r="EC243" s="9"/>
      <c r="ED243" s="9"/>
      <c r="EE243" s="9"/>
      <c r="EF243" s="9"/>
      <c r="EG243" s="9"/>
      <c r="EH243" s="9"/>
      <c r="EI243" s="9"/>
      <c r="EJ243" s="9"/>
      <c r="EK243" s="9"/>
      <c r="EL243" s="9"/>
      <c r="EM243" s="9"/>
      <c r="EN243" s="9"/>
      <c r="EO243" s="9"/>
      <c r="EP243" s="9"/>
      <c r="EQ243" s="9"/>
      <c r="ER243" s="9"/>
      <c r="ES243" s="9"/>
      <c r="ET243" s="9"/>
      <c r="EU243" s="9"/>
      <c r="EV243" s="9"/>
      <c r="EW243" s="9"/>
      <c r="EX243" s="9"/>
    </row>
    <row r="244" spans="1:154" ht="20.25" x14ac:dyDescent="0.2">
      <c r="A244" s="88"/>
      <c r="B244" s="89"/>
      <c r="C244" s="89"/>
      <c r="D244" s="89">
        <v>57</v>
      </c>
      <c r="E244" s="89"/>
      <c r="F244" s="89"/>
      <c r="G244" s="138" t="s">
        <v>78</v>
      </c>
      <c r="H244" s="139">
        <f>H246</f>
        <v>0</v>
      </c>
      <c r="I244" s="139">
        <f>I246</f>
        <v>0</v>
      </c>
      <c r="J244" s="143">
        <f t="shared" si="48"/>
        <v>0</v>
      </c>
      <c r="K244" s="140" t="e">
        <f>ROUND(I244/H244*100,2)</f>
        <v>#DIV/0!</v>
      </c>
      <c r="L244" s="139">
        <f>L246</f>
        <v>0</v>
      </c>
      <c r="M244" s="121">
        <f>M246</f>
        <v>0</v>
      </c>
      <c r="N244" s="139">
        <f>N246</f>
        <v>0</v>
      </c>
      <c r="O244" s="141">
        <f>O246</f>
        <v>0</v>
      </c>
      <c r="P244" s="141">
        <f t="shared" si="45"/>
        <v>0</v>
      </c>
      <c r="Q244" s="142" t="e">
        <f t="shared" si="47"/>
        <v>#DIV/0!</v>
      </c>
      <c r="R244" s="43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9"/>
      <c r="DD244" s="9"/>
      <c r="DE244" s="9"/>
      <c r="DF244" s="9"/>
      <c r="DG244" s="9"/>
      <c r="DH244" s="9"/>
      <c r="DI244" s="9"/>
      <c r="DJ244" s="9"/>
      <c r="DK244" s="9"/>
      <c r="DL244" s="9"/>
      <c r="DM244" s="9"/>
      <c r="DN244" s="9"/>
      <c r="DO244" s="9"/>
      <c r="DP244" s="9"/>
      <c r="DQ244" s="9"/>
      <c r="DR244" s="9"/>
      <c r="DS244" s="9"/>
      <c r="DT244" s="9"/>
      <c r="DU244" s="9"/>
      <c r="DV244" s="9"/>
      <c r="DW244" s="9"/>
      <c r="DX244" s="9"/>
      <c r="DY244" s="9"/>
      <c r="DZ244" s="9"/>
      <c r="EA244" s="9"/>
      <c r="EB244" s="9"/>
      <c r="EC244" s="9"/>
      <c r="ED244" s="9"/>
      <c r="EE244" s="9"/>
      <c r="EF244" s="9"/>
      <c r="EG244" s="9"/>
      <c r="EH244" s="9"/>
      <c r="EI244" s="9"/>
      <c r="EJ244" s="9"/>
      <c r="EK244" s="9"/>
      <c r="EL244" s="9"/>
      <c r="EM244" s="9"/>
      <c r="EN244" s="9"/>
      <c r="EO244" s="9"/>
      <c r="EP244" s="9"/>
      <c r="EQ244" s="9"/>
      <c r="ER244" s="9"/>
      <c r="ES244" s="9"/>
      <c r="ET244" s="9"/>
      <c r="EU244" s="9"/>
      <c r="EV244" s="9"/>
      <c r="EW244" s="9"/>
      <c r="EX244" s="9"/>
    </row>
    <row r="245" spans="1:154" ht="20.25" x14ac:dyDescent="0.2">
      <c r="A245" s="88"/>
      <c r="B245" s="89"/>
      <c r="C245" s="89"/>
      <c r="D245" s="89"/>
      <c r="E245" s="89"/>
      <c r="F245" s="89"/>
      <c r="G245" s="101" t="s">
        <v>99</v>
      </c>
      <c r="H245" s="164"/>
      <c r="I245" s="164"/>
      <c r="J245" s="143">
        <f t="shared" si="48"/>
        <v>0</v>
      </c>
      <c r="K245" s="140"/>
      <c r="L245" s="164"/>
      <c r="M245" s="165"/>
      <c r="N245" s="164"/>
      <c r="O245" s="145"/>
      <c r="P245" s="145">
        <f t="shared" si="45"/>
        <v>0</v>
      </c>
      <c r="Q245" s="142"/>
      <c r="R245" s="43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9"/>
      <c r="DD245" s="9"/>
      <c r="DE245" s="9"/>
      <c r="DF245" s="9"/>
      <c r="DG245" s="9"/>
      <c r="DH245" s="9"/>
      <c r="DI245" s="9"/>
      <c r="DJ245" s="9"/>
      <c r="DK245" s="9"/>
      <c r="DL245" s="9"/>
      <c r="DM245" s="9"/>
      <c r="DN245" s="9"/>
      <c r="DO245" s="9"/>
      <c r="DP245" s="9"/>
      <c r="DQ245" s="9"/>
      <c r="DR245" s="9"/>
      <c r="DS245" s="9"/>
      <c r="DT245" s="9"/>
      <c r="DU245" s="9"/>
      <c r="DV245" s="9"/>
      <c r="DW245" s="9"/>
      <c r="DX245" s="9"/>
      <c r="DY245" s="9"/>
      <c r="DZ245" s="9"/>
      <c r="EA245" s="9"/>
      <c r="EB245" s="9"/>
      <c r="EC245" s="9"/>
      <c r="ED245" s="9"/>
      <c r="EE245" s="9"/>
      <c r="EF245" s="9"/>
      <c r="EG245" s="9"/>
      <c r="EH245" s="9"/>
      <c r="EI245" s="9"/>
      <c r="EJ245" s="9"/>
      <c r="EK245" s="9"/>
      <c r="EL245" s="9"/>
      <c r="EM245" s="9"/>
      <c r="EN245" s="9"/>
      <c r="EO245" s="9"/>
      <c r="EP245" s="9"/>
      <c r="EQ245" s="9"/>
      <c r="ER245" s="9"/>
      <c r="ES245" s="9"/>
      <c r="ET245" s="9"/>
      <c r="EU245" s="9"/>
      <c r="EV245" s="9"/>
      <c r="EW245" s="9"/>
      <c r="EX245" s="9"/>
    </row>
    <row r="246" spans="1:154" ht="20.25" x14ac:dyDescent="0.2">
      <c r="A246" s="88"/>
      <c r="B246" s="89"/>
      <c r="C246" s="89"/>
      <c r="D246" s="89"/>
      <c r="E246" s="89" t="s">
        <v>30</v>
      </c>
      <c r="F246" s="89"/>
      <c r="G246" s="101" t="s">
        <v>100</v>
      </c>
      <c r="H246" s="139">
        <f>H248+H247</f>
        <v>0</v>
      </c>
      <c r="I246" s="139">
        <f>I248+I247</f>
        <v>0</v>
      </c>
      <c r="J246" s="143">
        <f t="shared" si="48"/>
        <v>0</v>
      </c>
      <c r="K246" s="140" t="e">
        <f>ROUND(I246/H246*100,2)</f>
        <v>#DIV/0!</v>
      </c>
      <c r="L246" s="139">
        <f>L248+L247</f>
        <v>0</v>
      </c>
      <c r="M246" s="121">
        <f>M248+M247</f>
        <v>0</v>
      </c>
      <c r="N246" s="139">
        <f>N248+N247</f>
        <v>0</v>
      </c>
      <c r="O246" s="141">
        <f>O248+O247</f>
        <v>0</v>
      </c>
      <c r="P246" s="141">
        <f t="shared" si="45"/>
        <v>0</v>
      </c>
      <c r="Q246" s="142" t="e">
        <f t="shared" si="47"/>
        <v>#DIV/0!</v>
      </c>
      <c r="R246" s="43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9"/>
      <c r="DD246" s="9"/>
      <c r="DE246" s="9"/>
      <c r="DF246" s="9"/>
      <c r="DG246" s="9"/>
      <c r="DH246" s="9"/>
      <c r="DI246" s="9"/>
      <c r="DJ246" s="9"/>
      <c r="DK246" s="9"/>
      <c r="DL246" s="9"/>
      <c r="DM246" s="9"/>
      <c r="DN246" s="9"/>
      <c r="DO246" s="9"/>
      <c r="DP246" s="9"/>
      <c r="DQ246" s="9"/>
      <c r="DR246" s="9"/>
      <c r="DS246" s="9"/>
      <c r="DT246" s="9"/>
      <c r="DU246" s="9"/>
      <c r="DV246" s="9"/>
      <c r="DW246" s="9"/>
      <c r="DX246" s="9"/>
      <c r="DY246" s="9"/>
      <c r="DZ246" s="9"/>
      <c r="EA246" s="9"/>
      <c r="EB246" s="9"/>
      <c r="EC246" s="9"/>
      <c r="ED246" s="9"/>
      <c r="EE246" s="9"/>
      <c r="EF246" s="9"/>
      <c r="EG246" s="9"/>
      <c r="EH246" s="9"/>
      <c r="EI246" s="9"/>
      <c r="EJ246" s="9"/>
      <c r="EK246" s="9"/>
      <c r="EL246" s="9"/>
      <c r="EM246" s="9"/>
      <c r="EN246" s="9"/>
      <c r="EO246" s="9"/>
      <c r="EP246" s="9"/>
      <c r="EQ246" s="9"/>
      <c r="ER246" s="9"/>
      <c r="ES246" s="9"/>
      <c r="ET246" s="9"/>
      <c r="EU246" s="9"/>
      <c r="EV246" s="9"/>
      <c r="EW246" s="9"/>
      <c r="EX246" s="9"/>
    </row>
    <row r="247" spans="1:154" ht="20.25" hidden="1" x14ac:dyDescent="0.2">
      <c r="A247" s="100"/>
      <c r="B247" s="99"/>
      <c r="C247" s="99"/>
      <c r="D247" s="99"/>
      <c r="E247" s="99"/>
      <c r="F247" s="99" t="s">
        <v>32</v>
      </c>
      <c r="G247" s="103" t="s">
        <v>287</v>
      </c>
      <c r="H247" s="143"/>
      <c r="I247" s="143"/>
      <c r="J247" s="143">
        <f t="shared" si="48"/>
        <v>0</v>
      </c>
      <c r="K247" s="140"/>
      <c r="L247" s="143"/>
      <c r="M247" s="144"/>
      <c r="N247" s="143"/>
      <c r="O247" s="145">
        <f t="shared" ref="O247:O248" si="59">M247+N247</f>
        <v>0</v>
      </c>
      <c r="P247" s="145">
        <f t="shared" si="45"/>
        <v>0</v>
      </c>
      <c r="Q247" s="142"/>
      <c r="R247" s="43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9"/>
      <c r="DD247" s="9"/>
      <c r="DE247" s="9"/>
      <c r="DF247" s="9"/>
      <c r="DG247" s="9"/>
      <c r="DH247" s="9"/>
      <c r="DI247" s="9"/>
      <c r="DJ247" s="9"/>
      <c r="DK247" s="9"/>
      <c r="DL247" s="9"/>
      <c r="DM247" s="9"/>
      <c r="DN247" s="9"/>
      <c r="DO247" s="9"/>
      <c r="DP247" s="9"/>
      <c r="DQ247" s="9"/>
      <c r="DR247" s="9"/>
      <c r="DS247" s="9"/>
      <c r="DT247" s="9"/>
      <c r="DU247" s="9"/>
      <c r="DV247" s="9"/>
      <c r="DW247" s="9"/>
      <c r="DX247" s="9"/>
      <c r="DY247" s="9"/>
      <c r="DZ247" s="9"/>
      <c r="EA247" s="9"/>
      <c r="EB247" s="9"/>
      <c r="EC247" s="9"/>
      <c r="ED247" s="9"/>
      <c r="EE247" s="9"/>
      <c r="EF247" s="9"/>
      <c r="EG247" s="9"/>
      <c r="EH247" s="9"/>
      <c r="EI247" s="9"/>
      <c r="EJ247" s="9"/>
      <c r="EK247" s="9"/>
      <c r="EL247" s="9"/>
      <c r="EM247" s="9"/>
      <c r="EN247" s="9"/>
      <c r="EO247" s="9"/>
      <c r="EP247" s="9"/>
      <c r="EQ247" s="9"/>
      <c r="ER247" s="9"/>
      <c r="ES247" s="9"/>
      <c r="ET247" s="9"/>
      <c r="EU247" s="9"/>
      <c r="EV247" s="9"/>
      <c r="EW247" s="9"/>
      <c r="EX247" s="9"/>
    </row>
    <row r="248" spans="1:154" ht="20.25" x14ac:dyDescent="0.2">
      <c r="A248" s="100"/>
      <c r="B248" s="99"/>
      <c r="C248" s="99"/>
      <c r="D248" s="99"/>
      <c r="E248" s="99"/>
      <c r="F248" s="99" t="s">
        <v>30</v>
      </c>
      <c r="G248" s="103" t="s">
        <v>102</v>
      </c>
      <c r="H248" s="143"/>
      <c r="I248" s="143"/>
      <c r="J248" s="143">
        <f t="shared" si="48"/>
        <v>0</v>
      </c>
      <c r="K248" s="140" t="e">
        <f>ROUND(I248/H248*100,2)</f>
        <v>#DIV/0!</v>
      </c>
      <c r="L248" s="143"/>
      <c r="M248" s="144"/>
      <c r="N248" s="143"/>
      <c r="O248" s="145">
        <f t="shared" si="59"/>
        <v>0</v>
      </c>
      <c r="P248" s="145">
        <f t="shared" si="45"/>
        <v>0</v>
      </c>
      <c r="Q248" s="142" t="e">
        <f t="shared" ref="Q248:Q303" si="60">ROUND(O248/L248*100,2)</f>
        <v>#DIV/0!</v>
      </c>
      <c r="R248" s="43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9"/>
      <c r="DD248" s="9"/>
      <c r="DE248" s="9"/>
      <c r="DF248" s="9"/>
      <c r="DG248" s="9"/>
      <c r="DH248" s="9"/>
      <c r="DI248" s="9"/>
      <c r="DJ248" s="9"/>
      <c r="DK248" s="9"/>
      <c r="DL248" s="9"/>
      <c r="DM248" s="9"/>
      <c r="DN248" s="9"/>
      <c r="DO248" s="9"/>
      <c r="DP248" s="9"/>
      <c r="DQ248" s="9"/>
      <c r="DR248" s="9"/>
      <c r="DS248" s="9"/>
      <c r="DT248" s="9"/>
      <c r="DU248" s="9"/>
      <c r="DV248" s="9"/>
      <c r="DW248" s="9"/>
      <c r="DX248" s="9"/>
      <c r="DY248" s="9"/>
      <c r="DZ248" s="9"/>
      <c r="EA248" s="9"/>
      <c r="EB248" s="9"/>
      <c r="EC248" s="9"/>
      <c r="ED248" s="9"/>
      <c r="EE248" s="9"/>
      <c r="EF248" s="9"/>
      <c r="EG248" s="9"/>
      <c r="EH248" s="9"/>
      <c r="EI248" s="9"/>
      <c r="EJ248" s="9"/>
      <c r="EK248" s="9"/>
      <c r="EL248" s="9"/>
      <c r="EM248" s="9"/>
      <c r="EN248" s="9"/>
      <c r="EO248" s="9"/>
      <c r="EP248" s="9"/>
      <c r="EQ248" s="9"/>
      <c r="ER248" s="9"/>
      <c r="ES248" s="9"/>
      <c r="ET248" s="9"/>
      <c r="EU248" s="9"/>
      <c r="EV248" s="9"/>
      <c r="EW248" s="9"/>
      <c r="EX248" s="9"/>
    </row>
    <row r="249" spans="1:154" ht="20.25" x14ac:dyDescent="0.2">
      <c r="A249" s="88"/>
      <c r="B249" s="89"/>
      <c r="C249" s="89"/>
      <c r="D249" s="89" t="s">
        <v>105</v>
      </c>
      <c r="E249" s="89"/>
      <c r="F249" s="89"/>
      <c r="G249" s="138" t="s">
        <v>83</v>
      </c>
      <c r="H249" s="139">
        <f>H250</f>
        <v>0</v>
      </c>
      <c r="I249" s="139">
        <f>I250</f>
        <v>0</v>
      </c>
      <c r="J249" s="143">
        <f t="shared" si="48"/>
        <v>0</v>
      </c>
      <c r="K249" s="140"/>
      <c r="L249" s="139">
        <f>L250</f>
        <v>0</v>
      </c>
      <c r="M249" s="121">
        <f>M250</f>
        <v>0</v>
      </c>
      <c r="N249" s="139">
        <f>N250</f>
        <v>0</v>
      </c>
      <c r="O249" s="141">
        <f>O250</f>
        <v>0</v>
      </c>
      <c r="P249" s="141">
        <f t="shared" si="45"/>
        <v>0</v>
      </c>
      <c r="Q249" s="142"/>
      <c r="R249" s="43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9"/>
      <c r="DD249" s="9"/>
      <c r="DE249" s="9"/>
      <c r="DF249" s="9"/>
      <c r="DG249" s="9"/>
      <c r="DH249" s="9"/>
      <c r="DI249" s="9"/>
      <c r="DJ249" s="9"/>
      <c r="DK249" s="9"/>
      <c r="DL249" s="9"/>
      <c r="DM249" s="9"/>
      <c r="DN249" s="9"/>
      <c r="DO249" s="9"/>
      <c r="DP249" s="9"/>
      <c r="DQ249" s="9"/>
      <c r="DR249" s="9"/>
      <c r="DS249" s="9"/>
      <c r="DT249" s="9"/>
      <c r="DU249" s="9"/>
      <c r="DV249" s="9"/>
      <c r="DW249" s="9"/>
      <c r="DX249" s="9"/>
      <c r="DY249" s="9"/>
      <c r="DZ249" s="9"/>
      <c r="EA249" s="9"/>
      <c r="EB249" s="9"/>
      <c r="EC249" s="9"/>
      <c r="ED249" s="9"/>
      <c r="EE249" s="9"/>
      <c r="EF249" s="9"/>
      <c r="EG249" s="9"/>
      <c r="EH249" s="9"/>
      <c r="EI249" s="9"/>
      <c r="EJ249" s="9"/>
      <c r="EK249" s="9"/>
      <c r="EL249" s="9"/>
      <c r="EM249" s="9"/>
      <c r="EN249" s="9"/>
      <c r="EO249" s="9"/>
      <c r="EP249" s="9"/>
      <c r="EQ249" s="9"/>
      <c r="ER249" s="9"/>
      <c r="ES249" s="9"/>
      <c r="ET249" s="9"/>
      <c r="EU249" s="9"/>
      <c r="EV249" s="9"/>
      <c r="EW249" s="9"/>
      <c r="EX249" s="9"/>
    </row>
    <row r="250" spans="1:154" ht="20.25" x14ac:dyDescent="0.2">
      <c r="A250" s="88"/>
      <c r="B250" s="89"/>
      <c r="C250" s="89"/>
      <c r="D250" s="89">
        <v>71</v>
      </c>
      <c r="E250" s="89"/>
      <c r="F250" s="89"/>
      <c r="G250" s="138" t="s">
        <v>157</v>
      </c>
      <c r="H250" s="139">
        <f>H251+H256</f>
        <v>0</v>
      </c>
      <c r="I250" s="139">
        <f>I251+I256</f>
        <v>0</v>
      </c>
      <c r="J250" s="143">
        <f t="shared" si="48"/>
        <v>0</v>
      </c>
      <c r="K250" s="140"/>
      <c r="L250" s="139">
        <f>L251+L256</f>
        <v>0</v>
      </c>
      <c r="M250" s="121">
        <f>M251+M256</f>
        <v>0</v>
      </c>
      <c r="N250" s="139">
        <f>N251+N256</f>
        <v>0</v>
      </c>
      <c r="O250" s="141">
        <f>O251+O256</f>
        <v>0</v>
      </c>
      <c r="P250" s="141">
        <f t="shared" si="45"/>
        <v>0</v>
      </c>
      <c r="Q250" s="142"/>
      <c r="R250" s="43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9"/>
      <c r="DD250" s="9"/>
      <c r="DE250" s="9"/>
      <c r="DF250" s="9"/>
      <c r="DG250" s="9"/>
      <c r="DH250" s="9"/>
      <c r="DI250" s="9"/>
      <c r="DJ250" s="9"/>
      <c r="DK250" s="9"/>
      <c r="DL250" s="9"/>
      <c r="DM250" s="9"/>
      <c r="DN250" s="9"/>
      <c r="DO250" s="9"/>
      <c r="DP250" s="9"/>
      <c r="DQ250" s="9"/>
      <c r="DR250" s="9"/>
      <c r="DS250" s="9"/>
      <c r="DT250" s="9"/>
      <c r="DU250" s="9"/>
      <c r="DV250" s="9"/>
      <c r="DW250" s="9"/>
      <c r="DX250" s="9"/>
      <c r="DY250" s="9"/>
      <c r="DZ250" s="9"/>
      <c r="EA250" s="9"/>
      <c r="EB250" s="9"/>
      <c r="EC250" s="9"/>
      <c r="ED250" s="9"/>
      <c r="EE250" s="9"/>
      <c r="EF250" s="9"/>
      <c r="EG250" s="9"/>
      <c r="EH250" s="9"/>
      <c r="EI250" s="9"/>
      <c r="EJ250" s="9"/>
      <c r="EK250" s="9"/>
      <c r="EL250" s="9"/>
      <c r="EM250" s="9"/>
      <c r="EN250" s="9"/>
      <c r="EO250" s="9"/>
      <c r="EP250" s="9"/>
      <c r="EQ250" s="9"/>
      <c r="ER250" s="9"/>
      <c r="ES250" s="9"/>
      <c r="ET250" s="9"/>
      <c r="EU250" s="9"/>
      <c r="EV250" s="9"/>
      <c r="EW250" s="9"/>
      <c r="EX250" s="9"/>
    </row>
    <row r="251" spans="1:154" ht="20.25" x14ac:dyDescent="0.2">
      <c r="A251" s="88"/>
      <c r="B251" s="89"/>
      <c r="C251" s="89"/>
      <c r="D251" s="89"/>
      <c r="E251" s="89" t="s">
        <v>32</v>
      </c>
      <c r="F251" s="89"/>
      <c r="G251" s="101" t="s">
        <v>158</v>
      </c>
      <c r="H251" s="139">
        <f>H252+H253+H254+H255</f>
        <v>0</v>
      </c>
      <c r="I251" s="139">
        <f>I252+I253+I254+I255</f>
        <v>0</v>
      </c>
      <c r="J251" s="143">
        <f t="shared" si="48"/>
        <v>0</v>
      </c>
      <c r="K251" s="140"/>
      <c r="L251" s="139">
        <f>L252+L253+L254+L255</f>
        <v>0</v>
      </c>
      <c r="M251" s="121">
        <f>M252+M253+M254+M255</f>
        <v>0</v>
      </c>
      <c r="N251" s="139">
        <f>N252+N253+N254+N255</f>
        <v>0</v>
      </c>
      <c r="O251" s="141">
        <f>O252+O253+O254+O255</f>
        <v>0</v>
      </c>
      <c r="P251" s="141">
        <f t="shared" si="45"/>
        <v>0</v>
      </c>
      <c r="Q251" s="142"/>
      <c r="R251" s="43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9"/>
      <c r="DD251" s="9"/>
      <c r="DE251" s="9"/>
      <c r="DF251" s="9"/>
      <c r="DG251" s="9"/>
      <c r="DH251" s="9"/>
      <c r="DI251" s="9"/>
      <c r="DJ251" s="9"/>
      <c r="DK251" s="9"/>
      <c r="DL251" s="9"/>
      <c r="DM251" s="9"/>
      <c r="DN251" s="9"/>
      <c r="DO251" s="9"/>
      <c r="DP251" s="9"/>
      <c r="DQ251" s="9"/>
      <c r="DR251" s="9"/>
      <c r="DS251" s="9"/>
      <c r="DT251" s="9"/>
      <c r="DU251" s="9"/>
      <c r="DV251" s="9"/>
      <c r="DW251" s="9"/>
      <c r="DX251" s="9"/>
      <c r="DY251" s="9"/>
      <c r="DZ251" s="9"/>
      <c r="EA251" s="9"/>
      <c r="EB251" s="9"/>
      <c r="EC251" s="9"/>
      <c r="ED251" s="9"/>
      <c r="EE251" s="9"/>
      <c r="EF251" s="9"/>
      <c r="EG251" s="9"/>
      <c r="EH251" s="9"/>
      <c r="EI251" s="9"/>
      <c r="EJ251" s="9"/>
      <c r="EK251" s="9"/>
      <c r="EL251" s="9"/>
      <c r="EM251" s="9"/>
      <c r="EN251" s="9"/>
      <c r="EO251" s="9"/>
      <c r="EP251" s="9"/>
      <c r="EQ251" s="9"/>
      <c r="ER251" s="9"/>
      <c r="ES251" s="9"/>
      <c r="ET251" s="9"/>
      <c r="EU251" s="9"/>
      <c r="EV251" s="9"/>
      <c r="EW251" s="9"/>
      <c r="EX251" s="9"/>
    </row>
    <row r="252" spans="1:154" ht="20.25" hidden="1" x14ac:dyDescent="0.2">
      <c r="A252" s="100"/>
      <c r="B252" s="99"/>
      <c r="C252" s="99"/>
      <c r="D252" s="99"/>
      <c r="E252" s="99"/>
      <c r="F252" s="99" t="s">
        <v>32</v>
      </c>
      <c r="G252" s="103" t="s">
        <v>367</v>
      </c>
      <c r="H252" s="143"/>
      <c r="I252" s="143"/>
      <c r="J252" s="143">
        <f t="shared" si="48"/>
        <v>0</v>
      </c>
      <c r="K252" s="140"/>
      <c r="L252" s="143"/>
      <c r="M252" s="144"/>
      <c r="N252" s="143"/>
      <c r="O252" s="145">
        <f t="shared" ref="O252:O257" si="61">M252+N252</f>
        <v>0</v>
      </c>
      <c r="P252" s="145">
        <f t="shared" si="45"/>
        <v>0</v>
      </c>
      <c r="Q252" s="142"/>
      <c r="R252" s="43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9"/>
      <c r="DD252" s="9"/>
      <c r="DE252" s="9"/>
      <c r="DF252" s="9"/>
      <c r="DG252" s="9"/>
      <c r="DH252" s="9"/>
      <c r="DI252" s="9"/>
      <c r="DJ252" s="9"/>
      <c r="DK252" s="9"/>
      <c r="DL252" s="9"/>
      <c r="DM252" s="9"/>
      <c r="DN252" s="9"/>
      <c r="DO252" s="9"/>
      <c r="DP252" s="9"/>
      <c r="DQ252" s="9"/>
      <c r="DR252" s="9"/>
      <c r="DS252" s="9"/>
      <c r="DT252" s="9"/>
      <c r="DU252" s="9"/>
      <c r="DV252" s="9"/>
      <c r="DW252" s="9"/>
      <c r="DX252" s="9"/>
      <c r="DY252" s="9"/>
      <c r="DZ252" s="9"/>
      <c r="EA252" s="9"/>
      <c r="EB252" s="9"/>
      <c r="EC252" s="9"/>
      <c r="ED252" s="9"/>
      <c r="EE252" s="9"/>
      <c r="EF252" s="9"/>
      <c r="EG252" s="9"/>
      <c r="EH252" s="9"/>
      <c r="EI252" s="9"/>
      <c r="EJ252" s="9"/>
      <c r="EK252" s="9"/>
      <c r="EL252" s="9"/>
      <c r="EM252" s="9"/>
      <c r="EN252" s="9"/>
      <c r="EO252" s="9"/>
      <c r="EP252" s="9"/>
      <c r="EQ252" s="9"/>
      <c r="ER252" s="9"/>
      <c r="ES252" s="9"/>
      <c r="ET252" s="9"/>
      <c r="EU252" s="9"/>
      <c r="EV252" s="9"/>
      <c r="EW252" s="9"/>
      <c r="EX252" s="9"/>
    </row>
    <row r="253" spans="1:154" ht="20.25" x14ac:dyDescent="0.2">
      <c r="A253" s="100"/>
      <c r="B253" s="99"/>
      <c r="C253" s="99"/>
      <c r="D253" s="99"/>
      <c r="E253" s="99"/>
      <c r="F253" s="99" t="s">
        <v>30</v>
      </c>
      <c r="G253" s="103" t="s">
        <v>159</v>
      </c>
      <c r="H253" s="143"/>
      <c r="I253" s="143"/>
      <c r="J253" s="143">
        <f t="shared" si="48"/>
        <v>0</v>
      </c>
      <c r="K253" s="140"/>
      <c r="L253" s="143"/>
      <c r="M253" s="144"/>
      <c r="N253" s="143"/>
      <c r="O253" s="145">
        <f t="shared" si="61"/>
        <v>0</v>
      </c>
      <c r="P253" s="145">
        <f t="shared" si="45"/>
        <v>0</v>
      </c>
      <c r="Q253" s="142"/>
      <c r="R253" s="43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9"/>
      <c r="DD253" s="9"/>
      <c r="DE253" s="9"/>
      <c r="DF253" s="9"/>
      <c r="DG253" s="9"/>
      <c r="DH253" s="9"/>
      <c r="DI253" s="9"/>
      <c r="DJ253" s="9"/>
      <c r="DK253" s="9"/>
      <c r="DL253" s="9"/>
      <c r="DM253" s="9"/>
      <c r="DN253" s="9"/>
      <c r="DO253" s="9"/>
      <c r="DP253" s="9"/>
      <c r="DQ253" s="9"/>
      <c r="DR253" s="9"/>
      <c r="DS253" s="9"/>
      <c r="DT253" s="9"/>
      <c r="DU253" s="9"/>
      <c r="DV253" s="9"/>
      <c r="DW253" s="9"/>
      <c r="DX253" s="9"/>
      <c r="DY253" s="9"/>
      <c r="DZ253" s="9"/>
      <c r="EA253" s="9"/>
      <c r="EB253" s="9"/>
      <c r="EC253" s="9"/>
      <c r="ED253" s="9"/>
      <c r="EE253" s="9"/>
      <c r="EF253" s="9"/>
      <c r="EG253" s="9"/>
      <c r="EH253" s="9"/>
      <c r="EI253" s="9"/>
      <c r="EJ253" s="9"/>
      <c r="EK253" s="9"/>
      <c r="EL253" s="9"/>
      <c r="EM253" s="9"/>
      <c r="EN253" s="9"/>
      <c r="EO253" s="9"/>
      <c r="EP253" s="9"/>
      <c r="EQ253" s="9"/>
      <c r="ER253" s="9"/>
      <c r="ES253" s="9"/>
      <c r="ET253" s="9"/>
      <c r="EU253" s="9"/>
      <c r="EV253" s="9"/>
      <c r="EW253" s="9"/>
      <c r="EX253" s="9"/>
    </row>
    <row r="254" spans="1:154" ht="40.5" x14ac:dyDescent="0.2">
      <c r="A254" s="100"/>
      <c r="B254" s="99"/>
      <c r="C254" s="99"/>
      <c r="D254" s="99"/>
      <c r="E254" s="99"/>
      <c r="F254" s="99" t="s">
        <v>43</v>
      </c>
      <c r="G254" s="103" t="s">
        <v>160</v>
      </c>
      <c r="H254" s="143"/>
      <c r="I254" s="143"/>
      <c r="J254" s="143">
        <f t="shared" si="48"/>
        <v>0</v>
      </c>
      <c r="K254" s="140"/>
      <c r="L254" s="143"/>
      <c r="M254" s="144"/>
      <c r="N254" s="143"/>
      <c r="O254" s="145">
        <f t="shared" si="61"/>
        <v>0</v>
      </c>
      <c r="P254" s="145">
        <f t="shared" si="45"/>
        <v>0</v>
      </c>
      <c r="Q254" s="142"/>
      <c r="R254" s="43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9"/>
      <c r="DD254" s="9"/>
      <c r="DE254" s="9"/>
      <c r="DF254" s="9"/>
      <c r="DG254" s="9"/>
      <c r="DH254" s="9"/>
      <c r="DI254" s="9"/>
      <c r="DJ254" s="9"/>
      <c r="DK254" s="9"/>
      <c r="DL254" s="9"/>
      <c r="DM254" s="9"/>
      <c r="DN254" s="9"/>
      <c r="DO254" s="9"/>
      <c r="DP254" s="9"/>
      <c r="DQ254" s="9"/>
      <c r="DR254" s="9"/>
      <c r="DS254" s="9"/>
      <c r="DT254" s="9"/>
      <c r="DU254" s="9"/>
      <c r="DV254" s="9"/>
      <c r="DW254" s="9"/>
      <c r="DX254" s="9"/>
      <c r="DY254" s="9"/>
      <c r="DZ254" s="9"/>
      <c r="EA254" s="9"/>
      <c r="EB254" s="9"/>
      <c r="EC254" s="9"/>
      <c r="ED254" s="9"/>
      <c r="EE254" s="9"/>
      <c r="EF254" s="9"/>
      <c r="EG254" s="9"/>
      <c r="EH254" s="9"/>
      <c r="EI254" s="9"/>
      <c r="EJ254" s="9"/>
      <c r="EK254" s="9"/>
      <c r="EL254" s="9"/>
      <c r="EM254" s="9"/>
      <c r="EN254" s="9"/>
      <c r="EO254" s="9"/>
      <c r="EP254" s="9"/>
      <c r="EQ254" s="9"/>
      <c r="ER254" s="9"/>
      <c r="ES254" s="9"/>
      <c r="ET254" s="9"/>
      <c r="EU254" s="9"/>
      <c r="EV254" s="9"/>
      <c r="EW254" s="9"/>
      <c r="EX254" s="9"/>
    </row>
    <row r="255" spans="1:154" s="29" customFormat="1" ht="20.25" hidden="1" x14ac:dyDescent="0.2">
      <c r="A255" s="166"/>
      <c r="B255" s="167"/>
      <c r="C255" s="167"/>
      <c r="D255" s="167"/>
      <c r="E255" s="167"/>
      <c r="F255" s="167" t="s">
        <v>90</v>
      </c>
      <c r="G255" s="168" t="s">
        <v>365</v>
      </c>
      <c r="H255" s="143"/>
      <c r="I255" s="143"/>
      <c r="J255" s="143">
        <f t="shared" si="48"/>
        <v>0</v>
      </c>
      <c r="K255" s="140"/>
      <c r="L255" s="143"/>
      <c r="M255" s="144"/>
      <c r="N255" s="143"/>
      <c r="O255" s="145">
        <f t="shared" si="61"/>
        <v>0</v>
      </c>
      <c r="P255" s="145">
        <f t="shared" si="45"/>
        <v>0</v>
      </c>
      <c r="Q255" s="142"/>
      <c r="R255" s="46"/>
      <c r="S255" s="26"/>
      <c r="T255" s="14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27"/>
      <c r="BH255" s="27"/>
      <c r="BI255" s="27"/>
      <c r="BJ255" s="27"/>
      <c r="BK255" s="27"/>
      <c r="BL255" s="27"/>
      <c r="BM255" s="27"/>
      <c r="BN255" s="27"/>
      <c r="BO255" s="27"/>
      <c r="BP255" s="27"/>
      <c r="BQ255" s="27"/>
      <c r="BR255" s="27"/>
      <c r="BS255" s="27"/>
      <c r="BT255" s="27"/>
      <c r="BU255" s="27"/>
      <c r="BV255" s="27"/>
      <c r="BW255" s="27"/>
      <c r="BX255" s="27"/>
      <c r="BY255" s="27"/>
      <c r="BZ255" s="27"/>
      <c r="CA255" s="27"/>
      <c r="CB255" s="27"/>
      <c r="CC255" s="27"/>
      <c r="CD255" s="27"/>
      <c r="CE255" s="27"/>
      <c r="CF255" s="27"/>
      <c r="CG255" s="27"/>
      <c r="CH255" s="27"/>
      <c r="CI255" s="27"/>
      <c r="CJ255" s="27"/>
      <c r="CK255" s="27"/>
      <c r="CL255" s="27"/>
      <c r="CM255" s="27"/>
      <c r="CN255" s="27"/>
      <c r="CO255" s="27"/>
      <c r="CP255" s="27"/>
      <c r="CQ255" s="27"/>
      <c r="CR255" s="27"/>
      <c r="CS255" s="27"/>
      <c r="CT255" s="27"/>
      <c r="CU255" s="27"/>
      <c r="CV255" s="27"/>
      <c r="CW255" s="27"/>
      <c r="CX255" s="27"/>
      <c r="CY255" s="27"/>
      <c r="CZ255" s="27"/>
      <c r="DA255" s="27"/>
      <c r="DB255" s="27"/>
      <c r="DC255" s="28"/>
      <c r="DD255" s="28"/>
      <c r="DE255" s="28"/>
      <c r="DF255" s="28"/>
      <c r="DG255" s="28"/>
      <c r="DH255" s="28"/>
      <c r="DI255" s="28"/>
      <c r="DJ255" s="28"/>
      <c r="DK255" s="28"/>
      <c r="DL255" s="28"/>
      <c r="DM255" s="28"/>
      <c r="DN255" s="28"/>
      <c r="DO255" s="28"/>
      <c r="DP255" s="28"/>
      <c r="DQ255" s="28"/>
      <c r="DR255" s="28"/>
      <c r="DS255" s="28"/>
      <c r="DT255" s="28"/>
      <c r="DU255" s="28"/>
      <c r="DV255" s="28"/>
      <c r="DW255" s="28"/>
      <c r="DX255" s="28"/>
      <c r="DY255" s="28"/>
      <c r="DZ255" s="28"/>
      <c r="EA255" s="28"/>
      <c r="EB255" s="28"/>
      <c r="EC255" s="28"/>
      <c r="ED255" s="28"/>
      <c r="EE255" s="28"/>
      <c r="EF255" s="28"/>
      <c r="EG255" s="28"/>
      <c r="EH255" s="28"/>
      <c r="EI255" s="28"/>
      <c r="EJ255" s="28"/>
      <c r="EK255" s="28"/>
      <c r="EL255" s="28"/>
      <c r="EM255" s="28"/>
      <c r="EN255" s="28"/>
      <c r="EO255" s="28"/>
      <c r="EP255" s="28"/>
      <c r="EQ255" s="28"/>
      <c r="ER255" s="28"/>
      <c r="ES255" s="28"/>
      <c r="ET255" s="28"/>
      <c r="EU255" s="28"/>
      <c r="EV255" s="28"/>
      <c r="EW255" s="28"/>
      <c r="EX255" s="28"/>
    </row>
    <row r="256" spans="1:154" s="29" customFormat="1" ht="20.25" x14ac:dyDescent="0.2">
      <c r="A256" s="166"/>
      <c r="B256" s="167"/>
      <c r="C256" s="167"/>
      <c r="D256" s="167"/>
      <c r="E256" s="167" t="s">
        <v>43</v>
      </c>
      <c r="F256" s="167"/>
      <c r="G256" s="168" t="s">
        <v>366</v>
      </c>
      <c r="H256" s="143"/>
      <c r="I256" s="143"/>
      <c r="J256" s="143">
        <f t="shared" si="48"/>
        <v>0</v>
      </c>
      <c r="K256" s="140"/>
      <c r="L256" s="143"/>
      <c r="M256" s="144"/>
      <c r="N256" s="143"/>
      <c r="O256" s="145">
        <f t="shared" si="61"/>
        <v>0</v>
      </c>
      <c r="P256" s="145">
        <f t="shared" si="45"/>
        <v>0</v>
      </c>
      <c r="Q256" s="142"/>
      <c r="R256" s="46"/>
      <c r="S256" s="26"/>
      <c r="T256" s="14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7"/>
      <c r="AT256" s="27"/>
      <c r="AU256" s="27"/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  <c r="BF256" s="27"/>
      <c r="BG256" s="27"/>
      <c r="BH256" s="27"/>
      <c r="BI256" s="27"/>
      <c r="BJ256" s="27"/>
      <c r="BK256" s="27"/>
      <c r="BL256" s="27"/>
      <c r="BM256" s="27"/>
      <c r="BN256" s="27"/>
      <c r="BO256" s="27"/>
      <c r="BP256" s="27"/>
      <c r="BQ256" s="27"/>
      <c r="BR256" s="27"/>
      <c r="BS256" s="27"/>
      <c r="BT256" s="27"/>
      <c r="BU256" s="27"/>
      <c r="BV256" s="27"/>
      <c r="BW256" s="27"/>
      <c r="BX256" s="27"/>
      <c r="BY256" s="27"/>
      <c r="BZ256" s="27"/>
      <c r="CA256" s="27"/>
      <c r="CB256" s="27"/>
      <c r="CC256" s="27"/>
      <c r="CD256" s="27"/>
      <c r="CE256" s="27"/>
      <c r="CF256" s="27"/>
      <c r="CG256" s="27"/>
      <c r="CH256" s="27"/>
      <c r="CI256" s="27"/>
      <c r="CJ256" s="27"/>
      <c r="CK256" s="27"/>
      <c r="CL256" s="27"/>
      <c r="CM256" s="27"/>
      <c r="CN256" s="27"/>
      <c r="CO256" s="27"/>
      <c r="CP256" s="27"/>
      <c r="CQ256" s="27"/>
      <c r="CR256" s="27"/>
      <c r="CS256" s="27"/>
      <c r="CT256" s="27"/>
      <c r="CU256" s="27"/>
      <c r="CV256" s="27"/>
      <c r="CW256" s="27"/>
      <c r="CX256" s="27"/>
      <c r="CY256" s="27"/>
      <c r="CZ256" s="27"/>
      <c r="DA256" s="27"/>
      <c r="DB256" s="27"/>
      <c r="DC256" s="28"/>
      <c r="DD256" s="28"/>
      <c r="DE256" s="28"/>
      <c r="DF256" s="28"/>
      <c r="DG256" s="28"/>
      <c r="DH256" s="28"/>
      <c r="DI256" s="28"/>
      <c r="DJ256" s="28"/>
      <c r="DK256" s="28"/>
      <c r="DL256" s="28"/>
      <c r="DM256" s="28"/>
      <c r="DN256" s="28"/>
      <c r="DO256" s="28"/>
      <c r="DP256" s="28"/>
      <c r="DQ256" s="28"/>
      <c r="DR256" s="28"/>
      <c r="DS256" s="28"/>
      <c r="DT256" s="28"/>
      <c r="DU256" s="28"/>
      <c r="DV256" s="28"/>
      <c r="DW256" s="28"/>
      <c r="DX256" s="28"/>
      <c r="DY256" s="28"/>
      <c r="DZ256" s="28"/>
      <c r="EA256" s="28"/>
      <c r="EB256" s="28"/>
      <c r="EC256" s="28"/>
      <c r="ED256" s="28"/>
      <c r="EE256" s="28"/>
      <c r="EF256" s="28"/>
      <c r="EG256" s="28"/>
      <c r="EH256" s="28"/>
      <c r="EI256" s="28"/>
      <c r="EJ256" s="28"/>
      <c r="EK256" s="28"/>
      <c r="EL256" s="28"/>
      <c r="EM256" s="28"/>
      <c r="EN256" s="28"/>
      <c r="EO256" s="28"/>
      <c r="EP256" s="28"/>
      <c r="EQ256" s="28"/>
      <c r="ER256" s="28"/>
      <c r="ES256" s="28"/>
      <c r="ET256" s="28"/>
      <c r="EU256" s="28"/>
      <c r="EV256" s="28"/>
      <c r="EW256" s="28"/>
      <c r="EX256" s="28"/>
    </row>
    <row r="257" spans="1:154" ht="20.25" x14ac:dyDescent="0.2">
      <c r="A257" s="148"/>
      <c r="B257" s="149"/>
      <c r="C257" s="149"/>
      <c r="D257" s="149">
        <v>85</v>
      </c>
      <c r="E257" s="149"/>
      <c r="F257" s="149"/>
      <c r="G257" s="169" t="s">
        <v>86</v>
      </c>
      <c r="H257" s="152"/>
      <c r="I257" s="152"/>
      <c r="J257" s="152">
        <f t="shared" si="48"/>
        <v>0</v>
      </c>
      <c r="K257" s="153"/>
      <c r="L257" s="152"/>
      <c r="M257" s="154"/>
      <c r="N257" s="152">
        <v>0</v>
      </c>
      <c r="O257" s="155">
        <f t="shared" si="61"/>
        <v>0</v>
      </c>
      <c r="P257" s="155">
        <f t="shared" si="45"/>
        <v>0</v>
      </c>
      <c r="Q257" s="156"/>
      <c r="R257" s="43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9"/>
      <c r="DD257" s="9"/>
      <c r="DE257" s="9"/>
      <c r="DF257" s="9"/>
      <c r="DG257" s="9"/>
      <c r="DH257" s="9"/>
      <c r="DI257" s="9"/>
      <c r="DJ257" s="9"/>
      <c r="DK257" s="9"/>
      <c r="DL257" s="9"/>
      <c r="DM257" s="9"/>
      <c r="DN257" s="9"/>
      <c r="DO257" s="9"/>
      <c r="DP257" s="9"/>
      <c r="DQ257" s="9"/>
      <c r="DR257" s="9"/>
      <c r="DS257" s="9"/>
      <c r="DT257" s="9"/>
      <c r="DU257" s="9"/>
      <c r="DV257" s="9"/>
      <c r="DW257" s="9"/>
      <c r="DX257" s="9"/>
      <c r="DY257" s="9"/>
      <c r="DZ257" s="9"/>
      <c r="EA257" s="9"/>
      <c r="EB257" s="9"/>
      <c r="EC257" s="9"/>
      <c r="ED257" s="9"/>
      <c r="EE257" s="9"/>
      <c r="EF257" s="9"/>
      <c r="EG257" s="9"/>
      <c r="EH257" s="9"/>
      <c r="EI257" s="9"/>
      <c r="EJ257" s="9"/>
      <c r="EK257" s="9"/>
      <c r="EL257" s="9"/>
      <c r="EM257" s="9"/>
      <c r="EN257" s="9"/>
      <c r="EO257" s="9"/>
      <c r="EP257" s="9"/>
      <c r="EQ257" s="9"/>
      <c r="ER257" s="9"/>
      <c r="ES257" s="9"/>
      <c r="ET257" s="9"/>
      <c r="EU257" s="9"/>
      <c r="EV257" s="9"/>
      <c r="EW257" s="9"/>
      <c r="EX257" s="9"/>
    </row>
    <row r="258" spans="1:154" ht="20.25" x14ac:dyDescent="0.2">
      <c r="A258" s="100"/>
      <c r="B258" s="99"/>
      <c r="C258" s="99"/>
      <c r="D258" s="99"/>
      <c r="E258" s="99"/>
      <c r="F258" s="99"/>
      <c r="G258" s="103" t="s">
        <v>161</v>
      </c>
      <c r="H258" s="143"/>
      <c r="I258" s="143"/>
      <c r="J258" s="143">
        <f t="shared" si="48"/>
        <v>0</v>
      </c>
      <c r="K258" s="140"/>
      <c r="L258" s="143"/>
      <c r="M258" s="144"/>
      <c r="N258" s="143"/>
      <c r="O258" s="145"/>
      <c r="P258" s="170">
        <f t="shared" si="45"/>
        <v>0</v>
      </c>
      <c r="Q258" s="142"/>
      <c r="R258" s="43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9"/>
      <c r="DD258" s="9"/>
      <c r="DE258" s="9"/>
      <c r="DF258" s="9"/>
      <c r="DG258" s="9"/>
      <c r="DH258" s="9"/>
      <c r="DI258" s="9"/>
      <c r="DJ258" s="9"/>
      <c r="DK258" s="9"/>
      <c r="DL258" s="9"/>
      <c r="DM258" s="9"/>
      <c r="DN258" s="9"/>
      <c r="DO258" s="9"/>
      <c r="DP258" s="9"/>
      <c r="DQ258" s="9"/>
      <c r="DR258" s="9"/>
      <c r="DS258" s="9"/>
      <c r="DT258" s="9"/>
      <c r="DU258" s="9"/>
      <c r="DV258" s="9"/>
      <c r="DW258" s="9"/>
      <c r="DX258" s="9"/>
      <c r="DY258" s="9"/>
      <c r="DZ258" s="9"/>
      <c r="EA258" s="9"/>
      <c r="EB258" s="9"/>
      <c r="EC258" s="9"/>
      <c r="ED258" s="9"/>
      <c r="EE258" s="9"/>
      <c r="EF258" s="9"/>
      <c r="EG258" s="9"/>
      <c r="EH258" s="9"/>
      <c r="EI258" s="9"/>
      <c r="EJ258" s="9"/>
      <c r="EK258" s="9"/>
      <c r="EL258" s="9"/>
      <c r="EM258" s="9"/>
      <c r="EN258" s="9"/>
      <c r="EO258" s="9"/>
      <c r="EP258" s="9"/>
      <c r="EQ258" s="9"/>
      <c r="ER258" s="9"/>
      <c r="ES258" s="9"/>
      <c r="ET258" s="9"/>
      <c r="EU258" s="9"/>
      <c r="EV258" s="9"/>
      <c r="EW258" s="9"/>
      <c r="EX258" s="9"/>
    </row>
    <row r="259" spans="1:154" ht="20.25" x14ac:dyDescent="0.2">
      <c r="A259" s="88" t="s">
        <v>142</v>
      </c>
      <c r="B259" s="89" t="s">
        <v>124</v>
      </c>
      <c r="C259" s="89"/>
      <c r="D259" s="89"/>
      <c r="E259" s="89"/>
      <c r="F259" s="89"/>
      <c r="G259" s="138" t="s">
        <v>162</v>
      </c>
      <c r="H259" s="139">
        <f>H260</f>
        <v>0</v>
      </c>
      <c r="I259" s="139">
        <f>I260</f>
        <v>0</v>
      </c>
      <c r="J259" s="143">
        <f t="shared" si="48"/>
        <v>0</v>
      </c>
      <c r="K259" s="140" t="e">
        <f>ROUND(I259/H259*100,2)</f>
        <v>#DIV/0!</v>
      </c>
      <c r="L259" s="139">
        <f>L260</f>
        <v>0</v>
      </c>
      <c r="M259" s="139">
        <f>M260</f>
        <v>0</v>
      </c>
      <c r="N259" s="139">
        <f>N260</f>
        <v>0</v>
      </c>
      <c r="O259" s="139">
        <f>O260</f>
        <v>0</v>
      </c>
      <c r="P259" s="141">
        <f t="shared" si="45"/>
        <v>0</v>
      </c>
      <c r="Q259" s="142" t="e">
        <f t="shared" si="60"/>
        <v>#DIV/0!</v>
      </c>
      <c r="R259" s="43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9"/>
      <c r="DD259" s="9"/>
      <c r="DE259" s="9"/>
      <c r="DF259" s="9"/>
      <c r="DG259" s="9"/>
      <c r="DH259" s="9"/>
      <c r="DI259" s="9"/>
      <c r="DJ259" s="9"/>
      <c r="DK259" s="9"/>
      <c r="DL259" s="9"/>
      <c r="DM259" s="9"/>
      <c r="DN259" s="9"/>
      <c r="DO259" s="9"/>
      <c r="DP259" s="9"/>
      <c r="DQ259" s="9"/>
      <c r="DR259" s="9"/>
      <c r="DS259" s="9"/>
      <c r="DT259" s="9"/>
      <c r="DU259" s="9"/>
      <c r="DV259" s="9"/>
      <c r="DW259" s="9"/>
      <c r="DX259" s="9"/>
      <c r="DY259" s="9"/>
      <c r="DZ259" s="9"/>
      <c r="EA259" s="9"/>
      <c r="EB259" s="9"/>
      <c r="EC259" s="9"/>
      <c r="ED259" s="9"/>
      <c r="EE259" s="9"/>
      <c r="EF259" s="9"/>
      <c r="EG259" s="9"/>
      <c r="EH259" s="9"/>
      <c r="EI259" s="9"/>
      <c r="EJ259" s="9"/>
      <c r="EK259" s="9"/>
      <c r="EL259" s="9"/>
      <c r="EM259" s="9"/>
      <c r="EN259" s="9"/>
      <c r="EO259" s="9"/>
      <c r="EP259" s="9"/>
      <c r="EQ259" s="9"/>
      <c r="ER259" s="9"/>
      <c r="ES259" s="9"/>
      <c r="ET259" s="9"/>
      <c r="EU259" s="9"/>
      <c r="EV259" s="9"/>
      <c r="EW259" s="9"/>
      <c r="EX259" s="9"/>
    </row>
    <row r="260" spans="1:154" ht="40.5" x14ac:dyDescent="0.2">
      <c r="A260" s="88"/>
      <c r="B260" s="89"/>
      <c r="C260" s="89" t="s">
        <v>32</v>
      </c>
      <c r="D260" s="89"/>
      <c r="E260" s="89"/>
      <c r="F260" s="89"/>
      <c r="G260" s="138" t="s">
        <v>163</v>
      </c>
      <c r="H260" s="139">
        <f>H237</f>
        <v>0</v>
      </c>
      <c r="I260" s="139">
        <f>I237</f>
        <v>0</v>
      </c>
      <c r="J260" s="143">
        <f t="shared" si="48"/>
        <v>0</v>
      </c>
      <c r="K260" s="140" t="e">
        <f>ROUND(I260/H260*100,2)</f>
        <v>#DIV/0!</v>
      </c>
      <c r="L260" s="139">
        <f>L237</f>
        <v>0</v>
      </c>
      <c r="M260" s="139">
        <f>M237</f>
        <v>0</v>
      </c>
      <c r="N260" s="139">
        <f>N237</f>
        <v>0</v>
      </c>
      <c r="O260" s="139">
        <f>O237</f>
        <v>0</v>
      </c>
      <c r="P260" s="141">
        <f t="shared" ref="P260:P323" si="62">L260-O260</f>
        <v>0</v>
      </c>
      <c r="Q260" s="142" t="e">
        <f t="shared" si="60"/>
        <v>#DIV/0!</v>
      </c>
      <c r="R260" s="43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9"/>
      <c r="DD260" s="9"/>
      <c r="DE260" s="9"/>
      <c r="DF260" s="9"/>
      <c r="DG260" s="9"/>
      <c r="DH260" s="9"/>
      <c r="DI260" s="9"/>
      <c r="DJ260" s="9"/>
      <c r="DK260" s="9"/>
      <c r="DL260" s="9"/>
      <c r="DM260" s="9"/>
      <c r="DN260" s="9"/>
      <c r="DO260" s="9"/>
      <c r="DP260" s="9"/>
      <c r="DQ260" s="9"/>
      <c r="DR260" s="9"/>
      <c r="DS260" s="9"/>
      <c r="DT260" s="9"/>
      <c r="DU260" s="9"/>
      <c r="DV260" s="9"/>
      <c r="DW260" s="9"/>
      <c r="DX260" s="9"/>
      <c r="DY260" s="9"/>
      <c r="DZ260" s="9"/>
      <c r="EA260" s="9"/>
      <c r="EB260" s="9"/>
      <c r="EC260" s="9"/>
      <c r="ED260" s="9"/>
      <c r="EE260" s="9"/>
      <c r="EF260" s="9"/>
      <c r="EG260" s="9"/>
      <c r="EH260" s="9"/>
      <c r="EI260" s="9"/>
      <c r="EJ260" s="9"/>
      <c r="EK260" s="9"/>
      <c r="EL260" s="9"/>
      <c r="EM260" s="9"/>
      <c r="EN260" s="9"/>
      <c r="EO260" s="9"/>
      <c r="EP260" s="9"/>
      <c r="EQ260" s="9"/>
      <c r="ER260" s="9"/>
      <c r="ES260" s="9"/>
      <c r="ET260" s="9"/>
      <c r="EU260" s="9"/>
      <c r="EV260" s="9"/>
      <c r="EW260" s="9"/>
      <c r="EX260" s="9"/>
    </row>
    <row r="261" spans="1:154" ht="20.25" x14ac:dyDescent="0.2">
      <c r="A261" s="88"/>
      <c r="B261" s="89" t="s">
        <v>48</v>
      </c>
      <c r="C261" s="89"/>
      <c r="D261" s="89"/>
      <c r="E261" s="89"/>
      <c r="F261" s="89"/>
      <c r="G261" s="138" t="s">
        <v>164</v>
      </c>
      <c r="H261" s="139">
        <f>H177-H260</f>
        <v>4000</v>
      </c>
      <c r="I261" s="139">
        <f>I177-I260</f>
        <v>469.94</v>
      </c>
      <c r="J261" s="139">
        <f>H261-I261</f>
        <v>3530.06</v>
      </c>
      <c r="K261" s="140">
        <f t="shared" ref="K261:K308" si="63">ROUND(I261/H261*100,2)</f>
        <v>11.75</v>
      </c>
      <c r="L261" s="139">
        <f>L177-L260</f>
        <v>0</v>
      </c>
      <c r="M261" s="139">
        <f>M177-M260</f>
        <v>361.75</v>
      </c>
      <c r="N261" s="139">
        <f>N177-N260</f>
        <v>108.19</v>
      </c>
      <c r="O261" s="139">
        <f>O177-O260</f>
        <v>469.94</v>
      </c>
      <c r="P261" s="141">
        <f t="shared" si="62"/>
        <v>-469.94</v>
      </c>
      <c r="Q261" s="142" t="e">
        <f t="shared" si="60"/>
        <v>#DIV/0!</v>
      </c>
      <c r="R261" s="43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9"/>
      <c r="DD261" s="9"/>
      <c r="DE261" s="9"/>
      <c r="DF261" s="9"/>
      <c r="DG261" s="9"/>
      <c r="DH261" s="9"/>
      <c r="DI261" s="9"/>
      <c r="DJ261" s="9"/>
      <c r="DK261" s="9"/>
      <c r="DL261" s="9"/>
      <c r="DM261" s="9"/>
      <c r="DN261" s="9"/>
      <c r="DO261" s="9"/>
      <c r="DP261" s="9"/>
      <c r="DQ261" s="9"/>
      <c r="DR261" s="9"/>
      <c r="DS261" s="9"/>
      <c r="DT261" s="9"/>
      <c r="DU261" s="9"/>
      <c r="DV261" s="9"/>
      <c r="DW261" s="9"/>
      <c r="DX261" s="9"/>
      <c r="DY261" s="9"/>
      <c r="DZ261" s="9"/>
      <c r="EA261" s="9"/>
      <c r="EB261" s="9"/>
      <c r="EC261" s="9"/>
      <c r="ED261" s="9"/>
      <c r="EE261" s="9"/>
      <c r="EF261" s="9"/>
      <c r="EG261" s="9"/>
      <c r="EH261" s="9"/>
      <c r="EI261" s="9"/>
      <c r="EJ261" s="9"/>
      <c r="EK261" s="9"/>
      <c r="EL261" s="9"/>
      <c r="EM261" s="9"/>
      <c r="EN261" s="9"/>
      <c r="EO261" s="9"/>
      <c r="EP261" s="9"/>
      <c r="EQ261" s="9"/>
      <c r="ER261" s="9"/>
      <c r="ES261" s="9"/>
      <c r="ET261" s="9"/>
      <c r="EU261" s="9"/>
      <c r="EV261" s="9"/>
      <c r="EW261" s="9"/>
      <c r="EX261" s="9"/>
    </row>
    <row r="262" spans="1:154" s="18" customFormat="1" ht="20.25" x14ac:dyDescent="0.25">
      <c r="A262" s="214" t="s">
        <v>165</v>
      </c>
      <c r="B262" s="215"/>
      <c r="C262" s="215"/>
      <c r="D262" s="215"/>
      <c r="E262" s="215"/>
      <c r="F262" s="215"/>
      <c r="G262" s="157" t="s">
        <v>166</v>
      </c>
      <c r="H262" s="158">
        <f>H263+H365+H373+H377</f>
        <v>4934300</v>
      </c>
      <c r="I262" s="158">
        <f>I263+I365+I373+I377</f>
        <v>4673296.1899999995</v>
      </c>
      <c r="J262" s="158">
        <f>J263+J365+J373+J377</f>
        <v>261003.81</v>
      </c>
      <c r="K262" s="159">
        <f t="shared" si="63"/>
        <v>94.71</v>
      </c>
      <c r="L262" s="158">
        <f>L263+L365+L373+L377</f>
        <v>0</v>
      </c>
      <c r="M262" s="160">
        <f>M263+M365+M373+M377</f>
        <v>2367003.02</v>
      </c>
      <c r="N262" s="158">
        <f>N263+N365+N373+N377</f>
        <v>2306293.17</v>
      </c>
      <c r="O262" s="161">
        <f>O263+O365+O373+O377</f>
        <v>4673296.1899999995</v>
      </c>
      <c r="P262" s="161">
        <f t="shared" si="62"/>
        <v>-4673296.1899999995</v>
      </c>
      <c r="Q262" s="162" t="e">
        <f t="shared" si="60"/>
        <v>#DIV/0!</v>
      </c>
      <c r="R262" s="43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  <c r="BY262" s="17"/>
      <c r="BZ262" s="17"/>
      <c r="CA262" s="17"/>
      <c r="CB262" s="17"/>
      <c r="CC262" s="17"/>
      <c r="CD262" s="17"/>
      <c r="CE262" s="17"/>
      <c r="CF262" s="17"/>
      <c r="CG262" s="17"/>
      <c r="CH262" s="17"/>
      <c r="CI262" s="17"/>
      <c r="CJ262" s="17"/>
      <c r="CK262" s="17"/>
      <c r="CL262" s="17"/>
      <c r="CM262" s="17"/>
      <c r="CN262" s="17"/>
      <c r="CO262" s="17"/>
      <c r="CP262" s="17"/>
      <c r="CQ262" s="17"/>
      <c r="CR262" s="17"/>
      <c r="CS262" s="17"/>
      <c r="CT262" s="17"/>
      <c r="CU262" s="17"/>
      <c r="CV262" s="17"/>
      <c r="CW262" s="17"/>
      <c r="CX262" s="17"/>
      <c r="CY262" s="17"/>
      <c r="CZ262" s="17"/>
      <c r="DA262" s="17"/>
      <c r="DB262" s="17"/>
      <c r="DC262" s="17"/>
      <c r="DD262" s="17"/>
      <c r="DE262" s="17"/>
      <c r="DF262" s="17"/>
      <c r="DG262" s="17"/>
      <c r="DH262" s="17"/>
      <c r="DI262" s="17"/>
      <c r="DJ262" s="17"/>
      <c r="DK262" s="17"/>
      <c r="DL262" s="17"/>
      <c r="DM262" s="17"/>
      <c r="DN262" s="17"/>
      <c r="DO262" s="17"/>
      <c r="DP262" s="17"/>
      <c r="DQ262" s="17"/>
      <c r="DR262" s="17"/>
      <c r="DS262" s="17"/>
      <c r="DT262" s="17"/>
      <c r="DU262" s="17"/>
      <c r="DV262" s="17"/>
      <c r="DW262" s="17"/>
      <c r="DX262" s="17"/>
      <c r="DY262" s="17"/>
      <c r="DZ262" s="17"/>
      <c r="EA262" s="17"/>
      <c r="EB262" s="17"/>
      <c r="EC262" s="17"/>
      <c r="ED262" s="17"/>
      <c r="EE262" s="17"/>
      <c r="EF262" s="17"/>
      <c r="EG262" s="17"/>
      <c r="EH262" s="17"/>
      <c r="EI262" s="17"/>
      <c r="EJ262" s="17"/>
      <c r="EK262" s="17"/>
      <c r="EL262" s="17"/>
      <c r="EM262" s="17"/>
      <c r="EN262" s="17"/>
      <c r="EO262" s="17"/>
      <c r="EP262" s="17"/>
      <c r="EQ262" s="17"/>
      <c r="ER262" s="17"/>
      <c r="ES262" s="17"/>
      <c r="ET262" s="17"/>
      <c r="EU262" s="17"/>
      <c r="EV262" s="17"/>
      <c r="EW262" s="17"/>
      <c r="EX262" s="17"/>
    </row>
    <row r="263" spans="1:154" s="18" customFormat="1" ht="20.25" x14ac:dyDescent="0.25">
      <c r="A263" s="88"/>
      <c r="B263" s="89"/>
      <c r="C263" s="89"/>
      <c r="D263" s="89" t="s">
        <v>32</v>
      </c>
      <c r="E263" s="89"/>
      <c r="F263" s="89"/>
      <c r="G263" s="138" t="s">
        <v>62</v>
      </c>
      <c r="H263" s="139">
        <f>H264+H296+H329+H332+H337+H362</f>
        <v>4934300</v>
      </c>
      <c r="I263" s="139">
        <f>I264+I296+I329+I332+I337+I362</f>
        <v>4690887.1899999995</v>
      </c>
      <c r="J263" s="139">
        <f>J264+J296+J329+J332+J337+J362</f>
        <v>243412.81</v>
      </c>
      <c r="K263" s="140">
        <f t="shared" si="63"/>
        <v>95.07</v>
      </c>
      <c r="L263" s="139">
        <f>L264+L296+L329+L332+L337+L362</f>
        <v>0</v>
      </c>
      <c r="M263" s="121">
        <f>M264+M296+M329+M332+M337+M362</f>
        <v>2368347.02</v>
      </c>
      <c r="N263" s="139">
        <f>N264+N296+N329+N332+N337+N362</f>
        <v>2322540.17</v>
      </c>
      <c r="O263" s="141">
        <f>O264+O296+O329+O332+O337+O362</f>
        <v>4690887.1899999995</v>
      </c>
      <c r="P263" s="141">
        <f t="shared" si="62"/>
        <v>-4690887.1899999995</v>
      </c>
      <c r="Q263" s="142" t="e">
        <f t="shared" si="60"/>
        <v>#DIV/0!</v>
      </c>
      <c r="R263" s="43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6"/>
      <c r="AT263" s="16"/>
      <c r="AU263" s="16"/>
      <c r="AV263" s="16"/>
      <c r="AW263" s="16"/>
      <c r="AX263" s="16"/>
      <c r="AY263" s="16"/>
      <c r="AZ263" s="16"/>
      <c r="BA263" s="16"/>
      <c r="BB263" s="16"/>
      <c r="BC263" s="16"/>
      <c r="BD263" s="16"/>
      <c r="BE263" s="16"/>
      <c r="BF263" s="16"/>
      <c r="BG263" s="16"/>
      <c r="BH263" s="16"/>
      <c r="BI263" s="16"/>
      <c r="BJ263" s="16"/>
      <c r="BK263" s="16"/>
      <c r="BL263" s="16"/>
      <c r="BM263" s="16"/>
      <c r="BN263" s="16"/>
      <c r="BO263" s="16"/>
      <c r="BP263" s="16"/>
      <c r="BQ263" s="16"/>
      <c r="BR263" s="16"/>
      <c r="BS263" s="16"/>
      <c r="BT263" s="16"/>
      <c r="BU263" s="16"/>
      <c r="BV263" s="16"/>
      <c r="BW263" s="16"/>
      <c r="BX263" s="16"/>
      <c r="BY263" s="16"/>
      <c r="BZ263" s="16"/>
      <c r="CA263" s="16"/>
      <c r="CB263" s="16"/>
      <c r="CC263" s="16"/>
      <c r="CD263" s="16"/>
      <c r="CE263" s="16"/>
      <c r="CF263" s="16"/>
      <c r="CG263" s="16"/>
      <c r="CH263" s="16"/>
      <c r="CI263" s="16"/>
      <c r="CJ263" s="16"/>
      <c r="CK263" s="16"/>
      <c r="CL263" s="16"/>
      <c r="CM263" s="16"/>
      <c r="CN263" s="16"/>
      <c r="CO263" s="16"/>
      <c r="CP263" s="16"/>
      <c r="CQ263" s="16"/>
      <c r="CR263" s="16"/>
      <c r="CS263" s="16"/>
      <c r="CT263" s="16"/>
      <c r="CU263" s="16"/>
      <c r="CV263" s="16"/>
      <c r="CW263" s="16"/>
      <c r="CX263" s="16"/>
      <c r="CY263" s="16"/>
      <c r="CZ263" s="16"/>
      <c r="DA263" s="16"/>
      <c r="DB263" s="16"/>
      <c r="DC263" s="17"/>
      <c r="DD263" s="17"/>
      <c r="DE263" s="17"/>
      <c r="DF263" s="17"/>
      <c r="DG263" s="17"/>
      <c r="DH263" s="17"/>
      <c r="DI263" s="17"/>
      <c r="DJ263" s="17"/>
      <c r="DK263" s="17"/>
      <c r="DL263" s="17"/>
      <c r="DM263" s="17"/>
      <c r="DN263" s="17"/>
      <c r="DO263" s="17"/>
      <c r="DP263" s="17"/>
      <c r="DQ263" s="17"/>
      <c r="DR263" s="17"/>
      <c r="DS263" s="17"/>
      <c r="DT263" s="17"/>
      <c r="DU263" s="17"/>
      <c r="DV263" s="17"/>
      <c r="DW263" s="17"/>
      <c r="DX263" s="17"/>
      <c r="DY263" s="17"/>
      <c r="DZ263" s="17"/>
      <c r="EA263" s="17"/>
      <c r="EB263" s="17"/>
      <c r="EC263" s="17"/>
      <c r="ED263" s="17"/>
      <c r="EE263" s="17"/>
      <c r="EF263" s="17"/>
      <c r="EG263" s="17"/>
      <c r="EH263" s="17"/>
      <c r="EI263" s="17"/>
      <c r="EJ263" s="17"/>
      <c r="EK263" s="17"/>
      <c r="EL263" s="17"/>
      <c r="EM263" s="17"/>
      <c r="EN263" s="17"/>
      <c r="EO263" s="17"/>
      <c r="EP263" s="17"/>
      <c r="EQ263" s="17"/>
      <c r="ER263" s="17"/>
      <c r="ES263" s="17"/>
      <c r="ET263" s="17"/>
      <c r="EU263" s="17"/>
      <c r="EV263" s="17"/>
      <c r="EW263" s="17"/>
      <c r="EX263" s="17"/>
    </row>
    <row r="264" spans="1:154" s="18" customFormat="1" ht="20.25" x14ac:dyDescent="0.25">
      <c r="A264" s="88"/>
      <c r="B264" s="89"/>
      <c r="C264" s="89"/>
      <c r="D264" s="89" t="s">
        <v>88</v>
      </c>
      <c r="E264" s="89"/>
      <c r="F264" s="89"/>
      <c r="G264" s="138" t="s">
        <v>64</v>
      </c>
      <c r="H264" s="139">
        <f>H265+H282+H289</f>
        <v>747200</v>
      </c>
      <c r="I264" s="139">
        <f>I265+I282+I289</f>
        <v>735272</v>
      </c>
      <c r="J264" s="139">
        <f>J265+J282+J289</f>
        <v>11928</v>
      </c>
      <c r="K264" s="140">
        <f t="shared" si="63"/>
        <v>98.4</v>
      </c>
      <c r="L264" s="139">
        <f>L265+L282+L289</f>
        <v>0</v>
      </c>
      <c r="M264" s="121">
        <f>M265+M282+M289</f>
        <v>380284</v>
      </c>
      <c r="N264" s="139">
        <f>N265+N282+N289</f>
        <v>354988</v>
      </c>
      <c r="O264" s="205">
        <f>O265+O282+O289</f>
        <v>735272</v>
      </c>
      <c r="P264" s="141">
        <f t="shared" si="62"/>
        <v>-735272</v>
      </c>
      <c r="Q264" s="142" t="e">
        <f t="shared" si="60"/>
        <v>#DIV/0!</v>
      </c>
      <c r="R264" s="43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6"/>
      <c r="AT264" s="16"/>
      <c r="AU264" s="16"/>
      <c r="AV264" s="16"/>
      <c r="AW264" s="16"/>
      <c r="AX264" s="16"/>
      <c r="AY264" s="16"/>
      <c r="AZ264" s="16"/>
      <c r="BA264" s="16"/>
      <c r="BB264" s="16"/>
      <c r="BC264" s="16"/>
      <c r="BD264" s="16"/>
      <c r="BE264" s="16"/>
      <c r="BF264" s="16"/>
      <c r="BG264" s="16"/>
      <c r="BH264" s="16"/>
      <c r="BI264" s="16"/>
      <c r="BJ264" s="16"/>
      <c r="BK264" s="16"/>
      <c r="BL264" s="16"/>
      <c r="BM264" s="16"/>
      <c r="BN264" s="16"/>
      <c r="BO264" s="16"/>
      <c r="BP264" s="16"/>
      <c r="BQ264" s="16"/>
      <c r="BR264" s="16"/>
      <c r="BS264" s="16"/>
      <c r="BT264" s="16"/>
      <c r="BU264" s="16"/>
      <c r="BV264" s="16"/>
      <c r="BW264" s="16"/>
      <c r="BX264" s="16"/>
      <c r="BY264" s="16"/>
      <c r="BZ264" s="16"/>
      <c r="CA264" s="16"/>
      <c r="CB264" s="16"/>
      <c r="CC264" s="16"/>
      <c r="CD264" s="16"/>
      <c r="CE264" s="16"/>
      <c r="CF264" s="16"/>
      <c r="CG264" s="16"/>
      <c r="CH264" s="16"/>
      <c r="CI264" s="16"/>
      <c r="CJ264" s="16"/>
      <c r="CK264" s="16"/>
      <c r="CL264" s="16"/>
      <c r="CM264" s="16"/>
      <c r="CN264" s="16"/>
      <c r="CO264" s="16"/>
      <c r="CP264" s="16"/>
      <c r="CQ264" s="16"/>
      <c r="CR264" s="16"/>
      <c r="CS264" s="16"/>
      <c r="CT264" s="16"/>
      <c r="CU264" s="16"/>
      <c r="CV264" s="16"/>
      <c r="CW264" s="16"/>
      <c r="CX264" s="16"/>
      <c r="CY264" s="16"/>
      <c r="CZ264" s="16"/>
      <c r="DA264" s="16"/>
      <c r="DB264" s="16"/>
      <c r="DC264" s="17"/>
      <c r="DD264" s="17"/>
      <c r="DE264" s="17"/>
      <c r="DF264" s="17"/>
      <c r="DG264" s="17"/>
      <c r="DH264" s="17"/>
      <c r="DI264" s="17"/>
      <c r="DJ264" s="17"/>
      <c r="DK264" s="17"/>
      <c r="DL264" s="17"/>
      <c r="DM264" s="17"/>
      <c r="DN264" s="17"/>
      <c r="DO264" s="17"/>
      <c r="DP264" s="17"/>
      <c r="DQ264" s="17"/>
      <c r="DR264" s="17"/>
      <c r="DS264" s="17"/>
      <c r="DT264" s="17"/>
      <c r="DU264" s="17"/>
      <c r="DV264" s="17"/>
      <c r="DW264" s="17"/>
      <c r="DX264" s="17"/>
      <c r="DY264" s="17"/>
      <c r="DZ264" s="17"/>
      <c r="EA264" s="17"/>
      <c r="EB264" s="17"/>
      <c r="EC264" s="17"/>
      <c r="ED264" s="17"/>
      <c r="EE264" s="17"/>
      <c r="EF264" s="17"/>
      <c r="EG264" s="17"/>
      <c r="EH264" s="17"/>
      <c r="EI264" s="17"/>
      <c r="EJ264" s="17"/>
      <c r="EK264" s="17"/>
      <c r="EL264" s="17"/>
      <c r="EM264" s="17"/>
      <c r="EN264" s="17"/>
      <c r="EO264" s="17"/>
      <c r="EP264" s="17"/>
      <c r="EQ264" s="17"/>
      <c r="ER264" s="17"/>
      <c r="ES264" s="17"/>
      <c r="ET264" s="17"/>
      <c r="EU264" s="17"/>
      <c r="EV264" s="17"/>
      <c r="EW264" s="17"/>
      <c r="EX264" s="17"/>
    </row>
    <row r="265" spans="1:154" s="18" customFormat="1" ht="20.25" x14ac:dyDescent="0.25">
      <c r="A265" s="88"/>
      <c r="B265" s="89"/>
      <c r="C265" s="89"/>
      <c r="D265" s="89"/>
      <c r="E265" s="89" t="s">
        <v>32</v>
      </c>
      <c r="F265" s="89"/>
      <c r="G265" s="101" t="s">
        <v>112</v>
      </c>
      <c r="H265" s="139">
        <f>SUM(H266:H281)</f>
        <v>731400</v>
      </c>
      <c r="I265" s="139">
        <f>SUM(I266:I281)</f>
        <v>719934</v>
      </c>
      <c r="J265" s="139">
        <f>SUM(J266:J281)</f>
        <v>11466</v>
      </c>
      <c r="K265" s="140">
        <f t="shared" si="63"/>
        <v>98.43</v>
      </c>
      <c r="L265" s="139">
        <f>SUM(L266:L281)</f>
        <v>0</v>
      </c>
      <c r="M265" s="121">
        <f>SUM(M266:M281)</f>
        <v>372505</v>
      </c>
      <c r="N265" s="139">
        <f>SUM(N266:N281)</f>
        <v>347429</v>
      </c>
      <c r="O265" s="141">
        <f>SUM(O266:O281)</f>
        <v>719934</v>
      </c>
      <c r="P265" s="141">
        <f t="shared" si="62"/>
        <v>-719934</v>
      </c>
      <c r="Q265" s="142" t="e">
        <f t="shared" si="60"/>
        <v>#DIV/0!</v>
      </c>
      <c r="R265" s="43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6"/>
      <c r="AT265" s="16"/>
      <c r="AU265" s="16"/>
      <c r="AV265" s="16"/>
      <c r="AW265" s="16"/>
      <c r="AX265" s="16"/>
      <c r="AY265" s="16"/>
      <c r="AZ265" s="16"/>
      <c r="BA265" s="16"/>
      <c r="BB265" s="16"/>
      <c r="BC265" s="16"/>
      <c r="BD265" s="16"/>
      <c r="BE265" s="16"/>
      <c r="BF265" s="16"/>
      <c r="BG265" s="16"/>
      <c r="BH265" s="16"/>
      <c r="BI265" s="16"/>
      <c r="BJ265" s="16"/>
      <c r="BK265" s="16"/>
      <c r="BL265" s="16"/>
      <c r="BM265" s="16"/>
      <c r="BN265" s="16"/>
      <c r="BO265" s="16"/>
      <c r="BP265" s="16"/>
      <c r="BQ265" s="16"/>
      <c r="BR265" s="16"/>
      <c r="BS265" s="16"/>
      <c r="BT265" s="16"/>
      <c r="BU265" s="16"/>
      <c r="BV265" s="16"/>
      <c r="BW265" s="16"/>
      <c r="BX265" s="16"/>
      <c r="BY265" s="16"/>
      <c r="BZ265" s="16"/>
      <c r="CA265" s="16"/>
      <c r="CB265" s="16"/>
      <c r="CC265" s="16"/>
      <c r="CD265" s="16"/>
      <c r="CE265" s="16"/>
      <c r="CF265" s="16"/>
      <c r="CG265" s="16"/>
      <c r="CH265" s="16"/>
      <c r="CI265" s="16"/>
      <c r="CJ265" s="16"/>
      <c r="CK265" s="16"/>
      <c r="CL265" s="16"/>
      <c r="CM265" s="16"/>
      <c r="CN265" s="16"/>
      <c r="CO265" s="16"/>
      <c r="CP265" s="16"/>
      <c r="CQ265" s="16"/>
      <c r="CR265" s="16"/>
      <c r="CS265" s="16"/>
      <c r="CT265" s="16"/>
      <c r="CU265" s="16"/>
      <c r="CV265" s="16"/>
      <c r="CW265" s="16"/>
      <c r="CX265" s="16"/>
      <c r="CY265" s="16"/>
      <c r="CZ265" s="16"/>
      <c r="DA265" s="16"/>
      <c r="DB265" s="16"/>
      <c r="DC265" s="17"/>
      <c r="DD265" s="17"/>
      <c r="DE265" s="17"/>
      <c r="DF265" s="17"/>
      <c r="DG265" s="17"/>
      <c r="DH265" s="17"/>
      <c r="DI265" s="17"/>
      <c r="DJ265" s="17"/>
      <c r="DK265" s="17"/>
      <c r="DL265" s="17"/>
      <c r="DM265" s="17"/>
      <c r="DN265" s="17"/>
      <c r="DO265" s="17"/>
      <c r="DP265" s="17"/>
      <c r="DQ265" s="17"/>
      <c r="DR265" s="17"/>
      <c r="DS265" s="17"/>
      <c r="DT265" s="17"/>
      <c r="DU265" s="17"/>
      <c r="DV265" s="17"/>
      <c r="DW265" s="17"/>
      <c r="DX265" s="17"/>
      <c r="DY265" s="17"/>
      <c r="DZ265" s="17"/>
      <c r="EA265" s="17"/>
      <c r="EB265" s="17"/>
      <c r="EC265" s="17"/>
      <c r="ED265" s="17"/>
      <c r="EE265" s="17"/>
      <c r="EF265" s="17"/>
      <c r="EG265" s="17"/>
      <c r="EH265" s="17"/>
      <c r="EI265" s="17"/>
      <c r="EJ265" s="17"/>
      <c r="EK265" s="17"/>
      <c r="EL265" s="17"/>
      <c r="EM265" s="17"/>
      <c r="EN265" s="17"/>
      <c r="EO265" s="17"/>
      <c r="EP265" s="17"/>
      <c r="EQ265" s="17"/>
      <c r="ER265" s="17"/>
      <c r="ES265" s="17"/>
      <c r="ET265" s="17"/>
      <c r="EU265" s="17"/>
      <c r="EV265" s="17"/>
      <c r="EW265" s="17"/>
      <c r="EX265" s="17"/>
    </row>
    <row r="266" spans="1:154" ht="20.25" x14ac:dyDescent="0.2">
      <c r="A266" s="100"/>
      <c r="B266" s="99"/>
      <c r="C266" s="99"/>
      <c r="D266" s="99"/>
      <c r="E266" s="99"/>
      <c r="F266" s="99" t="s">
        <v>32</v>
      </c>
      <c r="G266" s="103" t="s">
        <v>113</v>
      </c>
      <c r="H266" s="143">
        <v>686000</v>
      </c>
      <c r="I266" s="143">
        <f>O266</f>
        <v>675062</v>
      </c>
      <c r="J266" s="143">
        <f t="shared" ref="J266:J295" si="64">H266-I266</f>
        <v>10938</v>
      </c>
      <c r="K266" s="140">
        <f t="shared" si="63"/>
        <v>98.41</v>
      </c>
      <c r="L266" s="143"/>
      <c r="M266" s="144">
        <v>337946</v>
      </c>
      <c r="N266" s="143">
        <v>337116</v>
      </c>
      <c r="O266" s="145">
        <f t="shared" ref="O266:O281" si="65">M266+N266</f>
        <v>675062</v>
      </c>
      <c r="P266" s="145">
        <f t="shared" si="62"/>
        <v>-675062</v>
      </c>
      <c r="Q266" s="142" t="e">
        <f t="shared" si="60"/>
        <v>#DIV/0!</v>
      </c>
      <c r="R266" s="43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9"/>
      <c r="DB266" s="9"/>
      <c r="DC266" s="9"/>
      <c r="DD266" s="9"/>
      <c r="DE266" s="9"/>
      <c r="DF266" s="9"/>
      <c r="DG266" s="9"/>
      <c r="DH266" s="9"/>
      <c r="DI266" s="9"/>
      <c r="DJ266" s="9"/>
      <c r="DK266" s="9"/>
      <c r="DL266" s="9"/>
      <c r="DM266" s="9"/>
      <c r="DN266" s="9"/>
      <c r="DO266" s="9"/>
      <c r="DP266" s="9"/>
      <c r="DQ266" s="9"/>
      <c r="DR266" s="9"/>
      <c r="DS266" s="9"/>
      <c r="DT266" s="9"/>
      <c r="DU266" s="9"/>
      <c r="DV266" s="9"/>
      <c r="DW266" s="9"/>
      <c r="DX266" s="9"/>
      <c r="DY266" s="9"/>
      <c r="DZ266" s="9"/>
      <c r="EA266" s="9"/>
      <c r="EB266" s="9"/>
      <c r="EC266" s="9"/>
      <c r="ED266" s="9"/>
      <c r="EE266" s="9"/>
      <c r="EF266" s="9"/>
      <c r="EG266" s="9"/>
      <c r="EH266" s="9"/>
      <c r="EI266" s="9"/>
      <c r="EJ266" s="9"/>
      <c r="EK266" s="9"/>
      <c r="EL266" s="9"/>
      <c r="EM266" s="9"/>
      <c r="EN266" s="9"/>
      <c r="EO266" s="9"/>
      <c r="EP266" s="9"/>
      <c r="EQ266" s="9"/>
      <c r="ER266" s="9"/>
      <c r="ES266" s="9"/>
      <c r="ET266" s="9"/>
      <c r="EU266" s="9"/>
      <c r="EV266" s="9"/>
    </row>
    <row r="267" spans="1:154" ht="20.25" hidden="1" x14ac:dyDescent="0.2">
      <c r="A267" s="100"/>
      <c r="B267" s="99"/>
      <c r="C267" s="99"/>
      <c r="D267" s="99"/>
      <c r="E267" s="99"/>
      <c r="F267" s="99" t="s">
        <v>43</v>
      </c>
      <c r="G267" s="103" t="s">
        <v>279</v>
      </c>
      <c r="H267" s="143"/>
      <c r="I267" s="143"/>
      <c r="J267" s="143">
        <f t="shared" si="64"/>
        <v>0</v>
      </c>
      <c r="K267" s="140" t="e">
        <f t="shared" si="63"/>
        <v>#DIV/0!</v>
      </c>
      <c r="L267" s="143"/>
      <c r="M267" s="144"/>
      <c r="N267" s="143"/>
      <c r="O267" s="145">
        <f t="shared" si="65"/>
        <v>0</v>
      </c>
      <c r="P267" s="145">
        <f t="shared" si="62"/>
        <v>0</v>
      </c>
      <c r="Q267" s="142" t="e">
        <f t="shared" si="60"/>
        <v>#DIV/0!</v>
      </c>
      <c r="R267" s="43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9"/>
      <c r="DB267" s="9"/>
      <c r="DC267" s="9"/>
      <c r="DD267" s="9"/>
      <c r="DE267" s="9"/>
      <c r="DF267" s="9"/>
      <c r="DG267" s="9"/>
      <c r="DH267" s="9"/>
      <c r="DI267" s="9"/>
      <c r="DJ267" s="9"/>
      <c r="DK267" s="9"/>
      <c r="DL267" s="9"/>
      <c r="DM267" s="9"/>
      <c r="DN267" s="9"/>
      <c r="DO267" s="9"/>
      <c r="DP267" s="9"/>
      <c r="DQ267" s="9"/>
      <c r="DR267" s="9"/>
      <c r="DS267" s="9"/>
      <c r="DT267" s="9"/>
      <c r="DU267" s="9"/>
      <c r="DV267" s="9"/>
      <c r="DW267" s="9"/>
      <c r="DX267" s="9"/>
      <c r="DY267" s="9"/>
      <c r="DZ267" s="9"/>
      <c r="EA267" s="9"/>
      <c r="EB267" s="9"/>
      <c r="EC267" s="9"/>
      <c r="ED267" s="9"/>
      <c r="EE267" s="9"/>
      <c r="EF267" s="9"/>
      <c r="EG267" s="9"/>
      <c r="EH267" s="9"/>
      <c r="EI267" s="9"/>
      <c r="EJ267" s="9"/>
      <c r="EK267" s="9"/>
      <c r="EL267" s="9"/>
      <c r="EM267" s="9"/>
      <c r="EN267" s="9"/>
      <c r="EO267" s="9"/>
      <c r="EP267" s="9"/>
      <c r="EQ267" s="9"/>
      <c r="ER267" s="9"/>
      <c r="ES267" s="9"/>
      <c r="ET267" s="9"/>
      <c r="EU267" s="9"/>
      <c r="EV267" s="9"/>
    </row>
    <row r="268" spans="1:154" ht="20.25" hidden="1" x14ac:dyDescent="0.3">
      <c r="A268" s="100"/>
      <c r="B268" s="99"/>
      <c r="C268" s="99"/>
      <c r="D268" s="99"/>
      <c r="E268" s="99"/>
      <c r="F268" s="99" t="s">
        <v>22</v>
      </c>
      <c r="G268" s="171" t="s">
        <v>280</v>
      </c>
      <c r="H268" s="143"/>
      <c r="I268" s="143"/>
      <c r="J268" s="143">
        <f t="shared" si="64"/>
        <v>0</v>
      </c>
      <c r="K268" s="140"/>
      <c r="L268" s="143"/>
      <c r="M268" s="144"/>
      <c r="N268" s="143"/>
      <c r="O268" s="145">
        <f t="shared" si="65"/>
        <v>0</v>
      </c>
      <c r="P268" s="145">
        <f t="shared" si="62"/>
        <v>0</v>
      </c>
      <c r="Q268" s="142"/>
      <c r="R268" s="43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9"/>
      <c r="DB268" s="9"/>
      <c r="DC268" s="9"/>
      <c r="DD268" s="9"/>
      <c r="DE268" s="9"/>
      <c r="DF268" s="9"/>
      <c r="DG268" s="9"/>
      <c r="DH268" s="9"/>
      <c r="DI268" s="9"/>
      <c r="DJ268" s="9"/>
      <c r="DK268" s="9"/>
      <c r="DL268" s="9"/>
      <c r="DM268" s="9"/>
      <c r="DN268" s="9"/>
      <c r="DO268" s="9"/>
      <c r="DP268" s="9"/>
      <c r="DQ268" s="9"/>
      <c r="DR268" s="9"/>
      <c r="DS268" s="9"/>
      <c r="DT268" s="9"/>
      <c r="DU268" s="9"/>
      <c r="DV268" s="9"/>
      <c r="DW268" s="9"/>
      <c r="DX268" s="9"/>
      <c r="DY268" s="9"/>
      <c r="DZ268" s="9"/>
      <c r="EA268" s="9"/>
      <c r="EB268" s="9"/>
      <c r="EC268" s="9"/>
      <c r="ED268" s="9"/>
      <c r="EE268" s="9"/>
      <c r="EF268" s="9"/>
      <c r="EG268" s="9"/>
      <c r="EH268" s="9"/>
      <c r="EI268" s="9"/>
      <c r="EJ268" s="9"/>
      <c r="EK268" s="9"/>
      <c r="EL268" s="9"/>
      <c r="EM268" s="9"/>
      <c r="EN268" s="9"/>
      <c r="EO268" s="9"/>
      <c r="EP268" s="9"/>
      <c r="EQ268" s="9"/>
      <c r="ER268" s="9"/>
      <c r="ES268" s="9"/>
      <c r="ET268" s="9"/>
      <c r="EU268" s="9"/>
      <c r="EV268" s="9"/>
    </row>
    <row r="269" spans="1:154" ht="20.25" x14ac:dyDescent="0.2">
      <c r="A269" s="100"/>
      <c r="B269" s="99"/>
      <c r="C269" s="99"/>
      <c r="D269" s="99"/>
      <c r="E269" s="99"/>
      <c r="F269" s="99" t="s">
        <v>114</v>
      </c>
      <c r="G269" s="103" t="s">
        <v>278</v>
      </c>
      <c r="H269" s="143">
        <v>18400</v>
      </c>
      <c r="I269" s="143">
        <f>O269</f>
        <v>18164</v>
      </c>
      <c r="J269" s="143">
        <f t="shared" si="64"/>
        <v>236</v>
      </c>
      <c r="K269" s="140">
        <f t="shared" si="63"/>
        <v>98.72</v>
      </c>
      <c r="L269" s="143"/>
      <c r="M269" s="144">
        <v>8565</v>
      </c>
      <c r="N269" s="143">
        <v>9599</v>
      </c>
      <c r="O269" s="145">
        <f t="shared" si="65"/>
        <v>18164</v>
      </c>
      <c r="P269" s="145">
        <f t="shared" si="62"/>
        <v>-18164</v>
      </c>
      <c r="Q269" s="142" t="e">
        <f t="shared" si="60"/>
        <v>#DIV/0!</v>
      </c>
      <c r="R269" s="43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9"/>
      <c r="DB269" s="9"/>
      <c r="DC269" s="9"/>
      <c r="DD269" s="9"/>
      <c r="DE269" s="9"/>
      <c r="DF269" s="9"/>
      <c r="DG269" s="9"/>
      <c r="DH269" s="9"/>
      <c r="DI269" s="9"/>
      <c r="DJ269" s="9"/>
      <c r="DK269" s="9"/>
      <c r="DL269" s="9"/>
      <c r="DM269" s="9"/>
      <c r="DN269" s="9"/>
      <c r="DO269" s="9"/>
      <c r="DP269" s="9"/>
      <c r="DQ269" s="9"/>
      <c r="DR269" s="9"/>
      <c r="DS269" s="9"/>
      <c r="DT269" s="9"/>
      <c r="DU269" s="9"/>
      <c r="DV269" s="9"/>
      <c r="DW269" s="9"/>
      <c r="DX269" s="9"/>
      <c r="DY269" s="9"/>
      <c r="DZ269" s="9"/>
      <c r="EA269" s="9"/>
      <c r="EB269" s="9"/>
      <c r="EC269" s="9"/>
      <c r="ED269" s="9"/>
      <c r="EE269" s="9"/>
      <c r="EF269" s="9"/>
      <c r="EG269" s="9"/>
      <c r="EH269" s="9"/>
      <c r="EI269" s="9"/>
      <c r="EJ269" s="9"/>
      <c r="EK269" s="9"/>
      <c r="EL269" s="9"/>
      <c r="EM269" s="9"/>
      <c r="EN269" s="9"/>
      <c r="EO269" s="9"/>
      <c r="EP269" s="9"/>
      <c r="EQ269" s="9"/>
      <c r="ER269" s="9"/>
      <c r="ES269" s="9"/>
      <c r="ET269" s="9"/>
      <c r="EU269" s="9"/>
      <c r="EV269" s="9"/>
    </row>
    <row r="270" spans="1:154" ht="20.25" x14ac:dyDescent="0.3">
      <c r="A270" s="100"/>
      <c r="B270" s="99"/>
      <c r="C270" s="99"/>
      <c r="D270" s="99"/>
      <c r="E270" s="99"/>
      <c r="F270" s="99" t="s">
        <v>33</v>
      </c>
      <c r="G270" s="171" t="s">
        <v>281</v>
      </c>
      <c r="H270" s="143"/>
      <c r="I270" s="143"/>
      <c r="J270" s="143">
        <f t="shared" si="64"/>
        <v>0</v>
      </c>
      <c r="K270" s="140"/>
      <c r="L270" s="143"/>
      <c r="M270" s="144"/>
      <c r="N270" s="143"/>
      <c r="O270" s="145">
        <f t="shared" si="65"/>
        <v>0</v>
      </c>
      <c r="P270" s="145">
        <f t="shared" si="62"/>
        <v>0</v>
      </c>
      <c r="Q270" s="142"/>
      <c r="R270" s="43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9"/>
      <c r="DD270" s="9"/>
      <c r="DE270" s="9"/>
      <c r="DF270" s="9"/>
      <c r="DG270" s="9"/>
      <c r="DH270" s="9"/>
      <c r="DI270" s="9"/>
      <c r="DJ270" s="9"/>
      <c r="DK270" s="9"/>
      <c r="DL270" s="9"/>
      <c r="DM270" s="9"/>
      <c r="DN270" s="9"/>
      <c r="DO270" s="9"/>
      <c r="DP270" s="9"/>
      <c r="DQ270" s="9"/>
      <c r="DR270" s="9"/>
      <c r="DS270" s="9"/>
      <c r="DT270" s="9"/>
      <c r="DU270" s="9"/>
      <c r="DV270" s="9"/>
      <c r="DW270" s="9"/>
      <c r="DX270" s="9"/>
      <c r="DY270" s="9"/>
      <c r="DZ270" s="9"/>
      <c r="EA270" s="9"/>
      <c r="EB270" s="9"/>
      <c r="EC270" s="9"/>
      <c r="ED270" s="9"/>
      <c r="EE270" s="9"/>
      <c r="EF270" s="9"/>
      <c r="EG270" s="9"/>
      <c r="EH270" s="9"/>
      <c r="EI270" s="9"/>
      <c r="EJ270" s="9"/>
      <c r="EK270" s="9"/>
      <c r="EL270" s="9"/>
      <c r="EM270" s="9"/>
      <c r="EN270" s="9"/>
      <c r="EO270" s="9"/>
      <c r="EP270" s="9"/>
      <c r="EQ270" s="9"/>
      <c r="ER270" s="9"/>
      <c r="ES270" s="9"/>
      <c r="ET270" s="9"/>
      <c r="EU270" s="9"/>
      <c r="EV270" s="9"/>
      <c r="EW270" s="9"/>
      <c r="EX270" s="9"/>
    </row>
    <row r="271" spans="1:154" ht="20.25" hidden="1" x14ac:dyDescent="0.3">
      <c r="A271" s="100"/>
      <c r="B271" s="99"/>
      <c r="C271" s="99"/>
      <c r="D271" s="99"/>
      <c r="E271" s="99"/>
      <c r="F271" s="99" t="s">
        <v>124</v>
      </c>
      <c r="G271" s="171" t="s">
        <v>282</v>
      </c>
      <c r="H271" s="143"/>
      <c r="I271" s="143"/>
      <c r="J271" s="143">
        <f t="shared" si="64"/>
        <v>0</v>
      </c>
      <c r="K271" s="140"/>
      <c r="L271" s="143"/>
      <c r="M271" s="144"/>
      <c r="N271" s="143"/>
      <c r="O271" s="145">
        <f t="shared" si="65"/>
        <v>0</v>
      </c>
      <c r="P271" s="145">
        <f t="shared" si="62"/>
        <v>0</v>
      </c>
      <c r="Q271" s="142"/>
      <c r="R271" s="43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9"/>
      <c r="DD271" s="9"/>
      <c r="DE271" s="9"/>
      <c r="DF271" s="9"/>
      <c r="DG271" s="9"/>
      <c r="DH271" s="9"/>
      <c r="DI271" s="9"/>
      <c r="DJ271" s="9"/>
      <c r="DK271" s="9"/>
      <c r="DL271" s="9"/>
      <c r="DM271" s="9"/>
      <c r="DN271" s="9"/>
      <c r="DO271" s="9"/>
      <c r="DP271" s="9"/>
      <c r="DQ271" s="9"/>
      <c r="DR271" s="9"/>
      <c r="DS271" s="9"/>
      <c r="DT271" s="9"/>
      <c r="DU271" s="9"/>
      <c r="DV271" s="9"/>
      <c r="DW271" s="9"/>
      <c r="DX271" s="9"/>
      <c r="DY271" s="9"/>
      <c r="DZ271" s="9"/>
      <c r="EA271" s="9"/>
      <c r="EB271" s="9"/>
      <c r="EC271" s="9"/>
      <c r="ED271" s="9"/>
      <c r="EE271" s="9"/>
      <c r="EF271" s="9"/>
      <c r="EG271" s="9"/>
      <c r="EH271" s="9"/>
      <c r="EI271" s="9"/>
      <c r="EJ271" s="9"/>
      <c r="EK271" s="9"/>
      <c r="EL271" s="9"/>
      <c r="EM271" s="9"/>
      <c r="EN271" s="9"/>
      <c r="EO271" s="9"/>
      <c r="EP271" s="9"/>
      <c r="EQ271" s="9"/>
      <c r="ER271" s="9"/>
      <c r="ES271" s="9"/>
      <c r="ET271" s="9"/>
      <c r="EU271" s="9"/>
      <c r="EV271" s="9"/>
      <c r="EW271" s="9"/>
      <c r="EX271" s="9"/>
    </row>
    <row r="272" spans="1:154" ht="20.25" hidden="1" x14ac:dyDescent="0.3">
      <c r="A272" s="100"/>
      <c r="B272" s="99"/>
      <c r="C272" s="99"/>
      <c r="D272" s="99"/>
      <c r="E272" s="99"/>
      <c r="F272" s="99" t="s">
        <v>115</v>
      </c>
      <c r="G272" s="171" t="s">
        <v>283</v>
      </c>
      <c r="H272" s="143"/>
      <c r="I272" s="143"/>
      <c r="J272" s="143">
        <f t="shared" si="64"/>
        <v>0</v>
      </c>
      <c r="K272" s="140"/>
      <c r="L272" s="143"/>
      <c r="M272" s="144"/>
      <c r="N272" s="143"/>
      <c r="O272" s="145">
        <f t="shared" si="65"/>
        <v>0</v>
      </c>
      <c r="P272" s="145">
        <f t="shared" si="62"/>
        <v>0</v>
      </c>
      <c r="Q272" s="142"/>
      <c r="R272" s="43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9"/>
      <c r="DD272" s="9"/>
      <c r="DE272" s="9"/>
      <c r="DF272" s="9"/>
      <c r="DG272" s="9"/>
      <c r="DH272" s="9"/>
      <c r="DI272" s="9"/>
      <c r="DJ272" s="9"/>
      <c r="DK272" s="9"/>
      <c r="DL272" s="9"/>
      <c r="DM272" s="9"/>
      <c r="DN272" s="9"/>
      <c r="DO272" s="9"/>
      <c r="DP272" s="9"/>
      <c r="DQ272" s="9"/>
      <c r="DR272" s="9"/>
      <c r="DS272" s="9"/>
      <c r="DT272" s="9"/>
      <c r="DU272" s="9"/>
      <c r="DV272" s="9"/>
      <c r="DW272" s="9"/>
      <c r="DX272" s="9"/>
      <c r="DY272" s="9"/>
      <c r="DZ272" s="9"/>
      <c r="EA272" s="9"/>
      <c r="EB272" s="9"/>
      <c r="EC272" s="9"/>
      <c r="ED272" s="9"/>
      <c r="EE272" s="9"/>
      <c r="EF272" s="9"/>
      <c r="EG272" s="9"/>
      <c r="EH272" s="9"/>
      <c r="EI272" s="9"/>
      <c r="EJ272" s="9"/>
      <c r="EK272" s="9"/>
      <c r="EL272" s="9"/>
      <c r="EM272" s="9"/>
      <c r="EN272" s="9"/>
      <c r="EO272" s="9"/>
      <c r="EP272" s="9"/>
      <c r="EQ272" s="9"/>
      <c r="ER272" s="9"/>
      <c r="ES272" s="9"/>
      <c r="ET272" s="9"/>
      <c r="EU272" s="9"/>
      <c r="EV272" s="9"/>
      <c r="EW272" s="9"/>
      <c r="EX272" s="9"/>
    </row>
    <row r="273" spans="1:154" ht="20.25" hidden="1" x14ac:dyDescent="0.3">
      <c r="A273" s="100"/>
      <c r="B273" s="99"/>
      <c r="C273" s="99"/>
      <c r="D273" s="99"/>
      <c r="E273" s="99"/>
      <c r="F273" s="99" t="s">
        <v>38</v>
      </c>
      <c r="G273" s="171" t="s">
        <v>284</v>
      </c>
      <c r="H273" s="143"/>
      <c r="I273" s="143"/>
      <c r="J273" s="143">
        <f t="shared" si="64"/>
        <v>0</v>
      </c>
      <c r="K273" s="140"/>
      <c r="L273" s="143"/>
      <c r="M273" s="144"/>
      <c r="N273" s="143"/>
      <c r="O273" s="145">
        <f t="shared" si="65"/>
        <v>0</v>
      </c>
      <c r="P273" s="145">
        <f t="shared" si="62"/>
        <v>0</v>
      </c>
      <c r="Q273" s="142"/>
      <c r="R273" s="43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9"/>
      <c r="DD273" s="9"/>
      <c r="DE273" s="9"/>
      <c r="DF273" s="9"/>
      <c r="DG273" s="9"/>
      <c r="DH273" s="9"/>
      <c r="DI273" s="9"/>
      <c r="DJ273" s="9"/>
      <c r="DK273" s="9"/>
      <c r="DL273" s="9"/>
      <c r="DM273" s="9"/>
      <c r="DN273" s="9"/>
      <c r="DO273" s="9"/>
      <c r="DP273" s="9"/>
      <c r="DQ273" s="9"/>
      <c r="DR273" s="9"/>
      <c r="DS273" s="9"/>
      <c r="DT273" s="9"/>
      <c r="DU273" s="9"/>
      <c r="DV273" s="9"/>
      <c r="DW273" s="9"/>
      <c r="DX273" s="9"/>
      <c r="DY273" s="9"/>
      <c r="DZ273" s="9"/>
      <c r="EA273" s="9"/>
      <c r="EB273" s="9"/>
      <c r="EC273" s="9"/>
      <c r="ED273" s="9"/>
      <c r="EE273" s="9"/>
      <c r="EF273" s="9"/>
      <c r="EG273" s="9"/>
      <c r="EH273" s="9"/>
      <c r="EI273" s="9"/>
      <c r="EJ273" s="9"/>
      <c r="EK273" s="9"/>
      <c r="EL273" s="9"/>
      <c r="EM273" s="9"/>
      <c r="EN273" s="9"/>
      <c r="EO273" s="9"/>
      <c r="EP273" s="9"/>
      <c r="EQ273" s="9"/>
      <c r="ER273" s="9"/>
      <c r="ES273" s="9"/>
      <c r="ET273" s="9"/>
      <c r="EU273" s="9"/>
      <c r="EV273" s="9"/>
      <c r="EW273" s="9"/>
      <c r="EX273" s="9"/>
    </row>
    <row r="274" spans="1:154" ht="20.25" hidden="1" x14ac:dyDescent="0.3">
      <c r="A274" s="100"/>
      <c r="B274" s="99"/>
      <c r="C274" s="99"/>
      <c r="D274" s="99"/>
      <c r="E274" s="99"/>
      <c r="F274" s="99">
        <v>10</v>
      </c>
      <c r="G274" s="171" t="s">
        <v>285</v>
      </c>
      <c r="H274" s="143"/>
      <c r="I274" s="143"/>
      <c r="J274" s="143">
        <f t="shared" si="64"/>
        <v>0</v>
      </c>
      <c r="K274" s="140"/>
      <c r="L274" s="143"/>
      <c r="M274" s="144"/>
      <c r="N274" s="143"/>
      <c r="O274" s="145">
        <f t="shared" si="65"/>
        <v>0</v>
      </c>
      <c r="P274" s="145">
        <f t="shared" si="62"/>
        <v>0</v>
      </c>
      <c r="Q274" s="142"/>
      <c r="R274" s="43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9"/>
      <c r="DD274" s="9"/>
      <c r="DE274" s="9"/>
      <c r="DF274" s="9"/>
      <c r="DG274" s="9"/>
      <c r="DH274" s="9"/>
      <c r="DI274" s="9"/>
      <c r="DJ274" s="9"/>
      <c r="DK274" s="9"/>
      <c r="DL274" s="9"/>
      <c r="DM274" s="9"/>
      <c r="DN274" s="9"/>
      <c r="DO274" s="9"/>
      <c r="DP274" s="9"/>
      <c r="DQ274" s="9"/>
      <c r="DR274" s="9"/>
      <c r="DS274" s="9"/>
      <c r="DT274" s="9"/>
      <c r="DU274" s="9"/>
      <c r="DV274" s="9"/>
      <c r="DW274" s="9"/>
      <c r="DX274" s="9"/>
      <c r="DY274" s="9"/>
      <c r="DZ274" s="9"/>
      <c r="EA274" s="9"/>
      <c r="EB274" s="9"/>
      <c r="EC274" s="9"/>
      <c r="ED274" s="9"/>
      <c r="EE274" s="9"/>
      <c r="EF274" s="9"/>
      <c r="EG274" s="9"/>
      <c r="EH274" s="9"/>
      <c r="EI274" s="9"/>
      <c r="EJ274" s="9"/>
      <c r="EK274" s="9"/>
      <c r="EL274" s="9"/>
      <c r="EM274" s="9"/>
      <c r="EN274" s="9"/>
      <c r="EO274" s="9"/>
      <c r="EP274" s="9"/>
      <c r="EQ274" s="9"/>
      <c r="ER274" s="9"/>
      <c r="ES274" s="9"/>
      <c r="ET274" s="9"/>
      <c r="EU274" s="9"/>
      <c r="EV274" s="9"/>
      <c r="EW274" s="9"/>
      <c r="EX274" s="9"/>
    </row>
    <row r="275" spans="1:154" ht="20.25" hidden="1" x14ac:dyDescent="0.3">
      <c r="A275" s="100"/>
      <c r="B275" s="99"/>
      <c r="C275" s="99"/>
      <c r="D275" s="99"/>
      <c r="E275" s="99"/>
      <c r="F275" s="99">
        <v>11</v>
      </c>
      <c r="G275" s="171" t="s">
        <v>286</v>
      </c>
      <c r="H275" s="143"/>
      <c r="I275" s="143"/>
      <c r="J275" s="143">
        <f t="shared" si="64"/>
        <v>0</v>
      </c>
      <c r="K275" s="140"/>
      <c r="L275" s="143"/>
      <c r="M275" s="144"/>
      <c r="N275" s="143"/>
      <c r="O275" s="145">
        <f t="shared" si="65"/>
        <v>0</v>
      </c>
      <c r="P275" s="145">
        <f t="shared" si="62"/>
        <v>0</v>
      </c>
      <c r="Q275" s="142"/>
      <c r="R275" s="43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9"/>
      <c r="DD275" s="9"/>
      <c r="DE275" s="9"/>
      <c r="DF275" s="9"/>
      <c r="DG275" s="9"/>
      <c r="DH275" s="9"/>
      <c r="DI275" s="9"/>
      <c r="DJ275" s="9"/>
      <c r="DK275" s="9"/>
      <c r="DL275" s="9"/>
      <c r="DM275" s="9"/>
      <c r="DN275" s="9"/>
      <c r="DO275" s="9"/>
      <c r="DP275" s="9"/>
      <c r="DQ275" s="9"/>
      <c r="DR275" s="9"/>
      <c r="DS275" s="9"/>
      <c r="DT275" s="9"/>
      <c r="DU275" s="9"/>
      <c r="DV275" s="9"/>
      <c r="DW275" s="9"/>
      <c r="DX275" s="9"/>
      <c r="DY275" s="9"/>
      <c r="DZ275" s="9"/>
      <c r="EA275" s="9"/>
      <c r="EB275" s="9"/>
      <c r="EC275" s="9"/>
      <c r="ED275" s="9"/>
      <c r="EE275" s="9"/>
      <c r="EF275" s="9"/>
      <c r="EG275" s="9"/>
      <c r="EH275" s="9"/>
      <c r="EI275" s="9"/>
      <c r="EJ275" s="9"/>
      <c r="EK275" s="9"/>
      <c r="EL275" s="9"/>
      <c r="EM275" s="9"/>
      <c r="EN275" s="9"/>
      <c r="EO275" s="9"/>
      <c r="EP275" s="9"/>
      <c r="EQ275" s="9"/>
      <c r="ER275" s="9"/>
      <c r="ES275" s="9"/>
      <c r="ET275" s="9"/>
      <c r="EU275" s="9"/>
      <c r="EV275" s="9"/>
      <c r="EW275" s="9"/>
      <c r="EX275" s="9"/>
    </row>
    <row r="276" spans="1:154" ht="40.5" x14ac:dyDescent="0.2">
      <c r="A276" s="100"/>
      <c r="B276" s="99"/>
      <c r="C276" s="99"/>
      <c r="D276" s="99"/>
      <c r="E276" s="99"/>
      <c r="F276" s="99">
        <v>12</v>
      </c>
      <c r="G276" s="103" t="s">
        <v>167</v>
      </c>
      <c r="H276" s="143">
        <v>16700</v>
      </c>
      <c r="I276" s="143">
        <f>O276</f>
        <v>16640</v>
      </c>
      <c r="J276" s="143">
        <f t="shared" si="64"/>
        <v>60</v>
      </c>
      <c r="K276" s="140">
        <f t="shared" si="63"/>
        <v>99.64</v>
      </c>
      <c r="L276" s="143"/>
      <c r="M276" s="144">
        <v>16640</v>
      </c>
      <c r="N276" s="143">
        <v>0</v>
      </c>
      <c r="O276" s="145">
        <f t="shared" si="65"/>
        <v>16640</v>
      </c>
      <c r="P276" s="145">
        <f t="shared" si="62"/>
        <v>-16640</v>
      </c>
      <c r="Q276" s="142" t="e">
        <f t="shared" si="60"/>
        <v>#DIV/0!</v>
      </c>
      <c r="R276" s="43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9"/>
      <c r="DD276" s="9"/>
      <c r="DE276" s="9"/>
      <c r="DF276" s="9"/>
      <c r="DG276" s="9"/>
      <c r="DH276" s="9"/>
      <c r="DI276" s="9"/>
      <c r="DJ276" s="9"/>
      <c r="DK276" s="9"/>
      <c r="DL276" s="9"/>
      <c r="DM276" s="9"/>
      <c r="DN276" s="9"/>
      <c r="DO276" s="9"/>
      <c r="DP276" s="9"/>
      <c r="DQ276" s="9"/>
      <c r="DR276" s="9"/>
      <c r="DS276" s="9"/>
      <c r="DT276" s="9"/>
      <c r="DU276" s="9"/>
      <c r="DV276" s="9"/>
      <c r="DW276" s="9"/>
      <c r="DX276" s="9"/>
      <c r="DY276" s="9"/>
      <c r="DZ276" s="9"/>
      <c r="EA276" s="9"/>
      <c r="EB276" s="9"/>
      <c r="EC276" s="9"/>
      <c r="ED276" s="9"/>
      <c r="EE276" s="9"/>
      <c r="EF276" s="9"/>
      <c r="EG276" s="9"/>
      <c r="EH276" s="9"/>
      <c r="EI276" s="9"/>
      <c r="EJ276" s="9"/>
      <c r="EK276" s="9"/>
      <c r="EL276" s="9"/>
      <c r="EM276" s="9"/>
      <c r="EN276" s="9"/>
      <c r="EO276" s="9"/>
      <c r="EP276" s="9"/>
      <c r="EQ276" s="9"/>
      <c r="ER276" s="9"/>
      <c r="ES276" s="9"/>
      <c r="ET276" s="9"/>
      <c r="EU276" s="9"/>
      <c r="EV276" s="9"/>
      <c r="EW276" s="9"/>
      <c r="EX276" s="9"/>
    </row>
    <row r="277" spans="1:154" ht="20.25" x14ac:dyDescent="0.2">
      <c r="A277" s="100"/>
      <c r="B277" s="99"/>
      <c r="C277" s="99"/>
      <c r="D277" s="99"/>
      <c r="E277" s="99"/>
      <c r="F277" s="99">
        <v>13</v>
      </c>
      <c r="G277" s="103" t="s">
        <v>168</v>
      </c>
      <c r="H277" s="143">
        <v>100</v>
      </c>
      <c r="I277" s="143"/>
      <c r="J277" s="143">
        <f t="shared" si="64"/>
        <v>100</v>
      </c>
      <c r="K277" s="140">
        <f t="shared" si="63"/>
        <v>0</v>
      </c>
      <c r="L277" s="143"/>
      <c r="M277" s="144"/>
      <c r="N277" s="143">
        <v>0</v>
      </c>
      <c r="O277" s="145">
        <f t="shared" si="65"/>
        <v>0</v>
      </c>
      <c r="P277" s="145">
        <f t="shared" si="62"/>
        <v>0</v>
      </c>
      <c r="Q277" s="142" t="e">
        <f t="shared" si="60"/>
        <v>#DIV/0!</v>
      </c>
      <c r="R277" s="43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9"/>
      <c r="DD277" s="9"/>
      <c r="DE277" s="9"/>
      <c r="DF277" s="9"/>
      <c r="DG277" s="9"/>
      <c r="DH277" s="9"/>
      <c r="DI277" s="9"/>
      <c r="DJ277" s="9"/>
      <c r="DK277" s="9"/>
      <c r="DL277" s="9"/>
      <c r="DM277" s="9"/>
      <c r="DN277" s="9"/>
      <c r="DO277" s="9"/>
      <c r="DP277" s="9"/>
      <c r="DQ277" s="9"/>
      <c r="DR277" s="9"/>
      <c r="DS277" s="9"/>
      <c r="DT277" s="9"/>
      <c r="DU277" s="9"/>
      <c r="DV277" s="9"/>
      <c r="DW277" s="9"/>
      <c r="DX277" s="9"/>
      <c r="DY277" s="9"/>
      <c r="DZ277" s="9"/>
      <c r="EA277" s="9"/>
      <c r="EB277" s="9"/>
      <c r="EC277" s="9"/>
      <c r="ED277" s="9"/>
      <c r="EE277" s="9"/>
      <c r="EF277" s="9"/>
      <c r="EG277" s="9"/>
      <c r="EH277" s="9"/>
      <c r="EI277" s="9"/>
      <c r="EJ277" s="9"/>
      <c r="EK277" s="9"/>
      <c r="EL277" s="9"/>
      <c r="EM277" s="9"/>
      <c r="EN277" s="9"/>
      <c r="EO277" s="9"/>
      <c r="EP277" s="9"/>
      <c r="EQ277" s="9"/>
      <c r="ER277" s="9"/>
      <c r="ES277" s="9"/>
      <c r="ET277" s="9"/>
      <c r="EU277" s="9"/>
      <c r="EV277" s="9"/>
      <c r="EW277" s="9"/>
      <c r="EX277" s="9"/>
    </row>
    <row r="278" spans="1:154" ht="20.25" x14ac:dyDescent="0.2">
      <c r="A278" s="100"/>
      <c r="B278" s="99"/>
      <c r="C278" s="99"/>
      <c r="D278" s="99"/>
      <c r="E278" s="99"/>
      <c r="F278" s="99">
        <v>14</v>
      </c>
      <c r="G278" s="103" t="s">
        <v>272</v>
      </c>
      <c r="H278" s="143"/>
      <c r="I278" s="143"/>
      <c r="J278" s="143">
        <f t="shared" si="64"/>
        <v>0</v>
      </c>
      <c r="K278" s="140"/>
      <c r="L278" s="143"/>
      <c r="M278" s="144"/>
      <c r="N278" s="143"/>
      <c r="O278" s="145">
        <f t="shared" si="65"/>
        <v>0</v>
      </c>
      <c r="P278" s="145">
        <f t="shared" si="62"/>
        <v>0</v>
      </c>
      <c r="Q278" s="142"/>
      <c r="R278" s="43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9"/>
      <c r="DD278" s="9"/>
      <c r="DE278" s="9"/>
      <c r="DF278" s="9"/>
      <c r="DG278" s="9"/>
      <c r="DH278" s="9"/>
      <c r="DI278" s="9"/>
      <c r="DJ278" s="9"/>
      <c r="DK278" s="9"/>
      <c r="DL278" s="9"/>
      <c r="DM278" s="9"/>
      <c r="DN278" s="9"/>
      <c r="DO278" s="9"/>
      <c r="DP278" s="9"/>
      <c r="DQ278" s="9"/>
      <c r="DR278" s="9"/>
      <c r="DS278" s="9"/>
      <c r="DT278" s="9"/>
      <c r="DU278" s="9"/>
      <c r="DV278" s="9"/>
      <c r="DW278" s="9"/>
      <c r="DX278" s="9"/>
      <c r="DY278" s="9"/>
      <c r="DZ278" s="9"/>
      <c r="EA278" s="9"/>
      <c r="EB278" s="9"/>
      <c r="EC278" s="9"/>
      <c r="ED278" s="9"/>
      <c r="EE278" s="9"/>
      <c r="EF278" s="9"/>
      <c r="EG278" s="9"/>
      <c r="EH278" s="9"/>
      <c r="EI278" s="9"/>
      <c r="EJ278" s="9"/>
      <c r="EK278" s="9"/>
      <c r="EL278" s="9"/>
      <c r="EM278" s="9"/>
      <c r="EN278" s="9"/>
      <c r="EO278" s="9"/>
      <c r="EP278" s="9"/>
      <c r="EQ278" s="9"/>
      <c r="ER278" s="9"/>
      <c r="ES278" s="9"/>
      <c r="ET278" s="9"/>
      <c r="EU278" s="9"/>
      <c r="EV278" s="9"/>
      <c r="EW278" s="9"/>
      <c r="EX278" s="9"/>
    </row>
    <row r="279" spans="1:154" ht="40.5" hidden="1" x14ac:dyDescent="0.2">
      <c r="A279" s="100"/>
      <c r="B279" s="99"/>
      <c r="C279" s="99"/>
      <c r="D279" s="99"/>
      <c r="E279" s="99"/>
      <c r="F279" s="99">
        <v>15</v>
      </c>
      <c r="G279" s="103" t="s">
        <v>411</v>
      </c>
      <c r="H279" s="143"/>
      <c r="I279" s="143"/>
      <c r="J279" s="143">
        <f t="shared" si="64"/>
        <v>0</v>
      </c>
      <c r="K279" s="140"/>
      <c r="L279" s="143"/>
      <c r="M279" s="144"/>
      <c r="N279" s="143"/>
      <c r="O279" s="145">
        <f t="shared" si="65"/>
        <v>0</v>
      </c>
      <c r="P279" s="145">
        <f t="shared" si="62"/>
        <v>0</v>
      </c>
      <c r="Q279" s="142"/>
      <c r="R279" s="43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9"/>
      <c r="DD279" s="9"/>
      <c r="DE279" s="9"/>
      <c r="DF279" s="9"/>
      <c r="DG279" s="9"/>
      <c r="DH279" s="9"/>
      <c r="DI279" s="9"/>
      <c r="DJ279" s="9"/>
      <c r="DK279" s="9"/>
      <c r="DL279" s="9"/>
      <c r="DM279" s="9"/>
      <c r="DN279" s="9"/>
      <c r="DO279" s="9"/>
      <c r="DP279" s="9"/>
      <c r="DQ279" s="9"/>
      <c r="DR279" s="9"/>
      <c r="DS279" s="9"/>
      <c r="DT279" s="9"/>
      <c r="DU279" s="9"/>
      <c r="DV279" s="9"/>
      <c r="DW279" s="9"/>
      <c r="DX279" s="9"/>
      <c r="DY279" s="9"/>
      <c r="DZ279" s="9"/>
      <c r="EA279" s="9"/>
      <c r="EB279" s="9"/>
      <c r="EC279" s="9"/>
      <c r="ED279" s="9"/>
      <c r="EE279" s="9"/>
      <c r="EF279" s="9"/>
      <c r="EG279" s="9"/>
      <c r="EH279" s="9"/>
      <c r="EI279" s="9"/>
      <c r="EJ279" s="9"/>
      <c r="EK279" s="9"/>
      <c r="EL279" s="9"/>
      <c r="EM279" s="9"/>
      <c r="EN279" s="9"/>
      <c r="EO279" s="9"/>
      <c r="EP279" s="9"/>
      <c r="EQ279" s="9"/>
      <c r="ER279" s="9"/>
      <c r="ES279" s="9"/>
      <c r="ET279" s="9"/>
      <c r="EU279" s="9"/>
      <c r="EV279" s="9"/>
      <c r="EW279" s="9"/>
      <c r="EX279" s="9"/>
    </row>
    <row r="280" spans="1:154" ht="20.25" x14ac:dyDescent="0.2">
      <c r="A280" s="100"/>
      <c r="B280" s="99"/>
      <c r="C280" s="99"/>
      <c r="D280" s="99"/>
      <c r="E280" s="99"/>
      <c r="F280" s="99">
        <v>17</v>
      </c>
      <c r="G280" s="103" t="s">
        <v>274</v>
      </c>
      <c r="H280" s="143">
        <v>10200</v>
      </c>
      <c r="I280" s="143">
        <f>O280</f>
        <v>10068</v>
      </c>
      <c r="J280" s="143">
        <f t="shared" si="64"/>
        <v>132</v>
      </c>
      <c r="K280" s="140">
        <f t="shared" si="63"/>
        <v>98.71</v>
      </c>
      <c r="L280" s="143"/>
      <c r="M280" s="144">
        <v>9354</v>
      </c>
      <c r="N280" s="143">
        <v>714</v>
      </c>
      <c r="O280" s="145">
        <f t="shared" si="65"/>
        <v>10068</v>
      </c>
      <c r="P280" s="145">
        <f t="shared" si="62"/>
        <v>-10068</v>
      </c>
      <c r="Q280" s="142" t="e">
        <f t="shared" si="60"/>
        <v>#DIV/0!</v>
      </c>
      <c r="R280" s="43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9"/>
      <c r="DD280" s="9"/>
      <c r="DE280" s="9"/>
      <c r="DF280" s="9"/>
      <c r="DG280" s="9"/>
      <c r="DH280" s="9"/>
      <c r="DI280" s="9"/>
      <c r="DJ280" s="9"/>
      <c r="DK280" s="9"/>
      <c r="DL280" s="9"/>
      <c r="DM280" s="9"/>
      <c r="DN280" s="9"/>
      <c r="DO280" s="9"/>
      <c r="DP280" s="9"/>
      <c r="DQ280" s="9"/>
      <c r="DR280" s="9"/>
      <c r="DS280" s="9"/>
      <c r="DT280" s="9"/>
      <c r="DU280" s="9"/>
      <c r="DV280" s="9"/>
      <c r="DW280" s="9"/>
      <c r="DX280" s="9"/>
      <c r="DY280" s="9"/>
      <c r="DZ280" s="9"/>
      <c r="EA280" s="9"/>
      <c r="EB280" s="9"/>
      <c r="EC280" s="9"/>
      <c r="ED280" s="9"/>
      <c r="EE280" s="9"/>
      <c r="EF280" s="9"/>
      <c r="EG280" s="9"/>
      <c r="EH280" s="9"/>
      <c r="EI280" s="9"/>
      <c r="EJ280" s="9"/>
      <c r="EK280" s="9"/>
      <c r="EL280" s="9"/>
      <c r="EM280" s="9"/>
      <c r="EN280" s="9"/>
      <c r="EO280" s="9"/>
      <c r="EP280" s="9"/>
      <c r="EQ280" s="9"/>
      <c r="ER280" s="9"/>
      <c r="ES280" s="9"/>
      <c r="ET280" s="9"/>
      <c r="EU280" s="9"/>
      <c r="EV280" s="9"/>
      <c r="EW280" s="9"/>
      <c r="EX280" s="9"/>
    </row>
    <row r="281" spans="1:154" ht="20.25" x14ac:dyDescent="0.2">
      <c r="A281" s="100"/>
      <c r="B281" s="99"/>
      <c r="C281" s="99"/>
      <c r="D281" s="99"/>
      <c r="E281" s="99"/>
      <c r="F281" s="99" t="s">
        <v>90</v>
      </c>
      <c r="G281" s="103" t="s">
        <v>273</v>
      </c>
      <c r="H281" s="143">
        <v>0</v>
      </c>
      <c r="I281" s="143"/>
      <c r="J281" s="143">
        <f t="shared" si="64"/>
        <v>0</v>
      </c>
      <c r="K281" s="140" t="e">
        <f t="shared" si="63"/>
        <v>#DIV/0!</v>
      </c>
      <c r="L281" s="143"/>
      <c r="M281" s="144"/>
      <c r="N281" s="143">
        <v>0</v>
      </c>
      <c r="O281" s="145">
        <f t="shared" si="65"/>
        <v>0</v>
      </c>
      <c r="P281" s="145">
        <f t="shared" si="62"/>
        <v>0</v>
      </c>
      <c r="Q281" s="142" t="e">
        <f t="shared" si="60"/>
        <v>#DIV/0!</v>
      </c>
      <c r="R281" s="43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9"/>
      <c r="DD281" s="9"/>
      <c r="DE281" s="9"/>
      <c r="DF281" s="9"/>
      <c r="DG281" s="9"/>
      <c r="DH281" s="9"/>
      <c r="DI281" s="9"/>
      <c r="DJ281" s="9"/>
      <c r="DK281" s="9"/>
      <c r="DL281" s="9"/>
      <c r="DM281" s="9"/>
      <c r="DN281" s="9"/>
      <c r="DO281" s="9"/>
      <c r="DP281" s="9"/>
      <c r="DQ281" s="9"/>
      <c r="DR281" s="9"/>
      <c r="DS281" s="9"/>
      <c r="DT281" s="9"/>
      <c r="DU281" s="9"/>
      <c r="DV281" s="9"/>
      <c r="DW281" s="9"/>
      <c r="DX281" s="9"/>
      <c r="DY281" s="9"/>
      <c r="DZ281" s="9"/>
      <c r="EA281" s="9"/>
      <c r="EB281" s="9"/>
      <c r="EC281" s="9"/>
      <c r="ED281" s="9"/>
      <c r="EE281" s="9"/>
      <c r="EF281" s="9"/>
      <c r="EG281" s="9"/>
      <c r="EH281" s="9"/>
      <c r="EI281" s="9"/>
      <c r="EJ281" s="9"/>
      <c r="EK281" s="9"/>
      <c r="EL281" s="9"/>
      <c r="EM281" s="9"/>
      <c r="EN281" s="9"/>
      <c r="EO281" s="9"/>
      <c r="EP281" s="9"/>
      <c r="EQ281" s="9"/>
      <c r="ER281" s="9"/>
      <c r="ES281" s="9"/>
      <c r="ET281" s="9"/>
      <c r="EU281" s="9"/>
      <c r="EV281" s="9"/>
      <c r="EW281" s="9"/>
      <c r="EX281" s="9"/>
    </row>
    <row r="282" spans="1:154" ht="20.25" x14ac:dyDescent="0.2">
      <c r="A282" s="88"/>
      <c r="B282" s="89"/>
      <c r="C282" s="89"/>
      <c r="D282" s="89"/>
      <c r="E282" s="89" t="s">
        <v>30</v>
      </c>
      <c r="F282" s="89"/>
      <c r="G282" s="101" t="s">
        <v>315</v>
      </c>
      <c r="H282" s="139">
        <f>H286+H288+H287</f>
        <v>0</v>
      </c>
      <c r="I282" s="139">
        <f>I286+I288+I287</f>
        <v>0</v>
      </c>
      <c r="J282" s="143">
        <f t="shared" si="64"/>
        <v>0</v>
      </c>
      <c r="K282" s="140" t="e">
        <f t="shared" si="63"/>
        <v>#DIV/0!</v>
      </c>
      <c r="L282" s="139">
        <f>L286+L288+L287</f>
        <v>0</v>
      </c>
      <c r="M282" s="121">
        <f>M286+M288+M287</f>
        <v>0</v>
      </c>
      <c r="N282" s="139">
        <f>N286+N288+N287</f>
        <v>0</v>
      </c>
      <c r="O282" s="141">
        <f t="shared" ref="O282" si="66">O286+O288+O287</f>
        <v>0</v>
      </c>
      <c r="P282" s="141">
        <f t="shared" si="62"/>
        <v>0</v>
      </c>
      <c r="Q282" s="142"/>
      <c r="R282" s="43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9"/>
      <c r="DD282" s="9"/>
      <c r="DE282" s="9"/>
      <c r="DF282" s="9"/>
      <c r="DG282" s="9"/>
      <c r="DH282" s="9"/>
      <c r="DI282" s="9"/>
      <c r="DJ282" s="9"/>
      <c r="DK282" s="9"/>
      <c r="DL282" s="9"/>
      <c r="DM282" s="9"/>
      <c r="DN282" s="9"/>
      <c r="DO282" s="9"/>
      <c r="DP282" s="9"/>
      <c r="DQ282" s="9"/>
      <c r="DR282" s="9"/>
      <c r="DS282" s="9"/>
      <c r="DT282" s="9"/>
      <c r="DU282" s="9"/>
      <c r="DV282" s="9"/>
      <c r="DW282" s="9"/>
      <c r="DX282" s="9"/>
      <c r="DY282" s="9"/>
      <c r="DZ282" s="9"/>
      <c r="EA282" s="9"/>
      <c r="EB282" s="9"/>
      <c r="EC282" s="9"/>
      <c r="ED282" s="9"/>
      <c r="EE282" s="9"/>
      <c r="EF282" s="9"/>
      <c r="EG282" s="9"/>
      <c r="EH282" s="9"/>
      <c r="EI282" s="9"/>
      <c r="EJ282" s="9"/>
      <c r="EK282" s="9"/>
      <c r="EL282" s="9"/>
      <c r="EM282" s="9"/>
      <c r="EN282" s="9"/>
      <c r="EO282" s="9"/>
      <c r="EP282" s="9"/>
      <c r="EQ282" s="9"/>
      <c r="ER282" s="9"/>
      <c r="ES282" s="9"/>
      <c r="ET282" s="9"/>
      <c r="EU282" s="9"/>
      <c r="EV282" s="9"/>
      <c r="EW282" s="9"/>
      <c r="EX282" s="9"/>
    </row>
    <row r="283" spans="1:154" ht="20.25" hidden="1" x14ac:dyDescent="0.2">
      <c r="A283" s="100"/>
      <c r="B283" s="99"/>
      <c r="C283" s="99"/>
      <c r="D283" s="99"/>
      <c r="E283" s="99"/>
      <c r="F283" s="99" t="s">
        <v>32</v>
      </c>
      <c r="G283" s="103" t="s">
        <v>275</v>
      </c>
      <c r="H283" s="143"/>
      <c r="I283" s="143"/>
      <c r="J283" s="143">
        <f t="shared" si="64"/>
        <v>0</v>
      </c>
      <c r="K283" s="140"/>
      <c r="L283" s="143"/>
      <c r="M283" s="144"/>
      <c r="N283" s="143"/>
      <c r="O283" s="145">
        <f t="shared" ref="O283:O288" si="67">M283+N283</f>
        <v>0</v>
      </c>
      <c r="P283" s="145">
        <f t="shared" si="62"/>
        <v>0</v>
      </c>
      <c r="Q283" s="142"/>
      <c r="R283" s="43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9"/>
      <c r="DD283" s="9"/>
      <c r="DE283" s="9"/>
      <c r="DF283" s="9"/>
      <c r="DG283" s="9"/>
      <c r="DH283" s="9"/>
      <c r="DI283" s="9"/>
      <c r="DJ283" s="9"/>
      <c r="DK283" s="9"/>
      <c r="DL283" s="9"/>
      <c r="DM283" s="9"/>
      <c r="DN283" s="9"/>
      <c r="DO283" s="9"/>
      <c r="DP283" s="9"/>
      <c r="DQ283" s="9"/>
      <c r="DR283" s="9"/>
      <c r="DS283" s="9"/>
      <c r="DT283" s="9"/>
      <c r="DU283" s="9"/>
      <c r="DV283" s="9"/>
      <c r="DW283" s="9"/>
      <c r="DX283" s="9"/>
      <c r="DY283" s="9"/>
      <c r="DZ283" s="9"/>
      <c r="EA283" s="9"/>
      <c r="EB283" s="9"/>
      <c r="EC283" s="9"/>
      <c r="ED283" s="9"/>
      <c r="EE283" s="9"/>
      <c r="EF283" s="9"/>
      <c r="EG283" s="9"/>
      <c r="EH283" s="9"/>
      <c r="EI283" s="9"/>
      <c r="EJ283" s="9"/>
      <c r="EK283" s="9"/>
      <c r="EL283" s="9"/>
      <c r="EM283" s="9"/>
      <c r="EN283" s="9"/>
      <c r="EO283" s="9"/>
      <c r="EP283" s="9"/>
      <c r="EQ283" s="9"/>
      <c r="ER283" s="9"/>
      <c r="ES283" s="9"/>
      <c r="ET283" s="9"/>
      <c r="EU283" s="9"/>
      <c r="EV283" s="9"/>
      <c r="EW283" s="9"/>
      <c r="EX283" s="9"/>
    </row>
    <row r="284" spans="1:154" ht="20.25" hidden="1" x14ac:dyDescent="0.2">
      <c r="A284" s="100"/>
      <c r="B284" s="99"/>
      <c r="C284" s="99"/>
      <c r="D284" s="99"/>
      <c r="E284" s="99"/>
      <c r="F284" s="99" t="s">
        <v>30</v>
      </c>
      <c r="G284" s="103" t="s">
        <v>276</v>
      </c>
      <c r="H284" s="143"/>
      <c r="I284" s="143"/>
      <c r="J284" s="143">
        <f t="shared" si="64"/>
        <v>0</v>
      </c>
      <c r="K284" s="140"/>
      <c r="L284" s="143"/>
      <c r="M284" s="144"/>
      <c r="N284" s="143"/>
      <c r="O284" s="145">
        <f t="shared" si="67"/>
        <v>0</v>
      </c>
      <c r="P284" s="145">
        <f t="shared" si="62"/>
        <v>0</v>
      </c>
      <c r="Q284" s="142"/>
      <c r="R284" s="43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9"/>
      <c r="DD284" s="9"/>
      <c r="DE284" s="9"/>
      <c r="DF284" s="9"/>
      <c r="DG284" s="9"/>
      <c r="DH284" s="9"/>
      <c r="DI284" s="9"/>
      <c r="DJ284" s="9"/>
      <c r="DK284" s="9"/>
      <c r="DL284" s="9"/>
      <c r="DM284" s="9"/>
      <c r="DN284" s="9"/>
      <c r="DO284" s="9"/>
      <c r="DP284" s="9"/>
      <c r="DQ284" s="9"/>
      <c r="DR284" s="9"/>
      <c r="DS284" s="9"/>
      <c r="DT284" s="9"/>
      <c r="DU284" s="9"/>
      <c r="DV284" s="9"/>
      <c r="DW284" s="9"/>
      <c r="DX284" s="9"/>
      <c r="DY284" s="9"/>
      <c r="DZ284" s="9"/>
      <c r="EA284" s="9"/>
      <c r="EB284" s="9"/>
      <c r="EC284" s="9"/>
      <c r="ED284" s="9"/>
      <c r="EE284" s="9"/>
      <c r="EF284" s="9"/>
      <c r="EG284" s="9"/>
      <c r="EH284" s="9"/>
      <c r="EI284" s="9"/>
      <c r="EJ284" s="9"/>
      <c r="EK284" s="9"/>
      <c r="EL284" s="9"/>
      <c r="EM284" s="9"/>
      <c r="EN284" s="9"/>
      <c r="EO284" s="9"/>
      <c r="EP284" s="9"/>
      <c r="EQ284" s="9"/>
      <c r="ER284" s="9"/>
      <c r="ES284" s="9"/>
      <c r="ET284" s="9"/>
      <c r="EU284" s="9"/>
      <c r="EV284" s="9"/>
      <c r="EW284" s="9"/>
      <c r="EX284" s="9"/>
    </row>
    <row r="285" spans="1:154" ht="20.25" hidden="1" x14ac:dyDescent="0.2">
      <c r="A285" s="100"/>
      <c r="B285" s="99"/>
      <c r="C285" s="99"/>
      <c r="D285" s="99"/>
      <c r="E285" s="99"/>
      <c r="F285" s="99" t="s">
        <v>43</v>
      </c>
      <c r="G285" s="103" t="s">
        <v>277</v>
      </c>
      <c r="H285" s="143"/>
      <c r="I285" s="143"/>
      <c r="J285" s="143">
        <f t="shared" si="64"/>
        <v>0</v>
      </c>
      <c r="K285" s="140"/>
      <c r="L285" s="143"/>
      <c r="M285" s="144"/>
      <c r="N285" s="143"/>
      <c r="O285" s="145">
        <f t="shared" si="67"/>
        <v>0</v>
      </c>
      <c r="P285" s="145">
        <f t="shared" si="62"/>
        <v>0</v>
      </c>
      <c r="Q285" s="142"/>
      <c r="R285" s="43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9"/>
      <c r="DD285" s="9"/>
      <c r="DE285" s="9"/>
      <c r="DF285" s="9"/>
      <c r="DG285" s="9"/>
      <c r="DH285" s="9"/>
      <c r="DI285" s="9"/>
      <c r="DJ285" s="9"/>
      <c r="DK285" s="9"/>
      <c r="DL285" s="9"/>
      <c r="DM285" s="9"/>
      <c r="DN285" s="9"/>
      <c r="DO285" s="9"/>
      <c r="DP285" s="9"/>
      <c r="DQ285" s="9"/>
      <c r="DR285" s="9"/>
      <c r="DS285" s="9"/>
      <c r="DT285" s="9"/>
      <c r="DU285" s="9"/>
      <c r="DV285" s="9"/>
      <c r="DW285" s="9"/>
      <c r="DX285" s="9"/>
      <c r="DY285" s="9"/>
      <c r="DZ285" s="9"/>
      <c r="EA285" s="9"/>
      <c r="EB285" s="9"/>
      <c r="EC285" s="9"/>
      <c r="ED285" s="9"/>
      <c r="EE285" s="9"/>
      <c r="EF285" s="9"/>
      <c r="EG285" s="9"/>
      <c r="EH285" s="9"/>
      <c r="EI285" s="9"/>
      <c r="EJ285" s="9"/>
      <c r="EK285" s="9"/>
      <c r="EL285" s="9"/>
      <c r="EM285" s="9"/>
      <c r="EN285" s="9"/>
      <c r="EO285" s="9"/>
      <c r="EP285" s="9"/>
      <c r="EQ285" s="9"/>
      <c r="ER285" s="9"/>
      <c r="ES285" s="9"/>
      <c r="ET285" s="9"/>
      <c r="EU285" s="9"/>
      <c r="EV285" s="9"/>
      <c r="EW285" s="9"/>
      <c r="EX285" s="9"/>
    </row>
    <row r="286" spans="1:154" ht="40.5" x14ac:dyDescent="0.2">
      <c r="A286" s="100"/>
      <c r="B286" s="99"/>
      <c r="C286" s="99"/>
      <c r="D286" s="99"/>
      <c r="E286" s="99"/>
      <c r="F286" s="99" t="s">
        <v>22</v>
      </c>
      <c r="G286" s="103" t="s">
        <v>410</v>
      </c>
      <c r="H286" s="143"/>
      <c r="I286" s="143"/>
      <c r="J286" s="143">
        <f t="shared" si="64"/>
        <v>0</v>
      </c>
      <c r="K286" s="140"/>
      <c r="L286" s="143"/>
      <c r="M286" s="144"/>
      <c r="N286" s="143"/>
      <c r="O286" s="145">
        <f t="shared" si="67"/>
        <v>0</v>
      </c>
      <c r="P286" s="145">
        <f t="shared" si="62"/>
        <v>0</v>
      </c>
      <c r="Q286" s="142"/>
      <c r="R286" s="43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9"/>
      <c r="DD286" s="9"/>
      <c r="DE286" s="9"/>
      <c r="DF286" s="9"/>
      <c r="DG286" s="9"/>
      <c r="DH286" s="9"/>
      <c r="DI286" s="9"/>
      <c r="DJ286" s="9"/>
      <c r="DK286" s="9"/>
      <c r="DL286" s="9"/>
      <c r="DM286" s="9"/>
      <c r="DN286" s="9"/>
      <c r="DO286" s="9"/>
      <c r="DP286" s="9"/>
      <c r="DQ286" s="9"/>
      <c r="DR286" s="9"/>
      <c r="DS286" s="9"/>
      <c r="DT286" s="9"/>
      <c r="DU286" s="9"/>
      <c r="DV286" s="9"/>
      <c r="DW286" s="9"/>
      <c r="DX286" s="9"/>
      <c r="DY286" s="9"/>
      <c r="DZ286" s="9"/>
      <c r="EA286" s="9"/>
      <c r="EB286" s="9"/>
      <c r="EC286" s="9"/>
      <c r="ED286" s="9"/>
      <c r="EE286" s="9"/>
      <c r="EF286" s="9"/>
      <c r="EG286" s="9"/>
      <c r="EH286" s="9"/>
      <c r="EI286" s="9"/>
      <c r="EJ286" s="9"/>
      <c r="EK286" s="9"/>
      <c r="EL286" s="9"/>
      <c r="EM286" s="9"/>
      <c r="EN286" s="9"/>
      <c r="EO286" s="9"/>
      <c r="EP286" s="9"/>
      <c r="EQ286" s="9"/>
      <c r="ER286" s="9"/>
      <c r="ES286" s="9"/>
      <c r="ET286" s="9"/>
      <c r="EU286" s="9"/>
      <c r="EV286" s="9"/>
      <c r="EW286" s="9"/>
      <c r="EX286" s="9"/>
    </row>
    <row r="287" spans="1:154" ht="20.25" x14ac:dyDescent="0.2">
      <c r="A287" s="100"/>
      <c r="B287" s="99"/>
      <c r="C287" s="99"/>
      <c r="D287" s="99"/>
      <c r="E287" s="99"/>
      <c r="F287" s="99" t="s">
        <v>33</v>
      </c>
      <c r="G287" s="103" t="s">
        <v>117</v>
      </c>
      <c r="H287" s="143">
        <v>0</v>
      </c>
      <c r="I287" s="143">
        <f>O287</f>
        <v>0</v>
      </c>
      <c r="J287" s="143">
        <f t="shared" si="64"/>
        <v>0</v>
      </c>
      <c r="K287" s="140" t="e">
        <f t="shared" si="63"/>
        <v>#DIV/0!</v>
      </c>
      <c r="L287" s="143"/>
      <c r="M287" s="144"/>
      <c r="N287" s="143">
        <v>0</v>
      </c>
      <c r="O287" s="145">
        <f t="shared" si="67"/>
        <v>0</v>
      </c>
      <c r="P287" s="145">
        <f t="shared" si="62"/>
        <v>0</v>
      </c>
      <c r="Q287" s="142"/>
      <c r="R287" s="43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9"/>
      <c r="DD287" s="9"/>
      <c r="DE287" s="9"/>
      <c r="DF287" s="9"/>
      <c r="DG287" s="9"/>
      <c r="DH287" s="9"/>
      <c r="DI287" s="9"/>
      <c r="DJ287" s="9"/>
      <c r="DK287" s="9"/>
      <c r="DL287" s="9"/>
      <c r="DM287" s="9"/>
      <c r="DN287" s="9"/>
      <c r="DO287" s="9"/>
      <c r="DP287" s="9"/>
      <c r="DQ287" s="9"/>
      <c r="DR287" s="9"/>
      <c r="DS287" s="9"/>
      <c r="DT287" s="9"/>
      <c r="DU287" s="9"/>
      <c r="DV287" s="9"/>
      <c r="DW287" s="9"/>
      <c r="DX287" s="9"/>
      <c r="DY287" s="9"/>
      <c r="DZ287" s="9"/>
      <c r="EA287" s="9"/>
      <c r="EB287" s="9"/>
      <c r="EC287" s="9"/>
      <c r="ED287" s="9"/>
      <c r="EE287" s="9"/>
      <c r="EF287" s="9"/>
      <c r="EG287" s="9"/>
      <c r="EH287" s="9"/>
      <c r="EI287" s="9"/>
      <c r="EJ287" s="9"/>
      <c r="EK287" s="9"/>
      <c r="EL287" s="9"/>
      <c r="EM287" s="9"/>
      <c r="EN287" s="9"/>
      <c r="EO287" s="9"/>
      <c r="EP287" s="9"/>
      <c r="EQ287" s="9"/>
      <c r="ER287" s="9"/>
      <c r="ES287" s="9"/>
      <c r="ET287" s="9"/>
      <c r="EU287" s="9"/>
      <c r="EV287" s="9"/>
      <c r="EW287" s="9"/>
      <c r="EX287" s="9"/>
    </row>
    <row r="288" spans="1:154" ht="20.25" hidden="1" x14ac:dyDescent="0.2">
      <c r="A288" s="100"/>
      <c r="B288" s="99"/>
      <c r="C288" s="99"/>
      <c r="D288" s="99"/>
      <c r="E288" s="99"/>
      <c r="F288" s="147">
        <v>30</v>
      </c>
      <c r="G288" s="103" t="s">
        <v>267</v>
      </c>
      <c r="H288" s="143"/>
      <c r="I288" s="143"/>
      <c r="J288" s="143">
        <f t="shared" si="64"/>
        <v>0</v>
      </c>
      <c r="K288" s="140" t="e">
        <f t="shared" si="63"/>
        <v>#DIV/0!</v>
      </c>
      <c r="L288" s="143"/>
      <c r="M288" s="144"/>
      <c r="N288" s="143"/>
      <c r="O288" s="145">
        <f t="shared" si="67"/>
        <v>0</v>
      </c>
      <c r="P288" s="145">
        <f t="shared" si="62"/>
        <v>0</v>
      </c>
      <c r="Q288" s="142" t="e">
        <f t="shared" si="60"/>
        <v>#DIV/0!</v>
      </c>
      <c r="R288" s="43"/>
      <c r="S288" s="19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9"/>
      <c r="DD288" s="9"/>
      <c r="DE288" s="9"/>
      <c r="DF288" s="9"/>
      <c r="DG288" s="9"/>
      <c r="DH288" s="9"/>
      <c r="DI288" s="9"/>
      <c r="DJ288" s="9"/>
      <c r="DK288" s="9"/>
      <c r="DL288" s="9"/>
      <c r="DM288" s="9"/>
      <c r="DN288" s="9"/>
      <c r="DO288" s="9"/>
      <c r="DP288" s="9"/>
      <c r="DQ288" s="9"/>
      <c r="DR288" s="9"/>
      <c r="DS288" s="9"/>
      <c r="DT288" s="9"/>
      <c r="DU288" s="9"/>
      <c r="DV288" s="9"/>
      <c r="DW288" s="9"/>
      <c r="DX288" s="9"/>
      <c r="DY288" s="9"/>
      <c r="DZ288" s="9"/>
      <c r="EA288" s="9"/>
      <c r="EB288" s="9"/>
      <c r="EC288" s="9"/>
      <c r="ED288" s="9"/>
      <c r="EE288" s="9"/>
      <c r="EF288" s="9"/>
      <c r="EG288" s="9"/>
      <c r="EH288" s="9"/>
      <c r="EI288" s="9"/>
      <c r="EJ288" s="9"/>
      <c r="EK288" s="9"/>
      <c r="EL288" s="9"/>
      <c r="EM288" s="9"/>
      <c r="EN288" s="9"/>
      <c r="EO288" s="9"/>
      <c r="EP288" s="9"/>
      <c r="EQ288" s="9"/>
      <c r="ER288" s="9"/>
      <c r="ES288" s="9"/>
      <c r="ET288" s="9"/>
      <c r="EU288" s="9"/>
      <c r="EV288" s="9"/>
      <c r="EW288" s="9"/>
      <c r="EX288" s="9"/>
    </row>
    <row r="289" spans="1:154" s="18" customFormat="1" ht="20.25" x14ac:dyDescent="0.25">
      <c r="A289" s="88"/>
      <c r="B289" s="89"/>
      <c r="C289" s="89"/>
      <c r="D289" s="89"/>
      <c r="E289" s="89" t="s">
        <v>43</v>
      </c>
      <c r="F289" s="89"/>
      <c r="G289" s="101" t="s">
        <v>118</v>
      </c>
      <c r="H289" s="139">
        <f>SUM(H290+H291+H292+H293+H294+H295)</f>
        <v>15800</v>
      </c>
      <c r="I289" s="139">
        <f>SUM(I290+I291+I292+I293+I294+I295)</f>
        <v>15338</v>
      </c>
      <c r="J289" s="143">
        <f t="shared" si="64"/>
        <v>462</v>
      </c>
      <c r="K289" s="140">
        <f t="shared" si="63"/>
        <v>97.08</v>
      </c>
      <c r="L289" s="139">
        <f>SUM(L290+L291+L292+L293+L294+L295)</f>
        <v>0</v>
      </c>
      <c r="M289" s="121">
        <f>SUM(M290+M291+M292+M293+M294+M295)</f>
        <v>7779</v>
      </c>
      <c r="N289" s="139">
        <f>SUM(N290+N291+N292+N293+N294+N295)</f>
        <v>7559</v>
      </c>
      <c r="O289" s="141">
        <f>SUM(O290+O291+O292+O293+O294+O295)</f>
        <v>15338</v>
      </c>
      <c r="P289" s="141">
        <f t="shared" si="62"/>
        <v>-15338</v>
      </c>
      <c r="Q289" s="142" t="e">
        <f t="shared" si="60"/>
        <v>#DIV/0!</v>
      </c>
      <c r="R289" s="43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6"/>
      <c r="AT289" s="16"/>
      <c r="AU289" s="16"/>
      <c r="AV289" s="16"/>
      <c r="AW289" s="16"/>
      <c r="AX289" s="16"/>
      <c r="AY289" s="16"/>
      <c r="AZ289" s="16"/>
      <c r="BA289" s="16"/>
      <c r="BB289" s="16"/>
      <c r="BC289" s="16"/>
      <c r="BD289" s="16"/>
      <c r="BE289" s="16"/>
      <c r="BF289" s="16"/>
      <c r="BG289" s="16"/>
      <c r="BH289" s="16"/>
      <c r="BI289" s="16"/>
      <c r="BJ289" s="16"/>
      <c r="BK289" s="16"/>
      <c r="BL289" s="16"/>
      <c r="BM289" s="16"/>
      <c r="BN289" s="16"/>
      <c r="BO289" s="16"/>
      <c r="BP289" s="16"/>
      <c r="BQ289" s="16"/>
      <c r="BR289" s="16"/>
      <c r="BS289" s="16"/>
      <c r="BT289" s="16"/>
      <c r="BU289" s="16"/>
      <c r="BV289" s="16"/>
      <c r="BW289" s="16"/>
      <c r="BX289" s="16"/>
      <c r="BY289" s="16"/>
      <c r="BZ289" s="16"/>
      <c r="CA289" s="16"/>
      <c r="CB289" s="16"/>
      <c r="CC289" s="16"/>
      <c r="CD289" s="16"/>
      <c r="CE289" s="16"/>
      <c r="CF289" s="16"/>
      <c r="CG289" s="16"/>
      <c r="CH289" s="16"/>
      <c r="CI289" s="16"/>
      <c r="CJ289" s="16"/>
      <c r="CK289" s="16"/>
      <c r="CL289" s="16"/>
      <c r="CM289" s="16"/>
      <c r="CN289" s="16"/>
      <c r="CO289" s="16"/>
      <c r="CP289" s="16"/>
      <c r="CQ289" s="16"/>
      <c r="CR289" s="16"/>
      <c r="CS289" s="16"/>
      <c r="CT289" s="16"/>
      <c r="CU289" s="16"/>
      <c r="CV289" s="16"/>
      <c r="CW289" s="16"/>
      <c r="CX289" s="16"/>
      <c r="CY289" s="16"/>
      <c r="CZ289" s="16"/>
      <c r="DA289" s="16"/>
      <c r="DB289" s="16"/>
      <c r="DC289" s="17"/>
      <c r="DD289" s="17"/>
      <c r="DE289" s="17"/>
      <c r="DF289" s="17"/>
      <c r="DG289" s="17"/>
      <c r="DH289" s="17"/>
      <c r="DI289" s="17"/>
      <c r="DJ289" s="17"/>
      <c r="DK289" s="17"/>
      <c r="DL289" s="17"/>
      <c r="DM289" s="17"/>
      <c r="DN289" s="17"/>
      <c r="DO289" s="17"/>
      <c r="DP289" s="17"/>
      <c r="DQ289" s="17"/>
      <c r="DR289" s="17"/>
      <c r="DS289" s="17"/>
      <c r="DT289" s="17"/>
      <c r="DU289" s="17"/>
      <c r="DV289" s="17"/>
      <c r="DW289" s="17"/>
      <c r="DX289" s="17"/>
      <c r="DY289" s="17"/>
      <c r="DZ289" s="17"/>
      <c r="EA289" s="17"/>
      <c r="EB289" s="17"/>
      <c r="EC289" s="17"/>
      <c r="ED289" s="17"/>
      <c r="EE289" s="17"/>
      <c r="EF289" s="17"/>
      <c r="EG289" s="17"/>
      <c r="EH289" s="17"/>
      <c r="EI289" s="17"/>
      <c r="EJ289" s="17"/>
      <c r="EK289" s="17"/>
      <c r="EL289" s="17"/>
      <c r="EM289" s="17"/>
      <c r="EN289" s="17"/>
      <c r="EO289" s="17"/>
      <c r="EP289" s="17"/>
      <c r="EQ289" s="17"/>
      <c r="ER289" s="17"/>
      <c r="ES289" s="17"/>
      <c r="ET289" s="17"/>
      <c r="EU289" s="17"/>
      <c r="EV289" s="17"/>
      <c r="EW289" s="17"/>
      <c r="EX289" s="17"/>
    </row>
    <row r="290" spans="1:154" ht="20.25" hidden="1" x14ac:dyDescent="0.2">
      <c r="A290" s="100"/>
      <c r="B290" s="99"/>
      <c r="C290" s="99"/>
      <c r="D290" s="99"/>
      <c r="E290" s="99"/>
      <c r="F290" s="99" t="s">
        <v>32</v>
      </c>
      <c r="G290" s="103" t="s">
        <v>119</v>
      </c>
      <c r="H290" s="143"/>
      <c r="I290" s="143"/>
      <c r="J290" s="143">
        <f t="shared" si="64"/>
        <v>0</v>
      </c>
      <c r="K290" s="140" t="e">
        <f t="shared" si="63"/>
        <v>#DIV/0!</v>
      </c>
      <c r="L290" s="143"/>
      <c r="M290" s="144"/>
      <c r="N290" s="143"/>
      <c r="O290" s="145">
        <f t="shared" ref="O290:O295" si="68">M290+N290</f>
        <v>0</v>
      </c>
      <c r="P290" s="145">
        <f t="shared" si="62"/>
        <v>0</v>
      </c>
      <c r="Q290" s="142" t="e">
        <f t="shared" si="60"/>
        <v>#DIV/0!</v>
      </c>
      <c r="R290" s="43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9"/>
      <c r="DD290" s="9"/>
      <c r="DE290" s="9"/>
      <c r="DF290" s="9"/>
      <c r="DG290" s="9"/>
      <c r="DH290" s="9"/>
      <c r="DI290" s="9"/>
      <c r="DJ290" s="9"/>
      <c r="DK290" s="9"/>
      <c r="DL290" s="9"/>
      <c r="DM290" s="9"/>
      <c r="DN290" s="9"/>
      <c r="DO290" s="9"/>
      <c r="DP290" s="9"/>
      <c r="DQ290" s="9"/>
      <c r="DR290" s="9"/>
      <c r="DS290" s="9"/>
      <c r="DT290" s="9"/>
      <c r="DU290" s="9"/>
      <c r="DV290" s="9"/>
      <c r="DW290" s="9"/>
      <c r="DX290" s="9"/>
      <c r="DY290" s="9"/>
      <c r="DZ290" s="9"/>
      <c r="EA290" s="9"/>
      <c r="EB290" s="9"/>
      <c r="EC290" s="9"/>
      <c r="ED290" s="9"/>
      <c r="EE290" s="9"/>
      <c r="EF290" s="9"/>
      <c r="EG290" s="9"/>
      <c r="EH290" s="9"/>
      <c r="EI290" s="9"/>
      <c r="EJ290" s="9"/>
      <c r="EK290" s="9"/>
      <c r="EL290" s="9"/>
      <c r="EM290" s="9"/>
      <c r="EN290" s="9"/>
      <c r="EO290" s="9"/>
      <c r="EP290" s="9"/>
      <c r="EQ290" s="9"/>
      <c r="ER290" s="9"/>
      <c r="ES290" s="9"/>
      <c r="ET290" s="9"/>
      <c r="EU290" s="9"/>
      <c r="EV290" s="9"/>
      <c r="EW290" s="9"/>
      <c r="EX290" s="9"/>
    </row>
    <row r="291" spans="1:154" ht="20.25" hidden="1" x14ac:dyDescent="0.2">
      <c r="A291" s="100"/>
      <c r="B291" s="99"/>
      <c r="C291" s="99"/>
      <c r="D291" s="99"/>
      <c r="E291" s="99"/>
      <c r="F291" s="99" t="s">
        <v>30</v>
      </c>
      <c r="G291" s="103" t="s">
        <v>120</v>
      </c>
      <c r="H291" s="143"/>
      <c r="I291" s="143"/>
      <c r="J291" s="143">
        <f t="shared" si="64"/>
        <v>0</v>
      </c>
      <c r="K291" s="140" t="e">
        <f t="shared" si="63"/>
        <v>#DIV/0!</v>
      </c>
      <c r="L291" s="143"/>
      <c r="M291" s="144"/>
      <c r="N291" s="143"/>
      <c r="O291" s="145">
        <f t="shared" si="68"/>
        <v>0</v>
      </c>
      <c r="P291" s="145">
        <f t="shared" si="62"/>
        <v>0</v>
      </c>
      <c r="Q291" s="142" t="e">
        <f t="shared" si="60"/>
        <v>#DIV/0!</v>
      </c>
      <c r="R291" s="43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9"/>
      <c r="DD291" s="9"/>
      <c r="DE291" s="9"/>
      <c r="DF291" s="9"/>
      <c r="DG291" s="9"/>
      <c r="DH291" s="9"/>
      <c r="DI291" s="9"/>
      <c r="DJ291" s="9"/>
      <c r="DK291" s="9"/>
      <c r="DL291" s="9"/>
      <c r="DM291" s="9"/>
      <c r="DN291" s="9"/>
      <c r="DO291" s="9"/>
      <c r="DP291" s="9"/>
      <c r="DQ291" s="9"/>
      <c r="DR291" s="9"/>
      <c r="DS291" s="9"/>
      <c r="DT291" s="9"/>
      <c r="DU291" s="9"/>
      <c r="DV291" s="9"/>
      <c r="DW291" s="9"/>
      <c r="DX291" s="9"/>
      <c r="DY291" s="9"/>
      <c r="DZ291" s="9"/>
      <c r="EA291" s="9"/>
      <c r="EB291" s="9"/>
      <c r="EC291" s="9"/>
      <c r="ED291" s="9"/>
      <c r="EE291" s="9"/>
      <c r="EF291" s="9"/>
      <c r="EG291" s="9"/>
      <c r="EH291" s="9"/>
      <c r="EI291" s="9"/>
      <c r="EJ291" s="9"/>
      <c r="EK291" s="9"/>
      <c r="EL291" s="9"/>
      <c r="EM291" s="9"/>
      <c r="EN291" s="9"/>
      <c r="EO291" s="9"/>
      <c r="EP291" s="9"/>
      <c r="EQ291" s="9"/>
      <c r="ER291" s="9"/>
      <c r="ES291" s="9"/>
      <c r="ET291" s="9"/>
      <c r="EU291" s="9"/>
      <c r="EV291" s="9"/>
      <c r="EW291" s="9"/>
      <c r="EX291" s="9"/>
    </row>
    <row r="292" spans="1:154" ht="20.25" hidden="1" x14ac:dyDescent="0.2">
      <c r="A292" s="100"/>
      <c r="B292" s="99"/>
      <c r="C292" s="99"/>
      <c r="D292" s="99"/>
      <c r="E292" s="99"/>
      <c r="F292" s="99" t="s">
        <v>43</v>
      </c>
      <c r="G292" s="103" t="s">
        <v>121</v>
      </c>
      <c r="H292" s="143"/>
      <c r="I292" s="143"/>
      <c r="J292" s="143">
        <f t="shared" si="64"/>
        <v>0</v>
      </c>
      <c r="K292" s="140" t="e">
        <f t="shared" si="63"/>
        <v>#DIV/0!</v>
      </c>
      <c r="L292" s="143"/>
      <c r="M292" s="144"/>
      <c r="N292" s="143"/>
      <c r="O292" s="145">
        <f t="shared" si="68"/>
        <v>0</v>
      </c>
      <c r="P292" s="145">
        <f t="shared" si="62"/>
        <v>0</v>
      </c>
      <c r="Q292" s="142" t="e">
        <f t="shared" si="60"/>
        <v>#DIV/0!</v>
      </c>
      <c r="R292" s="43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9"/>
      <c r="DD292" s="9"/>
      <c r="DE292" s="9"/>
      <c r="DF292" s="9"/>
      <c r="DG292" s="9"/>
      <c r="DH292" s="9"/>
      <c r="DI292" s="9"/>
      <c r="DJ292" s="9"/>
      <c r="DK292" s="9"/>
      <c r="DL292" s="9"/>
      <c r="DM292" s="9"/>
      <c r="DN292" s="9"/>
      <c r="DO292" s="9"/>
      <c r="DP292" s="9"/>
      <c r="DQ292" s="9"/>
      <c r="DR292" s="9"/>
      <c r="DS292" s="9"/>
      <c r="DT292" s="9"/>
      <c r="DU292" s="9"/>
      <c r="DV292" s="9"/>
      <c r="DW292" s="9"/>
      <c r="DX292" s="9"/>
      <c r="DY292" s="9"/>
      <c r="DZ292" s="9"/>
      <c r="EA292" s="9"/>
      <c r="EB292" s="9"/>
      <c r="EC292" s="9"/>
      <c r="ED292" s="9"/>
      <c r="EE292" s="9"/>
      <c r="EF292" s="9"/>
      <c r="EG292" s="9"/>
      <c r="EH292" s="9"/>
      <c r="EI292" s="9"/>
      <c r="EJ292" s="9"/>
      <c r="EK292" s="9"/>
      <c r="EL292" s="9"/>
      <c r="EM292" s="9"/>
      <c r="EN292" s="9"/>
      <c r="EO292" s="9"/>
      <c r="EP292" s="9"/>
      <c r="EQ292" s="9"/>
      <c r="ER292" s="9"/>
      <c r="ES292" s="9"/>
      <c r="ET292" s="9"/>
      <c r="EU292" s="9"/>
      <c r="EV292" s="9"/>
      <c r="EW292" s="9"/>
      <c r="EX292" s="9"/>
    </row>
    <row r="293" spans="1:154" ht="40.5" hidden="1" x14ac:dyDescent="0.2">
      <c r="A293" s="100"/>
      <c r="B293" s="99"/>
      <c r="C293" s="99"/>
      <c r="D293" s="99"/>
      <c r="E293" s="99"/>
      <c r="F293" s="99" t="s">
        <v>22</v>
      </c>
      <c r="G293" s="103" t="s">
        <v>122</v>
      </c>
      <c r="H293" s="143"/>
      <c r="I293" s="143"/>
      <c r="J293" s="143">
        <f t="shared" si="64"/>
        <v>0</v>
      </c>
      <c r="K293" s="140" t="e">
        <f t="shared" si="63"/>
        <v>#DIV/0!</v>
      </c>
      <c r="L293" s="143"/>
      <c r="M293" s="144"/>
      <c r="N293" s="143"/>
      <c r="O293" s="145">
        <f t="shared" si="68"/>
        <v>0</v>
      </c>
      <c r="P293" s="145">
        <f t="shared" si="62"/>
        <v>0</v>
      </c>
      <c r="Q293" s="142" t="e">
        <f t="shared" si="60"/>
        <v>#DIV/0!</v>
      </c>
      <c r="R293" s="43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9"/>
      <c r="DD293" s="9"/>
      <c r="DE293" s="9"/>
      <c r="DF293" s="9"/>
      <c r="DG293" s="9"/>
      <c r="DH293" s="9"/>
      <c r="DI293" s="9"/>
      <c r="DJ293" s="9"/>
      <c r="DK293" s="9"/>
      <c r="DL293" s="9"/>
      <c r="DM293" s="9"/>
      <c r="DN293" s="9"/>
      <c r="DO293" s="9"/>
      <c r="DP293" s="9"/>
      <c r="DQ293" s="9"/>
      <c r="DR293" s="9"/>
      <c r="DS293" s="9"/>
      <c r="DT293" s="9"/>
      <c r="DU293" s="9"/>
      <c r="DV293" s="9"/>
      <c r="DW293" s="9"/>
      <c r="DX293" s="9"/>
      <c r="DY293" s="9"/>
      <c r="DZ293" s="9"/>
      <c r="EA293" s="9"/>
      <c r="EB293" s="9"/>
      <c r="EC293" s="9"/>
      <c r="ED293" s="9"/>
      <c r="EE293" s="9"/>
      <c r="EF293" s="9"/>
      <c r="EG293" s="9"/>
      <c r="EH293" s="9"/>
      <c r="EI293" s="9"/>
      <c r="EJ293" s="9"/>
      <c r="EK293" s="9"/>
      <c r="EL293" s="9"/>
      <c r="EM293" s="9"/>
      <c r="EN293" s="9"/>
      <c r="EO293" s="9"/>
      <c r="EP293" s="9"/>
      <c r="EQ293" s="9"/>
      <c r="ER293" s="9"/>
      <c r="ES293" s="9"/>
      <c r="ET293" s="9"/>
      <c r="EU293" s="9"/>
      <c r="EV293" s="9"/>
      <c r="EW293" s="9"/>
      <c r="EX293" s="9"/>
    </row>
    <row r="294" spans="1:154" ht="20.25" hidden="1" x14ac:dyDescent="0.2">
      <c r="A294" s="100"/>
      <c r="B294" s="99"/>
      <c r="C294" s="99"/>
      <c r="D294" s="99"/>
      <c r="E294" s="99"/>
      <c r="F294" s="99" t="s">
        <v>33</v>
      </c>
      <c r="G294" s="103" t="s">
        <v>123</v>
      </c>
      <c r="H294" s="143"/>
      <c r="I294" s="143"/>
      <c r="J294" s="143">
        <f t="shared" si="64"/>
        <v>0</v>
      </c>
      <c r="K294" s="140" t="e">
        <f t="shared" si="63"/>
        <v>#DIV/0!</v>
      </c>
      <c r="L294" s="143"/>
      <c r="M294" s="144"/>
      <c r="N294" s="143"/>
      <c r="O294" s="145">
        <f t="shared" si="68"/>
        <v>0</v>
      </c>
      <c r="P294" s="145">
        <f t="shared" si="62"/>
        <v>0</v>
      </c>
      <c r="Q294" s="142" t="e">
        <f t="shared" si="60"/>
        <v>#DIV/0!</v>
      </c>
      <c r="R294" s="43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9"/>
      <c r="DD294" s="9"/>
      <c r="DE294" s="9"/>
      <c r="DF294" s="9"/>
      <c r="DG294" s="9"/>
      <c r="DH294" s="9"/>
      <c r="DI294" s="9"/>
      <c r="DJ294" s="9"/>
      <c r="DK294" s="9"/>
      <c r="DL294" s="9"/>
      <c r="DM294" s="9"/>
      <c r="DN294" s="9"/>
      <c r="DO294" s="9"/>
      <c r="DP294" s="9"/>
      <c r="DQ294" s="9"/>
      <c r="DR294" s="9"/>
      <c r="DS294" s="9"/>
      <c r="DT294" s="9"/>
      <c r="DU294" s="9"/>
      <c r="DV294" s="9"/>
      <c r="DW294" s="9"/>
      <c r="DX294" s="9"/>
      <c r="DY294" s="9"/>
      <c r="DZ294" s="9"/>
      <c r="EA294" s="9"/>
      <c r="EB294" s="9"/>
      <c r="EC294" s="9"/>
      <c r="ED294" s="9"/>
      <c r="EE294" s="9"/>
      <c r="EF294" s="9"/>
      <c r="EG294" s="9"/>
      <c r="EH294" s="9"/>
      <c r="EI294" s="9"/>
      <c r="EJ294" s="9"/>
      <c r="EK294" s="9"/>
      <c r="EL294" s="9"/>
      <c r="EM294" s="9"/>
      <c r="EN294" s="9"/>
      <c r="EO294" s="9"/>
      <c r="EP294" s="9"/>
      <c r="EQ294" s="9"/>
      <c r="ER294" s="9"/>
      <c r="ES294" s="9"/>
      <c r="ET294" s="9"/>
      <c r="EU294" s="9"/>
      <c r="EV294" s="9"/>
      <c r="EW294" s="9"/>
      <c r="EX294" s="9"/>
    </row>
    <row r="295" spans="1:154" ht="20.25" x14ac:dyDescent="0.2">
      <c r="A295" s="100"/>
      <c r="B295" s="99"/>
      <c r="C295" s="99"/>
      <c r="D295" s="99"/>
      <c r="E295" s="99"/>
      <c r="F295" s="99" t="s">
        <v>124</v>
      </c>
      <c r="G295" s="103" t="s">
        <v>125</v>
      </c>
      <c r="H295" s="143">
        <v>15800</v>
      </c>
      <c r="I295" s="143">
        <f>O295</f>
        <v>15338</v>
      </c>
      <c r="J295" s="143">
        <f t="shared" si="64"/>
        <v>462</v>
      </c>
      <c r="K295" s="140">
        <f t="shared" si="63"/>
        <v>97.08</v>
      </c>
      <c r="L295" s="143"/>
      <c r="M295" s="144">
        <v>7779</v>
      </c>
      <c r="N295" s="143">
        <v>7559</v>
      </c>
      <c r="O295" s="145">
        <f t="shared" si="68"/>
        <v>15338</v>
      </c>
      <c r="P295" s="145">
        <f t="shared" si="62"/>
        <v>-15338</v>
      </c>
      <c r="Q295" s="142" t="e">
        <f t="shared" si="60"/>
        <v>#DIV/0!</v>
      </c>
      <c r="R295" s="43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9"/>
      <c r="DD295" s="9"/>
      <c r="DE295" s="9"/>
      <c r="DF295" s="9"/>
      <c r="DG295" s="9"/>
      <c r="DH295" s="9"/>
      <c r="DI295" s="9"/>
      <c r="DJ295" s="9"/>
      <c r="DK295" s="9"/>
      <c r="DL295" s="9"/>
      <c r="DM295" s="9"/>
      <c r="DN295" s="9"/>
      <c r="DO295" s="9"/>
      <c r="DP295" s="9"/>
      <c r="DQ295" s="9"/>
      <c r="DR295" s="9"/>
      <c r="DS295" s="9"/>
      <c r="DT295" s="9"/>
      <c r="DU295" s="9"/>
      <c r="DV295" s="9"/>
      <c r="DW295" s="9"/>
      <c r="DX295" s="9"/>
      <c r="DY295" s="9"/>
      <c r="DZ295" s="9"/>
      <c r="EA295" s="9"/>
      <c r="EB295" s="9"/>
      <c r="EC295" s="9"/>
      <c r="ED295" s="9"/>
      <c r="EE295" s="9"/>
      <c r="EF295" s="9"/>
      <c r="EG295" s="9"/>
      <c r="EH295" s="9"/>
      <c r="EI295" s="9"/>
      <c r="EJ295" s="9"/>
      <c r="EK295" s="9"/>
      <c r="EL295" s="9"/>
      <c r="EM295" s="9"/>
      <c r="EN295" s="9"/>
      <c r="EO295" s="9"/>
      <c r="EP295" s="9"/>
      <c r="EQ295" s="9"/>
      <c r="ER295" s="9"/>
      <c r="ES295" s="9"/>
      <c r="ET295" s="9"/>
      <c r="EU295" s="9"/>
      <c r="EV295" s="9"/>
      <c r="EW295" s="9"/>
      <c r="EX295" s="9"/>
    </row>
    <row r="296" spans="1:154" s="18" customFormat="1" ht="20.25" x14ac:dyDescent="0.25">
      <c r="A296" s="88"/>
      <c r="B296" s="89"/>
      <c r="C296" s="89"/>
      <c r="D296" s="89" t="s">
        <v>89</v>
      </c>
      <c r="E296" s="89"/>
      <c r="F296" s="89"/>
      <c r="G296" s="138" t="s">
        <v>66</v>
      </c>
      <c r="H296" s="139">
        <f>H297+H308+H309+H313+H316+H317+H318+H319+H320+H321+H322</f>
        <v>85100</v>
      </c>
      <c r="I296" s="139">
        <f>I297+I308+I309+I313+I316+I317+I318+I319+I320+I321+I322</f>
        <v>79151.19</v>
      </c>
      <c r="J296" s="139">
        <f t="shared" ref="J296" si="69">J297+J308+J309+J313+J316+J317+J318+J319+J320+J321+J322</f>
        <v>5948.8099999999986</v>
      </c>
      <c r="K296" s="140">
        <f t="shared" si="63"/>
        <v>93.01</v>
      </c>
      <c r="L296" s="139">
        <f>L297+L308+L309+L313+L316+L317+L318+L319+L320+L321+L322</f>
        <v>0</v>
      </c>
      <c r="M296" s="121">
        <f>M297+M308+M309+M313+M316+M317+M318+M319+M320+M321+M322</f>
        <v>34165.020000000004</v>
      </c>
      <c r="N296" s="139">
        <f>N297+N308+N309+N313+N316+N317+N318+N319+N320+N321+N322</f>
        <v>44986.17</v>
      </c>
      <c r="O296" s="204">
        <f>O297+O308+O309+O313+O316+O317+O318+O319+O320+O321+O322</f>
        <v>79151.19</v>
      </c>
      <c r="P296" s="141">
        <f t="shared" si="62"/>
        <v>-79151.19</v>
      </c>
      <c r="Q296" s="142" t="e">
        <f t="shared" si="60"/>
        <v>#DIV/0!</v>
      </c>
      <c r="R296" s="43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6"/>
      <c r="AT296" s="16"/>
      <c r="AU296" s="16"/>
      <c r="AV296" s="16"/>
      <c r="AW296" s="16"/>
      <c r="AX296" s="16"/>
      <c r="AY296" s="16"/>
      <c r="AZ296" s="16"/>
      <c r="BA296" s="16"/>
      <c r="BB296" s="16"/>
      <c r="BC296" s="16"/>
      <c r="BD296" s="16"/>
      <c r="BE296" s="16"/>
      <c r="BF296" s="16"/>
      <c r="BG296" s="16"/>
      <c r="BH296" s="16"/>
      <c r="BI296" s="16"/>
      <c r="BJ296" s="16"/>
      <c r="BK296" s="16"/>
      <c r="BL296" s="16"/>
      <c r="BM296" s="16"/>
      <c r="BN296" s="16"/>
      <c r="BO296" s="16"/>
      <c r="BP296" s="16"/>
      <c r="BQ296" s="16"/>
      <c r="BR296" s="16"/>
      <c r="BS296" s="16"/>
      <c r="BT296" s="16"/>
      <c r="BU296" s="16"/>
      <c r="BV296" s="16"/>
      <c r="BW296" s="16"/>
      <c r="BX296" s="16"/>
      <c r="BY296" s="16"/>
      <c r="BZ296" s="16"/>
      <c r="CA296" s="16"/>
      <c r="CB296" s="16"/>
      <c r="CC296" s="16"/>
      <c r="CD296" s="16"/>
      <c r="CE296" s="16"/>
      <c r="CF296" s="16"/>
      <c r="CG296" s="16"/>
      <c r="CH296" s="16"/>
      <c r="CI296" s="16"/>
      <c r="CJ296" s="16"/>
      <c r="CK296" s="16"/>
      <c r="CL296" s="16"/>
      <c r="CM296" s="16"/>
      <c r="CN296" s="16"/>
      <c r="CO296" s="16"/>
      <c r="CP296" s="16"/>
      <c r="CQ296" s="16"/>
      <c r="CR296" s="16"/>
      <c r="CS296" s="16"/>
      <c r="CT296" s="16"/>
      <c r="CU296" s="16"/>
      <c r="CV296" s="16"/>
      <c r="CW296" s="16"/>
      <c r="CX296" s="16"/>
      <c r="CY296" s="16"/>
      <c r="CZ296" s="16"/>
      <c r="DA296" s="16"/>
      <c r="DB296" s="16"/>
      <c r="DC296" s="17"/>
      <c r="DD296" s="17"/>
      <c r="DE296" s="17"/>
      <c r="DF296" s="17"/>
      <c r="DG296" s="17"/>
      <c r="DH296" s="17"/>
      <c r="DI296" s="17"/>
      <c r="DJ296" s="17"/>
      <c r="DK296" s="17"/>
      <c r="DL296" s="17"/>
      <c r="DM296" s="17"/>
      <c r="DN296" s="17"/>
      <c r="DO296" s="17"/>
      <c r="DP296" s="17"/>
      <c r="DQ296" s="17"/>
      <c r="DR296" s="17"/>
      <c r="DS296" s="17"/>
      <c r="DT296" s="17"/>
      <c r="DU296" s="17"/>
      <c r="DV296" s="17"/>
      <c r="DW296" s="17"/>
      <c r="DX296" s="17"/>
      <c r="DY296" s="17"/>
      <c r="DZ296" s="17"/>
      <c r="EA296" s="17"/>
      <c r="EB296" s="17"/>
      <c r="EC296" s="17"/>
      <c r="ED296" s="17"/>
      <c r="EE296" s="17"/>
      <c r="EF296" s="17"/>
      <c r="EG296" s="17"/>
      <c r="EH296" s="17"/>
      <c r="EI296" s="17"/>
      <c r="EJ296" s="17"/>
      <c r="EK296" s="17"/>
      <c r="EL296" s="17"/>
      <c r="EM296" s="17"/>
      <c r="EN296" s="17"/>
      <c r="EO296" s="17"/>
      <c r="EP296" s="17"/>
      <c r="EQ296" s="17"/>
      <c r="ER296" s="17"/>
      <c r="ES296" s="17"/>
      <c r="ET296" s="17"/>
      <c r="EU296" s="17"/>
      <c r="EV296" s="17"/>
      <c r="EW296" s="17"/>
      <c r="EX296" s="17"/>
    </row>
    <row r="297" spans="1:154" s="18" customFormat="1" ht="20.25" x14ac:dyDescent="0.25">
      <c r="A297" s="88"/>
      <c r="B297" s="89"/>
      <c r="C297" s="89"/>
      <c r="D297" s="89"/>
      <c r="E297" s="89" t="s">
        <v>32</v>
      </c>
      <c r="F297" s="89"/>
      <c r="G297" s="101" t="s">
        <v>144</v>
      </c>
      <c r="H297" s="139">
        <f>SUM(H298:H307)</f>
        <v>58900</v>
      </c>
      <c r="I297" s="139">
        <f>SUM(I298:I307)</f>
        <v>55423.210000000006</v>
      </c>
      <c r="J297" s="139">
        <f>SUM(J298:J307)</f>
        <v>3476.7899999999986</v>
      </c>
      <c r="K297" s="140">
        <f t="shared" si="63"/>
        <v>94.1</v>
      </c>
      <c r="L297" s="139">
        <f>SUM(L298:L307)</f>
        <v>0</v>
      </c>
      <c r="M297" s="121">
        <f>SUM(M298:M307)</f>
        <v>22683.16</v>
      </c>
      <c r="N297" s="139">
        <f>SUM(N298:N307)</f>
        <v>32740.050000000003</v>
      </c>
      <c r="O297" s="141">
        <f>SUM(O298:O307)</f>
        <v>55423.210000000006</v>
      </c>
      <c r="P297" s="141">
        <f t="shared" si="62"/>
        <v>-55423.210000000006</v>
      </c>
      <c r="Q297" s="142" t="e">
        <f t="shared" si="60"/>
        <v>#DIV/0!</v>
      </c>
      <c r="R297" s="43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6"/>
      <c r="AT297" s="16"/>
      <c r="AU297" s="16"/>
      <c r="AV297" s="16"/>
      <c r="AW297" s="16"/>
      <c r="AX297" s="16"/>
      <c r="AY297" s="16"/>
      <c r="AZ297" s="16"/>
      <c r="BA297" s="16"/>
      <c r="BB297" s="16"/>
      <c r="BC297" s="16"/>
      <c r="BD297" s="16"/>
      <c r="BE297" s="16"/>
      <c r="BF297" s="16"/>
      <c r="BG297" s="16"/>
      <c r="BH297" s="16"/>
      <c r="BI297" s="16"/>
      <c r="BJ297" s="16"/>
      <c r="BK297" s="16"/>
      <c r="BL297" s="16"/>
      <c r="BM297" s="16"/>
      <c r="BN297" s="16"/>
      <c r="BO297" s="16"/>
      <c r="BP297" s="16"/>
      <c r="BQ297" s="16"/>
      <c r="BR297" s="16"/>
      <c r="BS297" s="16"/>
      <c r="BT297" s="16"/>
      <c r="BU297" s="16"/>
      <c r="BV297" s="16"/>
      <c r="BW297" s="16"/>
      <c r="BX297" s="16"/>
      <c r="BY297" s="16"/>
      <c r="BZ297" s="16"/>
      <c r="CA297" s="16"/>
      <c r="CB297" s="16"/>
      <c r="CC297" s="16"/>
      <c r="CD297" s="16"/>
      <c r="CE297" s="16"/>
      <c r="CF297" s="16"/>
      <c r="CG297" s="16"/>
      <c r="CH297" s="16"/>
      <c r="CI297" s="16"/>
      <c r="CJ297" s="16"/>
      <c r="CK297" s="16"/>
      <c r="CL297" s="16"/>
      <c r="CM297" s="16"/>
      <c r="CN297" s="16"/>
      <c r="CO297" s="16"/>
      <c r="CP297" s="16"/>
      <c r="CQ297" s="16"/>
      <c r="CR297" s="16"/>
      <c r="CS297" s="16"/>
      <c r="CT297" s="16"/>
      <c r="CU297" s="16"/>
      <c r="CV297" s="16"/>
      <c r="CW297" s="16"/>
      <c r="CX297" s="16"/>
      <c r="CY297" s="16"/>
      <c r="CZ297" s="16"/>
      <c r="DA297" s="16"/>
      <c r="DB297" s="16"/>
      <c r="DC297" s="17"/>
      <c r="DD297" s="17"/>
      <c r="DE297" s="17"/>
      <c r="DF297" s="17"/>
      <c r="DG297" s="17"/>
      <c r="DH297" s="17"/>
      <c r="DI297" s="17"/>
      <c r="DJ297" s="17"/>
      <c r="DK297" s="17"/>
      <c r="DL297" s="17"/>
      <c r="DM297" s="17"/>
      <c r="DN297" s="17"/>
      <c r="DO297" s="17"/>
      <c r="DP297" s="17"/>
      <c r="DQ297" s="17"/>
      <c r="DR297" s="17"/>
      <c r="DS297" s="17"/>
      <c r="DT297" s="17"/>
      <c r="DU297" s="17"/>
      <c r="DV297" s="17"/>
      <c r="DW297" s="17"/>
      <c r="DX297" s="17"/>
      <c r="DY297" s="17"/>
      <c r="DZ297" s="17"/>
      <c r="EA297" s="17"/>
      <c r="EB297" s="17"/>
      <c r="EC297" s="17"/>
      <c r="ED297" s="17"/>
      <c r="EE297" s="17"/>
      <c r="EF297" s="17"/>
      <c r="EG297" s="17"/>
      <c r="EH297" s="17"/>
      <c r="EI297" s="17"/>
      <c r="EJ297" s="17"/>
      <c r="EK297" s="17"/>
      <c r="EL297" s="17"/>
      <c r="EM297" s="17"/>
      <c r="EN297" s="17"/>
      <c r="EO297" s="17"/>
      <c r="EP297" s="17"/>
      <c r="EQ297" s="17"/>
      <c r="ER297" s="17"/>
      <c r="ES297" s="17"/>
      <c r="ET297" s="17"/>
      <c r="EU297" s="17"/>
      <c r="EV297" s="17"/>
      <c r="EW297" s="17"/>
      <c r="EX297" s="17"/>
    </row>
    <row r="298" spans="1:154" ht="20.25" x14ac:dyDescent="0.2">
      <c r="A298" s="100"/>
      <c r="B298" s="99"/>
      <c r="C298" s="99"/>
      <c r="D298" s="99"/>
      <c r="E298" s="99"/>
      <c r="F298" s="99" t="s">
        <v>32</v>
      </c>
      <c r="G298" s="103" t="s">
        <v>169</v>
      </c>
      <c r="H298" s="143">
        <v>0</v>
      </c>
      <c r="I298" s="143">
        <f>O298</f>
        <v>0</v>
      </c>
      <c r="J298" s="143">
        <f t="shared" ref="J298:J331" si="70">H298-I298</f>
        <v>0</v>
      </c>
      <c r="K298" s="140" t="e">
        <f t="shared" si="63"/>
        <v>#DIV/0!</v>
      </c>
      <c r="L298" s="143"/>
      <c r="M298" s="144"/>
      <c r="N298" s="143">
        <v>0</v>
      </c>
      <c r="O298" s="145">
        <f t="shared" ref="O298:O308" si="71">M298+N298</f>
        <v>0</v>
      </c>
      <c r="P298" s="145">
        <f t="shared" si="62"/>
        <v>0</v>
      </c>
      <c r="Q298" s="142" t="e">
        <f t="shared" si="60"/>
        <v>#DIV/0!</v>
      </c>
      <c r="R298" s="43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9"/>
      <c r="DD298" s="9"/>
      <c r="DE298" s="9"/>
      <c r="DF298" s="9"/>
      <c r="DG298" s="9"/>
      <c r="DH298" s="9"/>
      <c r="DI298" s="9"/>
      <c r="DJ298" s="9"/>
      <c r="DK298" s="9"/>
      <c r="DL298" s="9"/>
      <c r="DM298" s="9"/>
      <c r="DN298" s="9"/>
      <c r="DO298" s="9"/>
      <c r="DP298" s="9"/>
      <c r="DQ298" s="9"/>
      <c r="DR298" s="9"/>
      <c r="DS298" s="9"/>
      <c r="DT298" s="9"/>
      <c r="DU298" s="9"/>
      <c r="DV298" s="9"/>
      <c r="DW298" s="9"/>
      <c r="DX298" s="9"/>
      <c r="DY298" s="9"/>
      <c r="DZ298" s="9"/>
      <c r="EA298" s="9"/>
      <c r="EB298" s="9"/>
      <c r="EC298" s="9"/>
      <c r="ED298" s="9"/>
      <c r="EE298" s="9"/>
      <c r="EF298" s="9"/>
      <c r="EG298" s="9"/>
      <c r="EH298" s="9"/>
      <c r="EI298" s="9"/>
      <c r="EJ298" s="9"/>
      <c r="EK298" s="9"/>
      <c r="EL298" s="9"/>
      <c r="EM298" s="9"/>
      <c r="EN298" s="9"/>
      <c r="EO298" s="9"/>
      <c r="EP298" s="9"/>
      <c r="EQ298" s="9"/>
      <c r="ER298" s="9"/>
      <c r="ES298" s="9"/>
      <c r="ET298" s="9"/>
      <c r="EU298" s="9"/>
      <c r="EV298" s="9"/>
      <c r="EW298" s="9"/>
      <c r="EX298" s="9"/>
    </row>
    <row r="299" spans="1:154" ht="20.25" x14ac:dyDescent="0.2">
      <c r="A299" s="100"/>
      <c r="B299" s="99"/>
      <c r="C299" s="99"/>
      <c r="D299" s="99"/>
      <c r="E299" s="99"/>
      <c r="F299" s="99" t="s">
        <v>30</v>
      </c>
      <c r="G299" s="103" t="s">
        <v>170</v>
      </c>
      <c r="H299" s="143">
        <v>0</v>
      </c>
      <c r="I299" s="143"/>
      <c r="J299" s="143">
        <f t="shared" si="70"/>
        <v>0</v>
      </c>
      <c r="K299" s="140"/>
      <c r="L299" s="143"/>
      <c r="M299" s="144"/>
      <c r="N299" s="143"/>
      <c r="O299" s="145">
        <f t="shared" si="71"/>
        <v>0</v>
      </c>
      <c r="P299" s="145">
        <f t="shared" si="62"/>
        <v>0</v>
      </c>
      <c r="Q299" s="142"/>
      <c r="R299" s="43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9"/>
      <c r="DD299" s="9"/>
      <c r="DE299" s="9"/>
      <c r="DF299" s="9"/>
      <c r="DG299" s="9"/>
      <c r="DH299" s="9"/>
      <c r="DI299" s="9"/>
      <c r="DJ299" s="9"/>
      <c r="DK299" s="9"/>
      <c r="DL299" s="9"/>
      <c r="DM299" s="9"/>
      <c r="DN299" s="9"/>
      <c r="DO299" s="9"/>
      <c r="DP299" s="9"/>
      <c r="DQ299" s="9"/>
      <c r="DR299" s="9"/>
      <c r="DS299" s="9"/>
      <c r="DT299" s="9"/>
      <c r="DU299" s="9"/>
      <c r="DV299" s="9"/>
      <c r="DW299" s="9"/>
      <c r="DX299" s="9"/>
      <c r="DY299" s="9"/>
      <c r="DZ299" s="9"/>
      <c r="EA299" s="9"/>
      <c r="EB299" s="9"/>
      <c r="EC299" s="9"/>
      <c r="ED299" s="9"/>
      <c r="EE299" s="9"/>
      <c r="EF299" s="9"/>
      <c r="EG299" s="9"/>
      <c r="EH299" s="9"/>
      <c r="EI299" s="9"/>
      <c r="EJ299" s="9"/>
      <c r="EK299" s="9"/>
      <c r="EL299" s="9"/>
      <c r="EM299" s="9"/>
      <c r="EN299" s="9"/>
      <c r="EO299" s="9"/>
      <c r="EP299" s="9"/>
      <c r="EQ299" s="9"/>
      <c r="ER299" s="9"/>
      <c r="ES299" s="9"/>
      <c r="ET299" s="9"/>
      <c r="EU299" s="9"/>
      <c r="EV299" s="9"/>
      <c r="EW299" s="9"/>
      <c r="EX299" s="9"/>
    </row>
    <row r="300" spans="1:154" ht="20.25" x14ac:dyDescent="0.2">
      <c r="A300" s="100"/>
      <c r="B300" s="99"/>
      <c r="C300" s="99"/>
      <c r="D300" s="99"/>
      <c r="E300" s="99"/>
      <c r="F300" s="99" t="s">
        <v>43</v>
      </c>
      <c r="G300" s="103" t="s">
        <v>171</v>
      </c>
      <c r="H300" s="143">
        <v>22000</v>
      </c>
      <c r="I300" s="143">
        <f>O300</f>
        <v>22000</v>
      </c>
      <c r="J300" s="143">
        <f t="shared" si="70"/>
        <v>0</v>
      </c>
      <c r="K300" s="140">
        <f t="shared" si="63"/>
        <v>100</v>
      </c>
      <c r="L300" s="143"/>
      <c r="M300" s="144">
        <v>7000</v>
      </c>
      <c r="N300" s="143">
        <v>15000</v>
      </c>
      <c r="O300" s="145">
        <f t="shared" si="71"/>
        <v>22000</v>
      </c>
      <c r="P300" s="145">
        <f t="shared" si="62"/>
        <v>-22000</v>
      </c>
      <c r="Q300" s="142" t="e">
        <f t="shared" si="60"/>
        <v>#DIV/0!</v>
      </c>
      <c r="R300" s="43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9"/>
      <c r="DD300" s="9"/>
      <c r="DE300" s="9"/>
      <c r="DF300" s="9"/>
      <c r="DG300" s="9"/>
      <c r="DH300" s="9"/>
      <c r="DI300" s="9"/>
      <c r="DJ300" s="9"/>
      <c r="DK300" s="9"/>
      <c r="DL300" s="9"/>
      <c r="DM300" s="9"/>
      <c r="DN300" s="9"/>
      <c r="DO300" s="9"/>
      <c r="DP300" s="9"/>
      <c r="DQ300" s="9"/>
      <c r="DR300" s="9"/>
      <c r="DS300" s="9"/>
      <c r="DT300" s="9"/>
      <c r="DU300" s="9"/>
      <c r="DV300" s="9"/>
      <c r="DW300" s="9"/>
      <c r="DX300" s="9"/>
      <c r="DY300" s="9"/>
      <c r="DZ300" s="9"/>
      <c r="EA300" s="9"/>
      <c r="EB300" s="9"/>
      <c r="EC300" s="9"/>
      <c r="ED300" s="9"/>
      <c r="EE300" s="9"/>
      <c r="EF300" s="9"/>
      <c r="EG300" s="9"/>
      <c r="EH300" s="9"/>
      <c r="EI300" s="9"/>
      <c r="EJ300" s="9"/>
      <c r="EK300" s="9"/>
      <c r="EL300" s="9"/>
      <c r="EM300" s="9"/>
      <c r="EN300" s="9"/>
      <c r="EO300" s="9"/>
      <c r="EP300" s="9"/>
      <c r="EQ300" s="9"/>
      <c r="ER300" s="9"/>
      <c r="ES300" s="9"/>
      <c r="ET300" s="9"/>
      <c r="EU300" s="9"/>
      <c r="EV300" s="9"/>
      <c r="EW300" s="9"/>
      <c r="EX300" s="9"/>
    </row>
    <row r="301" spans="1:154" ht="20.25" x14ac:dyDescent="0.2">
      <c r="A301" s="100"/>
      <c r="B301" s="99"/>
      <c r="C301" s="99"/>
      <c r="D301" s="99"/>
      <c r="E301" s="99"/>
      <c r="F301" s="99" t="s">
        <v>22</v>
      </c>
      <c r="G301" s="103" t="s">
        <v>146</v>
      </c>
      <c r="H301" s="143">
        <v>8000</v>
      </c>
      <c r="I301" s="143">
        <f>O301</f>
        <v>7617.47</v>
      </c>
      <c r="J301" s="143">
        <f t="shared" si="70"/>
        <v>382.52999999999975</v>
      </c>
      <c r="K301" s="140">
        <f t="shared" si="63"/>
        <v>95.22</v>
      </c>
      <c r="L301" s="143"/>
      <c r="M301" s="144">
        <v>3000</v>
      </c>
      <c r="N301" s="143">
        <v>4617.47</v>
      </c>
      <c r="O301" s="145">
        <f t="shared" si="71"/>
        <v>7617.47</v>
      </c>
      <c r="P301" s="145">
        <f t="shared" si="62"/>
        <v>-7617.47</v>
      </c>
      <c r="Q301" s="142" t="e">
        <f t="shared" si="60"/>
        <v>#DIV/0!</v>
      </c>
      <c r="R301" s="43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9"/>
      <c r="DD301" s="9"/>
      <c r="DE301" s="9"/>
      <c r="DF301" s="9"/>
      <c r="DG301" s="9"/>
      <c r="DH301" s="9"/>
      <c r="DI301" s="9"/>
      <c r="DJ301" s="9"/>
      <c r="DK301" s="9"/>
      <c r="DL301" s="9"/>
      <c r="DM301" s="9"/>
      <c r="DN301" s="9"/>
      <c r="DO301" s="9"/>
      <c r="DP301" s="9"/>
      <c r="DQ301" s="9"/>
      <c r="DR301" s="9"/>
      <c r="DS301" s="9"/>
      <c r="DT301" s="9"/>
      <c r="DU301" s="9"/>
      <c r="DV301" s="9"/>
      <c r="DW301" s="9"/>
      <c r="DX301" s="9"/>
      <c r="DY301" s="9"/>
      <c r="DZ301" s="9"/>
      <c r="EA301" s="9"/>
      <c r="EB301" s="9"/>
      <c r="EC301" s="9"/>
      <c r="ED301" s="9"/>
      <c r="EE301" s="9"/>
      <c r="EF301" s="9"/>
      <c r="EG301" s="9"/>
      <c r="EH301" s="9"/>
      <c r="EI301" s="9"/>
      <c r="EJ301" s="9"/>
      <c r="EK301" s="9"/>
      <c r="EL301" s="9"/>
      <c r="EM301" s="9"/>
      <c r="EN301" s="9"/>
      <c r="EO301" s="9"/>
      <c r="EP301" s="9"/>
      <c r="EQ301" s="9"/>
      <c r="ER301" s="9"/>
      <c r="ES301" s="9"/>
      <c r="ET301" s="9"/>
      <c r="EU301" s="9"/>
      <c r="EV301" s="9"/>
      <c r="EW301" s="9"/>
      <c r="EX301" s="9"/>
    </row>
    <row r="302" spans="1:154" ht="20.25" x14ac:dyDescent="0.2">
      <c r="A302" s="100"/>
      <c r="B302" s="99"/>
      <c r="C302" s="99"/>
      <c r="D302" s="99"/>
      <c r="E302" s="99"/>
      <c r="F302" s="99" t="s">
        <v>114</v>
      </c>
      <c r="G302" s="103" t="s">
        <v>172</v>
      </c>
      <c r="H302" s="143">
        <v>1000</v>
      </c>
      <c r="I302" s="143">
        <f>O302</f>
        <v>396.61</v>
      </c>
      <c r="J302" s="143">
        <f t="shared" si="70"/>
        <v>603.39</v>
      </c>
      <c r="K302" s="140">
        <f t="shared" si="63"/>
        <v>39.659999999999997</v>
      </c>
      <c r="L302" s="143"/>
      <c r="M302" s="144">
        <v>396.61</v>
      </c>
      <c r="N302" s="143">
        <v>0</v>
      </c>
      <c r="O302" s="145">
        <f t="shared" si="71"/>
        <v>396.61</v>
      </c>
      <c r="P302" s="145">
        <f t="shared" si="62"/>
        <v>-396.61</v>
      </c>
      <c r="Q302" s="142" t="e">
        <f t="shared" si="60"/>
        <v>#DIV/0!</v>
      </c>
      <c r="R302" s="43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9"/>
      <c r="DD302" s="9"/>
      <c r="DE302" s="9"/>
      <c r="DF302" s="9"/>
      <c r="DG302" s="9"/>
      <c r="DH302" s="9"/>
      <c r="DI302" s="9"/>
      <c r="DJ302" s="9"/>
      <c r="DK302" s="9"/>
      <c r="DL302" s="9"/>
      <c r="DM302" s="9"/>
      <c r="DN302" s="9"/>
      <c r="DO302" s="9"/>
      <c r="DP302" s="9"/>
      <c r="DQ302" s="9"/>
      <c r="DR302" s="9"/>
      <c r="DS302" s="9"/>
      <c r="DT302" s="9"/>
      <c r="DU302" s="9"/>
      <c r="DV302" s="9"/>
      <c r="DW302" s="9"/>
      <c r="DX302" s="9"/>
      <c r="DY302" s="9"/>
      <c r="DZ302" s="9"/>
      <c r="EA302" s="9"/>
      <c r="EB302" s="9"/>
      <c r="EC302" s="9"/>
      <c r="ED302" s="9"/>
      <c r="EE302" s="9"/>
      <c r="EF302" s="9"/>
      <c r="EG302" s="9"/>
      <c r="EH302" s="9"/>
      <c r="EI302" s="9"/>
      <c r="EJ302" s="9"/>
      <c r="EK302" s="9"/>
      <c r="EL302" s="9"/>
      <c r="EM302" s="9"/>
      <c r="EN302" s="9"/>
      <c r="EO302" s="9"/>
      <c r="EP302" s="9"/>
      <c r="EQ302" s="9"/>
      <c r="ER302" s="9"/>
      <c r="ES302" s="9"/>
      <c r="ET302" s="9"/>
      <c r="EU302" s="9"/>
      <c r="EV302" s="9"/>
      <c r="EW302" s="9"/>
      <c r="EX302" s="9"/>
    </row>
    <row r="303" spans="1:154" ht="20.25" x14ac:dyDescent="0.2">
      <c r="A303" s="100"/>
      <c r="B303" s="99"/>
      <c r="C303" s="99"/>
      <c r="D303" s="99"/>
      <c r="E303" s="99"/>
      <c r="F303" s="99" t="s">
        <v>33</v>
      </c>
      <c r="G303" s="103" t="s">
        <v>173</v>
      </c>
      <c r="H303" s="143"/>
      <c r="I303" s="143"/>
      <c r="J303" s="143">
        <f t="shared" si="70"/>
        <v>0</v>
      </c>
      <c r="K303" s="140" t="e">
        <f t="shared" si="63"/>
        <v>#DIV/0!</v>
      </c>
      <c r="L303" s="143"/>
      <c r="M303" s="144"/>
      <c r="N303" s="143"/>
      <c r="O303" s="145">
        <f t="shared" si="71"/>
        <v>0</v>
      </c>
      <c r="P303" s="145">
        <f t="shared" si="62"/>
        <v>0</v>
      </c>
      <c r="Q303" s="142" t="e">
        <f t="shared" si="60"/>
        <v>#DIV/0!</v>
      </c>
      <c r="R303" s="43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9"/>
      <c r="DD303" s="9"/>
      <c r="DE303" s="9"/>
      <c r="DF303" s="9"/>
      <c r="DG303" s="9"/>
      <c r="DH303" s="9"/>
      <c r="DI303" s="9"/>
      <c r="DJ303" s="9"/>
      <c r="DK303" s="9"/>
      <c r="DL303" s="9"/>
      <c r="DM303" s="9"/>
      <c r="DN303" s="9"/>
      <c r="DO303" s="9"/>
      <c r="DP303" s="9"/>
      <c r="DQ303" s="9"/>
      <c r="DR303" s="9"/>
      <c r="DS303" s="9"/>
      <c r="DT303" s="9"/>
      <c r="DU303" s="9"/>
      <c r="DV303" s="9"/>
      <c r="DW303" s="9"/>
      <c r="DX303" s="9"/>
      <c r="DY303" s="9"/>
      <c r="DZ303" s="9"/>
      <c r="EA303" s="9"/>
      <c r="EB303" s="9"/>
      <c r="EC303" s="9"/>
      <c r="ED303" s="9"/>
      <c r="EE303" s="9"/>
      <c r="EF303" s="9"/>
      <c r="EG303" s="9"/>
      <c r="EH303" s="9"/>
      <c r="EI303" s="9"/>
      <c r="EJ303" s="9"/>
      <c r="EK303" s="9"/>
      <c r="EL303" s="9"/>
      <c r="EM303" s="9"/>
      <c r="EN303" s="9"/>
      <c r="EO303" s="9"/>
      <c r="EP303" s="9"/>
      <c r="EQ303" s="9"/>
      <c r="ER303" s="9"/>
      <c r="ES303" s="9"/>
      <c r="ET303" s="9"/>
      <c r="EU303" s="9"/>
      <c r="EV303" s="9"/>
      <c r="EW303" s="9"/>
      <c r="EX303" s="9"/>
    </row>
    <row r="304" spans="1:154" ht="20.25" hidden="1" x14ac:dyDescent="0.2">
      <c r="A304" s="100"/>
      <c r="B304" s="99"/>
      <c r="C304" s="99"/>
      <c r="D304" s="99"/>
      <c r="E304" s="99"/>
      <c r="F304" s="99" t="s">
        <v>124</v>
      </c>
      <c r="G304" s="103" t="s">
        <v>316</v>
      </c>
      <c r="H304" s="143"/>
      <c r="I304" s="143"/>
      <c r="J304" s="143">
        <f t="shared" si="70"/>
        <v>0</v>
      </c>
      <c r="K304" s="140"/>
      <c r="L304" s="143"/>
      <c r="M304" s="144"/>
      <c r="N304" s="143"/>
      <c r="O304" s="145">
        <f t="shared" si="71"/>
        <v>0</v>
      </c>
      <c r="P304" s="145">
        <f t="shared" si="62"/>
        <v>0</v>
      </c>
      <c r="Q304" s="142"/>
      <c r="R304" s="43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9"/>
      <c r="DD304" s="9"/>
      <c r="DE304" s="9"/>
      <c r="DF304" s="9"/>
      <c r="DG304" s="9"/>
      <c r="DH304" s="9"/>
      <c r="DI304" s="9"/>
      <c r="DJ304" s="9"/>
      <c r="DK304" s="9"/>
      <c r="DL304" s="9"/>
      <c r="DM304" s="9"/>
      <c r="DN304" s="9"/>
      <c r="DO304" s="9"/>
      <c r="DP304" s="9"/>
      <c r="DQ304" s="9"/>
      <c r="DR304" s="9"/>
      <c r="DS304" s="9"/>
      <c r="DT304" s="9"/>
      <c r="DU304" s="9"/>
      <c r="DV304" s="9"/>
      <c r="DW304" s="9"/>
      <c r="DX304" s="9"/>
      <c r="DY304" s="9"/>
      <c r="DZ304" s="9"/>
      <c r="EA304" s="9"/>
      <c r="EB304" s="9"/>
      <c r="EC304" s="9"/>
      <c r="ED304" s="9"/>
      <c r="EE304" s="9"/>
      <c r="EF304" s="9"/>
      <c r="EG304" s="9"/>
      <c r="EH304" s="9"/>
      <c r="EI304" s="9"/>
      <c r="EJ304" s="9"/>
      <c r="EK304" s="9"/>
      <c r="EL304" s="9"/>
      <c r="EM304" s="9"/>
      <c r="EN304" s="9"/>
      <c r="EO304" s="9"/>
      <c r="EP304" s="9"/>
      <c r="EQ304" s="9"/>
      <c r="ER304" s="9"/>
      <c r="ES304" s="9"/>
      <c r="ET304" s="9"/>
      <c r="EU304" s="9"/>
      <c r="EV304" s="9"/>
      <c r="EW304" s="9"/>
      <c r="EX304" s="9"/>
    </row>
    <row r="305" spans="1:154" ht="20.25" x14ac:dyDescent="0.2">
      <c r="A305" s="100"/>
      <c r="B305" s="99"/>
      <c r="C305" s="99"/>
      <c r="D305" s="99"/>
      <c r="E305" s="99"/>
      <c r="F305" s="99" t="s">
        <v>115</v>
      </c>
      <c r="G305" s="103" t="s">
        <v>174</v>
      </c>
      <c r="H305" s="143">
        <v>2700</v>
      </c>
      <c r="I305" s="143">
        <f>O305</f>
        <v>2268.6800000000003</v>
      </c>
      <c r="J305" s="143">
        <f t="shared" si="70"/>
        <v>431.31999999999971</v>
      </c>
      <c r="K305" s="140">
        <f t="shared" si="63"/>
        <v>84.03</v>
      </c>
      <c r="L305" s="143"/>
      <c r="M305" s="144">
        <v>1146.55</v>
      </c>
      <c r="N305" s="143">
        <v>1122.1300000000001</v>
      </c>
      <c r="O305" s="145">
        <f t="shared" si="71"/>
        <v>2268.6800000000003</v>
      </c>
      <c r="P305" s="145">
        <f t="shared" si="62"/>
        <v>-2268.6800000000003</v>
      </c>
      <c r="Q305" s="142" t="e">
        <f t="shared" ref="Q305:Q368" si="72">ROUND(O305/L305*100,2)</f>
        <v>#DIV/0!</v>
      </c>
      <c r="R305" s="43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9"/>
      <c r="DD305" s="9"/>
      <c r="DE305" s="9"/>
      <c r="DF305" s="9"/>
      <c r="DG305" s="9"/>
      <c r="DH305" s="9"/>
      <c r="DI305" s="9"/>
      <c r="DJ305" s="9"/>
      <c r="DK305" s="9"/>
      <c r="DL305" s="9"/>
      <c r="DM305" s="9"/>
      <c r="DN305" s="9"/>
      <c r="DO305" s="9"/>
      <c r="DP305" s="9"/>
      <c r="DQ305" s="9"/>
      <c r="DR305" s="9"/>
      <c r="DS305" s="9"/>
      <c r="DT305" s="9"/>
      <c r="DU305" s="9"/>
      <c r="DV305" s="9"/>
      <c r="DW305" s="9"/>
      <c r="DX305" s="9"/>
      <c r="DY305" s="9"/>
      <c r="DZ305" s="9"/>
      <c r="EA305" s="9"/>
      <c r="EB305" s="9"/>
      <c r="EC305" s="9"/>
      <c r="ED305" s="9"/>
      <c r="EE305" s="9"/>
      <c r="EF305" s="9"/>
      <c r="EG305" s="9"/>
      <c r="EH305" s="9"/>
      <c r="EI305" s="9"/>
      <c r="EJ305" s="9"/>
      <c r="EK305" s="9"/>
      <c r="EL305" s="9"/>
      <c r="EM305" s="9"/>
      <c r="EN305" s="9"/>
      <c r="EO305" s="9"/>
      <c r="EP305" s="9"/>
      <c r="EQ305" s="9"/>
      <c r="ER305" s="9"/>
      <c r="ES305" s="9"/>
      <c r="ET305" s="9"/>
      <c r="EU305" s="9"/>
      <c r="EV305" s="9"/>
      <c r="EW305" s="9"/>
      <c r="EX305" s="9"/>
    </row>
    <row r="306" spans="1:154" ht="40.5" x14ac:dyDescent="0.2">
      <c r="A306" s="100"/>
      <c r="B306" s="99"/>
      <c r="C306" s="99"/>
      <c r="D306" s="99"/>
      <c r="E306" s="99"/>
      <c r="F306" s="99" t="s">
        <v>38</v>
      </c>
      <c r="G306" s="103" t="s">
        <v>147</v>
      </c>
      <c r="H306" s="143">
        <v>24000</v>
      </c>
      <c r="I306" s="143">
        <f>O306</f>
        <v>22955.45</v>
      </c>
      <c r="J306" s="143">
        <f t="shared" si="70"/>
        <v>1044.5499999999993</v>
      </c>
      <c r="K306" s="140">
        <f t="shared" si="63"/>
        <v>95.65</v>
      </c>
      <c r="L306" s="143"/>
      <c r="M306" s="144">
        <v>11000</v>
      </c>
      <c r="N306" s="143">
        <v>11955.45</v>
      </c>
      <c r="O306" s="145">
        <f t="shared" si="71"/>
        <v>22955.45</v>
      </c>
      <c r="P306" s="145">
        <f t="shared" si="62"/>
        <v>-22955.45</v>
      </c>
      <c r="Q306" s="142" t="e">
        <f t="shared" si="72"/>
        <v>#DIV/0!</v>
      </c>
      <c r="R306" s="43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9"/>
      <c r="DD306" s="9"/>
      <c r="DE306" s="9"/>
      <c r="DF306" s="9"/>
      <c r="DG306" s="9"/>
      <c r="DH306" s="9"/>
      <c r="DI306" s="9"/>
      <c r="DJ306" s="9"/>
      <c r="DK306" s="9"/>
      <c r="DL306" s="9"/>
      <c r="DM306" s="9"/>
      <c r="DN306" s="9"/>
      <c r="DO306" s="9"/>
      <c r="DP306" s="9"/>
      <c r="DQ306" s="9"/>
      <c r="DR306" s="9"/>
      <c r="DS306" s="9"/>
      <c r="DT306" s="9"/>
      <c r="DU306" s="9"/>
      <c r="DV306" s="9"/>
      <c r="DW306" s="9"/>
      <c r="DX306" s="9"/>
      <c r="DY306" s="9"/>
      <c r="DZ306" s="9"/>
      <c r="EA306" s="9"/>
      <c r="EB306" s="9"/>
      <c r="EC306" s="9"/>
      <c r="ED306" s="9"/>
      <c r="EE306" s="9"/>
      <c r="EF306" s="9"/>
      <c r="EG306" s="9"/>
      <c r="EH306" s="9"/>
      <c r="EI306" s="9"/>
      <c r="EJ306" s="9"/>
      <c r="EK306" s="9"/>
      <c r="EL306" s="9"/>
      <c r="EM306" s="9"/>
      <c r="EN306" s="9"/>
      <c r="EO306" s="9"/>
      <c r="EP306" s="9"/>
      <c r="EQ306" s="9"/>
      <c r="ER306" s="9"/>
      <c r="ES306" s="9"/>
      <c r="ET306" s="9"/>
      <c r="EU306" s="9"/>
      <c r="EV306" s="9"/>
      <c r="EW306" s="9"/>
      <c r="EX306" s="9"/>
    </row>
    <row r="307" spans="1:154" ht="40.5" x14ac:dyDescent="0.2">
      <c r="A307" s="100"/>
      <c r="B307" s="99"/>
      <c r="C307" s="99"/>
      <c r="D307" s="99"/>
      <c r="E307" s="99"/>
      <c r="F307" s="99" t="s">
        <v>90</v>
      </c>
      <c r="G307" s="103" t="s">
        <v>148</v>
      </c>
      <c r="H307" s="143">
        <v>1200</v>
      </c>
      <c r="I307" s="143">
        <f>O307</f>
        <v>185</v>
      </c>
      <c r="J307" s="143">
        <f t="shared" si="70"/>
        <v>1015</v>
      </c>
      <c r="K307" s="140">
        <f t="shared" si="63"/>
        <v>15.42</v>
      </c>
      <c r="L307" s="143"/>
      <c r="M307" s="144">
        <v>140</v>
      </c>
      <c r="N307" s="143">
        <v>45</v>
      </c>
      <c r="O307" s="145">
        <f t="shared" si="71"/>
        <v>185</v>
      </c>
      <c r="P307" s="145">
        <f t="shared" si="62"/>
        <v>-185</v>
      </c>
      <c r="Q307" s="142" t="e">
        <f t="shared" si="72"/>
        <v>#DIV/0!</v>
      </c>
      <c r="R307" s="43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9"/>
      <c r="DD307" s="9"/>
      <c r="DE307" s="9"/>
      <c r="DF307" s="9"/>
      <c r="DG307" s="9"/>
      <c r="DH307" s="9"/>
      <c r="DI307" s="9"/>
      <c r="DJ307" s="9"/>
      <c r="DK307" s="9"/>
      <c r="DL307" s="9"/>
      <c r="DM307" s="9"/>
      <c r="DN307" s="9"/>
      <c r="DO307" s="9"/>
      <c r="DP307" s="9"/>
      <c r="DQ307" s="9"/>
      <c r="DR307" s="9"/>
      <c r="DS307" s="9"/>
      <c r="DT307" s="9"/>
      <c r="DU307" s="9"/>
      <c r="DV307" s="9"/>
      <c r="DW307" s="9"/>
      <c r="DX307" s="9"/>
      <c r="DY307" s="9"/>
      <c r="DZ307" s="9"/>
      <c r="EA307" s="9"/>
      <c r="EB307" s="9"/>
      <c r="EC307" s="9"/>
      <c r="ED307" s="9"/>
      <c r="EE307" s="9"/>
      <c r="EF307" s="9"/>
      <c r="EG307" s="9"/>
      <c r="EH307" s="9"/>
      <c r="EI307" s="9"/>
      <c r="EJ307" s="9"/>
      <c r="EK307" s="9"/>
      <c r="EL307" s="9"/>
      <c r="EM307" s="9"/>
      <c r="EN307" s="9"/>
      <c r="EO307" s="9"/>
      <c r="EP307" s="9"/>
      <c r="EQ307" s="9"/>
      <c r="ER307" s="9"/>
      <c r="ES307" s="9"/>
      <c r="ET307" s="9"/>
      <c r="EU307" s="9"/>
      <c r="EV307" s="9"/>
      <c r="EW307" s="9"/>
      <c r="EX307" s="9"/>
    </row>
    <row r="308" spans="1:154" ht="20.25" x14ac:dyDescent="0.2">
      <c r="A308" s="100"/>
      <c r="B308" s="99"/>
      <c r="C308" s="99"/>
      <c r="D308" s="99"/>
      <c r="E308" s="99" t="s">
        <v>30</v>
      </c>
      <c r="F308" s="99"/>
      <c r="G308" s="103" t="s">
        <v>149</v>
      </c>
      <c r="H308" s="143"/>
      <c r="I308" s="143"/>
      <c r="J308" s="143">
        <f t="shared" si="70"/>
        <v>0</v>
      </c>
      <c r="K308" s="140" t="e">
        <f t="shared" si="63"/>
        <v>#DIV/0!</v>
      </c>
      <c r="L308" s="143"/>
      <c r="M308" s="144"/>
      <c r="N308" s="143"/>
      <c r="O308" s="145">
        <f t="shared" si="71"/>
        <v>0</v>
      </c>
      <c r="P308" s="145">
        <f t="shared" si="62"/>
        <v>0</v>
      </c>
      <c r="Q308" s="142" t="e">
        <f t="shared" si="72"/>
        <v>#DIV/0!</v>
      </c>
      <c r="R308" s="43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9"/>
      <c r="DD308" s="9"/>
      <c r="DE308" s="9"/>
      <c r="DF308" s="9"/>
      <c r="DG308" s="9"/>
      <c r="DH308" s="9"/>
      <c r="DI308" s="9"/>
      <c r="DJ308" s="9"/>
      <c r="DK308" s="9"/>
      <c r="DL308" s="9"/>
      <c r="DM308" s="9"/>
      <c r="DN308" s="9"/>
      <c r="DO308" s="9"/>
      <c r="DP308" s="9"/>
      <c r="DQ308" s="9"/>
      <c r="DR308" s="9"/>
      <c r="DS308" s="9"/>
      <c r="DT308" s="9"/>
      <c r="DU308" s="9"/>
      <c r="DV308" s="9"/>
      <c r="DW308" s="9"/>
      <c r="DX308" s="9"/>
      <c r="DY308" s="9"/>
      <c r="DZ308" s="9"/>
      <c r="EA308" s="9"/>
      <c r="EB308" s="9"/>
      <c r="EC308" s="9"/>
      <c r="ED308" s="9"/>
      <c r="EE308" s="9"/>
      <c r="EF308" s="9"/>
      <c r="EG308" s="9"/>
      <c r="EH308" s="9"/>
      <c r="EI308" s="9"/>
      <c r="EJ308" s="9"/>
      <c r="EK308" s="9"/>
      <c r="EL308" s="9"/>
      <c r="EM308" s="9"/>
      <c r="EN308" s="9"/>
      <c r="EO308" s="9"/>
      <c r="EP308" s="9"/>
      <c r="EQ308" s="9"/>
      <c r="ER308" s="9"/>
      <c r="ES308" s="9"/>
      <c r="ET308" s="9"/>
      <c r="EU308" s="9"/>
      <c r="EV308" s="9"/>
      <c r="EW308" s="9"/>
      <c r="EX308" s="9"/>
    </row>
    <row r="309" spans="1:154" s="18" customFormat="1" ht="20.25" x14ac:dyDescent="0.25">
      <c r="A309" s="88"/>
      <c r="B309" s="89"/>
      <c r="C309" s="89"/>
      <c r="D309" s="89"/>
      <c r="E309" s="89" t="s">
        <v>114</v>
      </c>
      <c r="F309" s="89"/>
      <c r="G309" s="101" t="s">
        <v>150</v>
      </c>
      <c r="H309" s="139">
        <f>H310+H311+H312</f>
        <v>0</v>
      </c>
      <c r="I309" s="139">
        <f>I310+I311+I312</f>
        <v>0</v>
      </c>
      <c r="J309" s="143">
        <f t="shared" si="70"/>
        <v>0</v>
      </c>
      <c r="K309" s="140"/>
      <c r="L309" s="139">
        <f>L310+L311+L312</f>
        <v>0</v>
      </c>
      <c r="M309" s="121">
        <f>M310+M311+M312</f>
        <v>0</v>
      </c>
      <c r="N309" s="139">
        <f>N310+N311+N312</f>
        <v>0</v>
      </c>
      <c r="O309" s="141">
        <f>O310+O311+O312</f>
        <v>0</v>
      </c>
      <c r="P309" s="141">
        <f t="shared" si="62"/>
        <v>0</v>
      </c>
      <c r="Q309" s="142"/>
      <c r="R309" s="43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6"/>
      <c r="AT309" s="16"/>
      <c r="AU309" s="16"/>
      <c r="AV309" s="16"/>
      <c r="AW309" s="16"/>
      <c r="AX309" s="16"/>
      <c r="AY309" s="16"/>
      <c r="AZ309" s="16"/>
      <c r="BA309" s="16"/>
      <c r="BB309" s="16"/>
      <c r="BC309" s="16"/>
      <c r="BD309" s="16"/>
      <c r="BE309" s="16"/>
      <c r="BF309" s="16"/>
      <c r="BG309" s="16"/>
      <c r="BH309" s="16"/>
      <c r="BI309" s="16"/>
      <c r="BJ309" s="16"/>
      <c r="BK309" s="16"/>
      <c r="BL309" s="16"/>
      <c r="BM309" s="16"/>
      <c r="BN309" s="16"/>
      <c r="BO309" s="16"/>
      <c r="BP309" s="16"/>
      <c r="BQ309" s="16"/>
      <c r="BR309" s="16"/>
      <c r="BS309" s="16"/>
      <c r="BT309" s="16"/>
      <c r="BU309" s="16"/>
      <c r="BV309" s="16"/>
      <c r="BW309" s="16"/>
      <c r="BX309" s="16"/>
      <c r="BY309" s="16"/>
      <c r="BZ309" s="16"/>
      <c r="CA309" s="16"/>
      <c r="CB309" s="16"/>
      <c r="CC309" s="16"/>
      <c r="CD309" s="16"/>
      <c r="CE309" s="16"/>
      <c r="CF309" s="16"/>
      <c r="CG309" s="16"/>
      <c r="CH309" s="16"/>
      <c r="CI309" s="16"/>
      <c r="CJ309" s="16"/>
      <c r="CK309" s="16"/>
      <c r="CL309" s="16"/>
      <c r="CM309" s="16"/>
      <c r="CN309" s="16"/>
      <c r="CO309" s="16"/>
      <c r="CP309" s="16"/>
      <c r="CQ309" s="16"/>
      <c r="CR309" s="16"/>
      <c r="CS309" s="16"/>
      <c r="CT309" s="16"/>
      <c r="CU309" s="16"/>
      <c r="CV309" s="16"/>
      <c r="CW309" s="16"/>
      <c r="CX309" s="16"/>
      <c r="CY309" s="16"/>
      <c r="CZ309" s="16"/>
      <c r="DA309" s="16"/>
      <c r="DB309" s="16"/>
      <c r="DC309" s="17"/>
      <c r="DD309" s="17"/>
      <c r="DE309" s="17"/>
      <c r="DF309" s="17"/>
      <c r="DG309" s="17"/>
      <c r="DH309" s="17"/>
      <c r="DI309" s="17"/>
      <c r="DJ309" s="17"/>
      <c r="DK309" s="17"/>
      <c r="DL309" s="17"/>
      <c r="DM309" s="17"/>
      <c r="DN309" s="17"/>
      <c r="DO309" s="17"/>
      <c r="DP309" s="17"/>
      <c r="DQ309" s="17"/>
      <c r="DR309" s="17"/>
      <c r="DS309" s="17"/>
      <c r="DT309" s="17"/>
      <c r="DU309" s="17"/>
      <c r="DV309" s="17"/>
      <c r="DW309" s="17"/>
      <c r="DX309" s="17"/>
      <c r="DY309" s="17"/>
      <c r="DZ309" s="17"/>
      <c r="EA309" s="17"/>
      <c r="EB309" s="17"/>
      <c r="EC309" s="17"/>
      <c r="ED309" s="17"/>
      <c r="EE309" s="17"/>
      <c r="EF309" s="17"/>
      <c r="EG309" s="17"/>
      <c r="EH309" s="17"/>
      <c r="EI309" s="17"/>
      <c r="EJ309" s="17"/>
      <c r="EK309" s="17"/>
      <c r="EL309" s="17"/>
      <c r="EM309" s="17"/>
      <c r="EN309" s="17"/>
      <c r="EO309" s="17"/>
      <c r="EP309" s="17"/>
      <c r="EQ309" s="17"/>
      <c r="ER309" s="17"/>
      <c r="ES309" s="17"/>
      <c r="ET309" s="17"/>
      <c r="EU309" s="17"/>
      <c r="EV309" s="17"/>
      <c r="EW309" s="17"/>
      <c r="EX309" s="17"/>
    </row>
    <row r="310" spans="1:154" ht="20.25" hidden="1" x14ac:dyDescent="0.2">
      <c r="A310" s="100"/>
      <c r="B310" s="99"/>
      <c r="C310" s="99"/>
      <c r="D310" s="99"/>
      <c r="E310" s="99"/>
      <c r="F310" s="99" t="s">
        <v>32</v>
      </c>
      <c r="G310" s="103" t="s">
        <v>270</v>
      </c>
      <c r="H310" s="143"/>
      <c r="I310" s="143"/>
      <c r="J310" s="143">
        <f t="shared" si="70"/>
        <v>0</v>
      </c>
      <c r="K310" s="140"/>
      <c r="L310" s="143"/>
      <c r="M310" s="144"/>
      <c r="N310" s="143"/>
      <c r="O310" s="145">
        <f t="shared" ref="O310:O312" si="73">M310+N310</f>
        <v>0</v>
      </c>
      <c r="P310" s="145">
        <f t="shared" si="62"/>
        <v>0</v>
      </c>
      <c r="Q310" s="142"/>
      <c r="R310" s="43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9"/>
      <c r="DD310" s="9"/>
      <c r="DE310" s="9"/>
      <c r="DF310" s="9"/>
      <c r="DG310" s="9"/>
      <c r="DH310" s="9"/>
      <c r="DI310" s="9"/>
      <c r="DJ310" s="9"/>
      <c r="DK310" s="9"/>
      <c r="DL310" s="9"/>
      <c r="DM310" s="9"/>
      <c r="DN310" s="9"/>
      <c r="DO310" s="9"/>
      <c r="DP310" s="9"/>
      <c r="DQ310" s="9"/>
      <c r="DR310" s="9"/>
      <c r="DS310" s="9"/>
      <c r="DT310" s="9"/>
      <c r="DU310" s="9"/>
      <c r="DV310" s="9"/>
      <c r="DW310" s="9"/>
      <c r="DX310" s="9"/>
      <c r="DY310" s="9"/>
      <c r="DZ310" s="9"/>
      <c r="EA310" s="9"/>
      <c r="EB310" s="9"/>
      <c r="EC310" s="9"/>
      <c r="ED310" s="9"/>
      <c r="EE310" s="9"/>
      <c r="EF310" s="9"/>
      <c r="EG310" s="9"/>
      <c r="EH310" s="9"/>
      <c r="EI310" s="9"/>
      <c r="EJ310" s="9"/>
      <c r="EK310" s="9"/>
      <c r="EL310" s="9"/>
      <c r="EM310" s="9"/>
      <c r="EN310" s="9"/>
      <c r="EO310" s="9"/>
      <c r="EP310" s="9"/>
      <c r="EQ310" s="9"/>
      <c r="ER310" s="9"/>
      <c r="ES310" s="9"/>
      <c r="ET310" s="9"/>
      <c r="EU310" s="9"/>
      <c r="EV310" s="9"/>
      <c r="EW310" s="9"/>
      <c r="EX310" s="9"/>
    </row>
    <row r="311" spans="1:154" ht="20.25" hidden="1" x14ac:dyDescent="0.2">
      <c r="A311" s="100"/>
      <c r="B311" s="99"/>
      <c r="C311" s="99"/>
      <c r="D311" s="99"/>
      <c r="E311" s="99"/>
      <c r="F311" s="99" t="s">
        <v>43</v>
      </c>
      <c r="G311" s="103" t="s">
        <v>271</v>
      </c>
      <c r="H311" s="143"/>
      <c r="I311" s="143"/>
      <c r="J311" s="143">
        <f t="shared" si="70"/>
        <v>0</v>
      </c>
      <c r="K311" s="140"/>
      <c r="L311" s="143"/>
      <c r="M311" s="144"/>
      <c r="N311" s="143"/>
      <c r="O311" s="145">
        <f t="shared" si="73"/>
        <v>0</v>
      </c>
      <c r="P311" s="145">
        <f t="shared" si="62"/>
        <v>0</v>
      </c>
      <c r="Q311" s="142"/>
      <c r="R311" s="43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9"/>
      <c r="DD311" s="9"/>
      <c r="DE311" s="9"/>
      <c r="DF311" s="9"/>
      <c r="DG311" s="9"/>
      <c r="DH311" s="9"/>
      <c r="DI311" s="9"/>
      <c r="DJ311" s="9"/>
      <c r="DK311" s="9"/>
      <c r="DL311" s="9"/>
      <c r="DM311" s="9"/>
      <c r="DN311" s="9"/>
      <c r="DO311" s="9"/>
      <c r="DP311" s="9"/>
      <c r="DQ311" s="9"/>
      <c r="DR311" s="9"/>
      <c r="DS311" s="9"/>
      <c r="DT311" s="9"/>
      <c r="DU311" s="9"/>
      <c r="DV311" s="9"/>
      <c r="DW311" s="9"/>
      <c r="DX311" s="9"/>
      <c r="DY311" s="9"/>
      <c r="DZ311" s="9"/>
      <c r="EA311" s="9"/>
      <c r="EB311" s="9"/>
      <c r="EC311" s="9"/>
      <c r="ED311" s="9"/>
      <c r="EE311" s="9"/>
      <c r="EF311" s="9"/>
      <c r="EG311" s="9"/>
      <c r="EH311" s="9"/>
      <c r="EI311" s="9"/>
      <c r="EJ311" s="9"/>
      <c r="EK311" s="9"/>
      <c r="EL311" s="9"/>
      <c r="EM311" s="9"/>
      <c r="EN311" s="9"/>
      <c r="EO311" s="9"/>
      <c r="EP311" s="9"/>
      <c r="EQ311" s="9"/>
      <c r="ER311" s="9"/>
      <c r="ES311" s="9"/>
      <c r="ET311" s="9"/>
      <c r="EU311" s="9"/>
      <c r="EV311" s="9"/>
      <c r="EW311" s="9"/>
      <c r="EX311" s="9"/>
    </row>
    <row r="312" spans="1:154" ht="20.25" x14ac:dyDescent="0.2">
      <c r="A312" s="100"/>
      <c r="B312" s="99"/>
      <c r="C312" s="99"/>
      <c r="D312" s="99"/>
      <c r="E312" s="99"/>
      <c r="F312" s="99" t="s">
        <v>90</v>
      </c>
      <c r="G312" s="103" t="s">
        <v>175</v>
      </c>
      <c r="H312" s="143"/>
      <c r="I312" s="143"/>
      <c r="J312" s="143">
        <f t="shared" si="70"/>
        <v>0</v>
      </c>
      <c r="K312" s="140"/>
      <c r="L312" s="143"/>
      <c r="M312" s="144"/>
      <c r="N312" s="143"/>
      <c r="O312" s="145">
        <f t="shared" si="73"/>
        <v>0</v>
      </c>
      <c r="P312" s="145">
        <f t="shared" si="62"/>
        <v>0</v>
      </c>
      <c r="Q312" s="142"/>
      <c r="R312" s="43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9"/>
      <c r="DD312" s="9"/>
      <c r="DE312" s="9"/>
      <c r="DF312" s="9"/>
      <c r="DG312" s="9"/>
      <c r="DH312" s="9"/>
      <c r="DI312" s="9"/>
      <c r="DJ312" s="9"/>
      <c r="DK312" s="9"/>
      <c r="DL312" s="9"/>
      <c r="DM312" s="9"/>
      <c r="DN312" s="9"/>
      <c r="DO312" s="9"/>
      <c r="DP312" s="9"/>
      <c r="DQ312" s="9"/>
      <c r="DR312" s="9"/>
      <c r="DS312" s="9"/>
      <c r="DT312" s="9"/>
      <c r="DU312" s="9"/>
      <c r="DV312" s="9"/>
      <c r="DW312" s="9"/>
      <c r="DX312" s="9"/>
      <c r="DY312" s="9"/>
      <c r="DZ312" s="9"/>
      <c r="EA312" s="9"/>
      <c r="EB312" s="9"/>
      <c r="EC312" s="9"/>
      <c r="ED312" s="9"/>
      <c r="EE312" s="9"/>
      <c r="EF312" s="9"/>
      <c r="EG312" s="9"/>
      <c r="EH312" s="9"/>
      <c r="EI312" s="9"/>
      <c r="EJ312" s="9"/>
      <c r="EK312" s="9"/>
      <c r="EL312" s="9"/>
      <c r="EM312" s="9"/>
      <c r="EN312" s="9"/>
      <c r="EO312" s="9"/>
      <c r="EP312" s="9"/>
      <c r="EQ312" s="9"/>
      <c r="ER312" s="9"/>
      <c r="ES312" s="9"/>
      <c r="ET312" s="9"/>
      <c r="EU312" s="9"/>
      <c r="EV312" s="9"/>
      <c r="EW312" s="9"/>
      <c r="EX312" s="9"/>
    </row>
    <row r="313" spans="1:154" s="18" customFormat="1" ht="20.25" x14ac:dyDescent="0.25">
      <c r="A313" s="88"/>
      <c r="B313" s="89"/>
      <c r="C313" s="89"/>
      <c r="D313" s="89"/>
      <c r="E313" s="89" t="s">
        <v>33</v>
      </c>
      <c r="F313" s="89"/>
      <c r="G313" s="101" t="s">
        <v>176</v>
      </c>
      <c r="H313" s="139">
        <f>H314+H315</f>
        <v>1200</v>
      </c>
      <c r="I313" s="139">
        <f>I314+I315</f>
        <v>517.64</v>
      </c>
      <c r="J313" s="143">
        <f t="shared" si="70"/>
        <v>682.36</v>
      </c>
      <c r="K313" s="140">
        <f t="shared" ref="K313:K376" si="74">ROUND(I313/H313*100,2)</f>
        <v>43.14</v>
      </c>
      <c r="L313" s="139">
        <f>L314+L315</f>
        <v>0</v>
      </c>
      <c r="M313" s="121">
        <f>M314+M315</f>
        <v>242.47</v>
      </c>
      <c r="N313" s="139">
        <f>N314+N315</f>
        <v>275.17</v>
      </c>
      <c r="O313" s="141">
        <f>O314+O315</f>
        <v>517.64</v>
      </c>
      <c r="P313" s="141">
        <f t="shared" si="62"/>
        <v>-517.64</v>
      </c>
      <c r="Q313" s="142" t="e">
        <f t="shared" si="72"/>
        <v>#DIV/0!</v>
      </c>
      <c r="R313" s="43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6"/>
      <c r="AT313" s="16"/>
      <c r="AU313" s="16"/>
      <c r="AV313" s="16"/>
      <c r="AW313" s="16"/>
      <c r="AX313" s="16"/>
      <c r="AY313" s="16"/>
      <c r="AZ313" s="16"/>
      <c r="BA313" s="16"/>
      <c r="BB313" s="16"/>
      <c r="BC313" s="16"/>
      <c r="BD313" s="16"/>
      <c r="BE313" s="16"/>
      <c r="BF313" s="16"/>
      <c r="BG313" s="16"/>
      <c r="BH313" s="16"/>
      <c r="BI313" s="16"/>
      <c r="BJ313" s="16"/>
      <c r="BK313" s="16"/>
      <c r="BL313" s="16"/>
      <c r="BM313" s="16"/>
      <c r="BN313" s="16"/>
      <c r="BO313" s="16"/>
      <c r="BP313" s="16"/>
      <c r="BQ313" s="16"/>
      <c r="BR313" s="16"/>
      <c r="BS313" s="16"/>
      <c r="BT313" s="16"/>
      <c r="BU313" s="16"/>
      <c r="BV313" s="16"/>
      <c r="BW313" s="16"/>
      <c r="BX313" s="16"/>
      <c r="BY313" s="16"/>
      <c r="BZ313" s="16"/>
      <c r="CA313" s="16"/>
      <c r="CB313" s="16"/>
      <c r="CC313" s="16"/>
      <c r="CD313" s="16"/>
      <c r="CE313" s="16"/>
      <c r="CF313" s="16"/>
      <c r="CG313" s="16"/>
      <c r="CH313" s="16"/>
      <c r="CI313" s="16"/>
      <c r="CJ313" s="16"/>
      <c r="CK313" s="16"/>
      <c r="CL313" s="16"/>
      <c r="CM313" s="16"/>
      <c r="CN313" s="16"/>
      <c r="CO313" s="16"/>
      <c r="CP313" s="16"/>
      <c r="CQ313" s="16"/>
      <c r="CR313" s="16"/>
      <c r="CS313" s="16"/>
      <c r="CT313" s="16"/>
      <c r="CU313" s="16"/>
      <c r="CV313" s="16"/>
      <c r="CW313" s="16"/>
      <c r="CX313" s="16"/>
      <c r="CY313" s="16"/>
      <c r="CZ313" s="16"/>
      <c r="DA313" s="16"/>
      <c r="DB313" s="16"/>
      <c r="DC313" s="17"/>
      <c r="DD313" s="17"/>
      <c r="DE313" s="17"/>
      <c r="DF313" s="17"/>
      <c r="DG313" s="17"/>
      <c r="DH313" s="17"/>
      <c r="DI313" s="17"/>
      <c r="DJ313" s="17"/>
      <c r="DK313" s="17"/>
      <c r="DL313" s="17"/>
      <c r="DM313" s="17"/>
      <c r="DN313" s="17"/>
      <c r="DO313" s="17"/>
      <c r="DP313" s="17"/>
      <c r="DQ313" s="17"/>
      <c r="DR313" s="17"/>
      <c r="DS313" s="17"/>
      <c r="DT313" s="17"/>
      <c r="DU313" s="17"/>
      <c r="DV313" s="17"/>
      <c r="DW313" s="17"/>
      <c r="DX313" s="17"/>
      <c r="DY313" s="17"/>
      <c r="DZ313" s="17"/>
      <c r="EA313" s="17"/>
      <c r="EB313" s="17"/>
      <c r="EC313" s="17"/>
      <c r="ED313" s="17"/>
      <c r="EE313" s="17"/>
      <c r="EF313" s="17"/>
      <c r="EG313" s="17"/>
      <c r="EH313" s="17"/>
      <c r="EI313" s="17"/>
      <c r="EJ313" s="17"/>
      <c r="EK313" s="17"/>
      <c r="EL313" s="17"/>
      <c r="EM313" s="17"/>
      <c r="EN313" s="17"/>
      <c r="EO313" s="17"/>
      <c r="EP313" s="17"/>
      <c r="EQ313" s="17"/>
      <c r="ER313" s="17"/>
      <c r="ES313" s="17"/>
      <c r="ET313" s="17"/>
      <c r="EU313" s="17"/>
      <c r="EV313" s="17"/>
      <c r="EW313" s="17"/>
      <c r="EX313" s="17"/>
    </row>
    <row r="314" spans="1:154" ht="20.25" x14ac:dyDescent="0.2">
      <c r="A314" s="100"/>
      <c r="B314" s="99"/>
      <c r="C314" s="99"/>
      <c r="D314" s="99"/>
      <c r="E314" s="99"/>
      <c r="F314" s="99" t="s">
        <v>32</v>
      </c>
      <c r="G314" s="103" t="s">
        <v>177</v>
      </c>
      <c r="H314" s="143">
        <v>1200</v>
      </c>
      <c r="I314" s="143">
        <f>O314</f>
        <v>517.64</v>
      </c>
      <c r="J314" s="143">
        <f t="shared" si="70"/>
        <v>682.36</v>
      </c>
      <c r="K314" s="140">
        <f t="shared" si="74"/>
        <v>43.14</v>
      </c>
      <c r="L314" s="143"/>
      <c r="M314" s="144">
        <v>242.47</v>
      </c>
      <c r="N314" s="143">
        <v>275.17</v>
      </c>
      <c r="O314" s="145">
        <f t="shared" ref="O314:O321" si="75">M314+N314</f>
        <v>517.64</v>
      </c>
      <c r="P314" s="145">
        <f t="shared" si="62"/>
        <v>-517.64</v>
      </c>
      <c r="Q314" s="142" t="e">
        <f t="shared" si="72"/>
        <v>#DIV/0!</v>
      </c>
      <c r="R314" s="43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9"/>
      <c r="DD314" s="9"/>
      <c r="DE314" s="9"/>
      <c r="DF314" s="9"/>
      <c r="DG314" s="9"/>
      <c r="DH314" s="9"/>
      <c r="DI314" s="9"/>
      <c r="DJ314" s="9"/>
      <c r="DK314" s="9"/>
      <c r="DL314" s="9"/>
      <c r="DM314" s="9"/>
      <c r="DN314" s="9"/>
      <c r="DO314" s="9"/>
      <c r="DP314" s="9"/>
      <c r="DQ314" s="9"/>
      <c r="DR314" s="9"/>
      <c r="DS314" s="9"/>
      <c r="DT314" s="9"/>
      <c r="DU314" s="9"/>
      <c r="DV314" s="9"/>
      <c r="DW314" s="9"/>
      <c r="DX314" s="9"/>
      <c r="DY314" s="9"/>
      <c r="DZ314" s="9"/>
      <c r="EA314" s="9"/>
      <c r="EB314" s="9"/>
      <c r="EC314" s="9"/>
      <c r="ED314" s="9"/>
      <c r="EE314" s="9"/>
      <c r="EF314" s="9"/>
      <c r="EG314" s="9"/>
      <c r="EH314" s="9"/>
      <c r="EI314" s="9"/>
      <c r="EJ314" s="9"/>
      <c r="EK314" s="9"/>
      <c r="EL314" s="9"/>
      <c r="EM314" s="9"/>
      <c r="EN314" s="9"/>
      <c r="EO314" s="9"/>
      <c r="EP314" s="9"/>
      <c r="EQ314" s="9"/>
      <c r="ER314" s="9"/>
      <c r="ES314" s="9"/>
      <c r="ET314" s="9"/>
      <c r="EU314" s="9"/>
      <c r="EV314" s="9"/>
      <c r="EW314" s="9"/>
      <c r="EX314" s="9"/>
    </row>
    <row r="315" spans="1:154" ht="20.25" x14ac:dyDescent="0.2">
      <c r="A315" s="100"/>
      <c r="B315" s="99"/>
      <c r="C315" s="99"/>
      <c r="D315" s="99"/>
      <c r="E315" s="99"/>
      <c r="F315" s="99" t="s">
        <v>30</v>
      </c>
      <c r="G315" s="103" t="s">
        <v>269</v>
      </c>
      <c r="H315" s="143"/>
      <c r="I315" s="143"/>
      <c r="J315" s="143">
        <f t="shared" si="70"/>
        <v>0</v>
      </c>
      <c r="K315" s="140"/>
      <c r="L315" s="143"/>
      <c r="M315" s="144"/>
      <c r="N315" s="143"/>
      <c r="O315" s="145">
        <f t="shared" si="75"/>
        <v>0</v>
      </c>
      <c r="P315" s="145">
        <f t="shared" si="62"/>
        <v>0</v>
      </c>
      <c r="Q315" s="142"/>
      <c r="R315" s="43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9"/>
      <c r="DD315" s="9"/>
      <c r="DE315" s="9"/>
      <c r="DF315" s="9"/>
      <c r="DG315" s="9"/>
      <c r="DH315" s="9"/>
      <c r="DI315" s="9"/>
      <c r="DJ315" s="9"/>
      <c r="DK315" s="9"/>
      <c r="DL315" s="9"/>
      <c r="DM315" s="9"/>
      <c r="DN315" s="9"/>
      <c r="DO315" s="9"/>
      <c r="DP315" s="9"/>
      <c r="DQ315" s="9"/>
      <c r="DR315" s="9"/>
      <c r="DS315" s="9"/>
      <c r="DT315" s="9"/>
      <c r="DU315" s="9"/>
      <c r="DV315" s="9"/>
      <c r="DW315" s="9"/>
      <c r="DX315" s="9"/>
      <c r="DY315" s="9"/>
      <c r="DZ315" s="9"/>
      <c r="EA315" s="9"/>
      <c r="EB315" s="9"/>
      <c r="EC315" s="9"/>
      <c r="ED315" s="9"/>
      <c r="EE315" s="9"/>
      <c r="EF315" s="9"/>
      <c r="EG315" s="9"/>
      <c r="EH315" s="9"/>
      <c r="EI315" s="9"/>
      <c r="EJ315" s="9"/>
      <c r="EK315" s="9"/>
      <c r="EL315" s="9"/>
      <c r="EM315" s="9"/>
      <c r="EN315" s="9"/>
      <c r="EO315" s="9"/>
      <c r="EP315" s="9"/>
      <c r="EQ315" s="9"/>
      <c r="ER315" s="9"/>
      <c r="ES315" s="9"/>
      <c r="ET315" s="9"/>
      <c r="EU315" s="9"/>
      <c r="EV315" s="9"/>
      <c r="EW315" s="9"/>
      <c r="EX315" s="9"/>
    </row>
    <row r="316" spans="1:154" ht="20.25" x14ac:dyDescent="0.2">
      <c r="A316" s="100"/>
      <c r="B316" s="99"/>
      <c r="C316" s="99"/>
      <c r="D316" s="99"/>
      <c r="E316" s="99">
        <v>11</v>
      </c>
      <c r="F316" s="99"/>
      <c r="G316" s="103" t="s">
        <v>178</v>
      </c>
      <c r="H316" s="143"/>
      <c r="I316" s="143"/>
      <c r="J316" s="143">
        <f t="shared" si="70"/>
        <v>0</v>
      </c>
      <c r="K316" s="140" t="e">
        <f t="shared" si="74"/>
        <v>#DIV/0!</v>
      </c>
      <c r="L316" s="143"/>
      <c r="M316" s="144"/>
      <c r="N316" s="143"/>
      <c r="O316" s="145">
        <f t="shared" si="75"/>
        <v>0</v>
      </c>
      <c r="P316" s="145">
        <f t="shared" si="62"/>
        <v>0</v>
      </c>
      <c r="Q316" s="142" t="e">
        <f t="shared" si="72"/>
        <v>#DIV/0!</v>
      </c>
      <c r="R316" s="43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9"/>
      <c r="DD316" s="9"/>
      <c r="DE316" s="9"/>
      <c r="DF316" s="9"/>
      <c r="DG316" s="9"/>
      <c r="DH316" s="9"/>
      <c r="DI316" s="9"/>
      <c r="DJ316" s="9"/>
      <c r="DK316" s="9"/>
      <c r="DL316" s="9"/>
      <c r="DM316" s="9"/>
      <c r="DN316" s="9"/>
      <c r="DO316" s="9"/>
      <c r="DP316" s="9"/>
      <c r="DQ316" s="9"/>
      <c r="DR316" s="9"/>
      <c r="DS316" s="9"/>
      <c r="DT316" s="9"/>
      <c r="DU316" s="9"/>
      <c r="DV316" s="9"/>
      <c r="DW316" s="9"/>
      <c r="DX316" s="9"/>
      <c r="DY316" s="9"/>
      <c r="DZ316" s="9"/>
      <c r="EA316" s="9"/>
      <c r="EB316" s="9"/>
      <c r="EC316" s="9"/>
      <c r="ED316" s="9"/>
      <c r="EE316" s="9"/>
      <c r="EF316" s="9"/>
      <c r="EG316" s="9"/>
      <c r="EH316" s="9"/>
      <c r="EI316" s="9"/>
      <c r="EJ316" s="9"/>
      <c r="EK316" s="9"/>
      <c r="EL316" s="9"/>
      <c r="EM316" s="9"/>
      <c r="EN316" s="9"/>
      <c r="EO316" s="9"/>
      <c r="EP316" s="9"/>
      <c r="EQ316" s="9"/>
      <c r="ER316" s="9"/>
      <c r="ES316" s="9"/>
      <c r="ET316" s="9"/>
      <c r="EU316" s="9"/>
      <c r="EV316" s="9"/>
      <c r="EW316" s="9"/>
      <c r="EX316" s="9"/>
    </row>
    <row r="317" spans="1:154" ht="20.25" x14ac:dyDescent="0.2">
      <c r="A317" s="100"/>
      <c r="B317" s="99"/>
      <c r="C317" s="99"/>
      <c r="D317" s="99"/>
      <c r="E317" s="99">
        <v>12</v>
      </c>
      <c r="F317" s="99"/>
      <c r="G317" s="103" t="s">
        <v>268</v>
      </c>
      <c r="H317" s="143"/>
      <c r="I317" s="143"/>
      <c r="J317" s="143">
        <f t="shared" si="70"/>
        <v>0</v>
      </c>
      <c r="K317" s="140"/>
      <c r="L317" s="143"/>
      <c r="M317" s="144"/>
      <c r="N317" s="143"/>
      <c r="O317" s="145">
        <f t="shared" si="75"/>
        <v>0</v>
      </c>
      <c r="P317" s="145">
        <f t="shared" si="62"/>
        <v>0</v>
      </c>
      <c r="Q317" s="142"/>
      <c r="R317" s="43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9"/>
      <c r="DD317" s="9"/>
      <c r="DE317" s="9"/>
      <c r="DF317" s="9"/>
      <c r="DG317" s="9"/>
      <c r="DH317" s="9"/>
      <c r="DI317" s="9"/>
      <c r="DJ317" s="9"/>
      <c r="DK317" s="9"/>
      <c r="DL317" s="9"/>
      <c r="DM317" s="9"/>
      <c r="DN317" s="9"/>
      <c r="DO317" s="9"/>
      <c r="DP317" s="9"/>
      <c r="DQ317" s="9"/>
      <c r="DR317" s="9"/>
      <c r="DS317" s="9"/>
      <c r="DT317" s="9"/>
      <c r="DU317" s="9"/>
      <c r="DV317" s="9"/>
      <c r="DW317" s="9"/>
      <c r="DX317" s="9"/>
      <c r="DY317" s="9"/>
      <c r="DZ317" s="9"/>
      <c r="EA317" s="9"/>
      <c r="EB317" s="9"/>
      <c r="EC317" s="9"/>
      <c r="ED317" s="9"/>
      <c r="EE317" s="9"/>
      <c r="EF317" s="9"/>
      <c r="EG317" s="9"/>
      <c r="EH317" s="9"/>
      <c r="EI317" s="9"/>
      <c r="EJ317" s="9"/>
      <c r="EK317" s="9"/>
      <c r="EL317" s="9"/>
      <c r="EM317" s="9"/>
      <c r="EN317" s="9"/>
      <c r="EO317" s="9"/>
      <c r="EP317" s="9"/>
      <c r="EQ317" s="9"/>
      <c r="ER317" s="9"/>
      <c r="ES317" s="9"/>
      <c r="ET317" s="9"/>
      <c r="EU317" s="9"/>
      <c r="EV317" s="9"/>
      <c r="EW317" s="9"/>
      <c r="EX317" s="9"/>
    </row>
    <row r="318" spans="1:154" ht="20.25" x14ac:dyDescent="0.2">
      <c r="A318" s="100"/>
      <c r="B318" s="99"/>
      <c r="C318" s="99"/>
      <c r="D318" s="99"/>
      <c r="E318" s="99">
        <v>13</v>
      </c>
      <c r="F318" s="99"/>
      <c r="G318" s="103" t="s">
        <v>179</v>
      </c>
      <c r="H318" s="143"/>
      <c r="I318" s="143"/>
      <c r="J318" s="143">
        <f t="shared" si="70"/>
        <v>0</v>
      </c>
      <c r="K318" s="140" t="e">
        <f t="shared" si="74"/>
        <v>#DIV/0!</v>
      </c>
      <c r="L318" s="143"/>
      <c r="M318" s="144"/>
      <c r="N318" s="143"/>
      <c r="O318" s="145">
        <f t="shared" si="75"/>
        <v>0</v>
      </c>
      <c r="P318" s="145">
        <f t="shared" si="62"/>
        <v>0</v>
      </c>
      <c r="Q318" s="142" t="e">
        <f t="shared" si="72"/>
        <v>#DIV/0!</v>
      </c>
      <c r="R318" s="43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9"/>
      <c r="DD318" s="9"/>
      <c r="DE318" s="9"/>
      <c r="DF318" s="9"/>
      <c r="DG318" s="9"/>
      <c r="DH318" s="9"/>
      <c r="DI318" s="9"/>
      <c r="DJ318" s="9"/>
      <c r="DK318" s="9"/>
      <c r="DL318" s="9"/>
      <c r="DM318" s="9"/>
      <c r="DN318" s="9"/>
      <c r="DO318" s="9"/>
      <c r="DP318" s="9"/>
      <c r="DQ318" s="9"/>
      <c r="DR318" s="9"/>
      <c r="DS318" s="9"/>
      <c r="DT318" s="9"/>
      <c r="DU318" s="9"/>
      <c r="DV318" s="9"/>
      <c r="DW318" s="9"/>
      <c r="DX318" s="9"/>
      <c r="DY318" s="9"/>
      <c r="DZ318" s="9"/>
      <c r="EA318" s="9"/>
      <c r="EB318" s="9"/>
      <c r="EC318" s="9"/>
      <c r="ED318" s="9"/>
      <c r="EE318" s="9"/>
      <c r="EF318" s="9"/>
      <c r="EG318" s="9"/>
      <c r="EH318" s="9"/>
      <c r="EI318" s="9"/>
      <c r="EJ318" s="9"/>
      <c r="EK318" s="9"/>
      <c r="EL318" s="9"/>
      <c r="EM318" s="9"/>
      <c r="EN318" s="9"/>
      <c r="EO318" s="9"/>
      <c r="EP318" s="9"/>
      <c r="EQ318" s="9"/>
      <c r="ER318" s="9"/>
      <c r="ES318" s="9"/>
      <c r="ET318" s="9"/>
      <c r="EU318" s="9"/>
      <c r="EV318" s="9"/>
      <c r="EW318" s="9"/>
      <c r="EX318" s="9"/>
    </row>
    <row r="319" spans="1:154" ht="20.25" x14ac:dyDescent="0.2">
      <c r="A319" s="100"/>
      <c r="B319" s="99"/>
      <c r="C319" s="99"/>
      <c r="D319" s="99"/>
      <c r="E319" s="99">
        <v>14</v>
      </c>
      <c r="F319" s="99"/>
      <c r="G319" s="103" t="s">
        <v>180</v>
      </c>
      <c r="H319" s="143"/>
      <c r="I319" s="143"/>
      <c r="J319" s="143">
        <f t="shared" si="70"/>
        <v>0</v>
      </c>
      <c r="K319" s="140"/>
      <c r="L319" s="143"/>
      <c r="M319" s="144"/>
      <c r="N319" s="143"/>
      <c r="O319" s="145">
        <f t="shared" si="75"/>
        <v>0</v>
      </c>
      <c r="P319" s="145">
        <f t="shared" si="62"/>
        <v>0</v>
      </c>
      <c r="Q319" s="142"/>
      <c r="R319" s="43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9"/>
      <c r="DD319" s="9"/>
      <c r="DE319" s="9"/>
      <c r="DF319" s="9"/>
      <c r="DG319" s="9"/>
      <c r="DH319" s="9"/>
      <c r="DI319" s="9"/>
      <c r="DJ319" s="9"/>
      <c r="DK319" s="9"/>
      <c r="DL319" s="9"/>
      <c r="DM319" s="9"/>
      <c r="DN319" s="9"/>
      <c r="DO319" s="9"/>
      <c r="DP319" s="9"/>
      <c r="DQ319" s="9"/>
      <c r="DR319" s="9"/>
      <c r="DS319" s="9"/>
      <c r="DT319" s="9"/>
      <c r="DU319" s="9"/>
      <c r="DV319" s="9"/>
      <c r="DW319" s="9"/>
      <c r="DX319" s="9"/>
      <c r="DY319" s="9"/>
      <c r="DZ319" s="9"/>
      <c r="EA319" s="9"/>
      <c r="EB319" s="9"/>
      <c r="EC319" s="9"/>
      <c r="ED319" s="9"/>
      <c r="EE319" s="9"/>
      <c r="EF319" s="9"/>
      <c r="EG319" s="9"/>
      <c r="EH319" s="9"/>
      <c r="EI319" s="9"/>
      <c r="EJ319" s="9"/>
      <c r="EK319" s="9"/>
      <c r="EL319" s="9"/>
      <c r="EM319" s="9"/>
      <c r="EN319" s="9"/>
      <c r="EO319" s="9"/>
      <c r="EP319" s="9"/>
      <c r="EQ319" s="9"/>
      <c r="ER319" s="9"/>
      <c r="ES319" s="9"/>
      <c r="ET319" s="9"/>
      <c r="EU319" s="9"/>
      <c r="EV319" s="9"/>
      <c r="EW319" s="9"/>
      <c r="EX319" s="9"/>
    </row>
    <row r="320" spans="1:154" ht="20.25" hidden="1" x14ac:dyDescent="0.2">
      <c r="A320" s="100"/>
      <c r="B320" s="99"/>
      <c r="C320" s="99"/>
      <c r="D320" s="99"/>
      <c r="E320" s="99">
        <v>16</v>
      </c>
      <c r="F320" s="99"/>
      <c r="G320" s="103" t="s">
        <v>317</v>
      </c>
      <c r="H320" s="143"/>
      <c r="I320" s="143"/>
      <c r="J320" s="143">
        <f t="shared" si="70"/>
        <v>0</v>
      </c>
      <c r="K320" s="140"/>
      <c r="L320" s="143"/>
      <c r="M320" s="144"/>
      <c r="N320" s="143"/>
      <c r="O320" s="145">
        <f t="shared" si="75"/>
        <v>0</v>
      </c>
      <c r="P320" s="145">
        <f t="shared" si="62"/>
        <v>0</v>
      </c>
      <c r="Q320" s="142"/>
      <c r="R320" s="43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9"/>
      <c r="DD320" s="9"/>
      <c r="DE320" s="9"/>
      <c r="DF320" s="9"/>
      <c r="DG320" s="9"/>
      <c r="DH320" s="9"/>
      <c r="DI320" s="9"/>
      <c r="DJ320" s="9"/>
      <c r="DK320" s="9"/>
      <c r="DL320" s="9"/>
      <c r="DM320" s="9"/>
      <c r="DN320" s="9"/>
      <c r="DO320" s="9"/>
      <c r="DP320" s="9"/>
      <c r="DQ320" s="9"/>
      <c r="DR320" s="9"/>
      <c r="DS320" s="9"/>
      <c r="DT320" s="9"/>
      <c r="DU320" s="9"/>
      <c r="DV320" s="9"/>
      <c r="DW320" s="9"/>
      <c r="DX320" s="9"/>
      <c r="DY320" s="9"/>
      <c r="DZ320" s="9"/>
      <c r="EA320" s="9"/>
      <c r="EB320" s="9"/>
      <c r="EC320" s="9"/>
      <c r="ED320" s="9"/>
      <c r="EE320" s="9"/>
      <c r="EF320" s="9"/>
      <c r="EG320" s="9"/>
      <c r="EH320" s="9"/>
      <c r="EI320" s="9"/>
      <c r="EJ320" s="9"/>
      <c r="EK320" s="9"/>
      <c r="EL320" s="9"/>
      <c r="EM320" s="9"/>
      <c r="EN320" s="9"/>
      <c r="EO320" s="9"/>
      <c r="EP320" s="9"/>
      <c r="EQ320" s="9"/>
      <c r="ER320" s="9"/>
      <c r="ES320" s="9"/>
      <c r="ET320" s="9"/>
      <c r="EU320" s="9"/>
      <c r="EV320" s="9"/>
      <c r="EW320" s="9"/>
      <c r="EX320" s="9"/>
    </row>
    <row r="321" spans="1:154" ht="60.75" x14ac:dyDescent="0.2">
      <c r="A321" s="100"/>
      <c r="B321" s="99"/>
      <c r="C321" s="99"/>
      <c r="D321" s="99"/>
      <c r="E321" s="99">
        <v>25</v>
      </c>
      <c r="F321" s="99"/>
      <c r="G321" s="90" t="s">
        <v>364</v>
      </c>
      <c r="H321" s="143"/>
      <c r="I321" s="143"/>
      <c r="J321" s="143">
        <f t="shared" si="70"/>
        <v>0</v>
      </c>
      <c r="K321" s="140"/>
      <c r="L321" s="143"/>
      <c r="M321" s="144"/>
      <c r="N321" s="143"/>
      <c r="O321" s="145">
        <f t="shared" si="75"/>
        <v>0</v>
      </c>
      <c r="P321" s="145">
        <f t="shared" si="62"/>
        <v>0</v>
      </c>
      <c r="Q321" s="142"/>
      <c r="R321" s="43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9"/>
      <c r="DD321" s="9"/>
      <c r="DE321" s="9"/>
      <c r="DF321" s="9"/>
      <c r="DG321" s="9"/>
      <c r="DH321" s="9"/>
      <c r="DI321" s="9"/>
      <c r="DJ321" s="9"/>
      <c r="DK321" s="9"/>
      <c r="DL321" s="9"/>
      <c r="DM321" s="9"/>
      <c r="DN321" s="9"/>
      <c r="DO321" s="9"/>
      <c r="DP321" s="9"/>
      <c r="DQ321" s="9"/>
      <c r="DR321" s="9"/>
      <c r="DS321" s="9"/>
      <c r="DT321" s="9"/>
      <c r="DU321" s="9"/>
      <c r="DV321" s="9"/>
      <c r="DW321" s="9"/>
      <c r="DX321" s="9"/>
      <c r="DY321" s="9"/>
      <c r="DZ321" s="9"/>
      <c r="EA321" s="9"/>
      <c r="EB321" s="9"/>
      <c r="EC321" s="9"/>
      <c r="ED321" s="9"/>
      <c r="EE321" s="9"/>
      <c r="EF321" s="9"/>
      <c r="EG321" s="9"/>
      <c r="EH321" s="9"/>
      <c r="EI321" s="9"/>
      <c r="EJ321" s="9"/>
      <c r="EK321" s="9"/>
      <c r="EL321" s="9"/>
      <c r="EM321" s="9"/>
      <c r="EN321" s="9"/>
      <c r="EO321" s="9"/>
      <c r="EP321" s="9"/>
      <c r="EQ321" s="9"/>
      <c r="ER321" s="9"/>
      <c r="ES321" s="9"/>
      <c r="ET321" s="9"/>
      <c r="EU321" s="9"/>
      <c r="EV321" s="9"/>
      <c r="EW321" s="9"/>
      <c r="EX321" s="9"/>
    </row>
    <row r="322" spans="1:154" s="18" customFormat="1" ht="20.25" x14ac:dyDescent="0.25">
      <c r="A322" s="88"/>
      <c r="B322" s="89"/>
      <c r="C322" s="89"/>
      <c r="D322" s="89"/>
      <c r="E322" s="89" t="s">
        <v>90</v>
      </c>
      <c r="F322" s="89"/>
      <c r="G322" s="138" t="s">
        <v>181</v>
      </c>
      <c r="H322" s="139">
        <f>+H323+H324+H325+H326+H327+H328</f>
        <v>25000</v>
      </c>
      <c r="I322" s="139">
        <f>+I323+I324+I325+I326+I327+I328</f>
        <v>23210.34</v>
      </c>
      <c r="J322" s="139">
        <f>+J323+J324+J325+J326+J327+J328</f>
        <v>1789.6599999999999</v>
      </c>
      <c r="K322" s="140">
        <f t="shared" si="74"/>
        <v>92.84</v>
      </c>
      <c r="L322" s="139">
        <f>+L323+L324+L325+L326+L327+L328</f>
        <v>0</v>
      </c>
      <c r="M322" s="121">
        <f>+M323+M324+M325+M326+M327+M328</f>
        <v>11239.39</v>
      </c>
      <c r="N322" s="139">
        <f>+N323+N324+N325+N326+N327+N328</f>
        <v>11970.95</v>
      </c>
      <c r="O322" s="206">
        <f>+O323+O324+O325+O326+O327+O328</f>
        <v>23210.34</v>
      </c>
      <c r="P322" s="141">
        <f t="shared" si="62"/>
        <v>-23210.34</v>
      </c>
      <c r="Q322" s="142" t="e">
        <f t="shared" si="72"/>
        <v>#DIV/0!</v>
      </c>
      <c r="R322" s="43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6"/>
      <c r="AT322" s="16"/>
      <c r="AU322" s="16"/>
      <c r="AV322" s="16"/>
      <c r="AW322" s="16"/>
      <c r="AX322" s="16"/>
      <c r="AY322" s="16"/>
      <c r="AZ322" s="16"/>
      <c r="BA322" s="16"/>
      <c r="BB322" s="16"/>
      <c r="BC322" s="16"/>
      <c r="BD322" s="16"/>
      <c r="BE322" s="16"/>
      <c r="BF322" s="16"/>
      <c r="BG322" s="16"/>
      <c r="BH322" s="16"/>
      <c r="BI322" s="16"/>
      <c r="BJ322" s="16"/>
      <c r="BK322" s="16"/>
      <c r="BL322" s="16"/>
      <c r="BM322" s="16"/>
      <c r="BN322" s="16"/>
      <c r="BO322" s="16"/>
      <c r="BP322" s="16"/>
      <c r="BQ322" s="16"/>
      <c r="BR322" s="16"/>
      <c r="BS322" s="16"/>
      <c r="BT322" s="16"/>
      <c r="BU322" s="16"/>
      <c r="BV322" s="16"/>
      <c r="BW322" s="16"/>
      <c r="BX322" s="16"/>
      <c r="BY322" s="16"/>
      <c r="BZ322" s="16"/>
      <c r="CA322" s="16"/>
      <c r="CB322" s="16"/>
      <c r="CC322" s="16"/>
      <c r="CD322" s="16"/>
      <c r="CE322" s="16"/>
      <c r="CF322" s="16"/>
      <c r="CG322" s="16"/>
      <c r="CH322" s="16"/>
      <c r="CI322" s="16"/>
      <c r="CJ322" s="16"/>
      <c r="CK322" s="16"/>
      <c r="CL322" s="16"/>
      <c r="CM322" s="16"/>
      <c r="CN322" s="16"/>
      <c r="CO322" s="16"/>
      <c r="CP322" s="16"/>
      <c r="CQ322" s="16"/>
      <c r="CR322" s="16"/>
      <c r="CS322" s="16"/>
      <c r="CT322" s="16"/>
      <c r="CU322" s="16"/>
      <c r="CV322" s="16"/>
      <c r="CW322" s="16"/>
      <c r="CX322" s="16"/>
      <c r="CY322" s="16"/>
      <c r="CZ322" s="16"/>
      <c r="DA322" s="16"/>
      <c r="DB322" s="16"/>
      <c r="DC322" s="17"/>
      <c r="DD322" s="17"/>
      <c r="DE322" s="17"/>
      <c r="DF322" s="17"/>
      <c r="DG322" s="17"/>
      <c r="DH322" s="17"/>
      <c r="DI322" s="17"/>
      <c r="DJ322" s="17"/>
      <c r="DK322" s="17"/>
      <c r="DL322" s="17"/>
      <c r="DM322" s="17"/>
      <c r="DN322" s="17"/>
      <c r="DO322" s="17"/>
      <c r="DP322" s="17"/>
      <c r="DQ322" s="17"/>
      <c r="DR322" s="17"/>
      <c r="DS322" s="17"/>
      <c r="DT322" s="17"/>
      <c r="DU322" s="17"/>
      <c r="DV322" s="17"/>
      <c r="DW322" s="17"/>
      <c r="DX322" s="17"/>
      <c r="DY322" s="17"/>
      <c r="DZ322" s="17"/>
      <c r="EA322" s="17"/>
      <c r="EB322" s="17"/>
      <c r="EC322" s="17"/>
      <c r="ED322" s="17"/>
      <c r="EE322" s="17"/>
      <c r="EF322" s="17"/>
      <c r="EG322" s="17"/>
      <c r="EH322" s="17"/>
      <c r="EI322" s="17"/>
      <c r="EJ322" s="17"/>
      <c r="EK322" s="17"/>
      <c r="EL322" s="17"/>
      <c r="EM322" s="17"/>
      <c r="EN322" s="17"/>
      <c r="EO322" s="17"/>
      <c r="EP322" s="17"/>
      <c r="EQ322" s="17"/>
      <c r="ER322" s="17"/>
      <c r="ES322" s="17"/>
      <c r="ET322" s="17"/>
      <c r="EU322" s="17"/>
      <c r="EV322" s="17"/>
      <c r="EW322" s="17"/>
      <c r="EX322" s="17"/>
    </row>
    <row r="323" spans="1:154" ht="20.25" x14ac:dyDescent="0.2">
      <c r="A323" s="100"/>
      <c r="B323" s="99"/>
      <c r="C323" s="99"/>
      <c r="D323" s="99"/>
      <c r="E323" s="99"/>
      <c r="F323" s="99" t="s">
        <v>30</v>
      </c>
      <c r="G323" s="103" t="s">
        <v>318</v>
      </c>
      <c r="H323" s="143"/>
      <c r="I323" s="143"/>
      <c r="J323" s="143">
        <f t="shared" si="70"/>
        <v>0</v>
      </c>
      <c r="K323" s="140"/>
      <c r="L323" s="143"/>
      <c r="M323" s="144"/>
      <c r="N323" s="143"/>
      <c r="O323" s="145">
        <f t="shared" ref="O323:O328" si="76">M323+N323</f>
        <v>0</v>
      </c>
      <c r="P323" s="145">
        <f t="shared" si="62"/>
        <v>0</v>
      </c>
      <c r="Q323" s="142"/>
      <c r="R323" s="43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9"/>
      <c r="DD323" s="9"/>
      <c r="DE323" s="9"/>
      <c r="DF323" s="9"/>
      <c r="DG323" s="9"/>
      <c r="DH323" s="9"/>
      <c r="DI323" s="9"/>
      <c r="DJ323" s="9"/>
      <c r="DK323" s="9"/>
      <c r="DL323" s="9"/>
      <c r="DM323" s="9"/>
      <c r="DN323" s="9"/>
      <c r="DO323" s="9"/>
      <c r="DP323" s="9"/>
      <c r="DQ323" s="9"/>
      <c r="DR323" s="9"/>
      <c r="DS323" s="9"/>
      <c r="DT323" s="9"/>
      <c r="DU323" s="9"/>
      <c r="DV323" s="9"/>
      <c r="DW323" s="9"/>
      <c r="DX323" s="9"/>
      <c r="DY323" s="9"/>
      <c r="DZ323" s="9"/>
      <c r="EA323" s="9"/>
      <c r="EB323" s="9"/>
      <c r="EC323" s="9"/>
      <c r="ED323" s="9"/>
      <c r="EE323" s="9"/>
      <c r="EF323" s="9"/>
      <c r="EG323" s="9"/>
      <c r="EH323" s="9"/>
      <c r="EI323" s="9"/>
      <c r="EJ323" s="9"/>
      <c r="EK323" s="9"/>
      <c r="EL323" s="9"/>
      <c r="EM323" s="9"/>
      <c r="EN323" s="9"/>
      <c r="EO323" s="9"/>
      <c r="EP323" s="9"/>
      <c r="EQ323" s="9"/>
      <c r="ER323" s="9"/>
      <c r="ES323" s="9"/>
      <c r="ET323" s="9"/>
      <c r="EU323" s="9"/>
      <c r="EV323" s="9"/>
      <c r="EW323" s="9"/>
      <c r="EX323" s="9"/>
    </row>
    <row r="324" spans="1:154" ht="20.25" x14ac:dyDescent="0.2">
      <c r="A324" s="100"/>
      <c r="B324" s="99"/>
      <c r="C324" s="99"/>
      <c r="D324" s="99"/>
      <c r="E324" s="99"/>
      <c r="F324" s="99" t="s">
        <v>43</v>
      </c>
      <c r="G324" s="90" t="s">
        <v>325</v>
      </c>
      <c r="H324" s="143">
        <v>0</v>
      </c>
      <c r="I324" s="143"/>
      <c r="J324" s="143">
        <f t="shared" si="70"/>
        <v>0</v>
      </c>
      <c r="K324" s="140" t="e">
        <f t="shared" si="74"/>
        <v>#DIV/0!</v>
      </c>
      <c r="L324" s="143"/>
      <c r="M324" s="144"/>
      <c r="N324" s="143">
        <v>0</v>
      </c>
      <c r="O324" s="145">
        <f t="shared" si="76"/>
        <v>0</v>
      </c>
      <c r="P324" s="145">
        <f t="shared" ref="P324:P359" si="77">L324-O324</f>
        <v>0</v>
      </c>
      <c r="Q324" s="142"/>
      <c r="R324" s="43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9"/>
      <c r="DD324" s="9"/>
      <c r="DE324" s="9"/>
      <c r="DF324" s="9"/>
      <c r="DG324" s="9"/>
      <c r="DH324" s="9"/>
      <c r="DI324" s="9"/>
      <c r="DJ324" s="9"/>
      <c r="DK324" s="9"/>
      <c r="DL324" s="9"/>
      <c r="DM324" s="9"/>
      <c r="DN324" s="9"/>
      <c r="DO324" s="9"/>
      <c r="DP324" s="9"/>
      <c r="DQ324" s="9"/>
      <c r="DR324" s="9"/>
      <c r="DS324" s="9"/>
      <c r="DT324" s="9"/>
      <c r="DU324" s="9"/>
      <c r="DV324" s="9"/>
      <c r="DW324" s="9"/>
      <c r="DX324" s="9"/>
      <c r="DY324" s="9"/>
      <c r="DZ324" s="9"/>
      <c r="EA324" s="9"/>
      <c r="EB324" s="9"/>
      <c r="EC324" s="9"/>
      <c r="ED324" s="9"/>
      <c r="EE324" s="9"/>
      <c r="EF324" s="9"/>
      <c r="EG324" s="9"/>
      <c r="EH324" s="9"/>
      <c r="EI324" s="9"/>
      <c r="EJ324" s="9"/>
      <c r="EK324" s="9"/>
      <c r="EL324" s="9"/>
      <c r="EM324" s="9"/>
      <c r="EN324" s="9"/>
      <c r="EO324" s="9"/>
      <c r="EP324" s="9"/>
      <c r="EQ324" s="9"/>
      <c r="ER324" s="9"/>
      <c r="ES324" s="9"/>
      <c r="ET324" s="9"/>
      <c r="EU324" s="9"/>
      <c r="EV324" s="9"/>
      <c r="EW324" s="9"/>
      <c r="EX324" s="9"/>
    </row>
    <row r="325" spans="1:154" ht="20.25" x14ac:dyDescent="0.2">
      <c r="A325" s="100"/>
      <c r="B325" s="99"/>
      <c r="C325" s="99"/>
      <c r="D325" s="99"/>
      <c r="E325" s="99"/>
      <c r="F325" s="99" t="s">
        <v>22</v>
      </c>
      <c r="G325" s="103" t="s">
        <v>153</v>
      </c>
      <c r="H325" s="143">
        <v>5000</v>
      </c>
      <c r="I325" s="143">
        <f>O325</f>
        <v>4577.57</v>
      </c>
      <c r="J325" s="143">
        <f t="shared" si="70"/>
        <v>422.43000000000029</v>
      </c>
      <c r="K325" s="140">
        <f t="shared" si="74"/>
        <v>91.55</v>
      </c>
      <c r="L325" s="143"/>
      <c r="M325" s="144">
        <v>2239.39</v>
      </c>
      <c r="N325" s="143">
        <v>2338.1799999999998</v>
      </c>
      <c r="O325" s="145">
        <f t="shared" si="76"/>
        <v>4577.57</v>
      </c>
      <c r="P325" s="145">
        <f t="shared" si="77"/>
        <v>-4577.57</v>
      </c>
      <c r="Q325" s="142" t="e">
        <f t="shared" si="72"/>
        <v>#DIV/0!</v>
      </c>
      <c r="R325" s="43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9"/>
      <c r="DD325" s="9"/>
      <c r="DE325" s="9"/>
      <c r="DF325" s="9"/>
      <c r="DG325" s="9"/>
      <c r="DH325" s="9"/>
      <c r="DI325" s="9"/>
      <c r="DJ325" s="9"/>
      <c r="DK325" s="9"/>
      <c r="DL325" s="9"/>
      <c r="DM325" s="9"/>
      <c r="DN325" s="9"/>
      <c r="DO325" s="9"/>
      <c r="DP325" s="9"/>
      <c r="DQ325" s="9"/>
      <c r="DR325" s="9"/>
      <c r="DS325" s="9"/>
      <c r="DT325" s="9"/>
      <c r="DU325" s="9"/>
      <c r="DV325" s="9"/>
      <c r="DW325" s="9"/>
      <c r="DX325" s="9"/>
      <c r="DY325" s="9"/>
      <c r="DZ325" s="9"/>
      <c r="EA325" s="9"/>
      <c r="EB325" s="9"/>
      <c r="EC325" s="9"/>
      <c r="ED325" s="9"/>
      <c r="EE325" s="9"/>
      <c r="EF325" s="9"/>
      <c r="EG325" s="9"/>
      <c r="EH325" s="9"/>
      <c r="EI325" s="9"/>
      <c r="EJ325" s="9"/>
      <c r="EK325" s="9"/>
      <c r="EL325" s="9"/>
      <c r="EM325" s="9"/>
      <c r="EN325" s="9"/>
      <c r="EO325" s="9"/>
      <c r="EP325" s="9"/>
      <c r="EQ325" s="9"/>
      <c r="ER325" s="9"/>
      <c r="ES325" s="9"/>
      <c r="ET325" s="9"/>
      <c r="EU325" s="9"/>
      <c r="EV325" s="9"/>
      <c r="EW325" s="9"/>
      <c r="EX325" s="9"/>
    </row>
    <row r="326" spans="1:154" ht="40.5" x14ac:dyDescent="0.2">
      <c r="A326" s="100"/>
      <c r="B326" s="99"/>
      <c r="C326" s="99"/>
      <c r="D326" s="99"/>
      <c r="E326" s="99"/>
      <c r="F326" s="99" t="s">
        <v>33</v>
      </c>
      <c r="G326" s="103" t="s">
        <v>182</v>
      </c>
      <c r="H326" s="143">
        <v>19500</v>
      </c>
      <c r="I326" s="143">
        <f>O326</f>
        <v>18632.77</v>
      </c>
      <c r="J326" s="143">
        <f t="shared" si="70"/>
        <v>867.22999999999956</v>
      </c>
      <c r="K326" s="140">
        <f t="shared" si="74"/>
        <v>95.55</v>
      </c>
      <c r="L326" s="143"/>
      <c r="M326" s="144">
        <v>9000</v>
      </c>
      <c r="N326" s="143">
        <v>9632.77</v>
      </c>
      <c r="O326" s="145">
        <f t="shared" si="76"/>
        <v>18632.77</v>
      </c>
      <c r="P326" s="145">
        <f t="shared" si="77"/>
        <v>-18632.77</v>
      </c>
      <c r="Q326" s="142" t="e">
        <f t="shared" si="72"/>
        <v>#DIV/0!</v>
      </c>
      <c r="R326" s="43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9"/>
      <c r="DD326" s="9"/>
      <c r="DE326" s="9"/>
      <c r="DF326" s="9"/>
      <c r="DG326" s="9"/>
      <c r="DH326" s="9"/>
      <c r="DI326" s="9"/>
      <c r="DJ326" s="9"/>
      <c r="DK326" s="9"/>
      <c r="DL326" s="9"/>
      <c r="DM326" s="9"/>
      <c r="DN326" s="9"/>
      <c r="DO326" s="9"/>
      <c r="DP326" s="9"/>
      <c r="DQ326" s="9"/>
      <c r="DR326" s="9"/>
      <c r="DS326" s="9"/>
      <c r="DT326" s="9"/>
      <c r="DU326" s="9"/>
      <c r="DV326" s="9"/>
      <c r="DW326" s="9"/>
      <c r="DX326" s="9"/>
      <c r="DY326" s="9"/>
      <c r="DZ326" s="9"/>
      <c r="EA326" s="9"/>
      <c r="EB326" s="9"/>
      <c r="EC326" s="9"/>
      <c r="ED326" s="9"/>
      <c r="EE326" s="9"/>
      <c r="EF326" s="9"/>
      <c r="EG326" s="9"/>
      <c r="EH326" s="9"/>
      <c r="EI326" s="9"/>
      <c r="EJ326" s="9"/>
      <c r="EK326" s="9"/>
      <c r="EL326" s="9"/>
      <c r="EM326" s="9"/>
      <c r="EN326" s="9"/>
      <c r="EO326" s="9"/>
      <c r="EP326" s="9"/>
      <c r="EQ326" s="9"/>
      <c r="ER326" s="9"/>
      <c r="ES326" s="9"/>
      <c r="ET326" s="9"/>
      <c r="EU326" s="9"/>
      <c r="EV326" s="9"/>
      <c r="EW326" s="9"/>
      <c r="EX326" s="9"/>
    </row>
    <row r="327" spans="1:154" ht="20.25" x14ac:dyDescent="0.2">
      <c r="A327" s="100"/>
      <c r="B327" s="99"/>
      <c r="C327" s="99"/>
      <c r="D327" s="99"/>
      <c r="E327" s="99"/>
      <c r="F327" s="99" t="s">
        <v>38</v>
      </c>
      <c r="G327" s="103" t="s">
        <v>319</v>
      </c>
      <c r="H327" s="143"/>
      <c r="I327" s="143"/>
      <c r="J327" s="143">
        <f t="shared" si="70"/>
        <v>0</v>
      </c>
      <c r="K327" s="140"/>
      <c r="L327" s="143"/>
      <c r="M327" s="144"/>
      <c r="N327" s="143"/>
      <c r="O327" s="145">
        <f t="shared" si="76"/>
        <v>0</v>
      </c>
      <c r="P327" s="145">
        <f t="shared" si="77"/>
        <v>0</v>
      </c>
      <c r="Q327" s="142"/>
      <c r="R327" s="43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9"/>
      <c r="DD327" s="9"/>
      <c r="DE327" s="9"/>
      <c r="DF327" s="9"/>
      <c r="DG327" s="9"/>
      <c r="DH327" s="9"/>
      <c r="DI327" s="9"/>
      <c r="DJ327" s="9"/>
      <c r="DK327" s="9"/>
      <c r="DL327" s="9"/>
      <c r="DM327" s="9"/>
      <c r="DN327" s="9"/>
      <c r="DO327" s="9"/>
      <c r="DP327" s="9"/>
      <c r="DQ327" s="9"/>
      <c r="DR327" s="9"/>
      <c r="DS327" s="9"/>
      <c r="DT327" s="9"/>
      <c r="DU327" s="9"/>
      <c r="DV327" s="9"/>
      <c r="DW327" s="9"/>
      <c r="DX327" s="9"/>
      <c r="DY327" s="9"/>
      <c r="DZ327" s="9"/>
      <c r="EA327" s="9"/>
      <c r="EB327" s="9"/>
      <c r="EC327" s="9"/>
      <c r="ED327" s="9"/>
      <c r="EE327" s="9"/>
      <c r="EF327" s="9"/>
      <c r="EG327" s="9"/>
      <c r="EH327" s="9"/>
      <c r="EI327" s="9"/>
      <c r="EJ327" s="9"/>
      <c r="EK327" s="9"/>
      <c r="EL327" s="9"/>
      <c r="EM327" s="9"/>
      <c r="EN327" s="9"/>
      <c r="EO327" s="9"/>
      <c r="EP327" s="9"/>
      <c r="EQ327" s="9"/>
      <c r="ER327" s="9"/>
      <c r="ES327" s="9"/>
      <c r="ET327" s="9"/>
      <c r="EU327" s="9"/>
      <c r="EV327" s="9"/>
      <c r="EW327" s="9"/>
      <c r="EX327" s="9"/>
    </row>
    <row r="328" spans="1:154" ht="20.25" x14ac:dyDescent="0.2">
      <c r="A328" s="100"/>
      <c r="B328" s="99"/>
      <c r="C328" s="99"/>
      <c r="D328" s="99"/>
      <c r="E328" s="99"/>
      <c r="F328" s="99" t="s">
        <v>90</v>
      </c>
      <c r="G328" s="103" t="s">
        <v>154</v>
      </c>
      <c r="H328" s="143">
        <v>500</v>
      </c>
      <c r="I328" s="143">
        <f>O328</f>
        <v>0</v>
      </c>
      <c r="J328" s="143">
        <f t="shared" si="70"/>
        <v>500</v>
      </c>
      <c r="K328" s="140">
        <f t="shared" si="74"/>
        <v>0</v>
      </c>
      <c r="L328" s="143"/>
      <c r="M328" s="144"/>
      <c r="N328" s="143">
        <v>0</v>
      </c>
      <c r="O328" s="145">
        <f t="shared" si="76"/>
        <v>0</v>
      </c>
      <c r="P328" s="145">
        <f t="shared" si="77"/>
        <v>0</v>
      </c>
      <c r="Q328" s="142" t="e">
        <f t="shared" si="72"/>
        <v>#DIV/0!</v>
      </c>
      <c r="R328" s="43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9"/>
      <c r="DD328" s="9"/>
      <c r="DE328" s="9"/>
      <c r="DF328" s="9"/>
      <c r="DG328" s="9"/>
      <c r="DH328" s="9"/>
      <c r="DI328" s="9"/>
      <c r="DJ328" s="9"/>
      <c r="DK328" s="9"/>
      <c r="DL328" s="9"/>
      <c r="DM328" s="9"/>
      <c r="DN328" s="9"/>
      <c r="DO328" s="9"/>
      <c r="DP328" s="9"/>
      <c r="DQ328" s="9"/>
      <c r="DR328" s="9"/>
      <c r="DS328" s="9"/>
      <c r="DT328" s="9"/>
      <c r="DU328" s="9"/>
      <c r="DV328" s="9"/>
      <c r="DW328" s="9"/>
      <c r="DX328" s="9"/>
      <c r="DY328" s="9"/>
      <c r="DZ328" s="9"/>
      <c r="EA328" s="9"/>
      <c r="EB328" s="9"/>
      <c r="EC328" s="9"/>
      <c r="ED328" s="9"/>
      <c r="EE328" s="9"/>
      <c r="EF328" s="9"/>
      <c r="EG328" s="9"/>
      <c r="EH328" s="9"/>
      <c r="EI328" s="9"/>
      <c r="EJ328" s="9"/>
      <c r="EK328" s="9"/>
      <c r="EL328" s="9"/>
      <c r="EM328" s="9"/>
      <c r="EN328" s="9"/>
      <c r="EO328" s="9"/>
      <c r="EP328" s="9"/>
      <c r="EQ328" s="9"/>
      <c r="ER328" s="9"/>
      <c r="ES328" s="9"/>
      <c r="ET328" s="9"/>
      <c r="EU328" s="9"/>
      <c r="EV328" s="9"/>
      <c r="EW328" s="9"/>
      <c r="EX328" s="9"/>
    </row>
    <row r="329" spans="1:154" ht="20.25" x14ac:dyDescent="0.2">
      <c r="A329" s="88"/>
      <c r="B329" s="89"/>
      <c r="C329" s="89"/>
      <c r="D329" s="89" t="s">
        <v>90</v>
      </c>
      <c r="E329" s="89"/>
      <c r="F329" s="89"/>
      <c r="G329" s="138" t="s">
        <v>346</v>
      </c>
      <c r="H329" s="139">
        <f>H330</f>
        <v>0</v>
      </c>
      <c r="I329" s="139">
        <f>I330</f>
        <v>0</v>
      </c>
      <c r="J329" s="143">
        <f t="shared" si="70"/>
        <v>0</v>
      </c>
      <c r="K329" s="140"/>
      <c r="L329" s="139">
        <f t="shared" ref="L329:O330" si="78">L330</f>
        <v>0</v>
      </c>
      <c r="M329" s="121">
        <f t="shared" si="78"/>
        <v>0</v>
      </c>
      <c r="N329" s="139">
        <f t="shared" si="78"/>
        <v>0</v>
      </c>
      <c r="O329" s="141">
        <f t="shared" si="78"/>
        <v>0</v>
      </c>
      <c r="P329" s="141">
        <f t="shared" si="77"/>
        <v>0</v>
      </c>
      <c r="Q329" s="142"/>
      <c r="R329" s="43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9"/>
      <c r="DD329" s="9"/>
      <c r="DE329" s="9"/>
      <c r="DF329" s="9"/>
      <c r="DG329" s="9"/>
      <c r="DH329" s="9"/>
      <c r="DI329" s="9"/>
      <c r="DJ329" s="9"/>
      <c r="DK329" s="9"/>
      <c r="DL329" s="9"/>
      <c r="DM329" s="9"/>
      <c r="DN329" s="9"/>
      <c r="DO329" s="9"/>
      <c r="DP329" s="9"/>
      <c r="DQ329" s="9"/>
      <c r="DR329" s="9"/>
      <c r="DS329" s="9"/>
      <c r="DT329" s="9"/>
      <c r="DU329" s="9"/>
      <c r="DV329" s="9"/>
      <c r="DW329" s="9"/>
      <c r="DX329" s="9"/>
      <c r="DY329" s="9"/>
      <c r="DZ329" s="9"/>
      <c r="EA329" s="9"/>
      <c r="EB329" s="9"/>
      <c r="EC329" s="9"/>
      <c r="ED329" s="9"/>
      <c r="EE329" s="9"/>
      <c r="EF329" s="9"/>
      <c r="EG329" s="9"/>
      <c r="EH329" s="9"/>
      <c r="EI329" s="9"/>
      <c r="EJ329" s="9"/>
      <c r="EK329" s="9"/>
      <c r="EL329" s="9"/>
      <c r="EM329" s="9"/>
      <c r="EN329" s="9"/>
      <c r="EO329" s="9"/>
      <c r="EP329" s="9"/>
      <c r="EQ329" s="9"/>
      <c r="ER329" s="9"/>
      <c r="ES329" s="9"/>
      <c r="ET329" s="9"/>
      <c r="EU329" s="9"/>
      <c r="EV329" s="9"/>
      <c r="EW329" s="9"/>
      <c r="EX329" s="9"/>
    </row>
    <row r="330" spans="1:154" ht="20.25" x14ac:dyDescent="0.2">
      <c r="A330" s="88"/>
      <c r="B330" s="89"/>
      <c r="C330" s="89"/>
      <c r="D330" s="89"/>
      <c r="E330" s="104" t="s">
        <v>26</v>
      </c>
      <c r="F330" s="89"/>
      <c r="G330" s="101" t="s">
        <v>345</v>
      </c>
      <c r="H330" s="139">
        <f>H331</f>
        <v>0</v>
      </c>
      <c r="I330" s="139">
        <f>I331</f>
        <v>0</v>
      </c>
      <c r="J330" s="143">
        <f t="shared" si="70"/>
        <v>0</v>
      </c>
      <c r="K330" s="140"/>
      <c r="L330" s="139">
        <f t="shared" si="78"/>
        <v>0</v>
      </c>
      <c r="M330" s="121">
        <f t="shared" si="78"/>
        <v>0</v>
      </c>
      <c r="N330" s="139">
        <f t="shared" si="78"/>
        <v>0</v>
      </c>
      <c r="O330" s="141">
        <f t="shared" si="78"/>
        <v>0</v>
      </c>
      <c r="P330" s="141">
        <f t="shared" si="77"/>
        <v>0</v>
      </c>
      <c r="Q330" s="142"/>
      <c r="R330" s="43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9"/>
      <c r="DD330" s="9"/>
      <c r="DE330" s="9"/>
      <c r="DF330" s="9"/>
      <c r="DG330" s="9"/>
      <c r="DH330" s="9"/>
      <c r="DI330" s="9"/>
      <c r="DJ330" s="9"/>
      <c r="DK330" s="9"/>
      <c r="DL330" s="9"/>
      <c r="DM330" s="9"/>
      <c r="DN330" s="9"/>
      <c r="DO330" s="9"/>
      <c r="DP330" s="9"/>
      <c r="DQ330" s="9"/>
      <c r="DR330" s="9"/>
      <c r="DS330" s="9"/>
      <c r="DT330" s="9"/>
      <c r="DU330" s="9"/>
      <c r="DV330" s="9"/>
      <c r="DW330" s="9"/>
      <c r="DX330" s="9"/>
      <c r="DY330" s="9"/>
      <c r="DZ330" s="9"/>
      <c r="EA330" s="9"/>
      <c r="EB330" s="9"/>
      <c r="EC330" s="9"/>
      <c r="ED330" s="9"/>
      <c r="EE330" s="9"/>
      <c r="EF330" s="9"/>
      <c r="EG330" s="9"/>
      <c r="EH330" s="9"/>
      <c r="EI330" s="9"/>
      <c r="EJ330" s="9"/>
      <c r="EK330" s="9"/>
      <c r="EL330" s="9"/>
      <c r="EM330" s="9"/>
      <c r="EN330" s="9"/>
      <c r="EO330" s="9"/>
      <c r="EP330" s="9"/>
      <c r="EQ330" s="9"/>
      <c r="ER330" s="9"/>
      <c r="ES330" s="9"/>
      <c r="ET330" s="9"/>
      <c r="EU330" s="9"/>
      <c r="EV330" s="9"/>
      <c r="EW330" s="9"/>
      <c r="EX330" s="9"/>
    </row>
    <row r="331" spans="1:154" ht="20.25" x14ac:dyDescent="0.2">
      <c r="A331" s="100"/>
      <c r="B331" s="99"/>
      <c r="C331" s="99"/>
      <c r="D331" s="99"/>
      <c r="E331" s="99"/>
      <c r="F331" s="99" t="s">
        <v>30</v>
      </c>
      <c r="G331" s="103" t="s">
        <v>344</v>
      </c>
      <c r="H331" s="143"/>
      <c r="I331" s="143"/>
      <c r="J331" s="143">
        <f t="shared" si="70"/>
        <v>0</v>
      </c>
      <c r="K331" s="140"/>
      <c r="L331" s="143"/>
      <c r="M331" s="144"/>
      <c r="N331" s="143"/>
      <c r="O331" s="145">
        <f t="shared" ref="O331" si="79">M331+N331</f>
        <v>0</v>
      </c>
      <c r="P331" s="145">
        <f t="shared" si="77"/>
        <v>0</v>
      </c>
      <c r="Q331" s="142"/>
      <c r="R331" s="43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9"/>
      <c r="DD331" s="9"/>
      <c r="DE331" s="9"/>
      <c r="DF331" s="9"/>
      <c r="DG331" s="9"/>
      <c r="DH331" s="9"/>
      <c r="DI331" s="9"/>
      <c r="DJ331" s="9"/>
      <c r="DK331" s="9"/>
      <c r="DL331" s="9"/>
      <c r="DM331" s="9"/>
      <c r="DN331" s="9"/>
      <c r="DO331" s="9"/>
      <c r="DP331" s="9"/>
      <c r="DQ331" s="9"/>
      <c r="DR331" s="9"/>
      <c r="DS331" s="9"/>
      <c r="DT331" s="9"/>
      <c r="DU331" s="9"/>
      <c r="DV331" s="9"/>
      <c r="DW331" s="9"/>
      <c r="DX331" s="9"/>
      <c r="DY331" s="9"/>
      <c r="DZ331" s="9"/>
      <c r="EA331" s="9"/>
      <c r="EB331" s="9"/>
      <c r="EC331" s="9"/>
      <c r="ED331" s="9"/>
      <c r="EE331" s="9"/>
      <c r="EF331" s="9"/>
      <c r="EG331" s="9"/>
      <c r="EH331" s="9"/>
      <c r="EI331" s="9"/>
      <c r="EJ331" s="9"/>
      <c r="EK331" s="9"/>
      <c r="EL331" s="9"/>
      <c r="EM331" s="9"/>
      <c r="EN331" s="9"/>
      <c r="EO331" s="9"/>
      <c r="EP331" s="9"/>
      <c r="EQ331" s="9"/>
      <c r="ER331" s="9"/>
      <c r="ES331" s="9"/>
      <c r="ET331" s="9"/>
      <c r="EU331" s="9"/>
      <c r="EV331" s="9"/>
      <c r="EW331" s="9"/>
      <c r="EX331" s="9"/>
    </row>
    <row r="332" spans="1:154" s="18" customFormat="1" ht="40.5" x14ac:dyDescent="0.25">
      <c r="A332" s="88"/>
      <c r="B332" s="89"/>
      <c r="C332" s="89"/>
      <c r="D332" s="89">
        <v>51</v>
      </c>
      <c r="E332" s="89"/>
      <c r="F332" s="89"/>
      <c r="G332" s="138" t="s">
        <v>72</v>
      </c>
      <c r="H332" s="139">
        <f>H333</f>
        <v>820000</v>
      </c>
      <c r="I332" s="139">
        <f>I333</f>
        <v>772605</v>
      </c>
      <c r="J332" s="139">
        <f>J333</f>
        <v>47395</v>
      </c>
      <c r="K332" s="140">
        <f t="shared" si="74"/>
        <v>94.22</v>
      </c>
      <c r="L332" s="139">
        <f>L333</f>
        <v>0</v>
      </c>
      <c r="M332" s="121">
        <f>M333</f>
        <v>388258</v>
      </c>
      <c r="N332" s="139">
        <f>N333</f>
        <v>384347</v>
      </c>
      <c r="O332" s="204">
        <f>O333</f>
        <v>772605</v>
      </c>
      <c r="P332" s="141">
        <f t="shared" si="77"/>
        <v>-772605</v>
      </c>
      <c r="Q332" s="142" t="e">
        <f t="shared" si="72"/>
        <v>#DIV/0!</v>
      </c>
      <c r="R332" s="43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6"/>
      <c r="AT332" s="16"/>
      <c r="AU332" s="16"/>
      <c r="AV332" s="16"/>
      <c r="AW332" s="16"/>
      <c r="AX332" s="16"/>
      <c r="AY332" s="16"/>
      <c r="AZ332" s="16"/>
      <c r="BA332" s="16"/>
      <c r="BB332" s="16"/>
      <c r="BC332" s="16"/>
      <c r="BD332" s="16"/>
      <c r="BE332" s="16"/>
      <c r="BF332" s="16"/>
      <c r="BG332" s="16"/>
      <c r="BH332" s="16"/>
      <c r="BI332" s="16"/>
      <c r="BJ332" s="16"/>
      <c r="BK332" s="16"/>
      <c r="BL332" s="16"/>
      <c r="BM332" s="16"/>
      <c r="BN332" s="16"/>
      <c r="BO332" s="16"/>
      <c r="BP332" s="16"/>
      <c r="BQ332" s="16"/>
      <c r="BR332" s="16"/>
      <c r="BS332" s="16"/>
      <c r="BT332" s="16"/>
      <c r="BU332" s="16"/>
      <c r="BV332" s="16"/>
      <c r="BW332" s="16"/>
      <c r="BX332" s="16"/>
      <c r="BY332" s="16"/>
      <c r="BZ332" s="16"/>
      <c r="CA332" s="16"/>
      <c r="CB332" s="16"/>
      <c r="CC332" s="16"/>
      <c r="CD332" s="16"/>
      <c r="CE332" s="16"/>
      <c r="CF332" s="16"/>
      <c r="CG332" s="16"/>
      <c r="CH332" s="16"/>
      <c r="CI332" s="16"/>
      <c r="CJ332" s="16"/>
      <c r="CK332" s="16"/>
      <c r="CL332" s="16"/>
      <c r="CM332" s="16"/>
      <c r="CN332" s="16"/>
      <c r="CO332" s="16"/>
      <c r="CP332" s="16"/>
      <c r="CQ332" s="16"/>
      <c r="CR332" s="16"/>
      <c r="CS332" s="16"/>
      <c r="CT332" s="16"/>
      <c r="CU332" s="16"/>
      <c r="CV332" s="16"/>
      <c r="CW332" s="16"/>
      <c r="CX332" s="16"/>
      <c r="CY332" s="16"/>
      <c r="CZ332" s="16"/>
      <c r="DA332" s="16"/>
      <c r="DB332" s="16"/>
      <c r="DC332" s="17"/>
      <c r="DD332" s="17"/>
      <c r="DE332" s="17"/>
      <c r="DF332" s="17"/>
      <c r="DG332" s="17"/>
      <c r="DH332" s="17"/>
      <c r="DI332" s="17"/>
      <c r="DJ332" s="17"/>
      <c r="DK332" s="17"/>
      <c r="DL332" s="17"/>
      <c r="DM332" s="17"/>
      <c r="DN332" s="17"/>
      <c r="DO332" s="17"/>
      <c r="DP332" s="17"/>
      <c r="DQ332" s="17"/>
      <c r="DR332" s="17"/>
      <c r="DS332" s="17"/>
      <c r="DT332" s="17"/>
      <c r="DU332" s="17"/>
      <c r="DV332" s="17"/>
      <c r="DW332" s="17"/>
      <c r="DX332" s="17"/>
      <c r="DY332" s="17"/>
      <c r="DZ332" s="17"/>
      <c r="EA332" s="17"/>
      <c r="EB332" s="17"/>
      <c r="EC332" s="17"/>
      <c r="ED332" s="17"/>
      <c r="EE332" s="17"/>
      <c r="EF332" s="17"/>
      <c r="EG332" s="17"/>
      <c r="EH332" s="17"/>
      <c r="EI332" s="17"/>
      <c r="EJ332" s="17"/>
      <c r="EK332" s="17"/>
      <c r="EL332" s="17"/>
      <c r="EM332" s="17"/>
      <c r="EN332" s="17"/>
      <c r="EO332" s="17"/>
      <c r="EP332" s="17"/>
      <c r="EQ332" s="17"/>
      <c r="ER332" s="17"/>
      <c r="ES332" s="17"/>
      <c r="ET332" s="17"/>
      <c r="EU332" s="17"/>
      <c r="EV332" s="17"/>
      <c r="EW332" s="17"/>
      <c r="EX332" s="17"/>
    </row>
    <row r="333" spans="1:154" s="18" customFormat="1" ht="20.25" x14ac:dyDescent="0.25">
      <c r="A333" s="88"/>
      <c r="B333" s="89"/>
      <c r="C333" s="89"/>
      <c r="D333" s="89"/>
      <c r="E333" s="89" t="s">
        <v>32</v>
      </c>
      <c r="F333" s="89"/>
      <c r="G333" s="101" t="s">
        <v>92</v>
      </c>
      <c r="H333" s="139">
        <f>H334+H335+H336</f>
        <v>820000</v>
      </c>
      <c r="I333" s="139">
        <f>I334+I335+I336</f>
        <v>772605</v>
      </c>
      <c r="J333" s="139">
        <f>J334+J335+J336</f>
        <v>47395</v>
      </c>
      <c r="K333" s="140">
        <f t="shared" si="74"/>
        <v>94.22</v>
      </c>
      <c r="L333" s="139">
        <f>L334+L335+L336</f>
        <v>0</v>
      </c>
      <c r="M333" s="121">
        <f>M334+M335+M336</f>
        <v>388258</v>
      </c>
      <c r="N333" s="139">
        <f>N334+N335+N336</f>
        <v>384347</v>
      </c>
      <c r="O333" s="141">
        <f>O334+O335+O336</f>
        <v>772605</v>
      </c>
      <c r="P333" s="141">
        <f t="shared" si="77"/>
        <v>-772605</v>
      </c>
      <c r="Q333" s="142" t="e">
        <f t="shared" si="72"/>
        <v>#DIV/0!</v>
      </c>
      <c r="R333" s="43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6"/>
      <c r="AT333" s="16"/>
      <c r="AU333" s="16"/>
      <c r="AV333" s="16"/>
      <c r="AW333" s="16"/>
      <c r="AX333" s="16"/>
      <c r="AY333" s="16"/>
      <c r="AZ333" s="16"/>
      <c r="BA333" s="16"/>
      <c r="BB333" s="16"/>
      <c r="BC333" s="16"/>
      <c r="BD333" s="16"/>
      <c r="BE333" s="16"/>
      <c r="BF333" s="16"/>
      <c r="BG333" s="16"/>
      <c r="BH333" s="16"/>
      <c r="BI333" s="16"/>
      <c r="BJ333" s="16"/>
      <c r="BK333" s="16"/>
      <c r="BL333" s="16"/>
      <c r="BM333" s="16"/>
      <c r="BN333" s="16"/>
      <c r="BO333" s="16"/>
      <c r="BP333" s="16"/>
      <c r="BQ333" s="16"/>
      <c r="BR333" s="16"/>
      <c r="BS333" s="16"/>
      <c r="BT333" s="16"/>
      <c r="BU333" s="16"/>
      <c r="BV333" s="16"/>
      <c r="BW333" s="16"/>
      <c r="BX333" s="16"/>
      <c r="BY333" s="16"/>
      <c r="BZ333" s="16"/>
      <c r="CA333" s="16"/>
      <c r="CB333" s="16"/>
      <c r="CC333" s="16"/>
      <c r="CD333" s="16"/>
      <c r="CE333" s="16"/>
      <c r="CF333" s="16"/>
      <c r="CG333" s="16"/>
      <c r="CH333" s="16"/>
      <c r="CI333" s="16"/>
      <c r="CJ333" s="16"/>
      <c r="CK333" s="16"/>
      <c r="CL333" s="16"/>
      <c r="CM333" s="16"/>
      <c r="CN333" s="16"/>
      <c r="CO333" s="16"/>
      <c r="CP333" s="16"/>
      <c r="CQ333" s="16"/>
      <c r="CR333" s="16"/>
      <c r="CS333" s="16"/>
      <c r="CT333" s="16"/>
      <c r="CU333" s="16"/>
      <c r="CV333" s="16"/>
      <c r="CW333" s="16"/>
      <c r="CX333" s="16"/>
      <c r="CY333" s="16"/>
      <c r="CZ333" s="16"/>
      <c r="DA333" s="16"/>
      <c r="DB333" s="16"/>
      <c r="DC333" s="17"/>
      <c r="DD333" s="17"/>
      <c r="DE333" s="17"/>
      <c r="DF333" s="17"/>
      <c r="DG333" s="17"/>
      <c r="DH333" s="17"/>
      <c r="DI333" s="17"/>
      <c r="DJ333" s="17"/>
      <c r="DK333" s="17"/>
      <c r="DL333" s="17"/>
      <c r="DM333" s="17"/>
      <c r="DN333" s="17"/>
      <c r="DO333" s="17"/>
      <c r="DP333" s="17"/>
      <c r="DQ333" s="17"/>
      <c r="DR333" s="17"/>
      <c r="DS333" s="17"/>
      <c r="DT333" s="17"/>
      <c r="DU333" s="17"/>
      <c r="DV333" s="17"/>
      <c r="DW333" s="17"/>
      <c r="DX333" s="17"/>
      <c r="DY333" s="17"/>
      <c r="DZ333" s="17"/>
      <c r="EA333" s="17"/>
      <c r="EB333" s="17"/>
      <c r="EC333" s="17"/>
      <c r="ED333" s="17"/>
      <c r="EE333" s="17"/>
      <c r="EF333" s="17"/>
      <c r="EG333" s="17"/>
      <c r="EH333" s="17"/>
      <c r="EI333" s="17"/>
      <c r="EJ333" s="17"/>
      <c r="EK333" s="17"/>
      <c r="EL333" s="17"/>
      <c r="EM333" s="17"/>
      <c r="EN333" s="17"/>
      <c r="EO333" s="17"/>
      <c r="EP333" s="17"/>
      <c r="EQ333" s="17"/>
      <c r="ER333" s="17"/>
      <c r="ES333" s="17"/>
      <c r="ET333" s="17"/>
      <c r="EU333" s="17"/>
      <c r="EV333" s="17"/>
      <c r="EW333" s="17"/>
      <c r="EX333" s="17"/>
    </row>
    <row r="334" spans="1:154" ht="40.5" x14ac:dyDescent="0.2">
      <c r="A334" s="100"/>
      <c r="B334" s="99"/>
      <c r="C334" s="99"/>
      <c r="D334" s="99"/>
      <c r="E334" s="99"/>
      <c r="F334" s="99">
        <v>17</v>
      </c>
      <c r="G334" s="103" t="s">
        <v>94</v>
      </c>
      <c r="H334" s="143">
        <v>820000</v>
      </c>
      <c r="I334" s="143">
        <f>O334</f>
        <v>772605</v>
      </c>
      <c r="J334" s="143">
        <f t="shared" ref="J334:J386" si="80">H334-I334</f>
        <v>47395</v>
      </c>
      <c r="K334" s="140">
        <f t="shared" si="74"/>
        <v>94.22</v>
      </c>
      <c r="L334" s="143"/>
      <c r="M334" s="144">
        <v>388258</v>
      </c>
      <c r="N334" s="143">
        <v>384347</v>
      </c>
      <c r="O334" s="145">
        <f t="shared" ref="O334:O336" si="81">M334+N334</f>
        <v>772605</v>
      </c>
      <c r="P334" s="145">
        <f t="shared" si="77"/>
        <v>-772605</v>
      </c>
      <c r="Q334" s="142" t="e">
        <f t="shared" si="72"/>
        <v>#DIV/0!</v>
      </c>
      <c r="R334" s="43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9"/>
      <c r="DD334" s="9"/>
      <c r="DE334" s="9"/>
      <c r="DF334" s="9"/>
      <c r="DG334" s="9"/>
      <c r="DH334" s="9"/>
      <c r="DI334" s="9"/>
      <c r="DJ334" s="9"/>
      <c r="DK334" s="9"/>
      <c r="DL334" s="9"/>
      <c r="DM334" s="9"/>
      <c r="DN334" s="9"/>
      <c r="DO334" s="9"/>
      <c r="DP334" s="9"/>
      <c r="DQ334" s="9"/>
      <c r="DR334" s="9"/>
      <c r="DS334" s="9"/>
      <c r="DT334" s="9"/>
      <c r="DU334" s="9"/>
      <c r="DV334" s="9"/>
      <c r="DW334" s="9"/>
      <c r="DX334" s="9"/>
      <c r="DY334" s="9"/>
      <c r="DZ334" s="9"/>
      <c r="EA334" s="9"/>
      <c r="EB334" s="9"/>
      <c r="EC334" s="9"/>
      <c r="ED334" s="9"/>
      <c r="EE334" s="9"/>
      <c r="EF334" s="9"/>
      <c r="EG334" s="9"/>
      <c r="EH334" s="9"/>
      <c r="EI334" s="9"/>
      <c r="EJ334" s="9"/>
      <c r="EK334" s="9"/>
      <c r="EL334" s="9"/>
      <c r="EM334" s="9"/>
      <c r="EN334" s="9"/>
      <c r="EO334" s="9"/>
      <c r="EP334" s="9"/>
      <c r="EQ334" s="9"/>
      <c r="ER334" s="9"/>
      <c r="ES334" s="9"/>
      <c r="ET334" s="9"/>
      <c r="EU334" s="9"/>
      <c r="EV334" s="9"/>
      <c r="EW334" s="9"/>
      <c r="EX334" s="9"/>
    </row>
    <row r="335" spans="1:154" ht="60.75" hidden="1" x14ac:dyDescent="0.2">
      <c r="A335" s="100"/>
      <c r="B335" s="99"/>
      <c r="C335" s="99"/>
      <c r="D335" s="99"/>
      <c r="E335" s="99"/>
      <c r="F335" s="99">
        <v>19</v>
      </c>
      <c r="G335" s="103" t="s">
        <v>96</v>
      </c>
      <c r="H335" s="143"/>
      <c r="I335" s="143"/>
      <c r="J335" s="143">
        <f t="shared" si="80"/>
        <v>0</v>
      </c>
      <c r="K335" s="140"/>
      <c r="L335" s="143"/>
      <c r="M335" s="144"/>
      <c r="N335" s="143"/>
      <c r="O335" s="145">
        <f t="shared" si="81"/>
        <v>0</v>
      </c>
      <c r="P335" s="145">
        <f t="shared" si="77"/>
        <v>0</v>
      </c>
      <c r="Q335" s="142"/>
      <c r="R335" s="43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9"/>
      <c r="DD335" s="9"/>
      <c r="DE335" s="9"/>
      <c r="DF335" s="9"/>
      <c r="DG335" s="9"/>
      <c r="DH335" s="9"/>
      <c r="DI335" s="9"/>
      <c r="DJ335" s="9"/>
      <c r="DK335" s="9"/>
      <c r="DL335" s="9"/>
      <c r="DM335" s="9"/>
      <c r="DN335" s="9"/>
      <c r="DO335" s="9"/>
      <c r="DP335" s="9"/>
      <c r="DQ335" s="9"/>
      <c r="DR335" s="9"/>
      <c r="DS335" s="9"/>
      <c r="DT335" s="9"/>
      <c r="DU335" s="9"/>
      <c r="DV335" s="9"/>
      <c r="DW335" s="9"/>
      <c r="DX335" s="9"/>
      <c r="DY335" s="9"/>
      <c r="DZ335" s="9"/>
      <c r="EA335" s="9"/>
      <c r="EB335" s="9"/>
      <c r="EC335" s="9"/>
      <c r="ED335" s="9"/>
      <c r="EE335" s="9"/>
      <c r="EF335" s="9"/>
      <c r="EG335" s="9"/>
      <c r="EH335" s="9"/>
      <c r="EI335" s="9"/>
      <c r="EJ335" s="9"/>
      <c r="EK335" s="9"/>
      <c r="EL335" s="9"/>
      <c r="EM335" s="9"/>
      <c r="EN335" s="9"/>
      <c r="EO335" s="9"/>
      <c r="EP335" s="9"/>
      <c r="EQ335" s="9"/>
      <c r="ER335" s="9"/>
      <c r="ES335" s="9"/>
      <c r="ET335" s="9"/>
      <c r="EU335" s="9"/>
      <c r="EV335" s="9"/>
      <c r="EW335" s="9"/>
      <c r="EX335" s="9"/>
    </row>
    <row r="336" spans="1:154" ht="101.25" hidden="1" x14ac:dyDescent="0.2">
      <c r="A336" s="100"/>
      <c r="B336" s="99"/>
      <c r="C336" s="99"/>
      <c r="D336" s="99"/>
      <c r="E336" s="99"/>
      <c r="F336" s="99" t="s">
        <v>89</v>
      </c>
      <c r="G336" s="103" t="s">
        <v>97</v>
      </c>
      <c r="H336" s="143"/>
      <c r="I336" s="143"/>
      <c r="J336" s="143">
        <f t="shared" si="80"/>
        <v>0</v>
      </c>
      <c r="K336" s="140"/>
      <c r="L336" s="143"/>
      <c r="M336" s="144"/>
      <c r="N336" s="143"/>
      <c r="O336" s="145">
        <f t="shared" si="81"/>
        <v>0</v>
      </c>
      <c r="P336" s="145">
        <f t="shared" si="77"/>
        <v>0</v>
      </c>
      <c r="Q336" s="142"/>
      <c r="R336" s="43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9"/>
      <c r="DD336" s="9"/>
      <c r="DE336" s="9"/>
      <c r="DF336" s="9"/>
      <c r="DG336" s="9"/>
      <c r="DH336" s="9"/>
      <c r="DI336" s="9"/>
      <c r="DJ336" s="9"/>
      <c r="DK336" s="9"/>
      <c r="DL336" s="9"/>
      <c r="DM336" s="9"/>
      <c r="DN336" s="9"/>
      <c r="DO336" s="9"/>
      <c r="DP336" s="9"/>
      <c r="DQ336" s="9"/>
      <c r="DR336" s="9"/>
      <c r="DS336" s="9"/>
      <c r="DT336" s="9"/>
      <c r="DU336" s="9"/>
      <c r="DV336" s="9"/>
      <c r="DW336" s="9"/>
      <c r="DX336" s="9"/>
      <c r="DY336" s="9"/>
      <c r="DZ336" s="9"/>
      <c r="EA336" s="9"/>
      <c r="EB336" s="9"/>
      <c r="EC336" s="9"/>
      <c r="ED336" s="9"/>
      <c r="EE336" s="9"/>
      <c r="EF336" s="9"/>
      <c r="EG336" s="9"/>
      <c r="EH336" s="9"/>
      <c r="EI336" s="9"/>
      <c r="EJ336" s="9"/>
      <c r="EK336" s="9"/>
      <c r="EL336" s="9"/>
      <c r="EM336" s="9"/>
      <c r="EN336" s="9"/>
      <c r="EO336" s="9"/>
      <c r="EP336" s="9"/>
      <c r="EQ336" s="9"/>
      <c r="ER336" s="9"/>
      <c r="ES336" s="9"/>
      <c r="ET336" s="9"/>
      <c r="EU336" s="9"/>
      <c r="EV336" s="9"/>
      <c r="EW336" s="9"/>
      <c r="EX336" s="9"/>
    </row>
    <row r="337" spans="1:154" s="18" customFormat="1" ht="20.25" x14ac:dyDescent="0.25">
      <c r="A337" s="88"/>
      <c r="B337" s="89"/>
      <c r="C337" s="89"/>
      <c r="D337" s="89">
        <v>57</v>
      </c>
      <c r="E337" s="89"/>
      <c r="F337" s="89"/>
      <c r="G337" s="138" t="s">
        <v>78</v>
      </c>
      <c r="H337" s="139">
        <f>H338+H357+H360+H361</f>
        <v>3282000</v>
      </c>
      <c r="I337" s="139">
        <f>I338+I357+I360+I361</f>
        <v>3103859</v>
      </c>
      <c r="J337" s="139">
        <f t="shared" ref="J337" si="82">J338+J357</f>
        <v>178141</v>
      </c>
      <c r="K337" s="140">
        <f t="shared" si="74"/>
        <v>94.57</v>
      </c>
      <c r="L337" s="139">
        <f>L338+L357+L360+L361</f>
        <v>0</v>
      </c>
      <c r="M337" s="139">
        <f>M338+M357+M360+M361</f>
        <v>1565640</v>
      </c>
      <c r="N337" s="139">
        <f>N338+N357+N360+N361</f>
        <v>1538219</v>
      </c>
      <c r="O337" s="205">
        <f>O338+O357+O360+O361</f>
        <v>3103859</v>
      </c>
      <c r="P337" s="141">
        <f t="shared" si="77"/>
        <v>-3103859</v>
      </c>
      <c r="Q337" s="142" t="e">
        <f t="shared" si="72"/>
        <v>#DIV/0!</v>
      </c>
      <c r="R337" s="43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6"/>
      <c r="AT337" s="16"/>
      <c r="AU337" s="16"/>
      <c r="AV337" s="16"/>
      <c r="AW337" s="16"/>
      <c r="AX337" s="16"/>
      <c r="AY337" s="16"/>
      <c r="AZ337" s="16"/>
      <c r="BA337" s="16"/>
      <c r="BB337" s="16"/>
      <c r="BC337" s="16"/>
      <c r="BD337" s="16"/>
      <c r="BE337" s="16"/>
      <c r="BF337" s="16"/>
      <c r="BG337" s="16"/>
      <c r="BH337" s="16"/>
      <c r="BI337" s="16"/>
      <c r="BJ337" s="16"/>
      <c r="BK337" s="16"/>
      <c r="BL337" s="16"/>
      <c r="BM337" s="16"/>
      <c r="BN337" s="16"/>
      <c r="BO337" s="16"/>
      <c r="BP337" s="16"/>
      <c r="BQ337" s="16"/>
      <c r="BR337" s="16"/>
      <c r="BS337" s="16"/>
      <c r="BT337" s="16"/>
      <c r="BU337" s="16"/>
      <c r="BV337" s="16"/>
      <c r="BW337" s="16"/>
      <c r="BX337" s="16"/>
      <c r="BY337" s="16"/>
      <c r="BZ337" s="16"/>
      <c r="CA337" s="16"/>
      <c r="CB337" s="16"/>
      <c r="CC337" s="16"/>
      <c r="CD337" s="16"/>
      <c r="CE337" s="16"/>
      <c r="CF337" s="16"/>
      <c r="CG337" s="16"/>
      <c r="CH337" s="16"/>
      <c r="CI337" s="16"/>
      <c r="CJ337" s="16"/>
      <c r="CK337" s="16"/>
      <c r="CL337" s="16"/>
      <c r="CM337" s="16"/>
      <c r="CN337" s="16"/>
      <c r="CO337" s="16"/>
      <c r="CP337" s="16"/>
      <c r="CQ337" s="16"/>
      <c r="CR337" s="16"/>
      <c r="CS337" s="16"/>
      <c r="CT337" s="16"/>
      <c r="CU337" s="16"/>
      <c r="CV337" s="16"/>
      <c r="CW337" s="16"/>
      <c r="CX337" s="16"/>
      <c r="CY337" s="16"/>
      <c r="CZ337" s="16"/>
      <c r="DA337" s="16"/>
      <c r="DB337" s="16"/>
      <c r="DC337" s="17"/>
      <c r="DD337" s="17"/>
      <c r="DE337" s="17"/>
      <c r="DF337" s="17"/>
      <c r="DG337" s="17"/>
      <c r="DH337" s="17"/>
      <c r="DI337" s="17"/>
      <c r="DJ337" s="17"/>
      <c r="DK337" s="17"/>
      <c r="DL337" s="17"/>
      <c r="DM337" s="17"/>
      <c r="DN337" s="17"/>
      <c r="DO337" s="17"/>
      <c r="DP337" s="17"/>
      <c r="DQ337" s="17"/>
      <c r="DR337" s="17"/>
      <c r="DS337" s="17"/>
      <c r="DT337" s="17"/>
      <c r="DU337" s="17"/>
      <c r="DV337" s="17"/>
      <c r="DW337" s="17"/>
      <c r="DX337" s="17"/>
      <c r="DY337" s="17"/>
      <c r="DZ337" s="17"/>
      <c r="EA337" s="17"/>
      <c r="EB337" s="17"/>
      <c r="EC337" s="17"/>
      <c r="ED337" s="17"/>
      <c r="EE337" s="17"/>
      <c r="EF337" s="17"/>
      <c r="EG337" s="17"/>
      <c r="EH337" s="17"/>
      <c r="EI337" s="17"/>
      <c r="EJ337" s="17"/>
      <c r="EK337" s="17"/>
      <c r="EL337" s="17"/>
      <c r="EM337" s="17"/>
      <c r="EN337" s="17"/>
      <c r="EO337" s="17"/>
      <c r="EP337" s="17"/>
      <c r="EQ337" s="17"/>
      <c r="ER337" s="17"/>
      <c r="ES337" s="17"/>
      <c r="ET337" s="17"/>
      <c r="EU337" s="17"/>
      <c r="EV337" s="17"/>
      <c r="EW337" s="17"/>
      <c r="EX337" s="17"/>
    </row>
    <row r="338" spans="1:154" s="18" customFormat="1" ht="20.25" x14ac:dyDescent="0.25">
      <c r="A338" s="88"/>
      <c r="B338" s="89"/>
      <c r="C338" s="89"/>
      <c r="D338" s="89"/>
      <c r="E338" s="89" t="s">
        <v>32</v>
      </c>
      <c r="F338" s="89"/>
      <c r="G338" s="101" t="s">
        <v>99</v>
      </c>
      <c r="H338" s="139">
        <f>+H339+H349+H352+H351</f>
        <v>3282000</v>
      </c>
      <c r="I338" s="139">
        <f>+I339+I349+I352+I351</f>
        <v>3103859</v>
      </c>
      <c r="J338" s="143">
        <f t="shared" si="80"/>
        <v>178141</v>
      </c>
      <c r="K338" s="140">
        <f t="shared" si="74"/>
        <v>94.57</v>
      </c>
      <c r="L338" s="139">
        <f>+L339+L349+L352+L351</f>
        <v>0</v>
      </c>
      <c r="M338" s="139">
        <f>+M339+M349+M352+M351</f>
        <v>1565640</v>
      </c>
      <c r="N338" s="139">
        <f>+N339+N349+N352+N351</f>
        <v>1538219</v>
      </c>
      <c r="O338" s="139">
        <f>+O339+O349+O352+O351</f>
        <v>3103859</v>
      </c>
      <c r="P338" s="141">
        <f>L338-O338</f>
        <v>-3103859</v>
      </c>
      <c r="Q338" s="142" t="e">
        <f t="shared" si="72"/>
        <v>#DIV/0!</v>
      </c>
      <c r="R338" s="43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6"/>
      <c r="AT338" s="16"/>
      <c r="AU338" s="16"/>
      <c r="AV338" s="16"/>
      <c r="AW338" s="16"/>
      <c r="AX338" s="16"/>
      <c r="AY338" s="16"/>
      <c r="AZ338" s="16"/>
      <c r="BA338" s="16"/>
      <c r="BB338" s="16"/>
      <c r="BC338" s="16"/>
      <c r="BD338" s="16"/>
      <c r="BE338" s="16"/>
      <c r="BF338" s="16"/>
      <c r="BG338" s="16"/>
      <c r="BH338" s="16"/>
      <c r="BI338" s="16"/>
      <c r="BJ338" s="16"/>
      <c r="BK338" s="16"/>
      <c r="BL338" s="16"/>
      <c r="BM338" s="16"/>
      <c r="BN338" s="16"/>
      <c r="BO338" s="16"/>
      <c r="BP338" s="16"/>
      <c r="BQ338" s="16"/>
      <c r="BR338" s="16"/>
      <c r="BS338" s="16"/>
      <c r="BT338" s="16"/>
      <c r="BU338" s="16"/>
      <c r="BV338" s="16"/>
      <c r="BW338" s="16"/>
      <c r="BX338" s="16"/>
      <c r="BY338" s="16"/>
      <c r="BZ338" s="16"/>
      <c r="CA338" s="16"/>
      <c r="CB338" s="16"/>
      <c r="CC338" s="16"/>
      <c r="CD338" s="16"/>
      <c r="CE338" s="16"/>
      <c r="CF338" s="16"/>
      <c r="CG338" s="16"/>
      <c r="CH338" s="16"/>
      <c r="CI338" s="16"/>
      <c r="CJ338" s="16"/>
      <c r="CK338" s="16"/>
      <c r="CL338" s="16"/>
      <c r="CM338" s="16"/>
      <c r="CN338" s="16"/>
      <c r="CO338" s="16"/>
      <c r="CP338" s="16"/>
      <c r="CQ338" s="16"/>
      <c r="CR338" s="16"/>
      <c r="CS338" s="16"/>
      <c r="CT338" s="16"/>
      <c r="CU338" s="16"/>
      <c r="CV338" s="16"/>
      <c r="CW338" s="16"/>
      <c r="CX338" s="16"/>
      <c r="CY338" s="16"/>
      <c r="CZ338" s="16"/>
      <c r="DA338" s="16"/>
      <c r="DB338" s="16"/>
      <c r="DC338" s="17"/>
      <c r="DD338" s="17"/>
      <c r="DE338" s="17"/>
      <c r="DF338" s="17"/>
      <c r="DG338" s="17"/>
      <c r="DH338" s="17"/>
      <c r="DI338" s="17"/>
      <c r="DJ338" s="17"/>
      <c r="DK338" s="17"/>
      <c r="DL338" s="17"/>
      <c r="DM338" s="17"/>
      <c r="DN338" s="17"/>
      <c r="DO338" s="17"/>
      <c r="DP338" s="17"/>
      <c r="DQ338" s="17"/>
      <c r="DR338" s="17"/>
      <c r="DS338" s="17"/>
      <c r="DT338" s="17"/>
      <c r="DU338" s="17"/>
      <c r="DV338" s="17"/>
      <c r="DW338" s="17"/>
      <c r="DX338" s="17"/>
      <c r="DY338" s="17"/>
      <c r="DZ338" s="17"/>
      <c r="EA338" s="17"/>
      <c r="EB338" s="17"/>
      <c r="EC338" s="17"/>
      <c r="ED338" s="17"/>
      <c r="EE338" s="17"/>
      <c r="EF338" s="17"/>
      <c r="EG338" s="17"/>
      <c r="EH338" s="17"/>
      <c r="EI338" s="17"/>
      <c r="EJ338" s="17"/>
      <c r="EK338" s="17"/>
      <c r="EL338" s="17"/>
      <c r="EM338" s="17"/>
      <c r="EN338" s="17"/>
      <c r="EO338" s="17"/>
      <c r="EP338" s="17"/>
      <c r="EQ338" s="17"/>
      <c r="ER338" s="17"/>
      <c r="ES338" s="17"/>
      <c r="ET338" s="17"/>
      <c r="EU338" s="17"/>
      <c r="EV338" s="17"/>
      <c r="EW338" s="17"/>
      <c r="EX338" s="17"/>
    </row>
    <row r="339" spans="1:154" ht="20.25" x14ac:dyDescent="0.2">
      <c r="A339" s="100"/>
      <c r="B339" s="99"/>
      <c r="C339" s="99"/>
      <c r="D339" s="99"/>
      <c r="E339" s="99"/>
      <c r="F339" s="99"/>
      <c r="G339" s="103" t="s">
        <v>183</v>
      </c>
      <c r="H339" s="172">
        <f>+H340+H342+H343+H344+H345+H346+H347+H348</f>
        <v>3000000</v>
      </c>
      <c r="I339" s="172">
        <f>+I340+I342+I343+I344+I345+I346+I347+I348</f>
        <v>2984647</v>
      </c>
      <c r="J339" s="143">
        <f t="shared" si="80"/>
        <v>15353</v>
      </c>
      <c r="K339" s="140"/>
      <c r="L339" s="172">
        <f>+L340+L342+L343+L344+L345+L346+L347+L348</f>
        <v>0</v>
      </c>
      <c r="M339" s="172">
        <f>+M340+M342+M343+M344+M345+M346+M347+M348</f>
        <v>1505205</v>
      </c>
      <c r="N339" s="172">
        <f>+N340+N342+N343+N344+N345+N346+N347+N348</f>
        <v>1479442</v>
      </c>
      <c r="O339" s="172">
        <f>+O340+O342+O343+O344+O345+O346+O347+O348</f>
        <v>2984647</v>
      </c>
      <c r="P339" s="172">
        <f t="shared" si="77"/>
        <v>-2984647</v>
      </c>
      <c r="Q339" s="142"/>
      <c r="R339" s="43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9"/>
      <c r="DD339" s="9"/>
      <c r="DE339" s="9"/>
      <c r="DF339" s="9"/>
      <c r="DG339" s="9"/>
      <c r="DH339" s="9"/>
      <c r="DI339" s="9"/>
      <c r="DJ339" s="9"/>
      <c r="DK339" s="9"/>
      <c r="DL339" s="9"/>
      <c r="DM339" s="9"/>
      <c r="DN339" s="9"/>
      <c r="DO339" s="9"/>
      <c r="DP339" s="9"/>
      <c r="DQ339" s="9"/>
      <c r="DR339" s="9"/>
      <c r="DS339" s="9"/>
      <c r="DT339" s="9"/>
      <c r="DU339" s="9"/>
      <c r="DV339" s="9"/>
      <c r="DW339" s="9"/>
      <c r="DX339" s="9"/>
      <c r="DY339" s="9"/>
      <c r="DZ339" s="9"/>
      <c r="EA339" s="9"/>
      <c r="EB339" s="9"/>
      <c r="EC339" s="9"/>
      <c r="ED339" s="9"/>
      <c r="EE339" s="9"/>
      <c r="EF339" s="9"/>
      <c r="EG339" s="9"/>
      <c r="EH339" s="9"/>
      <c r="EI339" s="9"/>
      <c r="EJ339" s="9"/>
      <c r="EK339" s="9"/>
      <c r="EL339" s="9"/>
      <c r="EM339" s="9"/>
      <c r="EN339" s="9"/>
      <c r="EO339" s="9"/>
      <c r="EP339" s="9"/>
      <c r="EQ339" s="9"/>
      <c r="ER339" s="9"/>
      <c r="ES339" s="9"/>
      <c r="ET339" s="9"/>
      <c r="EU339" s="9"/>
      <c r="EV339" s="9"/>
      <c r="EW339" s="9"/>
      <c r="EX339" s="9"/>
    </row>
    <row r="340" spans="1:154" ht="20.25" x14ac:dyDescent="0.2">
      <c r="A340" s="100"/>
      <c r="B340" s="99"/>
      <c r="C340" s="99"/>
      <c r="D340" s="99"/>
      <c r="E340" s="99"/>
      <c r="F340" s="99"/>
      <c r="G340" s="103" t="s">
        <v>430</v>
      </c>
      <c r="H340" s="143">
        <v>3000000</v>
      </c>
      <c r="I340" s="143">
        <f>O340</f>
        <v>2984647</v>
      </c>
      <c r="J340" s="143">
        <f t="shared" si="80"/>
        <v>15353</v>
      </c>
      <c r="K340" s="140"/>
      <c r="L340" s="143"/>
      <c r="M340" s="144">
        <v>1505205</v>
      </c>
      <c r="N340" s="143">
        <v>1479442</v>
      </c>
      <c r="O340" s="145">
        <f t="shared" ref="O340:O356" si="83">M340+N340</f>
        <v>2984647</v>
      </c>
      <c r="P340" s="145">
        <f t="shared" si="77"/>
        <v>-2984647</v>
      </c>
      <c r="Q340" s="142"/>
      <c r="R340" s="43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9"/>
      <c r="DD340" s="9"/>
      <c r="DE340" s="9"/>
      <c r="DF340" s="9"/>
      <c r="DG340" s="9"/>
      <c r="DH340" s="9"/>
      <c r="DI340" s="9"/>
      <c r="DJ340" s="9"/>
      <c r="DK340" s="9"/>
      <c r="DL340" s="9"/>
      <c r="DM340" s="9"/>
      <c r="DN340" s="9"/>
      <c r="DO340" s="9"/>
      <c r="DP340" s="9"/>
      <c r="DQ340" s="9"/>
      <c r="DR340" s="9"/>
      <c r="DS340" s="9"/>
      <c r="DT340" s="9"/>
      <c r="DU340" s="9"/>
      <c r="DV340" s="9"/>
      <c r="DW340" s="9"/>
      <c r="DX340" s="9"/>
      <c r="DY340" s="9"/>
      <c r="DZ340" s="9"/>
      <c r="EA340" s="9"/>
      <c r="EB340" s="9"/>
      <c r="EC340" s="9"/>
      <c r="ED340" s="9"/>
      <c r="EE340" s="9"/>
      <c r="EF340" s="9"/>
      <c r="EG340" s="9"/>
      <c r="EH340" s="9"/>
      <c r="EI340" s="9"/>
      <c r="EJ340" s="9"/>
      <c r="EK340" s="9"/>
      <c r="EL340" s="9"/>
      <c r="EM340" s="9"/>
      <c r="EN340" s="9"/>
      <c r="EO340" s="9"/>
      <c r="EP340" s="9"/>
      <c r="EQ340" s="9"/>
      <c r="ER340" s="9"/>
      <c r="ES340" s="9"/>
      <c r="ET340" s="9"/>
      <c r="EU340" s="9"/>
      <c r="EV340" s="9"/>
      <c r="EW340" s="9"/>
      <c r="EX340" s="9"/>
    </row>
    <row r="341" spans="1:154" ht="20.25" x14ac:dyDescent="0.2">
      <c r="A341" s="100"/>
      <c r="B341" s="99"/>
      <c r="C341" s="99"/>
      <c r="D341" s="99"/>
      <c r="E341" s="99"/>
      <c r="F341" s="99"/>
      <c r="G341" s="173" t="s">
        <v>425</v>
      </c>
      <c r="H341" s="143"/>
      <c r="I341" s="143">
        <f>O341</f>
        <v>296449</v>
      </c>
      <c r="J341" s="143"/>
      <c r="K341" s="140"/>
      <c r="L341" s="143"/>
      <c r="M341" s="144">
        <v>147882</v>
      </c>
      <c r="N341" s="143">
        <v>148567</v>
      </c>
      <c r="O341" s="145">
        <f>M341+N341</f>
        <v>296449</v>
      </c>
      <c r="P341" s="145"/>
      <c r="Q341" s="142"/>
      <c r="R341" s="43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9"/>
      <c r="DD341" s="9"/>
      <c r="DE341" s="9"/>
      <c r="DF341" s="9"/>
      <c r="DG341" s="9"/>
      <c r="DH341" s="9"/>
      <c r="DI341" s="9"/>
      <c r="DJ341" s="9"/>
      <c r="DK341" s="9"/>
      <c r="DL341" s="9"/>
      <c r="DM341" s="9"/>
      <c r="DN341" s="9"/>
      <c r="DO341" s="9"/>
      <c r="DP341" s="9"/>
      <c r="DQ341" s="9"/>
      <c r="DR341" s="9"/>
      <c r="DS341" s="9"/>
      <c r="DT341" s="9"/>
      <c r="DU341" s="9"/>
      <c r="DV341" s="9"/>
      <c r="DW341" s="9"/>
      <c r="DX341" s="9"/>
      <c r="DY341" s="9"/>
      <c r="DZ341" s="9"/>
      <c r="EA341" s="9"/>
      <c r="EB341" s="9"/>
      <c r="EC341" s="9"/>
      <c r="ED341" s="9"/>
      <c r="EE341" s="9"/>
      <c r="EF341" s="9"/>
      <c r="EG341" s="9"/>
      <c r="EH341" s="9"/>
      <c r="EI341" s="9"/>
      <c r="EJ341" s="9"/>
      <c r="EK341" s="9"/>
      <c r="EL341" s="9"/>
      <c r="EM341" s="9"/>
      <c r="EN341" s="9"/>
      <c r="EO341" s="9"/>
      <c r="EP341" s="9"/>
      <c r="EQ341" s="9"/>
      <c r="ER341" s="9"/>
      <c r="ES341" s="9"/>
      <c r="ET341" s="9"/>
      <c r="EU341" s="9"/>
      <c r="EV341" s="9"/>
      <c r="EW341" s="9"/>
      <c r="EX341" s="9"/>
    </row>
    <row r="342" spans="1:154" ht="20.25" x14ac:dyDescent="0.2">
      <c r="A342" s="100"/>
      <c r="B342" s="99"/>
      <c r="C342" s="99"/>
      <c r="D342" s="99"/>
      <c r="E342" s="99"/>
      <c r="F342" s="99"/>
      <c r="G342" s="103" t="s">
        <v>184</v>
      </c>
      <c r="H342" s="143"/>
      <c r="I342" s="143"/>
      <c r="J342" s="143">
        <f t="shared" si="80"/>
        <v>0</v>
      </c>
      <c r="K342" s="140"/>
      <c r="L342" s="143"/>
      <c r="M342" s="144"/>
      <c r="N342" s="143"/>
      <c r="O342" s="145">
        <f t="shared" si="83"/>
        <v>0</v>
      </c>
      <c r="P342" s="145">
        <f t="shared" si="77"/>
        <v>0</v>
      </c>
      <c r="Q342" s="142"/>
      <c r="R342" s="43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9"/>
      <c r="DD342" s="9"/>
      <c r="DE342" s="9"/>
      <c r="DF342" s="9"/>
      <c r="DG342" s="9"/>
      <c r="DH342" s="9"/>
      <c r="DI342" s="9"/>
      <c r="DJ342" s="9"/>
      <c r="DK342" s="9"/>
      <c r="DL342" s="9"/>
      <c r="DM342" s="9"/>
      <c r="DN342" s="9"/>
      <c r="DO342" s="9"/>
      <c r="DP342" s="9"/>
      <c r="DQ342" s="9"/>
      <c r="DR342" s="9"/>
      <c r="DS342" s="9"/>
      <c r="DT342" s="9"/>
      <c r="DU342" s="9"/>
      <c r="DV342" s="9"/>
      <c r="DW342" s="9"/>
      <c r="DX342" s="9"/>
      <c r="DY342" s="9"/>
      <c r="DZ342" s="9"/>
      <c r="EA342" s="9"/>
      <c r="EB342" s="9"/>
      <c r="EC342" s="9"/>
      <c r="ED342" s="9"/>
      <c r="EE342" s="9"/>
      <c r="EF342" s="9"/>
      <c r="EG342" s="9"/>
      <c r="EH342" s="9"/>
      <c r="EI342" s="9"/>
      <c r="EJ342" s="9"/>
      <c r="EK342" s="9"/>
      <c r="EL342" s="9"/>
      <c r="EM342" s="9"/>
      <c r="EN342" s="9"/>
      <c r="EO342" s="9"/>
      <c r="EP342" s="9"/>
      <c r="EQ342" s="9"/>
      <c r="ER342" s="9"/>
      <c r="ES342" s="9"/>
      <c r="ET342" s="9"/>
      <c r="EU342" s="9"/>
      <c r="EV342" s="9"/>
      <c r="EW342" s="9"/>
      <c r="EX342" s="9"/>
    </row>
    <row r="343" spans="1:154" ht="20.25" x14ac:dyDescent="0.2">
      <c r="A343" s="100"/>
      <c r="B343" s="99"/>
      <c r="C343" s="99"/>
      <c r="D343" s="99"/>
      <c r="E343" s="99"/>
      <c r="F343" s="99"/>
      <c r="G343" s="103" t="s">
        <v>320</v>
      </c>
      <c r="H343" s="143"/>
      <c r="I343" s="143"/>
      <c r="J343" s="143">
        <f t="shared" si="80"/>
        <v>0</v>
      </c>
      <c r="K343" s="140"/>
      <c r="L343" s="143"/>
      <c r="M343" s="144"/>
      <c r="N343" s="143"/>
      <c r="O343" s="145">
        <f t="shared" si="83"/>
        <v>0</v>
      </c>
      <c r="P343" s="145">
        <f t="shared" si="77"/>
        <v>0</v>
      </c>
      <c r="Q343" s="142"/>
      <c r="R343" s="43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9"/>
      <c r="DD343" s="9"/>
      <c r="DE343" s="9"/>
      <c r="DF343" s="9"/>
      <c r="DG343" s="9"/>
      <c r="DH343" s="9"/>
      <c r="DI343" s="9"/>
      <c r="DJ343" s="9"/>
      <c r="DK343" s="9"/>
      <c r="DL343" s="9"/>
      <c r="DM343" s="9"/>
      <c r="DN343" s="9"/>
      <c r="DO343" s="9"/>
      <c r="DP343" s="9"/>
      <c r="DQ343" s="9"/>
      <c r="DR343" s="9"/>
      <c r="DS343" s="9"/>
      <c r="DT343" s="9"/>
      <c r="DU343" s="9"/>
      <c r="DV343" s="9"/>
      <c r="DW343" s="9"/>
      <c r="DX343" s="9"/>
      <c r="DY343" s="9"/>
      <c r="DZ343" s="9"/>
      <c r="EA343" s="9"/>
      <c r="EB343" s="9"/>
      <c r="EC343" s="9"/>
      <c r="ED343" s="9"/>
      <c r="EE343" s="9"/>
      <c r="EF343" s="9"/>
      <c r="EG343" s="9"/>
      <c r="EH343" s="9"/>
      <c r="EI343" s="9"/>
      <c r="EJ343" s="9"/>
      <c r="EK343" s="9"/>
      <c r="EL343" s="9"/>
      <c r="EM343" s="9"/>
      <c r="EN343" s="9"/>
      <c r="EO343" s="9"/>
      <c r="EP343" s="9"/>
      <c r="EQ343" s="9"/>
      <c r="ER343" s="9"/>
      <c r="ES343" s="9"/>
      <c r="ET343" s="9"/>
      <c r="EU343" s="9"/>
      <c r="EV343" s="9"/>
      <c r="EW343" s="9"/>
      <c r="EX343" s="9"/>
    </row>
    <row r="344" spans="1:154" ht="20.25" x14ac:dyDescent="0.2">
      <c r="A344" s="100"/>
      <c r="B344" s="99"/>
      <c r="C344" s="99"/>
      <c r="D344" s="99"/>
      <c r="E344" s="99"/>
      <c r="F344" s="99"/>
      <c r="G344" s="103" t="s">
        <v>321</v>
      </c>
      <c r="H344" s="143"/>
      <c r="I344" s="143"/>
      <c r="J344" s="143">
        <f t="shared" si="80"/>
        <v>0</v>
      </c>
      <c r="K344" s="140"/>
      <c r="L344" s="143"/>
      <c r="M344" s="144"/>
      <c r="N344" s="143"/>
      <c r="O344" s="145">
        <f t="shared" si="83"/>
        <v>0</v>
      </c>
      <c r="P344" s="145">
        <f t="shared" si="77"/>
        <v>0</v>
      </c>
      <c r="Q344" s="142"/>
      <c r="R344" s="43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9"/>
      <c r="DD344" s="9"/>
      <c r="DE344" s="9"/>
      <c r="DF344" s="9"/>
      <c r="DG344" s="9"/>
      <c r="DH344" s="9"/>
      <c r="DI344" s="9"/>
      <c r="DJ344" s="9"/>
      <c r="DK344" s="9"/>
      <c r="DL344" s="9"/>
      <c r="DM344" s="9"/>
      <c r="DN344" s="9"/>
      <c r="DO344" s="9"/>
      <c r="DP344" s="9"/>
      <c r="DQ344" s="9"/>
      <c r="DR344" s="9"/>
      <c r="DS344" s="9"/>
      <c r="DT344" s="9"/>
      <c r="DU344" s="9"/>
      <c r="DV344" s="9"/>
      <c r="DW344" s="9"/>
      <c r="DX344" s="9"/>
      <c r="DY344" s="9"/>
      <c r="DZ344" s="9"/>
      <c r="EA344" s="9"/>
      <c r="EB344" s="9"/>
      <c r="EC344" s="9"/>
      <c r="ED344" s="9"/>
      <c r="EE344" s="9"/>
      <c r="EF344" s="9"/>
      <c r="EG344" s="9"/>
      <c r="EH344" s="9"/>
      <c r="EI344" s="9"/>
      <c r="EJ344" s="9"/>
      <c r="EK344" s="9"/>
      <c r="EL344" s="9"/>
      <c r="EM344" s="9"/>
      <c r="EN344" s="9"/>
      <c r="EO344" s="9"/>
      <c r="EP344" s="9"/>
      <c r="EQ344" s="9"/>
      <c r="ER344" s="9"/>
      <c r="ES344" s="9"/>
      <c r="ET344" s="9"/>
      <c r="EU344" s="9"/>
      <c r="EV344" s="9"/>
      <c r="EW344" s="9"/>
      <c r="EX344" s="9"/>
    </row>
    <row r="345" spans="1:154" ht="20.25" x14ac:dyDescent="0.2">
      <c r="A345" s="100"/>
      <c r="B345" s="99"/>
      <c r="C345" s="99"/>
      <c r="D345" s="99"/>
      <c r="E345" s="99"/>
      <c r="F345" s="99"/>
      <c r="G345" s="103" t="s">
        <v>185</v>
      </c>
      <c r="H345" s="143"/>
      <c r="I345" s="143"/>
      <c r="J345" s="143">
        <f t="shared" si="80"/>
        <v>0</v>
      </c>
      <c r="K345" s="140"/>
      <c r="L345" s="143"/>
      <c r="M345" s="144"/>
      <c r="N345" s="143"/>
      <c r="O345" s="145">
        <f t="shared" si="83"/>
        <v>0</v>
      </c>
      <c r="P345" s="145">
        <f t="shared" si="77"/>
        <v>0</v>
      </c>
      <c r="Q345" s="142"/>
      <c r="R345" s="43"/>
      <c r="S345" s="14"/>
      <c r="T345" s="14"/>
      <c r="U345" s="14"/>
      <c r="V345" s="14"/>
      <c r="W345" s="14"/>
      <c r="X345" s="21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9"/>
      <c r="DD345" s="9"/>
      <c r="DE345" s="9"/>
      <c r="DF345" s="9"/>
      <c r="DG345" s="9"/>
      <c r="DH345" s="9"/>
      <c r="DI345" s="9"/>
      <c r="DJ345" s="9"/>
      <c r="DK345" s="9"/>
      <c r="DL345" s="9"/>
      <c r="DM345" s="9"/>
      <c r="DN345" s="9"/>
      <c r="DO345" s="9"/>
      <c r="DP345" s="9"/>
      <c r="DQ345" s="9"/>
      <c r="DR345" s="9"/>
      <c r="DS345" s="9"/>
      <c r="DT345" s="9"/>
      <c r="DU345" s="9"/>
      <c r="DV345" s="9"/>
      <c r="DW345" s="9"/>
      <c r="DX345" s="9"/>
      <c r="DY345" s="9"/>
      <c r="DZ345" s="9"/>
      <c r="EA345" s="9"/>
      <c r="EB345" s="9"/>
      <c r="EC345" s="9"/>
      <c r="ED345" s="9"/>
      <c r="EE345" s="9"/>
      <c r="EF345" s="9"/>
      <c r="EG345" s="9"/>
      <c r="EH345" s="9"/>
      <c r="EI345" s="9"/>
      <c r="EJ345" s="9"/>
      <c r="EK345" s="9"/>
      <c r="EL345" s="9"/>
      <c r="EM345" s="9"/>
      <c r="EN345" s="9"/>
      <c r="EO345" s="9"/>
      <c r="EP345" s="9"/>
      <c r="EQ345" s="9"/>
      <c r="ER345" s="9"/>
      <c r="ES345" s="9"/>
      <c r="ET345" s="9"/>
      <c r="EU345" s="9"/>
      <c r="EV345" s="9"/>
      <c r="EW345" s="9"/>
      <c r="EX345" s="9"/>
    </row>
    <row r="346" spans="1:154" ht="20.25" x14ac:dyDescent="0.2">
      <c r="A346" s="100"/>
      <c r="B346" s="99"/>
      <c r="C346" s="99"/>
      <c r="D346" s="99"/>
      <c r="E346" s="99"/>
      <c r="F346" s="99"/>
      <c r="G346" s="103" t="s">
        <v>322</v>
      </c>
      <c r="H346" s="143"/>
      <c r="I346" s="143"/>
      <c r="J346" s="143">
        <f t="shared" si="80"/>
        <v>0</v>
      </c>
      <c r="K346" s="140"/>
      <c r="L346" s="143"/>
      <c r="M346" s="144"/>
      <c r="N346" s="143"/>
      <c r="O346" s="145">
        <f t="shared" si="83"/>
        <v>0</v>
      </c>
      <c r="P346" s="145">
        <f t="shared" si="77"/>
        <v>0</v>
      </c>
      <c r="Q346" s="142"/>
      <c r="R346" s="43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9"/>
      <c r="DD346" s="9"/>
      <c r="DE346" s="9"/>
      <c r="DF346" s="9"/>
      <c r="DG346" s="9"/>
      <c r="DH346" s="9"/>
      <c r="DI346" s="9"/>
      <c r="DJ346" s="9"/>
      <c r="DK346" s="9"/>
      <c r="DL346" s="9"/>
      <c r="DM346" s="9"/>
      <c r="DN346" s="9"/>
      <c r="DO346" s="9"/>
      <c r="DP346" s="9"/>
      <c r="DQ346" s="9"/>
      <c r="DR346" s="9"/>
      <c r="DS346" s="9"/>
      <c r="DT346" s="9"/>
      <c r="DU346" s="9"/>
      <c r="DV346" s="9"/>
      <c r="DW346" s="9"/>
      <c r="DX346" s="9"/>
      <c r="DY346" s="9"/>
      <c r="DZ346" s="9"/>
      <c r="EA346" s="9"/>
      <c r="EB346" s="9"/>
      <c r="EC346" s="9"/>
      <c r="ED346" s="9"/>
      <c r="EE346" s="9"/>
      <c r="EF346" s="9"/>
      <c r="EG346" s="9"/>
      <c r="EH346" s="9"/>
      <c r="EI346" s="9"/>
      <c r="EJ346" s="9"/>
      <c r="EK346" s="9"/>
      <c r="EL346" s="9"/>
      <c r="EM346" s="9"/>
      <c r="EN346" s="9"/>
      <c r="EO346" s="9"/>
      <c r="EP346" s="9"/>
      <c r="EQ346" s="9"/>
      <c r="ER346" s="9"/>
      <c r="ES346" s="9"/>
      <c r="ET346" s="9"/>
      <c r="EU346" s="9"/>
      <c r="EV346" s="9"/>
      <c r="EW346" s="9"/>
      <c r="EX346" s="9"/>
    </row>
    <row r="347" spans="1:154" ht="20.25" x14ac:dyDescent="0.2">
      <c r="A347" s="100"/>
      <c r="B347" s="99"/>
      <c r="C347" s="99"/>
      <c r="D347" s="99"/>
      <c r="E347" s="99"/>
      <c r="F347" s="99"/>
      <c r="G347" s="174" t="s">
        <v>323</v>
      </c>
      <c r="H347" s="143"/>
      <c r="I347" s="143"/>
      <c r="J347" s="143">
        <f t="shared" si="80"/>
        <v>0</v>
      </c>
      <c r="K347" s="140"/>
      <c r="L347" s="143"/>
      <c r="M347" s="144"/>
      <c r="N347" s="143"/>
      <c r="O347" s="145">
        <f t="shared" si="83"/>
        <v>0</v>
      </c>
      <c r="P347" s="145">
        <f t="shared" si="77"/>
        <v>0</v>
      </c>
      <c r="Q347" s="142"/>
      <c r="R347" s="43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9"/>
      <c r="DD347" s="9"/>
      <c r="DE347" s="9"/>
      <c r="DF347" s="9"/>
      <c r="DG347" s="9"/>
      <c r="DH347" s="9"/>
      <c r="DI347" s="9"/>
      <c r="DJ347" s="9"/>
      <c r="DK347" s="9"/>
      <c r="DL347" s="9"/>
      <c r="DM347" s="9"/>
      <c r="DN347" s="9"/>
      <c r="DO347" s="9"/>
      <c r="DP347" s="9"/>
      <c r="DQ347" s="9"/>
      <c r="DR347" s="9"/>
      <c r="DS347" s="9"/>
      <c r="DT347" s="9"/>
      <c r="DU347" s="9"/>
      <c r="DV347" s="9"/>
      <c r="DW347" s="9"/>
      <c r="DX347" s="9"/>
      <c r="DY347" s="9"/>
      <c r="DZ347" s="9"/>
      <c r="EA347" s="9"/>
      <c r="EB347" s="9"/>
      <c r="EC347" s="9"/>
      <c r="ED347" s="9"/>
      <c r="EE347" s="9"/>
      <c r="EF347" s="9"/>
      <c r="EG347" s="9"/>
      <c r="EH347" s="9"/>
      <c r="EI347" s="9"/>
      <c r="EJ347" s="9"/>
      <c r="EK347" s="9"/>
      <c r="EL347" s="9"/>
      <c r="EM347" s="9"/>
      <c r="EN347" s="9"/>
      <c r="EO347" s="9"/>
      <c r="EP347" s="9"/>
      <c r="EQ347" s="9"/>
      <c r="ER347" s="9"/>
      <c r="ES347" s="9"/>
      <c r="ET347" s="9"/>
      <c r="EU347" s="9"/>
      <c r="EV347" s="9"/>
      <c r="EW347" s="9"/>
      <c r="EX347" s="9"/>
    </row>
    <row r="348" spans="1:154" ht="20.25" x14ac:dyDescent="0.2">
      <c r="A348" s="100"/>
      <c r="B348" s="99"/>
      <c r="C348" s="99"/>
      <c r="D348" s="99"/>
      <c r="E348" s="99"/>
      <c r="F348" s="99"/>
      <c r="G348" s="174" t="s">
        <v>324</v>
      </c>
      <c r="H348" s="143"/>
      <c r="I348" s="143"/>
      <c r="J348" s="143">
        <f t="shared" si="80"/>
        <v>0</v>
      </c>
      <c r="K348" s="140"/>
      <c r="L348" s="143"/>
      <c r="M348" s="144"/>
      <c r="N348" s="143"/>
      <c r="O348" s="145">
        <f t="shared" si="83"/>
        <v>0</v>
      </c>
      <c r="P348" s="145">
        <f t="shared" si="77"/>
        <v>0</v>
      </c>
      <c r="Q348" s="142"/>
      <c r="R348" s="43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9"/>
      <c r="DD348" s="9"/>
      <c r="DE348" s="9"/>
      <c r="DF348" s="9"/>
      <c r="DG348" s="9"/>
      <c r="DH348" s="9"/>
      <c r="DI348" s="9"/>
      <c r="DJ348" s="9"/>
      <c r="DK348" s="9"/>
      <c r="DL348" s="9"/>
      <c r="DM348" s="9"/>
      <c r="DN348" s="9"/>
      <c r="DO348" s="9"/>
      <c r="DP348" s="9"/>
      <c r="DQ348" s="9"/>
      <c r="DR348" s="9"/>
      <c r="DS348" s="9"/>
      <c r="DT348" s="9"/>
      <c r="DU348" s="9"/>
      <c r="DV348" s="9"/>
      <c r="DW348" s="9"/>
      <c r="DX348" s="9"/>
      <c r="DY348" s="9"/>
      <c r="DZ348" s="9"/>
      <c r="EA348" s="9"/>
      <c r="EB348" s="9"/>
      <c r="EC348" s="9"/>
      <c r="ED348" s="9"/>
      <c r="EE348" s="9"/>
      <c r="EF348" s="9"/>
      <c r="EG348" s="9"/>
      <c r="EH348" s="9"/>
      <c r="EI348" s="9"/>
      <c r="EJ348" s="9"/>
      <c r="EK348" s="9"/>
      <c r="EL348" s="9"/>
      <c r="EM348" s="9"/>
      <c r="EN348" s="9"/>
      <c r="EO348" s="9"/>
      <c r="EP348" s="9"/>
      <c r="EQ348" s="9"/>
      <c r="ER348" s="9"/>
      <c r="ES348" s="9"/>
      <c r="ET348" s="9"/>
      <c r="EU348" s="9"/>
      <c r="EV348" s="9"/>
      <c r="EW348" s="9"/>
      <c r="EX348" s="9"/>
    </row>
    <row r="349" spans="1:154" ht="20.25" x14ac:dyDescent="0.2">
      <c r="A349" s="100"/>
      <c r="B349" s="99"/>
      <c r="C349" s="99"/>
      <c r="D349" s="99"/>
      <c r="E349" s="99"/>
      <c r="F349" s="99"/>
      <c r="G349" s="103" t="s">
        <v>431</v>
      </c>
      <c r="H349" s="143">
        <v>200000</v>
      </c>
      <c r="I349" s="143">
        <f>O349</f>
        <v>108823</v>
      </c>
      <c r="J349" s="143">
        <f t="shared" si="80"/>
        <v>91177</v>
      </c>
      <c r="K349" s="140"/>
      <c r="L349" s="143"/>
      <c r="M349" s="144">
        <v>55233</v>
      </c>
      <c r="N349" s="143">
        <v>53590</v>
      </c>
      <c r="O349" s="145">
        <f t="shared" si="83"/>
        <v>108823</v>
      </c>
      <c r="P349" s="145">
        <f t="shared" si="77"/>
        <v>-108823</v>
      </c>
      <c r="Q349" s="142"/>
      <c r="R349" s="43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9"/>
      <c r="DD349" s="9"/>
      <c r="DE349" s="9"/>
      <c r="DF349" s="9"/>
      <c r="DG349" s="9"/>
      <c r="DH349" s="9"/>
      <c r="DI349" s="9"/>
      <c r="DJ349" s="9"/>
      <c r="DK349" s="9"/>
      <c r="DL349" s="9"/>
      <c r="DM349" s="9"/>
      <c r="DN349" s="9"/>
      <c r="DO349" s="9"/>
      <c r="DP349" s="9"/>
      <c r="DQ349" s="9"/>
      <c r="DR349" s="9"/>
      <c r="DS349" s="9"/>
      <c r="DT349" s="9"/>
      <c r="DU349" s="9"/>
      <c r="DV349" s="9"/>
      <c r="DW349" s="9"/>
      <c r="DX349" s="9"/>
      <c r="DY349" s="9"/>
      <c r="DZ349" s="9"/>
      <c r="EA349" s="9"/>
      <c r="EB349" s="9"/>
      <c r="EC349" s="9"/>
      <c r="ED349" s="9"/>
      <c r="EE349" s="9"/>
      <c r="EF349" s="9"/>
      <c r="EG349" s="9"/>
      <c r="EH349" s="9"/>
      <c r="EI349" s="9"/>
      <c r="EJ349" s="9"/>
      <c r="EK349" s="9"/>
      <c r="EL349" s="9"/>
      <c r="EM349" s="9"/>
      <c r="EN349" s="9"/>
      <c r="EO349" s="9"/>
      <c r="EP349" s="9"/>
      <c r="EQ349" s="9"/>
      <c r="ER349" s="9"/>
      <c r="ES349" s="9"/>
      <c r="ET349" s="9"/>
      <c r="EU349" s="9"/>
      <c r="EV349" s="9"/>
      <c r="EW349" s="9"/>
      <c r="EX349" s="9"/>
    </row>
    <row r="350" spans="1:154" ht="20.25" x14ac:dyDescent="0.2">
      <c r="A350" s="100"/>
      <c r="B350" s="99"/>
      <c r="C350" s="99"/>
      <c r="D350" s="99"/>
      <c r="E350" s="99"/>
      <c r="F350" s="99"/>
      <c r="G350" s="173" t="s">
        <v>426</v>
      </c>
      <c r="H350" s="143"/>
      <c r="I350" s="143">
        <f>O350</f>
        <v>10256</v>
      </c>
      <c r="J350" s="143"/>
      <c r="K350" s="140"/>
      <c r="L350" s="143"/>
      <c r="M350" s="144">
        <v>5518</v>
      </c>
      <c r="N350" s="143">
        <v>4738</v>
      </c>
      <c r="O350" s="145">
        <f>M350+N350</f>
        <v>10256</v>
      </c>
      <c r="P350" s="145"/>
      <c r="Q350" s="142"/>
      <c r="R350" s="43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9"/>
      <c r="DD350" s="9"/>
      <c r="DE350" s="9"/>
      <c r="DF350" s="9"/>
      <c r="DG350" s="9"/>
      <c r="DH350" s="9"/>
      <c r="DI350" s="9"/>
      <c r="DJ350" s="9"/>
      <c r="DK350" s="9"/>
      <c r="DL350" s="9"/>
      <c r="DM350" s="9"/>
      <c r="DN350" s="9"/>
      <c r="DO350" s="9"/>
      <c r="DP350" s="9"/>
      <c r="DQ350" s="9"/>
      <c r="DR350" s="9"/>
      <c r="DS350" s="9"/>
      <c r="DT350" s="9"/>
      <c r="DU350" s="9"/>
      <c r="DV350" s="9"/>
      <c r="DW350" s="9"/>
      <c r="DX350" s="9"/>
      <c r="DY350" s="9"/>
      <c r="DZ350" s="9"/>
      <c r="EA350" s="9"/>
      <c r="EB350" s="9"/>
      <c r="EC350" s="9"/>
      <c r="ED350" s="9"/>
      <c r="EE350" s="9"/>
      <c r="EF350" s="9"/>
      <c r="EG350" s="9"/>
      <c r="EH350" s="9"/>
      <c r="EI350" s="9"/>
      <c r="EJ350" s="9"/>
      <c r="EK350" s="9"/>
      <c r="EL350" s="9"/>
      <c r="EM350" s="9"/>
      <c r="EN350" s="9"/>
      <c r="EO350" s="9"/>
      <c r="EP350" s="9"/>
      <c r="EQ350" s="9"/>
      <c r="ER350" s="9"/>
      <c r="ES350" s="9"/>
      <c r="ET350" s="9"/>
      <c r="EU350" s="9"/>
      <c r="EV350" s="9"/>
      <c r="EW350" s="9"/>
      <c r="EX350" s="9"/>
    </row>
    <row r="351" spans="1:154" s="24" customFormat="1" ht="20.25" x14ac:dyDescent="0.2">
      <c r="A351" s="175"/>
      <c r="B351" s="176"/>
      <c r="C351" s="176"/>
      <c r="D351" s="176"/>
      <c r="E351" s="176"/>
      <c r="F351" s="176"/>
      <c r="G351" s="103" t="s">
        <v>186</v>
      </c>
      <c r="H351" s="177">
        <v>82000</v>
      </c>
      <c r="I351" s="177">
        <f>O351</f>
        <v>10389</v>
      </c>
      <c r="J351" s="143">
        <f t="shared" si="80"/>
        <v>71611</v>
      </c>
      <c r="K351" s="140"/>
      <c r="L351" s="177"/>
      <c r="M351" s="178">
        <v>5202</v>
      </c>
      <c r="N351" s="177">
        <v>5187</v>
      </c>
      <c r="O351" s="179">
        <f t="shared" si="83"/>
        <v>10389</v>
      </c>
      <c r="P351" s="179">
        <f t="shared" si="77"/>
        <v>-10389</v>
      </c>
      <c r="Q351" s="142"/>
      <c r="R351" s="43"/>
      <c r="S351" s="21"/>
      <c r="T351" s="21"/>
      <c r="U351" s="21"/>
      <c r="V351" s="21"/>
      <c r="W351" s="21"/>
      <c r="X351" s="14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2"/>
      <c r="AT351" s="22"/>
      <c r="AU351" s="22"/>
      <c r="AV351" s="22"/>
      <c r="AW351" s="22"/>
      <c r="AX351" s="22"/>
      <c r="AY351" s="22"/>
      <c r="AZ351" s="22"/>
      <c r="BA351" s="22"/>
      <c r="BB351" s="22"/>
      <c r="BC351" s="22"/>
      <c r="BD351" s="22"/>
      <c r="BE351" s="22"/>
      <c r="BF351" s="22"/>
      <c r="BG351" s="22"/>
      <c r="BH351" s="22"/>
      <c r="BI351" s="22"/>
      <c r="BJ351" s="22"/>
      <c r="BK351" s="22"/>
      <c r="BL351" s="22"/>
      <c r="BM351" s="22"/>
      <c r="BN351" s="22"/>
      <c r="BO351" s="22"/>
      <c r="BP351" s="22"/>
      <c r="BQ351" s="22"/>
      <c r="BR351" s="22"/>
      <c r="BS351" s="22"/>
      <c r="BT351" s="22"/>
      <c r="BU351" s="22"/>
      <c r="BV351" s="22"/>
      <c r="BW351" s="22"/>
      <c r="BX351" s="22"/>
      <c r="BY351" s="22"/>
      <c r="BZ351" s="22"/>
      <c r="CA351" s="22"/>
      <c r="CB351" s="22"/>
      <c r="CC351" s="22"/>
      <c r="CD351" s="22"/>
      <c r="CE351" s="22"/>
      <c r="CF351" s="22"/>
      <c r="CG351" s="22"/>
      <c r="CH351" s="22"/>
      <c r="CI351" s="22"/>
      <c r="CJ351" s="22"/>
      <c r="CK351" s="22"/>
      <c r="CL351" s="22"/>
      <c r="CM351" s="22"/>
      <c r="CN351" s="22"/>
      <c r="CO351" s="22"/>
      <c r="CP351" s="22"/>
      <c r="CQ351" s="22"/>
      <c r="CR351" s="22"/>
      <c r="CS351" s="22"/>
      <c r="CT351" s="22"/>
      <c r="CU351" s="22"/>
      <c r="CV351" s="22"/>
      <c r="CW351" s="22"/>
      <c r="CX351" s="22"/>
      <c r="CY351" s="22"/>
      <c r="CZ351" s="22"/>
      <c r="DA351" s="22"/>
      <c r="DB351" s="22"/>
      <c r="DC351" s="23"/>
      <c r="DD351" s="23"/>
      <c r="DE351" s="23"/>
      <c r="DF351" s="23"/>
      <c r="DG351" s="23"/>
      <c r="DH351" s="23"/>
      <c r="DI351" s="23"/>
      <c r="DJ351" s="23"/>
      <c r="DK351" s="23"/>
      <c r="DL351" s="23"/>
      <c r="DM351" s="23"/>
      <c r="DN351" s="23"/>
      <c r="DO351" s="23"/>
      <c r="DP351" s="23"/>
      <c r="DQ351" s="23"/>
      <c r="DR351" s="23"/>
      <c r="DS351" s="23"/>
      <c r="DT351" s="23"/>
      <c r="DU351" s="23"/>
      <c r="DV351" s="23"/>
      <c r="DW351" s="23"/>
      <c r="DX351" s="23"/>
      <c r="DY351" s="23"/>
      <c r="DZ351" s="23"/>
      <c r="EA351" s="23"/>
      <c r="EB351" s="23"/>
      <c r="EC351" s="23"/>
      <c r="ED351" s="23"/>
      <c r="EE351" s="23"/>
      <c r="EF351" s="23"/>
      <c r="EG351" s="23"/>
      <c r="EH351" s="23"/>
      <c r="EI351" s="23"/>
      <c r="EJ351" s="23"/>
      <c r="EK351" s="23"/>
      <c r="EL351" s="23"/>
      <c r="EM351" s="23"/>
      <c r="EN351" s="23"/>
      <c r="EO351" s="23"/>
      <c r="EP351" s="23"/>
      <c r="EQ351" s="23"/>
      <c r="ER351" s="23"/>
      <c r="ES351" s="23"/>
      <c r="ET351" s="23"/>
      <c r="EU351" s="23"/>
      <c r="EV351" s="23"/>
      <c r="EW351" s="23"/>
      <c r="EX351" s="23"/>
    </row>
    <row r="352" spans="1:154" ht="20.25" x14ac:dyDescent="0.2">
      <c r="A352" s="88"/>
      <c r="B352" s="89"/>
      <c r="C352" s="89"/>
      <c r="D352" s="89"/>
      <c r="E352" s="89"/>
      <c r="F352" s="89"/>
      <c r="G352" s="101" t="s">
        <v>187</v>
      </c>
      <c r="H352" s="139">
        <f>+H353+H354+H355+H356</f>
        <v>0</v>
      </c>
      <c r="I352" s="139">
        <f>+I353+I354+I355+I356</f>
        <v>0</v>
      </c>
      <c r="J352" s="143">
        <f t="shared" si="80"/>
        <v>0</v>
      </c>
      <c r="K352" s="140"/>
      <c r="L352" s="139">
        <f>+L353+L354+L355+L356</f>
        <v>0</v>
      </c>
      <c r="M352" s="121">
        <f>+M353+M354+M355+M356</f>
        <v>0</v>
      </c>
      <c r="N352" s="139">
        <f>+N353+N354+N355+N356</f>
        <v>0</v>
      </c>
      <c r="O352" s="139">
        <f>+O353+O354+O355+O356</f>
        <v>0</v>
      </c>
      <c r="P352" s="141">
        <f t="shared" si="77"/>
        <v>0</v>
      </c>
      <c r="Q352" s="142"/>
      <c r="R352" s="43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9"/>
      <c r="DD352" s="9"/>
      <c r="DE352" s="9"/>
      <c r="DF352" s="9"/>
      <c r="DG352" s="9"/>
      <c r="DH352" s="9"/>
      <c r="DI352" s="9"/>
      <c r="DJ352" s="9"/>
      <c r="DK352" s="9"/>
      <c r="DL352" s="9"/>
      <c r="DM352" s="9"/>
      <c r="DN352" s="9"/>
      <c r="DO352" s="9"/>
      <c r="DP352" s="9"/>
      <c r="DQ352" s="9"/>
      <c r="DR352" s="9"/>
      <c r="DS352" s="9"/>
      <c r="DT352" s="9"/>
      <c r="DU352" s="9"/>
      <c r="DV352" s="9"/>
      <c r="DW352" s="9"/>
      <c r="DX352" s="9"/>
      <c r="DY352" s="9"/>
      <c r="DZ352" s="9"/>
      <c r="EA352" s="9"/>
      <c r="EB352" s="9"/>
      <c r="EC352" s="9"/>
      <c r="ED352" s="9"/>
      <c r="EE352" s="9"/>
      <c r="EF352" s="9"/>
      <c r="EG352" s="9"/>
      <c r="EH352" s="9"/>
      <c r="EI352" s="9"/>
      <c r="EJ352" s="9"/>
      <c r="EK352" s="9"/>
      <c r="EL352" s="9"/>
      <c r="EM352" s="9"/>
      <c r="EN352" s="9"/>
      <c r="EO352" s="9"/>
      <c r="EP352" s="9"/>
      <c r="EQ352" s="9"/>
      <c r="ER352" s="9"/>
      <c r="ES352" s="9"/>
      <c r="ET352" s="9"/>
      <c r="EU352" s="9"/>
      <c r="EV352" s="9"/>
      <c r="EW352" s="9"/>
      <c r="EX352" s="9"/>
    </row>
    <row r="353" spans="1:154" ht="20.25" x14ac:dyDescent="0.2">
      <c r="A353" s="100"/>
      <c r="B353" s="99"/>
      <c r="C353" s="99"/>
      <c r="D353" s="99"/>
      <c r="E353" s="99"/>
      <c r="F353" s="99"/>
      <c r="G353" s="103" t="s">
        <v>188</v>
      </c>
      <c r="H353" s="143"/>
      <c r="I353" s="143"/>
      <c r="J353" s="143">
        <f t="shared" si="80"/>
        <v>0</v>
      </c>
      <c r="K353" s="140"/>
      <c r="L353" s="143"/>
      <c r="M353" s="144"/>
      <c r="N353" s="143"/>
      <c r="O353" s="145">
        <f t="shared" si="83"/>
        <v>0</v>
      </c>
      <c r="P353" s="145">
        <f t="shared" si="77"/>
        <v>0</v>
      </c>
      <c r="Q353" s="142"/>
      <c r="R353" s="43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9"/>
      <c r="DD353" s="9"/>
      <c r="DE353" s="9"/>
      <c r="DF353" s="9"/>
      <c r="DG353" s="9"/>
      <c r="DH353" s="9"/>
      <c r="DI353" s="9"/>
      <c r="DJ353" s="9"/>
      <c r="DK353" s="9"/>
      <c r="DL353" s="9"/>
      <c r="DM353" s="9"/>
      <c r="DN353" s="9"/>
      <c r="DO353" s="9"/>
      <c r="DP353" s="9"/>
      <c r="DQ353" s="9"/>
      <c r="DR353" s="9"/>
      <c r="DS353" s="9"/>
      <c r="DT353" s="9"/>
      <c r="DU353" s="9"/>
      <c r="DV353" s="9"/>
      <c r="DW353" s="9"/>
      <c r="DX353" s="9"/>
      <c r="DY353" s="9"/>
      <c r="DZ353" s="9"/>
      <c r="EA353" s="9"/>
      <c r="EB353" s="9"/>
      <c r="EC353" s="9"/>
      <c r="ED353" s="9"/>
      <c r="EE353" s="9"/>
      <c r="EF353" s="9"/>
      <c r="EG353" s="9"/>
      <c r="EH353" s="9"/>
      <c r="EI353" s="9"/>
      <c r="EJ353" s="9"/>
      <c r="EK353" s="9"/>
      <c r="EL353" s="9"/>
      <c r="EM353" s="9"/>
      <c r="EN353" s="9"/>
      <c r="EO353" s="9"/>
      <c r="EP353" s="9"/>
      <c r="EQ353" s="9"/>
      <c r="ER353" s="9"/>
      <c r="ES353" s="9"/>
      <c r="ET353" s="9"/>
      <c r="EU353" s="9"/>
      <c r="EV353" s="9"/>
      <c r="EW353" s="9"/>
      <c r="EX353" s="9"/>
    </row>
    <row r="354" spans="1:154" ht="20.25" x14ac:dyDescent="0.2">
      <c r="A354" s="100"/>
      <c r="B354" s="99"/>
      <c r="C354" s="99"/>
      <c r="D354" s="99"/>
      <c r="E354" s="99"/>
      <c r="F354" s="99"/>
      <c r="G354" s="103" t="s">
        <v>189</v>
      </c>
      <c r="H354" s="143"/>
      <c r="I354" s="143"/>
      <c r="J354" s="143">
        <f t="shared" si="80"/>
        <v>0</v>
      </c>
      <c r="K354" s="140"/>
      <c r="L354" s="143"/>
      <c r="M354" s="144"/>
      <c r="N354" s="143"/>
      <c r="O354" s="145">
        <f t="shared" si="83"/>
        <v>0</v>
      </c>
      <c r="P354" s="145">
        <f t="shared" si="77"/>
        <v>0</v>
      </c>
      <c r="Q354" s="142"/>
      <c r="R354" s="43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9"/>
      <c r="DD354" s="9"/>
      <c r="DE354" s="9"/>
      <c r="DF354" s="9"/>
      <c r="DG354" s="9"/>
      <c r="DH354" s="9"/>
      <c r="DI354" s="9"/>
      <c r="DJ354" s="9"/>
      <c r="DK354" s="9"/>
      <c r="DL354" s="9"/>
      <c r="DM354" s="9"/>
      <c r="DN354" s="9"/>
      <c r="DO354" s="9"/>
      <c r="DP354" s="9"/>
      <c r="DQ354" s="9"/>
      <c r="DR354" s="9"/>
      <c r="DS354" s="9"/>
      <c r="DT354" s="9"/>
      <c r="DU354" s="9"/>
      <c r="DV354" s="9"/>
      <c r="DW354" s="9"/>
      <c r="DX354" s="9"/>
      <c r="DY354" s="9"/>
      <c r="DZ354" s="9"/>
      <c r="EA354" s="9"/>
      <c r="EB354" s="9"/>
      <c r="EC354" s="9"/>
      <c r="ED354" s="9"/>
      <c r="EE354" s="9"/>
      <c r="EF354" s="9"/>
      <c r="EG354" s="9"/>
      <c r="EH354" s="9"/>
      <c r="EI354" s="9"/>
      <c r="EJ354" s="9"/>
      <c r="EK354" s="9"/>
      <c r="EL354" s="9"/>
      <c r="EM354" s="9"/>
      <c r="EN354" s="9"/>
      <c r="EO354" s="9"/>
      <c r="EP354" s="9"/>
      <c r="EQ354" s="9"/>
      <c r="ER354" s="9"/>
      <c r="ES354" s="9"/>
      <c r="ET354" s="9"/>
      <c r="EU354" s="9"/>
      <c r="EV354" s="9"/>
      <c r="EW354" s="9"/>
      <c r="EX354" s="9"/>
    </row>
    <row r="355" spans="1:154" ht="20.25" x14ac:dyDescent="0.2">
      <c r="A355" s="100"/>
      <c r="B355" s="99"/>
      <c r="C355" s="99"/>
      <c r="D355" s="99"/>
      <c r="E355" s="99"/>
      <c r="F355" s="99"/>
      <c r="G355" s="103" t="s">
        <v>190</v>
      </c>
      <c r="H355" s="143"/>
      <c r="I355" s="143"/>
      <c r="J355" s="143">
        <f t="shared" si="80"/>
        <v>0</v>
      </c>
      <c r="K355" s="140"/>
      <c r="L355" s="143"/>
      <c r="M355" s="144"/>
      <c r="N355" s="143"/>
      <c r="O355" s="145">
        <f t="shared" si="83"/>
        <v>0</v>
      </c>
      <c r="P355" s="145">
        <f t="shared" si="77"/>
        <v>0</v>
      </c>
      <c r="Q355" s="142"/>
      <c r="R355" s="43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9"/>
      <c r="DD355" s="9"/>
      <c r="DE355" s="9"/>
      <c r="DF355" s="9"/>
      <c r="DG355" s="9"/>
      <c r="DH355" s="9"/>
      <c r="DI355" s="9"/>
      <c r="DJ355" s="9"/>
      <c r="DK355" s="9"/>
      <c r="DL355" s="9"/>
      <c r="DM355" s="9"/>
      <c r="DN355" s="9"/>
      <c r="DO355" s="9"/>
      <c r="DP355" s="9"/>
      <c r="DQ355" s="9"/>
      <c r="DR355" s="9"/>
      <c r="DS355" s="9"/>
      <c r="DT355" s="9"/>
      <c r="DU355" s="9"/>
      <c r="DV355" s="9"/>
      <c r="DW355" s="9"/>
      <c r="DX355" s="9"/>
      <c r="DY355" s="9"/>
      <c r="DZ355" s="9"/>
      <c r="EA355" s="9"/>
      <c r="EB355" s="9"/>
      <c r="EC355" s="9"/>
      <c r="ED355" s="9"/>
      <c r="EE355" s="9"/>
      <c r="EF355" s="9"/>
      <c r="EG355" s="9"/>
      <c r="EH355" s="9"/>
      <c r="EI355" s="9"/>
      <c r="EJ355" s="9"/>
      <c r="EK355" s="9"/>
      <c r="EL355" s="9"/>
      <c r="EM355" s="9"/>
      <c r="EN355" s="9"/>
      <c r="EO355" s="9"/>
      <c r="EP355" s="9"/>
      <c r="EQ355" s="9"/>
      <c r="ER355" s="9"/>
      <c r="ES355" s="9"/>
      <c r="ET355" s="9"/>
      <c r="EU355" s="9"/>
      <c r="EV355" s="9"/>
      <c r="EW355" s="9"/>
      <c r="EX355" s="9"/>
    </row>
    <row r="356" spans="1:154" ht="20.25" x14ac:dyDescent="0.2">
      <c r="A356" s="100"/>
      <c r="B356" s="99"/>
      <c r="C356" s="99"/>
      <c r="D356" s="99"/>
      <c r="E356" s="99"/>
      <c r="F356" s="99"/>
      <c r="G356" s="103" t="s">
        <v>191</v>
      </c>
      <c r="H356" s="143"/>
      <c r="I356" s="143"/>
      <c r="J356" s="143">
        <f t="shared" si="80"/>
        <v>0</v>
      </c>
      <c r="K356" s="140"/>
      <c r="L356" s="143"/>
      <c r="M356" s="144"/>
      <c r="N356" s="143"/>
      <c r="O356" s="145">
        <f t="shared" si="83"/>
        <v>0</v>
      </c>
      <c r="P356" s="145">
        <f t="shared" si="77"/>
        <v>0</v>
      </c>
      <c r="Q356" s="142"/>
      <c r="R356" s="43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9"/>
      <c r="DD356" s="9"/>
      <c r="DE356" s="9"/>
      <c r="DF356" s="9"/>
      <c r="DG356" s="9"/>
      <c r="DH356" s="9"/>
      <c r="DI356" s="9"/>
      <c r="DJ356" s="9"/>
      <c r="DK356" s="9"/>
      <c r="DL356" s="9"/>
      <c r="DM356" s="9"/>
      <c r="DN356" s="9"/>
      <c r="DO356" s="9"/>
      <c r="DP356" s="9"/>
      <c r="DQ356" s="9"/>
      <c r="DR356" s="9"/>
      <c r="DS356" s="9"/>
      <c r="DT356" s="9"/>
      <c r="DU356" s="9"/>
      <c r="DV356" s="9"/>
      <c r="DW356" s="9"/>
      <c r="DX356" s="9"/>
      <c r="DY356" s="9"/>
      <c r="DZ356" s="9"/>
      <c r="EA356" s="9"/>
      <c r="EB356" s="9"/>
      <c r="EC356" s="9"/>
      <c r="ED356" s="9"/>
      <c r="EE356" s="9"/>
      <c r="EF356" s="9"/>
      <c r="EG356" s="9"/>
      <c r="EH356" s="9"/>
      <c r="EI356" s="9"/>
      <c r="EJ356" s="9"/>
      <c r="EK356" s="9"/>
      <c r="EL356" s="9"/>
      <c r="EM356" s="9"/>
      <c r="EN356" s="9"/>
      <c r="EO356" s="9"/>
      <c r="EP356" s="9"/>
      <c r="EQ356" s="9"/>
      <c r="ER356" s="9"/>
      <c r="ES356" s="9"/>
      <c r="ET356" s="9"/>
      <c r="EU356" s="9"/>
      <c r="EV356" s="9"/>
      <c r="EW356" s="9"/>
      <c r="EX356" s="9"/>
    </row>
    <row r="357" spans="1:154" ht="20.25" x14ac:dyDescent="0.2">
      <c r="A357" s="88"/>
      <c r="B357" s="89"/>
      <c r="C357" s="89"/>
      <c r="D357" s="89"/>
      <c r="E357" s="89" t="s">
        <v>30</v>
      </c>
      <c r="F357" s="89"/>
      <c r="G357" s="101" t="s">
        <v>100</v>
      </c>
      <c r="H357" s="180">
        <f>H358</f>
        <v>0</v>
      </c>
      <c r="I357" s="180">
        <f>I358</f>
        <v>0</v>
      </c>
      <c r="J357" s="143">
        <f t="shared" si="80"/>
        <v>0</v>
      </c>
      <c r="K357" s="140" t="e">
        <f t="shared" si="74"/>
        <v>#DIV/0!</v>
      </c>
      <c r="L357" s="180">
        <f>L358</f>
        <v>0</v>
      </c>
      <c r="M357" s="121">
        <f>M358</f>
        <v>0</v>
      </c>
      <c r="N357" s="180">
        <f>N358</f>
        <v>0</v>
      </c>
      <c r="O357" s="121">
        <f>O358</f>
        <v>0</v>
      </c>
      <c r="P357" s="121">
        <f t="shared" si="77"/>
        <v>0</v>
      </c>
      <c r="Q357" s="142" t="e">
        <f t="shared" si="72"/>
        <v>#DIV/0!</v>
      </c>
      <c r="R357" s="43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9"/>
      <c r="DD357" s="9"/>
      <c r="DE357" s="9"/>
      <c r="DF357" s="9"/>
      <c r="DG357" s="9"/>
      <c r="DH357" s="9"/>
      <c r="DI357" s="9"/>
      <c r="DJ357" s="9"/>
      <c r="DK357" s="9"/>
      <c r="DL357" s="9"/>
      <c r="DM357" s="9"/>
      <c r="DN357" s="9"/>
      <c r="DO357" s="9"/>
      <c r="DP357" s="9"/>
      <c r="DQ357" s="9"/>
      <c r="DR357" s="9"/>
      <c r="DS357" s="9"/>
      <c r="DT357" s="9"/>
      <c r="DU357" s="9"/>
      <c r="DV357" s="9"/>
      <c r="DW357" s="9"/>
      <c r="DX357" s="9"/>
      <c r="DY357" s="9"/>
      <c r="DZ357" s="9"/>
      <c r="EA357" s="9"/>
      <c r="EB357" s="9"/>
      <c r="EC357" s="9"/>
      <c r="ED357" s="9"/>
      <c r="EE357" s="9"/>
      <c r="EF357" s="9"/>
      <c r="EG357" s="9"/>
      <c r="EH357" s="9"/>
      <c r="EI357" s="9"/>
      <c r="EJ357" s="9"/>
      <c r="EK357" s="9"/>
      <c r="EL357" s="9"/>
      <c r="EM357" s="9"/>
      <c r="EN357" s="9"/>
      <c r="EO357" s="9"/>
      <c r="EP357" s="9"/>
      <c r="EQ357" s="9"/>
      <c r="ER357" s="9"/>
      <c r="ES357" s="9"/>
      <c r="ET357" s="9"/>
      <c r="EU357" s="9"/>
      <c r="EV357" s="9"/>
      <c r="EW357" s="9"/>
      <c r="EX357" s="9"/>
    </row>
    <row r="358" spans="1:154" ht="20.25" x14ac:dyDescent="0.2">
      <c r="A358" s="100"/>
      <c r="B358" s="99"/>
      <c r="C358" s="99"/>
      <c r="D358" s="99"/>
      <c r="E358" s="99"/>
      <c r="F358" s="99" t="s">
        <v>32</v>
      </c>
      <c r="G358" s="103" t="s">
        <v>192</v>
      </c>
      <c r="H358" s="143">
        <f>H359</f>
        <v>0</v>
      </c>
      <c r="I358" s="143">
        <f>I359</f>
        <v>0</v>
      </c>
      <c r="J358" s="143">
        <f t="shared" si="80"/>
        <v>0</v>
      </c>
      <c r="K358" s="140" t="e">
        <f t="shared" si="74"/>
        <v>#DIV/0!</v>
      </c>
      <c r="L358" s="143">
        <f>L359</f>
        <v>0</v>
      </c>
      <c r="M358" s="143">
        <f>M359</f>
        <v>0</v>
      </c>
      <c r="N358" s="143">
        <f>N359</f>
        <v>0</v>
      </c>
      <c r="O358" s="143">
        <f t="shared" ref="O358" si="84">O359</f>
        <v>0</v>
      </c>
      <c r="P358" s="143">
        <f t="shared" si="77"/>
        <v>0</v>
      </c>
      <c r="Q358" s="142" t="e">
        <f t="shared" si="72"/>
        <v>#DIV/0!</v>
      </c>
      <c r="R358" s="43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9"/>
      <c r="DD358" s="9"/>
      <c r="DE358" s="9"/>
      <c r="DF358" s="9"/>
      <c r="DG358" s="9"/>
      <c r="DH358" s="9"/>
      <c r="DI358" s="9"/>
      <c r="DJ358" s="9"/>
      <c r="DK358" s="9"/>
      <c r="DL358" s="9"/>
      <c r="DM358" s="9"/>
      <c r="DN358" s="9"/>
      <c r="DO358" s="9"/>
      <c r="DP358" s="9"/>
      <c r="DQ358" s="9"/>
      <c r="DR358" s="9"/>
      <c r="DS358" s="9"/>
      <c r="DT358" s="9"/>
      <c r="DU358" s="9"/>
      <c r="DV358" s="9"/>
      <c r="DW358" s="9"/>
      <c r="DX358" s="9"/>
      <c r="DY358" s="9"/>
      <c r="DZ358" s="9"/>
      <c r="EA358" s="9"/>
      <c r="EB358" s="9"/>
      <c r="EC358" s="9"/>
      <c r="ED358" s="9"/>
      <c r="EE358" s="9"/>
      <c r="EF358" s="9"/>
      <c r="EG358" s="9"/>
      <c r="EH358" s="9"/>
      <c r="EI358" s="9"/>
      <c r="EJ358" s="9"/>
      <c r="EK358" s="9"/>
      <c r="EL358" s="9"/>
      <c r="EM358" s="9"/>
      <c r="EN358" s="9"/>
      <c r="EO358" s="9"/>
      <c r="EP358" s="9"/>
      <c r="EQ358" s="9"/>
      <c r="ER358" s="9"/>
      <c r="ES358" s="9"/>
      <c r="ET358" s="9"/>
      <c r="EU358" s="9"/>
      <c r="EV358" s="9"/>
      <c r="EW358" s="9"/>
      <c r="EX358" s="9"/>
    </row>
    <row r="359" spans="1:154" ht="20.25" x14ac:dyDescent="0.2">
      <c r="A359" s="100"/>
      <c r="B359" s="99"/>
      <c r="C359" s="181"/>
      <c r="D359" s="99"/>
      <c r="E359" s="99"/>
      <c r="F359" s="147"/>
      <c r="G359" s="103" t="s">
        <v>193</v>
      </c>
      <c r="H359" s="143"/>
      <c r="I359" s="143"/>
      <c r="J359" s="143">
        <f t="shared" si="80"/>
        <v>0</v>
      </c>
      <c r="K359" s="140" t="e">
        <f t="shared" si="74"/>
        <v>#DIV/0!</v>
      </c>
      <c r="L359" s="143"/>
      <c r="M359" s="144"/>
      <c r="N359" s="143">
        <v>0</v>
      </c>
      <c r="O359" s="145">
        <f t="shared" ref="O359" si="85">M359+N359</f>
        <v>0</v>
      </c>
      <c r="P359" s="145">
        <f t="shared" si="77"/>
        <v>0</v>
      </c>
      <c r="Q359" s="142" t="e">
        <f t="shared" si="72"/>
        <v>#DIV/0!</v>
      </c>
      <c r="R359" s="43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9"/>
      <c r="DD359" s="9"/>
      <c r="DE359" s="9"/>
      <c r="DF359" s="9"/>
      <c r="DG359" s="9"/>
      <c r="DH359" s="9"/>
      <c r="DI359" s="9"/>
      <c r="DJ359" s="9"/>
      <c r="DK359" s="9"/>
      <c r="DL359" s="9"/>
      <c r="DM359" s="9"/>
      <c r="DN359" s="9"/>
      <c r="DO359" s="9"/>
      <c r="DP359" s="9"/>
      <c r="DQ359" s="9"/>
      <c r="DR359" s="9"/>
      <c r="DS359" s="9"/>
      <c r="DT359" s="9"/>
      <c r="DU359" s="9"/>
      <c r="DV359" s="9"/>
      <c r="DW359" s="9"/>
      <c r="DX359" s="9"/>
      <c r="DY359" s="9"/>
      <c r="DZ359" s="9"/>
      <c r="EA359" s="9"/>
      <c r="EB359" s="9"/>
      <c r="EC359" s="9"/>
      <c r="ED359" s="9"/>
      <c r="EE359" s="9"/>
      <c r="EF359" s="9"/>
      <c r="EG359" s="9"/>
      <c r="EH359" s="9"/>
      <c r="EI359" s="9"/>
      <c r="EJ359" s="9"/>
      <c r="EK359" s="9"/>
      <c r="EL359" s="9"/>
      <c r="EM359" s="9"/>
      <c r="EN359" s="9"/>
      <c r="EO359" s="9"/>
      <c r="EP359" s="9"/>
      <c r="EQ359" s="9"/>
      <c r="ER359" s="9"/>
      <c r="ES359" s="9"/>
      <c r="ET359" s="9"/>
      <c r="EU359" s="9"/>
      <c r="EV359" s="9"/>
      <c r="EW359" s="9"/>
      <c r="EX359" s="9"/>
    </row>
    <row r="360" spans="1:154" ht="60.75" x14ac:dyDescent="0.2">
      <c r="A360" s="100"/>
      <c r="B360" s="99"/>
      <c r="C360" s="181"/>
      <c r="D360" s="99"/>
      <c r="E360" s="173" t="s">
        <v>103</v>
      </c>
      <c r="F360" s="182"/>
      <c r="G360" s="173" t="s">
        <v>423</v>
      </c>
      <c r="H360" s="143"/>
      <c r="I360" s="143"/>
      <c r="J360" s="143"/>
      <c r="K360" s="140"/>
      <c r="L360" s="143"/>
      <c r="M360" s="172"/>
      <c r="N360" s="143"/>
      <c r="O360" s="145"/>
      <c r="P360" s="145"/>
      <c r="Q360" s="142"/>
      <c r="R360" s="43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9"/>
      <c r="DD360" s="9"/>
      <c r="DE360" s="9"/>
      <c r="DF360" s="9"/>
      <c r="DG360" s="9"/>
      <c r="DH360" s="9"/>
      <c r="DI360" s="9"/>
      <c r="DJ360" s="9"/>
      <c r="DK360" s="9"/>
      <c r="DL360" s="9"/>
      <c r="DM360" s="9"/>
      <c r="DN360" s="9"/>
      <c r="DO360" s="9"/>
      <c r="DP360" s="9"/>
      <c r="DQ360" s="9"/>
      <c r="DR360" s="9"/>
      <c r="DS360" s="9"/>
      <c r="DT360" s="9"/>
      <c r="DU360" s="9"/>
      <c r="DV360" s="9"/>
      <c r="DW360" s="9"/>
      <c r="DX360" s="9"/>
      <c r="DY360" s="9"/>
      <c r="DZ360" s="9"/>
      <c r="EA360" s="9"/>
      <c r="EB360" s="9"/>
      <c r="EC360" s="9"/>
      <c r="ED360" s="9"/>
      <c r="EE360" s="9"/>
      <c r="EF360" s="9"/>
      <c r="EG360" s="9"/>
      <c r="EH360" s="9"/>
      <c r="EI360" s="9"/>
      <c r="EJ360" s="9"/>
      <c r="EK360" s="9"/>
      <c r="EL360" s="9"/>
      <c r="EM360" s="9"/>
      <c r="EN360" s="9"/>
      <c r="EO360" s="9"/>
      <c r="EP360" s="9"/>
      <c r="EQ360" s="9"/>
      <c r="ER360" s="9"/>
      <c r="ES360" s="9"/>
      <c r="ET360" s="9"/>
      <c r="EU360" s="9"/>
      <c r="EV360" s="9"/>
      <c r="EW360" s="9"/>
      <c r="EX360" s="9"/>
    </row>
    <row r="361" spans="1:154" ht="60.75" x14ac:dyDescent="0.2">
      <c r="A361" s="100"/>
      <c r="B361" s="99"/>
      <c r="C361" s="181"/>
      <c r="D361" s="99"/>
      <c r="E361" s="173" t="s">
        <v>104</v>
      </c>
      <c r="F361" s="182"/>
      <c r="G361" s="173" t="s">
        <v>424</v>
      </c>
      <c r="H361" s="143"/>
      <c r="I361" s="143"/>
      <c r="J361" s="143"/>
      <c r="K361" s="140"/>
      <c r="L361" s="143"/>
      <c r="M361" s="172"/>
      <c r="N361" s="143"/>
      <c r="O361" s="145"/>
      <c r="P361" s="145"/>
      <c r="Q361" s="142"/>
      <c r="R361" s="43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9"/>
      <c r="DD361" s="9"/>
      <c r="DE361" s="9"/>
      <c r="DF361" s="9"/>
      <c r="DG361" s="9"/>
      <c r="DH361" s="9"/>
      <c r="DI361" s="9"/>
      <c r="DJ361" s="9"/>
      <c r="DK361" s="9"/>
      <c r="DL361" s="9"/>
      <c r="DM361" s="9"/>
      <c r="DN361" s="9"/>
      <c r="DO361" s="9"/>
      <c r="DP361" s="9"/>
      <c r="DQ361" s="9"/>
      <c r="DR361" s="9"/>
      <c r="DS361" s="9"/>
      <c r="DT361" s="9"/>
      <c r="DU361" s="9"/>
      <c r="DV361" s="9"/>
      <c r="DW361" s="9"/>
      <c r="DX361" s="9"/>
      <c r="DY361" s="9"/>
      <c r="DZ361" s="9"/>
      <c r="EA361" s="9"/>
      <c r="EB361" s="9"/>
      <c r="EC361" s="9"/>
      <c r="ED361" s="9"/>
      <c r="EE361" s="9"/>
      <c r="EF361" s="9"/>
      <c r="EG361" s="9"/>
      <c r="EH361" s="9"/>
      <c r="EI361" s="9"/>
      <c r="EJ361" s="9"/>
      <c r="EK361" s="9"/>
      <c r="EL361" s="9"/>
      <c r="EM361" s="9"/>
      <c r="EN361" s="9"/>
      <c r="EO361" s="9"/>
      <c r="EP361" s="9"/>
      <c r="EQ361" s="9"/>
      <c r="ER361" s="9"/>
      <c r="ES361" s="9"/>
      <c r="ET361" s="9"/>
      <c r="EU361" s="9"/>
      <c r="EV361" s="9"/>
      <c r="EW361" s="9"/>
      <c r="EX361" s="9"/>
    </row>
    <row r="362" spans="1:154" ht="20.25" x14ac:dyDescent="0.2">
      <c r="A362" s="100"/>
      <c r="B362" s="99"/>
      <c r="C362" s="99"/>
      <c r="D362" s="89">
        <v>59</v>
      </c>
      <c r="E362" s="99"/>
      <c r="F362" s="99"/>
      <c r="G362" s="138" t="s">
        <v>80</v>
      </c>
      <c r="H362" s="143">
        <f>+H363+H364</f>
        <v>0</v>
      </c>
      <c r="I362" s="143">
        <f>+I363+I364</f>
        <v>0</v>
      </c>
      <c r="J362" s="143">
        <f t="shared" si="80"/>
        <v>0</v>
      </c>
      <c r="K362" s="140" t="e">
        <f t="shared" si="74"/>
        <v>#DIV/0!</v>
      </c>
      <c r="L362" s="143">
        <f>+L363+L364</f>
        <v>0</v>
      </c>
      <c r="M362" s="143">
        <f>+M363+M364</f>
        <v>0</v>
      </c>
      <c r="N362" s="143">
        <f>+N363+N364</f>
        <v>0</v>
      </c>
      <c r="O362" s="145">
        <f>+O363+O364</f>
        <v>0</v>
      </c>
      <c r="P362" s="145">
        <f t="shared" ref="P362:P433" si="86">L362-O362</f>
        <v>0</v>
      </c>
      <c r="Q362" s="142" t="e">
        <f t="shared" si="72"/>
        <v>#DIV/0!</v>
      </c>
      <c r="R362" s="43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9"/>
      <c r="DD362" s="9"/>
      <c r="DE362" s="9"/>
      <c r="DF362" s="9"/>
      <c r="DG362" s="9"/>
      <c r="DH362" s="9"/>
      <c r="DI362" s="9"/>
      <c r="DJ362" s="9"/>
      <c r="DK362" s="9"/>
      <c r="DL362" s="9"/>
      <c r="DM362" s="9"/>
      <c r="DN362" s="9"/>
      <c r="DO362" s="9"/>
      <c r="DP362" s="9"/>
      <c r="DQ362" s="9"/>
      <c r="DR362" s="9"/>
      <c r="DS362" s="9"/>
      <c r="DT362" s="9"/>
      <c r="DU362" s="9"/>
      <c r="DV362" s="9"/>
      <c r="DW362" s="9"/>
      <c r="DX362" s="9"/>
      <c r="DY362" s="9"/>
      <c r="DZ362" s="9"/>
      <c r="EA362" s="9"/>
      <c r="EB362" s="9"/>
      <c r="EC362" s="9"/>
      <c r="ED362" s="9"/>
      <c r="EE362" s="9"/>
      <c r="EF362" s="9"/>
      <c r="EG362" s="9"/>
      <c r="EH362" s="9"/>
      <c r="EI362" s="9"/>
      <c r="EJ362" s="9"/>
      <c r="EK362" s="9"/>
      <c r="EL362" s="9"/>
      <c r="EM362" s="9"/>
      <c r="EN362" s="9"/>
      <c r="EO362" s="9"/>
      <c r="EP362" s="9"/>
      <c r="EQ362" s="9"/>
      <c r="ER362" s="9"/>
      <c r="ES362" s="9"/>
      <c r="ET362" s="9"/>
      <c r="EU362" s="9"/>
      <c r="EV362" s="9"/>
      <c r="EW362" s="9"/>
      <c r="EX362" s="9"/>
    </row>
    <row r="363" spans="1:154" ht="20.25" x14ac:dyDescent="0.2">
      <c r="A363" s="100"/>
      <c r="B363" s="99"/>
      <c r="C363" s="99"/>
      <c r="D363" s="99"/>
      <c r="E363" s="99">
        <v>17</v>
      </c>
      <c r="F363" s="99"/>
      <c r="G363" s="103" t="s">
        <v>194</v>
      </c>
      <c r="H363" s="143"/>
      <c r="I363" s="143"/>
      <c r="J363" s="143">
        <f t="shared" si="80"/>
        <v>0</v>
      </c>
      <c r="K363" s="140" t="e">
        <f t="shared" si="74"/>
        <v>#DIV/0!</v>
      </c>
      <c r="L363" s="143"/>
      <c r="M363" s="144"/>
      <c r="N363" s="143"/>
      <c r="O363" s="145">
        <f t="shared" ref="O363:O364" si="87">M363+N363</f>
        <v>0</v>
      </c>
      <c r="P363" s="145">
        <f t="shared" si="86"/>
        <v>0</v>
      </c>
      <c r="Q363" s="142" t="e">
        <f t="shared" si="72"/>
        <v>#DIV/0!</v>
      </c>
      <c r="R363" s="43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9"/>
      <c r="DD363" s="9"/>
      <c r="DE363" s="9"/>
      <c r="DF363" s="9"/>
      <c r="DG363" s="9"/>
      <c r="DH363" s="9"/>
      <c r="DI363" s="9"/>
      <c r="DJ363" s="9"/>
      <c r="DK363" s="9"/>
      <c r="DL363" s="9"/>
      <c r="DM363" s="9"/>
      <c r="DN363" s="9"/>
      <c r="DO363" s="9"/>
      <c r="DP363" s="9"/>
      <c r="DQ363" s="9"/>
      <c r="DR363" s="9"/>
      <c r="DS363" s="9"/>
      <c r="DT363" s="9"/>
      <c r="DU363" s="9"/>
      <c r="DV363" s="9"/>
      <c r="DW363" s="9"/>
      <c r="DX363" s="9"/>
      <c r="DY363" s="9"/>
      <c r="DZ363" s="9"/>
      <c r="EA363" s="9"/>
      <c r="EB363" s="9"/>
      <c r="EC363" s="9"/>
      <c r="ED363" s="9"/>
      <c r="EE363" s="9"/>
      <c r="EF363" s="9"/>
      <c r="EG363" s="9"/>
      <c r="EH363" s="9"/>
      <c r="EI363" s="9"/>
      <c r="EJ363" s="9"/>
      <c r="EK363" s="9"/>
      <c r="EL363" s="9"/>
      <c r="EM363" s="9"/>
      <c r="EN363" s="9"/>
      <c r="EO363" s="9"/>
      <c r="EP363" s="9"/>
      <c r="EQ363" s="9"/>
      <c r="ER363" s="9"/>
      <c r="ES363" s="9"/>
      <c r="ET363" s="9"/>
      <c r="EU363" s="9"/>
      <c r="EV363" s="9"/>
      <c r="EW363" s="9"/>
      <c r="EX363" s="9"/>
    </row>
    <row r="364" spans="1:154" ht="40.5" x14ac:dyDescent="0.2">
      <c r="A364" s="100"/>
      <c r="B364" s="99"/>
      <c r="C364" s="99"/>
      <c r="D364" s="99"/>
      <c r="E364" s="183">
        <v>40</v>
      </c>
      <c r="F364" s="183"/>
      <c r="G364" s="184" t="s">
        <v>262</v>
      </c>
      <c r="H364" s="143"/>
      <c r="I364" s="143"/>
      <c r="J364" s="143">
        <f t="shared" si="80"/>
        <v>0</v>
      </c>
      <c r="K364" s="140" t="e">
        <f t="shared" si="74"/>
        <v>#DIV/0!</v>
      </c>
      <c r="L364" s="143"/>
      <c r="M364" s="144"/>
      <c r="N364" s="143"/>
      <c r="O364" s="145">
        <f t="shared" si="87"/>
        <v>0</v>
      </c>
      <c r="P364" s="145">
        <f t="shared" si="86"/>
        <v>0</v>
      </c>
      <c r="Q364" s="142" t="e">
        <f t="shared" si="72"/>
        <v>#DIV/0!</v>
      </c>
      <c r="R364" s="43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9"/>
      <c r="DD364" s="9"/>
      <c r="DE364" s="9"/>
      <c r="DF364" s="9"/>
      <c r="DG364" s="9"/>
      <c r="DH364" s="9"/>
      <c r="DI364" s="9"/>
      <c r="DJ364" s="9"/>
      <c r="DK364" s="9"/>
      <c r="DL364" s="9"/>
      <c r="DM364" s="9"/>
      <c r="DN364" s="9"/>
      <c r="DO364" s="9"/>
      <c r="DP364" s="9"/>
      <c r="DQ364" s="9"/>
      <c r="DR364" s="9"/>
      <c r="DS364" s="9"/>
      <c r="DT364" s="9"/>
      <c r="DU364" s="9"/>
      <c r="DV364" s="9"/>
      <c r="DW364" s="9"/>
      <c r="DX364" s="9"/>
      <c r="DY364" s="9"/>
      <c r="DZ364" s="9"/>
      <c r="EA364" s="9"/>
      <c r="EB364" s="9"/>
      <c r="EC364" s="9"/>
      <c r="ED364" s="9"/>
      <c r="EE364" s="9"/>
      <c r="EF364" s="9"/>
      <c r="EG364" s="9"/>
      <c r="EH364" s="9"/>
      <c r="EI364" s="9"/>
      <c r="EJ364" s="9"/>
      <c r="EK364" s="9"/>
      <c r="EL364" s="9"/>
      <c r="EM364" s="9"/>
      <c r="EN364" s="9"/>
      <c r="EO364" s="9"/>
      <c r="EP364" s="9"/>
      <c r="EQ364" s="9"/>
      <c r="ER364" s="9"/>
      <c r="ES364" s="9"/>
      <c r="ET364" s="9"/>
      <c r="EU364" s="9"/>
      <c r="EV364" s="9"/>
      <c r="EW364" s="9"/>
      <c r="EX364" s="9"/>
    </row>
    <row r="365" spans="1:154" ht="20.25" x14ac:dyDescent="0.2">
      <c r="A365" s="88"/>
      <c r="B365" s="89"/>
      <c r="C365" s="89"/>
      <c r="D365" s="89" t="s">
        <v>105</v>
      </c>
      <c r="E365" s="89"/>
      <c r="F365" s="89"/>
      <c r="G365" s="138" t="s">
        <v>83</v>
      </c>
      <c r="H365" s="139">
        <f>H366</f>
        <v>0</v>
      </c>
      <c r="I365" s="139">
        <f>I366</f>
        <v>0</v>
      </c>
      <c r="J365" s="143">
        <f t="shared" si="80"/>
        <v>0</v>
      </c>
      <c r="K365" s="140" t="e">
        <f t="shared" si="74"/>
        <v>#DIV/0!</v>
      </c>
      <c r="L365" s="139">
        <f>L366</f>
        <v>0</v>
      </c>
      <c r="M365" s="121">
        <f>M366</f>
        <v>0</v>
      </c>
      <c r="N365" s="139">
        <f>N366</f>
        <v>0</v>
      </c>
      <c r="O365" s="141">
        <f>O366</f>
        <v>0</v>
      </c>
      <c r="P365" s="141">
        <f t="shared" si="86"/>
        <v>0</v>
      </c>
      <c r="Q365" s="142" t="e">
        <f t="shared" si="72"/>
        <v>#DIV/0!</v>
      </c>
      <c r="R365" s="43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9"/>
      <c r="DD365" s="9"/>
      <c r="DE365" s="9"/>
      <c r="DF365" s="9"/>
      <c r="DG365" s="9"/>
      <c r="DH365" s="9"/>
      <c r="DI365" s="9"/>
      <c r="DJ365" s="9"/>
      <c r="DK365" s="9"/>
      <c r="DL365" s="9"/>
      <c r="DM365" s="9"/>
      <c r="DN365" s="9"/>
      <c r="DO365" s="9"/>
      <c r="DP365" s="9"/>
      <c r="DQ365" s="9"/>
      <c r="DR365" s="9"/>
      <c r="DS365" s="9"/>
      <c r="DT365" s="9"/>
      <c r="DU365" s="9"/>
      <c r="DV365" s="9"/>
      <c r="DW365" s="9"/>
      <c r="DX365" s="9"/>
      <c r="DY365" s="9"/>
      <c r="DZ365" s="9"/>
      <c r="EA365" s="9"/>
      <c r="EB365" s="9"/>
      <c r="EC365" s="9"/>
      <c r="ED365" s="9"/>
      <c r="EE365" s="9"/>
      <c r="EF365" s="9"/>
      <c r="EG365" s="9"/>
      <c r="EH365" s="9"/>
      <c r="EI365" s="9"/>
      <c r="EJ365" s="9"/>
      <c r="EK365" s="9"/>
      <c r="EL365" s="9"/>
      <c r="EM365" s="9"/>
      <c r="EN365" s="9"/>
      <c r="EO365" s="9"/>
      <c r="EP365" s="9"/>
      <c r="EQ365" s="9"/>
      <c r="ER365" s="9"/>
      <c r="ES365" s="9"/>
      <c r="ET365" s="9"/>
      <c r="EU365" s="9"/>
      <c r="EV365" s="9"/>
      <c r="EW365" s="9"/>
      <c r="EX365" s="9"/>
    </row>
    <row r="366" spans="1:154" ht="20.25" x14ac:dyDescent="0.2">
      <c r="A366" s="88"/>
      <c r="B366" s="89"/>
      <c r="C366" s="89"/>
      <c r="D366" s="89">
        <v>71</v>
      </c>
      <c r="E366" s="89"/>
      <c r="F366" s="89"/>
      <c r="G366" s="138" t="s">
        <v>343</v>
      </c>
      <c r="H366" s="139">
        <f>H367+H372</f>
        <v>0</v>
      </c>
      <c r="I366" s="139">
        <f>I367+I372</f>
        <v>0</v>
      </c>
      <c r="J366" s="143">
        <f t="shared" si="80"/>
        <v>0</v>
      </c>
      <c r="K366" s="140" t="e">
        <f t="shared" si="74"/>
        <v>#DIV/0!</v>
      </c>
      <c r="L366" s="139">
        <f>L367+L372</f>
        <v>0</v>
      </c>
      <c r="M366" s="121">
        <f>M367+M372</f>
        <v>0</v>
      </c>
      <c r="N366" s="139">
        <f>N367+N372</f>
        <v>0</v>
      </c>
      <c r="O366" s="141">
        <f>O367+O372</f>
        <v>0</v>
      </c>
      <c r="P366" s="141">
        <f t="shared" si="86"/>
        <v>0</v>
      </c>
      <c r="Q366" s="142" t="e">
        <f t="shared" si="72"/>
        <v>#DIV/0!</v>
      </c>
      <c r="R366" s="43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9"/>
      <c r="DD366" s="9"/>
      <c r="DE366" s="9"/>
      <c r="DF366" s="9"/>
      <c r="DG366" s="9"/>
      <c r="DH366" s="9"/>
      <c r="DI366" s="9"/>
      <c r="DJ366" s="9"/>
      <c r="DK366" s="9"/>
      <c r="DL366" s="9"/>
      <c r="DM366" s="9"/>
      <c r="DN366" s="9"/>
      <c r="DO366" s="9"/>
      <c r="DP366" s="9"/>
      <c r="DQ366" s="9"/>
      <c r="DR366" s="9"/>
      <c r="DS366" s="9"/>
      <c r="DT366" s="9"/>
      <c r="DU366" s="9"/>
      <c r="DV366" s="9"/>
      <c r="DW366" s="9"/>
      <c r="DX366" s="9"/>
      <c r="DY366" s="9"/>
      <c r="DZ366" s="9"/>
      <c r="EA366" s="9"/>
      <c r="EB366" s="9"/>
      <c r="EC366" s="9"/>
      <c r="ED366" s="9"/>
      <c r="EE366" s="9"/>
      <c r="EF366" s="9"/>
      <c r="EG366" s="9"/>
      <c r="EH366" s="9"/>
      <c r="EI366" s="9"/>
      <c r="EJ366" s="9"/>
      <c r="EK366" s="9"/>
      <c r="EL366" s="9"/>
      <c r="EM366" s="9"/>
      <c r="EN366" s="9"/>
      <c r="EO366" s="9"/>
      <c r="EP366" s="9"/>
      <c r="EQ366" s="9"/>
      <c r="ER366" s="9"/>
      <c r="ES366" s="9"/>
      <c r="ET366" s="9"/>
      <c r="EU366" s="9"/>
      <c r="EV366" s="9"/>
      <c r="EW366" s="9"/>
      <c r="EX366" s="9"/>
    </row>
    <row r="367" spans="1:154" ht="20.25" x14ac:dyDescent="0.2">
      <c r="A367" s="88"/>
      <c r="B367" s="89"/>
      <c r="C367" s="89"/>
      <c r="D367" s="89"/>
      <c r="E367" s="89" t="s">
        <v>32</v>
      </c>
      <c r="F367" s="89"/>
      <c r="G367" s="101" t="s">
        <v>363</v>
      </c>
      <c r="H367" s="139">
        <f>H368+H369+H370+H371</f>
        <v>0</v>
      </c>
      <c r="I367" s="139">
        <f>I368+I369+I370+I371</f>
        <v>0</v>
      </c>
      <c r="J367" s="143">
        <f t="shared" si="80"/>
        <v>0</v>
      </c>
      <c r="K367" s="140" t="e">
        <f t="shared" si="74"/>
        <v>#DIV/0!</v>
      </c>
      <c r="L367" s="139">
        <f>L368+L369+L370+L371</f>
        <v>0</v>
      </c>
      <c r="M367" s="121">
        <f>M368+M369+M370+M371</f>
        <v>0</v>
      </c>
      <c r="N367" s="139">
        <f>N368+N369+N370+N371</f>
        <v>0</v>
      </c>
      <c r="O367" s="141">
        <f>O368+O369+O370+O371</f>
        <v>0</v>
      </c>
      <c r="P367" s="141">
        <f t="shared" si="86"/>
        <v>0</v>
      </c>
      <c r="Q367" s="142" t="e">
        <f t="shared" si="72"/>
        <v>#DIV/0!</v>
      </c>
      <c r="R367" s="43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9"/>
      <c r="DD367" s="9"/>
      <c r="DE367" s="9"/>
      <c r="DF367" s="9"/>
      <c r="DG367" s="9"/>
      <c r="DH367" s="9"/>
      <c r="DI367" s="9"/>
      <c r="DJ367" s="9"/>
      <c r="DK367" s="9"/>
      <c r="DL367" s="9"/>
      <c r="DM367" s="9"/>
      <c r="DN367" s="9"/>
      <c r="DO367" s="9"/>
      <c r="DP367" s="9"/>
      <c r="DQ367" s="9"/>
      <c r="DR367" s="9"/>
      <c r="DS367" s="9"/>
      <c r="DT367" s="9"/>
      <c r="DU367" s="9"/>
      <c r="DV367" s="9"/>
      <c r="DW367" s="9"/>
      <c r="DX367" s="9"/>
      <c r="DY367" s="9"/>
      <c r="DZ367" s="9"/>
      <c r="EA367" s="9"/>
      <c r="EB367" s="9"/>
      <c r="EC367" s="9"/>
      <c r="ED367" s="9"/>
      <c r="EE367" s="9"/>
      <c r="EF367" s="9"/>
      <c r="EG367" s="9"/>
      <c r="EH367" s="9"/>
      <c r="EI367" s="9"/>
      <c r="EJ367" s="9"/>
      <c r="EK367" s="9"/>
      <c r="EL367" s="9"/>
      <c r="EM367" s="9"/>
      <c r="EN367" s="9"/>
      <c r="EO367" s="9"/>
      <c r="EP367" s="9"/>
      <c r="EQ367" s="9"/>
      <c r="ER367" s="9"/>
      <c r="ES367" s="9"/>
      <c r="ET367" s="9"/>
      <c r="EU367" s="9"/>
      <c r="EV367" s="9"/>
      <c r="EW367" s="9"/>
      <c r="EX367" s="9"/>
    </row>
    <row r="368" spans="1:154" ht="20.25" hidden="1" x14ac:dyDescent="0.2">
      <c r="A368" s="100"/>
      <c r="B368" s="99"/>
      <c r="C368" s="99"/>
      <c r="D368" s="99"/>
      <c r="E368" s="99"/>
      <c r="F368" s="99" t="s">
        <v>32</v>
      </c>
      <c r="G368" s="103" t="s">
        <v>326</v>
      </c>
      <c r="H368" s="143"/>
      <c r="I368" s="143"/>
      <c r="J368" s="143">
        <f t="shared" si="80"/>
        <v>0</v>
      </c>
      <c r="K368" s="140" t="e">
        <f t="shared" si="74"/>
        <v>#DIV/0!</v>
      </c>
      <c r="L368" s="143"/>
      <c r="M368" s="144"/>
      <c r="N368" s="143"/>
      <c r="O368" s="145">
        <f t="shared" ref="O368:O372" si="88">M368+N368</f>
        <v>0</v>
      </c>
      <c r="P368" s="145">
        <f t="shared" si="86"/>
        <v>0</v>
      </c>
      <c r="Q368" s="142" t="e">
        <f t="shared" si="72"/>
        <v>#DIV/0!</v>
      </c>
      <c r="R368" s="43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9"/>
      <c r="DD368" s="9"/>
      <c r="DE368" s="9"/>
      <c r="DF368" s="9"/>
      <c r="DG368" s="9"/>
      <c r="DH368" s="9"/>
      <c r="DI368" s="9"/>
      <c r="DJ368" s="9"/>
      <c r="DK368" s="9"/>
      <c r="DL368" s="9"/>
      <c r="DM368" s="9"/>
      <c r="DN368" s="9"/>
      <c r="DO368" s="9"/>
      <c r="DP368" s="9"/>
      <c r="DQ368" s="9"/>
      <c r="DR368" s="9"/>
      <c r="DS368" s="9"/>
      <c r="DT368" s="9"/>
      <c r="DU368" s="9"/>
      <c r="DV368" s="9"/>
      <c r="DW368" s="9"/>
      <c r="DX368" s="9"/>
      <c r="DY368" s="9"/>
      <c r="DZ368" s="9"/>
      <c r="EA368" s="9"/>
      <c r="EB368" s="9"/>
      <c r="EC368" s="9"/>
      <c r="ED368" s="9"/>
      <c r="EE368" s="9"/>
      <c r="EF368" s="9"/>
      <c r="EG368" s="9"/>
      <c r="EH368" s="9"/>
      <c r="EI368" s="9"/>
      <c r="EJ368" s="9"/>
      <c r="EK368" s="9"/>
      <c r="EL368" s="9"/>
      <c r="EM368" s="9"/>
      <c r="EN368" s="9"/>
      <c r="EO368" s="9"/>
      <c r="EP368" s="9"/>
      <c r="EQ368" s="9"/>
      <c r="ER368" s="9"/>
      <c r="ES368" s="9"/>
      <c r="ET368" s="9"/>
      <c r="EU368" s="9"/>
      <c r="EV368" s="9"/>
      <c r="EW368" s="9"/>
      <c r="EX368" s="9"/>
    </row>
    <row r="369" spans="1:154" ht="20.25" x14ac:dyDescent="0.2">
      <c r="A369" s="100"/>
      <c r="B369" s="99"/>
      <c r="C369" s="99"/>
      <c r="D369" s="99"/>
      <c r="E369" s="99"/>
      <c r="F369" s="99" t="s">
        <v>30</v>
      </c>
      <c r="G369" s="103" t="s">
        <v>327</v>
      </c>
      <c r="H369" s="143"/>
      <c r="I369" s="143"/>
      <c r="J369" s="143">
        <f t="shared" si="80"/>
        <v>0</v>
      </c>
      <c r="K369" s="140" t="e">
        <f t="shared" si="74"/>
        <v>#DIV/0!</v>
      </c>
      <c r="L369" s="143"/>
      <c r="M369" s="144"/>
      <c r="N369" s="143"/>
      <c r="O369" s="145">
        <f t="shared" si="88"/>
        <v>0</v>
      </c>
      <c r="P369" s="145">
        <f t="shared" si="86"/>
        <v>0</v>
      </c>
      <c r="Q369" s="142" t="e">
        <f t="shared" ref="Q369:Q420" si="89">ROUND(O369/L369*100,2)</f>
        <v>#DIV/0!</v>
      </c>
      <c r="R369" s="43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9"/>
      <c r="DD369" s="9"/>
      <c r="DE369" s="9"/>
      <c r="DF369" s="9"/>
      <c r="DG369" s="9"/>
      <c r="DH369" s="9"/>
      <c r="DI369" s="9"/>
      <c r="DJ369" s="9"/>
      <c r="DK369" s="9"/>
      <c r="DL369" s="9"/>
      <c r="DM369" s="9"/>
      <c r="DN369" s="9"/>
      <c r="DO369" s="9"/>
      <c r="DP369" s="9"/>
      <c r="DQ369" s="9"/>
      <c r="DR369" s="9"/>
      <c r="DS369" s="9"/>
      <c r="DT369" s="9"/>
      <c r="DU369" s="9"/>
      <c r="DV369" s="9"/>
      <c r="DW369" s="9"/>
      <c r="DX369" s="9"/>
      <c r="DY369" s="9"/>
      <c r="DZ369" s="9"/>
      <c r="EA369" s="9"/>
      <c r="EB369" s="9"/>
      <c r="EC369" s="9"/>
      <c r="ED369" s="9"/>
      <c r="EE369" s="9"/>
      <c r="EF369" s="9"/>
      <c r="EG369" s="9"/>
      <c r="EH369" s="9"/>
      <c r="EI369" s="9"/>
      <c r="EJ369" s="9"/>
      <c r="EK369" s="9"/>
      <c r="EL369" s="9"/>
      <c r="EM369" s="9"/>
      <c r="EN369" s="9"/>
      <c r="EO369" s="9"/>
      <c r="EP369" s="9"/>
      <c r="EQ369" s="9"/>
      <c r="ER369" s="9"/>
      <c r="ES369" s="9"/>
      <c r="ET369" s="9"/>
      <c r="EU369" s="9"/>
      <c r="EV369" s="9"/>
      <c r="EW369" s="9"/>
      <c r="EX369" s="9"/>
    </row>
    <row r="370" spans="1:154" ht="40.5" x14ac:dyDescent="0.2">
      <c r="A370" s="100"/>
      <c r="B370" s="99"/>
      <c r="C370" s="99"/>
      <c r="D370" s="99"/>
      <c r="E370" s="99"/>
      <c r="F370" s="99" t="s">
        <v>43</v>
      </c>
      <c r="G370" s="103" t="s">
        <v>328</v>
      </c>
      <c r="H370" s="143"/>
      <c r="I370" s="143"/>
      <c r="J370" s="143">
        <f t="shared" si="80"/>
        <v>0</v>
      </c>
      <c r="K370" s="140" t="e">
        <f t="shared" si="74"/>
        <v>#DIV/0!</v>
      </c>
      <c r="L370" s="143"/>
      <c r="M370" s="144"/>
      <c r="N370" s="143"/>
      <c r="O370" s="145">
        <f t="shared" si="88"/>
        <v>0</v>
      </c>
      <c r="P370" s="145">
        <f t="shared" si="86"/>
        <v>0</v>
      </c>
      <c r="Q370" s="142" t="e">
        <f t="shared" si="89"/>
        <v>#DIV/0!</v>
      </c>
      <c r="R370" s="43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9"/>
      <c r="DD370" s="9"/>
      <c r="DE370" s="9"/>
      <c r="DF370" s="9"/>
      <c r="DG370" s="9"/>
      <c r="DH370" s="9"/>
      <c r="DI370" s="9"/>
      <c r="DJ370" s="9"/>
      <c r="DK370" s="9"/>
      <c r="DL370" s="9"/>
      <c r="DM370" s="9"/>
      <c r="DN370" s="9"/>
      <c r="DO370" s="9"/>
      <c r="DP370" s="9"/>
      <c r="DQ370" s="9"/>
      <c r="DR370" s="9"/>
      <c r="DS370" s="9"/>
      <c r="DT370" s="9"/>
      <c r="DU370" s="9"/>
      <c r="DV370" s="9"/>
      <c r="DW370" s="9"/>
      <c r="DX370" s="9"/>
      <c r="DY370" s="9"/>
      <c r="DZ370" s="9"/>
      <c r="EA370" s="9"/>
      <c r="EB370" s="9"/>
      <c r="EC370" s="9"/>
      <c r="ED370" s="9"/>
      <c r="EE370" s="9"/>
      <c r="EF370" s="9"/>
      <c r="EG370" s="9"/>
      <c r="EH370" s="9"/>
      <c r="EI370" s="9"/>
      <c r="EJ370" s="9"/>
      <c r="EK370" s="9"/>
      <c r="EL370" s="9"/>
      <c r="EM370" s="9"/>
      <c r="EN370" s="9"/>
      <c r="EO370" s="9"/>
      <c r="EP370" s="9"/>
      <c r="EQ370" s="9"/>
      <c r="ER370" s="9"/>
      <c r="ES370" s="9"/>
      <c r="ET370" s="9"/>
      <c r="EU370" s="9"/>
      <c r="EV370" s="9"/>
      <c r="EW370" s="9"/>
      <c r="EX370" s="9"/>
    </row>
    <row r="371" spans="1:154" ht="20.25" x14ac:dyDescent="0.2">
      <c r="A371" s="100"/>
      <c r="B371" s="99"/>
      <c r="C371" s="99"/>
      <c r="D371" s="99"/>
      <c r="E371" s="99"/>
      <c r="F371" s="99" t="s">
        <v>90</v>
      </c>
      <c r="G371" s="103" t="s">
        <v>329</v>
      </c>
      <c r="H371" s="143"/>
      <c r="I371" s="143"/>
      <c r="J371" s="143">
        <f t="shared" si="80"/>
        <v>0</v>
      </c>
      <c r="K371" s="140" t="e">
        <f t="shared" si="74"/>
        <v>#DIV/0!</v>
      </c>
      <c r="L371" s="143"/>
      <c r="M371" s="144"/>
      <c r="N371" s="143"/>
      <c r="O371" s="145">
        <f t="shared" si="88"/>
        <v>0</v>
      </c>
      <c r="P371" s="145">
        <f t="shared" si="86"/>
        <v>0</v>
      </c>
      <c r="Q371" s="142" t="e">
        <f t="shared" si="89"/>
        <v>#DIV/0!</v>
      </c>
      <c r="R371" s="43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9"/>
      <c r="DD371" s="9"/>
      <c r="DE371" s="9"/>
      <c r="DF371" s="9"/>
      <c r="DG371" s="9"/>
      <c r="DH371" s="9"/>
      <c r="DI371" s="9"/>
      <c r="DJ371" s="9"/>
      <c r="DK371" s="9"/>
      <c r="DL371" s="9"/>
      <c r="DM371" s="9"/>
      <c r="DN371" s="9"/>
      <c r="DO371" s="9"/>
      <c r="DP371" s="9"/>
      <c r="DQ371" s="9"/>
      <c r="DR371" s="9"/>
      <c r="DS371" s="9"/>
      <c r="DT371" s="9"/>
      <c r="DU371" s="9"/>
      <c r="DV371" s="9"/>
      <c r="DW371" s="9"/>
      <c r="DX371" s="9"/>
      <c r="DY371" s="9"/>
      <c r="DZ371" s="9"/>
      <c r="EA371" s="9"/>
      <c r="EB371" s="9"/>
      <c r="EC371" s="9"/>
      <c r="ED371" s="9"/>
      <c r="EE371" s="9"/>
      <c r="EF371" s="9"/>
      <c r="EG371" s="9"/>
      <c r="EH371" s="9"/>
      <c r="EI371" s="9"/>
      <c r="EJ371" s="9"/>
      <c r="EK371" s="9"/>
      <c r="EL371" s="9"/>
      <c r="EM371" s="9"/>
      <c r="EN371" s="9"/>
      <c r="EO371" s="9"/>
      <c r="EP371" s="9"/>
      <c r="EQ371" s="9"/>
      <c r="ER371" s="9"/>
      <c r="ES371" s="9"/>
      <c r="ET371" s="9"/>
      <c r="EU371" s="9"/>
      <c r="EV371" s="9"/>
      <c r="EW371" s="9"/>
      <c r="EX371" s="9"/>
    </row>
    <row r="372" spans="1:154" ht="20.25" x14ac:dyDescent="0.2">
      <c r="A372" s="100"/>
      <c r="B372" s="99"/>
      <c r="C372" s="99"/>
      <c r="D372" s="99"/>
      <c r="E372" s="99" t="s">
        <v>43</v>
      </c>
      <c r="F372" s="99"/>
      <c r="G372" s="103" t="s">
        <v>330</v>
      </c>
      <c r="H372" s="143"/>
      <c r="I372" s="143"/>
      <c r="J372" s="143">
        <f t="shared" si="80"/>
        <v>0</v>
      </c>
      <c r="K372" s="140" t="e">
        <f t="shared" si="74"/>
        <v>#DIV/0!</v>
      </c>
      <c r="L372" s="143"/>
      <c r="M372" s="144"/>
      <c r="N372" s="143"/>
      <c r="O372" s="145">
        <f t="shared" si="88"/>
        <v>0</v>
      </c>
      <c r="P372" s="145">
        <f t="shared" si="86"/>
        <v>0</v>
      </c>
      <c r="Q372" s="142" t="e">
        <f t="shared" si="89"/>
        <v>#DIV/0!</v>
      </c>
      <c r="R372" s="43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9"/>
      <c r="DD372" s="9"/>
      <c r="DE372" s="9"/>
      <c r="DF372" s="9"/>
      <c r="DG372" s="9"/>
      <c r="DH372" s="9"/>
      <c r="DI372" s="9"/>
      <c r="DJ372" s="9"/>
      <c r="DK372" s="9"/>
      <c r="DL372" s="9"/>
      <c r="DM372" s="9"/>
      <c r="DN372" s="9"/>
      <c r="DO372" s="9"/>
      <c r="DP372" s="9"/>
      <c r="DQ372" s="9"/>
      <c r="DR372" s="9"/>
      <c r="DS372" s="9"/>
      <c r="DT372" s="9"/>
      <c r="DU372" s="9"/>
      <c r="DV372" s="9"/>
      <c r="DW372" s="9"/>
      <c r="DX372" s="9"/>
      <c r="DY372" s="9"/>
      <c r="DZ372" s="9"/>
      <c r="EA372" s="9"/>
      <c r="EB372" s="9"/>
      <c r="EC372" s="9"/>
      <c r="ED372" s="9"/>
      <c r="EE372" s="9"/>
      <c r="EF372" s="9"/>
      <c r="EG372" s="9"/>
      <c r="EH372" s="9"/>
      <c r="EI372" s="9"/>
      <c r="EJ372" s="9"/>
      <c r="EK372" s="9"/>
      <c r="EL372" s="9"/>
      <c r="EM372" s="9"/>
      <c r="EN372" s="9"/>
      <c r="EO372" s="9"/>
      <c r="EP372" s="9"/>
      <c r="EQ372" s="9"/>
      <c r="ER372" s="9"/>
      <c r="ES372" s="9"/>
      <c r="ET372" s="9"/>
      <c r="EU372" s="9"/>
      <c r="EV372" s="9"/>
      <c r="EW372" s="9"/>
      <c r="EX372" s="9"/>
    </row>
    <row r="373" spans="1:154" ht="20.25" x14ac:dyDescent="0.2">
      <c r="A373" s="88"/>
      <c r="B373" s="89"/>
      <c r="C373" s="89"/>
      <c r="D373" s="89">
        <v>79</v>
      </c>
      <c r="E373" s="89"/>
      <c r="F373" s="89"/>
      <c r="G373" s="138" t="s">
        <v>342</v>
      </c>
      <c r="H373" s="139">
        <f t="shared" ref="H373:I375" si="90">H374</f>
        <v>0</v>
      </c>
      <c r="I373" s="139">
        <f t="shared" si="90"/>
        <v>0</v>
      </c>
      <c r="J373" s="143">
        <f t="shared" si="80"/>
        <v>0</v>
      </c>
      <c r="K373" s="140" t="e">
        <f t="shared" si="74"/>
        <v>#DIV/0!</v>
      </c>
      <c r="L373" s="139">
        <f t="shared" ref="L373:O375" si="91">L374</f>
        <v>0</v>
      </c>
      <c r="M373" s="121">
        <f t="shared" si="91"/>
        <v>0</v>
      </c>
      <c r="N373" s="139">
        <f t="shared" si="91"/>
        <v>0</v>
      </c>
      <c r="O373" s="141">
        <f t="shared" si="91"/>
        <v>0</v>
      </c>
      <c r="P373" s="141">
        <f t="shared" si="86"/>
        <v>0</v>
      </c>
      <c r="Q373" s="142" t="e">
        <f t="shared" si="89"/>
        <v>#DIV/0!</v>
      </c>
      <c r="R373" s="43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9"/>
      <c r="DD373" s="9"/>
      <c r="DE373" s="9"/>
      <c r="DF373" s="9"/>
      <c r="DG373" s="9"/>
      <c r="DH373" s="9"/>
      <c r="DI373" s="9"/>
      <c r="DJ373" s="9"/>
      <c r="DK373" s="9"/>
      <c r="DL373" s="9"/>
      <c r="DM373" s="9"/>
      <c r="DN373" s="9"/>
      <c r="DO373" s="9"/>
      <c r="DP373" s="9"/>
      <c r="DQ373" s="9"/>
      <c r="DR373" s="9"/>
      <c r="DS373" s="9"/>
      <c r="DT373" s="9"/>
      <c r="DU373" s="9"/>
      <c r="DV373" s="9"/>
      <c r="DW373" s="9"/>
      <c r="DX373" s="9"/>
      <c r="DY373" s="9"/>
      <c r="DZ373" s="9"/>
      <c r="EA373" s="9"/>
      <c r="EB373" s="9"/>
      <c r="EC373" s="9"/>
      <c r="ED373" s="9"/>
      <c r="EE373" s="9"/>
      <c r="EF373" s="9"/>
      <c r="EG373" s="9"/>
      <c r="EH373" s="9"/>
      <c r="EI373" s="9"/>
      <c r="EJ373" s="9"/>
      <c r="EK373" s="9"/>
      <c r="EL373" s="9"/>
      <c r="EM373" s="9"/>
      <c r="EN373" s="9"/>
      <c r="EO373" s="9"/>
      <c r="EP373" s="9"/>
      <c r="EQ373" s="9"/>
      <c r="ER373" s="9"/>
      <c r="ES373" s="9"/>
      <c r="ET373" s="9"/>
      <c r="EU373" s="9"/>
      <c r="EV373" s="9"/>
      <c r="EW373" s="9"/>
      <c r="EX373" s="9"/>
    </row>
    <row r="374" spans="1:154" ht="20.25" hidden="1" x14ac:dyDescent="0.2">
      <c r="A374" s="88"/>
      <c r="B374" s="89"/>
      <c r="C374" s="89"/>
      <c r="D374" s="89">
        <v>81</v>
      </c>
      <c r="E374" s="89"/>
      <c r="F374" s="89"/>
      <c r="G374" s="138" t="s">
        <v>341</v>
      </c>
      <c r="H374" s="139">
        <f t="shared" si="90"/>
        <v>0</v>
      </c>
      <c r="I374" s="139">
        <f t="shared" si="90"/>
        <v>0</v>
      </c>
      <c r="J374" s="143">
        <f t="shared" si="80"/>
        <v>0</v>
      </c>
      <c r="K374" s="140" t="e">
        <f t="shared" si="74"/>
        <v>#DIV/0!</v>
      </c>
      <c r="L374" s="139">
        <f t="shared" si="91"/>
        <v>0</v>
      </c>
      <c r="M374" s="121">
        <f t="shared" si="91"/>
        <v>0</v>
      </c>
      <c r="N374" s="139">
        <f t="shared" si="91"/>
        <v>0</v>
      </c>
      <c r="O374" s="141">
        <f t="shared" si="91"/>
        <v>0</v>
      </c>
      <c r="P374" s="141">
        <f t="shared" si="86"/>
        <v>0</v>
      </c>
      <c r="Q374" s="142" t="e">
        <f t="shared" si="89"/>
        <v>#DIV/0!</v>
      </c>
      <c r="R374" s="43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9"/>
      <c r="DD374" s="9"/>
      <c r="DE374" s="9"/>
      <c r="DF374" s="9"/>
      <c r="DG374" s="9"/>
      <c r="DH374" s="9"/>
      <c r="DI374" s="9"/>
      <c r="DJ374" s="9"/>
      <c r="DK374" s="9"/>
      <c r="DL374" s="9"/>
      <c r="DM374" s="9"/>
      <c r="DN374" s="9"/>
      <c r="DO374" s="9"/>
      <c r="DP374" s="9"/>
      <c r="DQ374" s="9"/>
      <c r="DR374" s="9"/>
      <c r="DS374" s="9"/>
      <c r="DT374" s="9"/>
      <c r="DU374" s="9"/>
      <c r="DV374" s="9"/>
      <c r="DW374" s="9"/>
      <c r="DX374" s="9"/>
      <c r="DY374" s="9"/>
      <c r="DZ374" s="9"/>
      <c r="EA374" s="9"/>
      <c r="EB374" s="9"/>
      <c r="EC374" s="9"/>
      <c r="ED374" s="9"/>
      <c r="EE374" s="9"/>
      <c r="EF374" s="9"/>
      <c r="EG374" s="9"/>
      <c r="EH374" s="9"/>
      <c r="EI374" s="9"/>
      <c r="EJ374" s="9"/>
      <c r="EK374" s="9"/>
      <c r="EL374" s="9"/>
      <c r="EM374" s="9"/>
      <c r="EN374" s="9"/>
      <c r="EO374" s="9"/>
      <c r="EP374" s="9"/>
      <c r="EQ374" s="9"/>
      <c r="ER374" s="9"/>
      <c r="ES374" s="9"/>
      <c r="ET374" s="9"/>
      <c r="EU374" s="9"/>
      <c r="EV374" s="9"/>
      <c r="EW374" s="9"/>
      <c r="EX374" s="9"/>
    </row>
    <row r="375" spans="1:154" ht="20.25" hidden="1" x14ac:dyDescent="0.2">
      <c r="A375" s="88"/>
      <c r="B375" s="89"/>
      <c r="C375" s="89"/>
      <c r="D375" s="89"/>
      <c r="E375" s="89" t="s">
        <v>32</v>
      </c>
      <c r="F375" s="89"/>
      <c r="G375" s="101" t="s">
        <v>340</v>
      </c>
      <c r="H375" s="139">
        <f t="shared" si="90"/>
        <v>0</v>
      </c>
      <c r="I375" s="139">
        <f t="shared" si="90"/>
        <v>0</v>
      </c>
      <c r="J375" s="143">
        <f t="shared" si="80"/>
        <v>0</v>
      </c>
      <c r="K375" s="140" t="e">
        <f t="shared" si="74"/>
        <v>#DIV/0!</v>
      </c>
      <c r="L375" s="139">
        <f t="shared" si="91"/>
        <v>0</v>
      </c>
      <c r="M375" s="121">
        <f t="shared" si="91"/>
        <v>0</v>
      </c>
      <c r="N375" s="139">
        <f t="shared" si="91"/>
        <v>0</v>
      </c>
      <c r="O375" s="141">
        <f t="shared" si="91"/>
        <v>0</v>
      </c>
      <c r="P375" s="141">
        <f t="shared" si="86"/>
        <v>0</v>
      </c>
      <c r="Q375" s="142" t="e">
        <f t="shared" si="89"/>
        <v>#DIV/0!</v>
      </c>
      <c r="R375" s="43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9"/>
      <c r="DD375" s="9"/>
      <c r="DE375" s="9"/>
      <c r="DF375" s="9"/>
      <c r="DG375" s="9"/>
      <c r="DH375" s="9"/>
      <c r="DI375" s="9"/>
      <c r="DJ375" s="9"/>
      <c r="DK375" s="9"/>
      <c r="DL375" s="9"/>
      <c r="DM375" s="9"/>
      <c r="DN375" s="9"/>
      <c r="DO375" s="9"/>
      <c r="DP375" s="9"/>
      <c r="DQ375" s="9"/>
      <c r="DR375" s="9"/>
      <c r="DS375" s="9"/>
      <c r="DT375" s="9"/>
      <c r="DU375" s="9"/>
      <c r="DV375" s="9"/>
      <c r="DW375" s="9"/>
      <c r="DX375" s="9"/>
      <c r="DY375" s="9"/>
      <c r="DZ375" s="9"/>
      <c r="EA375" s="9"/>
      <c r="EB375" s="9"/>
      <c r="EC375" s="9"/>
      <c r="ED375" s="9"/>
      <c r="EE375" s="9"/>
      <c r="EF375" s="9"/>
      <c r="EG375" s="9"/>
      <c r="EH375" s="9"/>
      <c r="EI375" s="9"/>
      <c r="EJ375" s="9"/>
      <c r="EK375" s="9"/>
      <c r="EL375" s="9"/>
      <c r="EM375" s="9"/>
      <c r="EN375" s="9"/>
      <c r="EO375" s="9"/>
      <c r="EP375" s="9"/>
      <c r="EQ375" s="9"/>
      <c r="ER375" s="9"/>
      <c r="ES375" s="9"/>
      <c r="ET375" s="9"/>
      <c r="EU375" s="9"/>
      <c r="EV375" s="9"/>
      <c r="EW375" s="9"/>
      <c r="EX375" s="9"/>
    </row>
    <row r="376" spans="1:154" ht="40.5" hidden="1" x14ac:dyDescent="0.2">
      <c r="A376" s="100"/>
      <c r="B376" s="99"/>
      <c r="C376" s="99"/>
      <c r="D376" s="99"/>
      <c r="E376" s="99"/>
      <c r="F376" s="99" t="s">
        <v>32</v>
      </c>
      <c r="G376" s="103" t="s">
        <v>339</v>
      </c>
      <c r="H376" s="143"/>
      <c r="I376" s="143"/>
      <c r="J376" s="143">
        <f t="shared" si="80"/>
        <v>0</v>
      </c>
      <c r="K376" s="140" t="e">
        <f t="shared" si="74"/>
        <v>#DIV/0!</v>
      </c>
      <c r="L376" s="143"/>
      <c r="M376" s="144"/>
      <c r="N376" s="143"/>
      <c r="O376" s="145">
        <f t="shared" ref="O376:O377" si="92">M376+N376</f>
        <v>0</v>
      </c>
      <c r="P376" s="145">
        <f t="shared" si="86"/>
        <v>0</v>
      </c>
      <c r="Q376" s="142" t="e">
        <f t="shared" si="89"/>
        <v>#DIV/0!</v>
      </c>
      <c r="R376" s="43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9"/>
      <c r="DD376" s="9"/>
      <c r="DE376" s="9"/>
      <c r="DF376" s="9"/>
      <c r="DG376" s="9"/>
      <c r="DH376" s="9"/>
      <c r="DI376" s="9"/>
      <c r="DJ376" s="9"/>
      <c r="DK376" s="9"/>
      <c r="DL376" s="9"/>
      <c r="DM376" s="9"/>
      <c r="DN376" s="9"/>
      <c r="DO376" s="9"/>
      <c r="DP376" s="9"/>
      <c r="DQ376" s="9"/>
      <c r="DR376" s="9"/>
      <c r="DS376" s="9"/>
      <c r="DT376" s="9"/>
      <c r="DU376" s="9"/>
      <c r="DV376" s="9"/>
      <c r="DW376" s="9"/>
      <c r="DX376" s="9"/>
      <c r="DY376" s="9"/>
      <c r="DZ376" s="9"/>
      <c r="EA376" s="9"/>
      <c r="EB376" s="9"/>
      <c r="EC376" s="9"/>
      <c r="ED376" s="9"/>
      <c r="EE376" s="9"/>
      <c r="EF376" s="9"/>
      <c r="EG376" s="9"/>
      <c r="EH376" s="9"/>
      <c r="EI376" s="9"/>
      <c r="EJ376" s="9"/>
      <c r="EK376" s="9"/>
      <c r="EL376" s="9"/>
      <c r="EM376" s="9"/>
      <c r="EN376" s="9"/>
      <c r="EO376" s="9"/>
      <c r="EP376" s="9"/>
      <c r="EQ376" s="9"/>
      <c r="ER376" s="9"/>
      <c r="ES376" s="9"/>
      <c r="ET376" s="9"/>
      <c r="EU376" s="9"/>
      <c r="EV376" s="9"/>
      <c r="EW376" s="9"/>
      <c r="EX376" s="9"/>
    </row>
    <row r="377" spans="1:154" ht="20.25" x14ac:dyDescent="0.2">
      <c r="A377" s="148"/>
      <c r="B377" s="149"/>
      <c r="C377" s="149"/>
      <c r="D377" s="149">
        <v>85</v>
      </c>
      <c r="E377" s="149"/>
      <c r="F377" s="149"/>
      <c r="G377" s="151" t="s">
        <v>86</v>
      </c>
      <c r="H377" s="152"/>
      <c r="I377" s="152">
        <f>O377</f>
        <v>-17591</v>
      </c>
      <c r="J377" s="152">
        <f t="shared" si="80"/>
        <v>17591</v>
      </c>
      <c r="K377" s="153"/>
      <c r="L377" s="152"/>
      <c r="M377" s="154">
        <v>-1344</v>
      </c>
      <c r="N377" s="152">
        <v>-16247</v>
      </c>
      <c r="O377" s="155">
        <f t="shared" si="92"/>
        <v>-17591</v>
      </c>
      <c r="P377" s="155">
        <f t="shared" si="86"/>
        <v>17591</v>
      </c>
      <c r="Q377" s="156"/>
      <c r="R377" s="43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9"/>
      <c r="DD377" s="9"/>
      <c r="DE377" s="9"/>
      <c r="DF377" s="9"/>
      <c r="DG377" s="9"/>
      <c r="DH377" s="9"/>
      <c r="DI377" s="9"/>
      <c r="DJ377" s="9"/>
      <c r="DK377" s="9"/>
      <c r="DL377" s="9"/>
      <c r="DM377" s="9"/>
      <c r="DN377" s="9"/>
      <c r="DO377" s="9"/>
      <c r="DP377" s="9"/>
      <c r="DQ377" s="9"/>
      <c r="DR377" s="9"/>
      <c r="DS377" s="9"/>
      <c r="DT377" s="9"/>
      <c r="DU377" s="9"/>
      <c r="DV377" s="9"/>
      <c r="DW377" s="9"/>
      <c r="DX377" s="9"/>
      <c r="DY377" s="9"/>
      <c r="DZ377" s="9"/>
      <c r="EA377" s="9"/>
      <c r="EB377" s="9"/>
      <c r="EC377" s="9"/>
      <c r="ED377" s="9"/>
      <c r="EE377" s="9"/>
      <c r="EF377" s="9"/>
      <c r="EG377" s="9"/>
      <c r="EH377" s="9"/>
      <c r="EI377" s="9"/>
      <c r="EJ377" s="9"/>
      <c r="EK377" s="9"/>
      <c r="EL377" s="9"/>
      <c r="EM377" s="9"/>
      <c r="EN377" s="9"/>
      <c r="EO377" s="9"/>
      <c r="EP377" s="9"/>
      <c r="EQ377" s="9"/>
      <c r="ER377" s="9"/>
      <c r="ES377" s="9"/>
      <c r="ET377" s="9"/>
      <c r="EU377" s="9"/>
      <c r="EV377" s="9"/>
      <c r="EW377" s="9"/>
      <c r="EX377" s="9"/>
    </row>
    <row r="378" spans="1:154" ht="20.25" x14ac:dyDescent="0.2">
      <c r="A378" s="100"/>
      <c r="B378" s="99"/>
      <c r="C378" s="99"/>
      <c r="D378" s="99"/>
      <c r="E378" s="99"/>
      <c r="F378" s="99"/>
      <c r="G378" s="103" t="s">
        <v>195</v>
      </c>
      <c r="H378" s="143"/>
      <c r="I378" s="143"/>
      <c r="J378" s="143">
        <f t="shared" si="80"/>
        <v>0</v>
      </c>
      <c r="K378" s="140"/>
      <c r="L378" s="143"/>
      <c r="M378" s="144"/>
      <c r="N378" s="143"/>
      <c r="O378" s="170"/>
      <c r="P378" s="170">
        <f t="shared" si="86"/>
        <v>0</v>
      </c>
      <c r="Q378" s="142"/>
      <c r="R378" s="43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9"/>
      <c r="DD378" s="9"/>
      <c r="DE378" s="9"/>
      <c r="DF378" s="9"/>
      <c r="DG378" s="9"/>
      <c r="DH378" s="9"/>
      <c r="DI378" s="9"/>
      <c r="DJ378" s="9"/>
      <c r="DK378" s="9"/>
      <c r="DL378" s="9"/>
      <c r="DM378" s="9"/>
      <c r="DN378" s="9"/>
      <c r="DO378" s="9"/>
      <c r="DP378" s="9"/>
      <c r="DQ378" s="9"/>
      <c r="DR378" s="9"/>
      <c r="DS378" s="9"/>
      <c r="DT378" s="9"/>
      <c r="DU378" s="9"/>
      <c r="DV378" s="9"/>
      <c r="DW378" s="9"/>
      <c r="DX378" s="9"/>
      <c r="DY378" s="9"/>
      <c r="DZ378" s="9"/>
      <c r="EA378" s="9"/>
      <c r="EB378" s="9"/>
      <c r="EC378" s="9"/>
      <c r="ED378" s="9"/>
      <c r="EE378" s="9"/>
      <c r="EF378" s="9"/>
      <c r="EG378" s="9"/>
      <c r="EH378" s="9"/>
      <c r="EI378" s="9"/>
      <c r="EJ378" s="9"/>
      <c r="EK378" s="9"/>
      <c r="EL378" s="9"/>
      <c r="EM378" s="9"/>
      <c r="EN378" s="9"/>
      <c r="EO378" s="9"/>
      <c r="EP378" s="9"/>
      <c r="EQ378" s="9"/>
      <c r="ER378" s="9"/>
      <c r="ES378" s="9"/>
      <c r="ET378" s="9"/>
      <c r="EU378" s="9"/>
      <c r="EV378" s="9"/>
      <c r="EW378" s="9"/>
      <c r="EX378" s="9"/>
    </row>
    <row r="379" spans="1:154" ht="20.25" x14ac:dyDescent="0.2">
      <c r="A379" s="88" t="s">
        <v>165</v>
      </c>
      <c r="B379" s="89" t="s">
        <v>124</v>
      </c>
      <c r="C379" s="89"/>
      <c r="D379" s="89"/>
      <c r="E379" s="89"/>
      <c r="F379" s="89"/>
      <c r="G379" s="138" t="s">
        <v>196</v>
      </c>
      <c r="H379" s="139">
        <f>H333+H338</f>
        <v>4102000</v>
      </c>
      <c r="I379" s="139">
        <f>I333+I338</f>
        <v>3876464</v>
      </c>
      <c r="J379" s="143">
        <f>J333+J338</f>
        <v>225536</v>
      </c>
      <c r="K379" s="140">
        <f t="shared" ref="K379:K385" si="93">ROUND(I379/H379*100,2)</f>
        <v>94.5</v>
      </c>
      <c r="L379" s="139">
        <f>L333+L338</f>
        <v>0</v>
      </c>
      <c r="M379" s="139">
        <f>M333+M338</f>
        <v>1953898</v>
      </c>
      <c r="N379" s="139">
        <f>N333+N338</f>
        <v>1922566</v>
      </c>
      <c r="O379" s="139">
        <f>O333+O338</f>
        <v>3876464</v>
      </c>
      <c r="P379" s="141">
        <f t="shared" si="86"/>
        <v>-3876464</v>
      </c>
      <c r="Q379" s="142">
        <f t="shared" ref="Q379:Q385" si="94">ROUND(O379/N379*100,2)</f>
        <v>201.63</v>
      </c>
      <c r="R379" s="43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9"/>
      <c r="DD379" s="9"/>
      <c r="DE379" s="9"/>
      <c r="DF379" s="9"/>
      <c r="DG379" s="9"/>
      <c r="DH379" s="9"/>
      <c r="DI379" s="9"/>
      <c r="DJ379" s="9"/>
      <c r="DK379" s="9"/>
      <c r="DL379" s="9"/>
      <c r="DM379" s="9"/>
      <c r="DN379" s="9"/>
      <c r="DO379" s="9"/>
      <c r="DP379" s="9"/>
      <c r="DQ379" s="9"/>
      <c r="DR379" s="9"/>
      <c r="DS379" s="9"/>
      <c r="DT379" s="9"/>
      <c r="DU379" s="9"/>
      <c r="DV379" s="9"/>
      <c r="DW379" s="9"/>
      <c r="DX379" s="9"/>
      <c r="DY379" s="9"/>
      <c r="DZ379" s="9"/>
      <c r="EA379" s="9"/>
      <c r="EB379" s="9"/>
      <c r="EC379" s="9"/>
      <c r="ED379" s="9"/>
      <c r="EE379" s="9"/>
      <c r="EF379" s="9"/>
      <c r="EG379" s="9"/>
      <c r="EH379" s="9"/>
      <c r="EI379" s="9"/>
      <c r="EJ379" s="9"/>
      <c r="EK379" s="9"/>
      <c r="EL379" s="9"/>
      <c r="EM379" s="9"/>
      <c r="EN379" s="9"/>
      <c r="EO379" s="9"/>
      <c r="EP379" s="9"/>
      <c r="EQ379" s="9"/>
      <c r="ER379" s="9"/>
      <c r="ES379" s="9"/>
      <c r="ET379" s="9"/>
      <c r="EU379" s="9"/>
      <c r="EV379" s="9"/>
      <c r="EW379" s="9"/>
      <c r="EX379" s="9"/>
    </row>
    <row r="380" spans="1:154" ht="20.25" x14ac:dyDescent="0.2">
      <c r="A380" s="88"/>
      <c r="B380" s="89">
        <v>15</v>
      </c>
      <c r="C380" s="89"/>
      <c r="D380" s="89"/>
      <c r="E380" s="89"/>
      <c r="F380" s="89"/>
      <c r="G380" s="138" t="s">
        <v>197</v>
      </c>
      <c r="H380" s="139">
        <f>H381</f>
        <v>0</v>
      </c>
      <c r="I380" s="139">
        <f>I381</f>
        <v>0</v>
      </c>
      <c r="J380" s="143">
        <f t="shared" si="80"/>
        <v>0</v>
      </c>
      <c r="K380" s="140" t="e">
        <f t="shared" si="93"/>
        <v>#DIV/0!</v>
      </c>
      <c r="L380" s="139">
        <f>L381</f>
        <v>0</v>
      </c>
      <c r="M380" s="139">
        <f>M381</f>
        <v>0</v>
      </c>
      <c r="N380" s="139">
        <f>N381</f>
        <v>0</v>
      </c>
      <c r="O380" s="139">
        <f>O381</f>
        <v>0</v>
      </c>
      <c r="P380" s="141">
        <f t="shared" si="86"/>
        <v>0</v>
      </c>
      <c r="Q380" s="142" t="e">
        <f t="shared" si="94"/>
        <v>#DIV/0!</v>
      </c>
      <c r="R380" s="43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9"/>
      <c r="DD380" s="9"/>
      <c r="DE380" s="9"/>
      <c r="DF380" s="9"/>
      <c r="DG380" s="9"/>
      <c r="DH380" s="9"/>
      <c r="DI380" s="9"/>
      <c r="DJ380" s="9"/>
      <c r="DK380" s="9"/>
      <c r="DL380" s="9"/>
      <c r="DM380" s="9"/>
      <c r="DN380" s="9"/>
      <c r="DO380" s="9"/>
      <c r="DP380" s="9"/>
      <c r="DQ380" s="9"/>
      <c r="DR380" s="9"/>
      <c r="DS380" s="9"/>
      <c r="DT380" s="9"/>
      <c r="DU380" s="9"/>
      <c r="DV380" s="9"/>
      <c r="DW380" s="9"/>
      <c r="DX380" s="9"/>
      <c r="DY380" s="9"/>
      <c r="DZ380" s="9"/>
      <c r="EA380" s="9"/>
      <c r="EB380" s="9"/>
      <c r="EC380" s="9"/>
      <c r="ED380" s="9"/>
      <c r="EE380" s="9"/>
      <c r="EF380" s="9"/>
      <c r="EG380" s="9"/>
      <c r="EH380" s="9"/>
      <c r="EI380" s="9"/>
      <c r="EJ380" s="9"/>
      <c r="EK380" s="9"/>
      <c r="EL380" s="9"/>
      <c r="EM380" s="9"/>
      <c r="EN380" s="9"/>
      <c r="EO380" s="9"/>
      <c r="EP380" s="9"/>
      <c r="EQ380" s="9"/>
      <c r="ER380" s="9"/>
      <c r="ES380" s="9"/>
      <c r="ET380" s="9"/>
      <c r="EU380" s="9"/>
      <c r="EV380" s="9"/>
      <c r="EW380" s="9"/>
      <c r="EX380" s="9"/>
    </row>
    <row r="381" spans="1:154" ht="40.5" x14ac:dyDescent="0.2">
      <c r="A381" s="88"/>
      <c r="B381" s="89"/>
      <c r="C381" s="89" t="s">
        <v>48</v>
      </c>
      <c r="D381" s="89"/>
      <c r="E381" s="89"/>
      <c r="F381" s="89"/>
      <c r="G381" s="138" t="s">
        <v>198</v>
      </c>
      <c r="H381" s="139">
        <f>H358</f>
        <v>0</v>
      </c>
      <c r="I381" s="139">
        <f>I358</f>
        <v>0</v>
      </c>
      <c r="J381" s="143">
        <f t="shared" si="80"/>
        <v>0</v>
      </c>
      <c r="K381" s="140" t="e">
        <f t="shared" si="93"/>
        <v>#DIV/0!</v>
      </c>
      <c r="L381" s="139">
        <f>L358</f>
        <v>0</v>
      </c>
      <c r="M381" s="139">
        <f>M358</f>
        <v>0</v>
      </c>
      <c r="N381" s="139">
        <f>N358</f>
        <v>0</v>
      </c>
      <c r="O381" s="139">
        <f>O358</f>
        <v>0</v>
      </c>
      <c r="P381" s="141">
        <f t="shared" si="86"/>
        <v>0</v>
      </c>
      <c r="Q381" s="142" t="e">
        <f t="shared" si="94"/>
        <v>#DIV/0!</v>
      </c>
      <c r="R381" s="43"/>
      <c r="S381" s="14"/>
      <c r="T381" s="14"/>
      <c r="U381" s="14"/>
      <c r="V381" s="14"/>
      <c r="W381" s="14"/>
      <c r="X381" s="25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9"/>
      <c r="DD381" s="9"/>
      <c r="DE381" s="9"/>
      <c r="DF381" s="9"/>
      <c r="DG381" s="9"/>
      <c r="DH381" s="9"/>
      <c r="DI381" s="9"/>
      <c r="DJ381" s="9"/>
      <c r="DK381" s="9"/>
      <c r="DL381" s="9"/>
      <c r="DM381" s="9"/>
      <c r="DN381" s="9"/>
      <c r="DO381" s="9"/>
      <c r="DP381" s="9"/>
      <c r="DQ381" s="9"/>
      <c r="DR381" s="9"/>
      <c r="DS381" s="9"/>
      <c r="DT381" s="9"/>
      <c r="DU381" s="9"/>
      <c r="DV381" s="9"/>
      <c r="DW381" s="9"/>
      <c r="DX381" s="9"/>
      <c r="DY381" s="9"/>
      <c r="DZ381" s="9"/>
      <c r="EA381" s="9"/>
      <c r="EB381" s="9"/>
      <c r="EC381" s="9"/>
      <c r="ED381" s="9"/>
      <c r="EE381" s="9"/>
      <c r="EF381" s="9"/>
      <c r="EG381" s="9"/>
      <c r="EH381" s="9"/>
      <c r="EI381" s="9"/>
      <c r="EJ381" s="9"/>
      <c r="EK381" s="9"/>
      <c r="EL381" s="9"/>
      <c r="EM381" s="9"/>
      <c r="EN381" s="9"/>
      <c r="EO381" s="9"/>
      <c r="EP381" s="9"/>
      <c r="EQ381" s="9"/>
      <c r="ER381" s="9"/>
      <c r="ES381" s="9"/>
      <c r="ET381" s="9"/>
      <c r="EU381" s="9"/>
      <c r="EV381" s="9"/>
      <c r="EW381" s="9"/>
      <c r="EX381" s="9"/>
    </row>
    <row r="382" spans="1:154" ht="40.5" x14ac:dyDescent="0.2">
      <c r="A382" s="88"/>
      <c r="B382" s="89" t="s">
        <v>48</v>
      </c>
      <c r="C382" s="89"/>
      <c r="D382" s="89"/>
      <c r="E382" s="89"/>
      <c r="F382" s="89"/>
      <c r="G382" s="138" t="s">
        <v>199</v>
      </c>
      <c r="H382" s="139">
        <f>H383+H384</f>
        <v>832300</v>
      </c>
      <c r="I382" s="139">
        <f>I383+I384</f>
        <v>796832.18999999948</v>
      </c>
      <c r="J382" s="143">
        <f t="shared" si="80"/>
        <v>35467.810000000522</v>
      </c>
      <c r="K382" s="140">
        <f t="shared" si="93"/>
        <v>95.74</v>
      </c>
      <c r="L382" s="139">
        <f>L383+L384</f>
        <v>0</v>
      </c>
      <c r="M382" s="139">
        <f>M383+M384</f>
        <v>413105.02</v>
      </c>
      <c r="N382" s="139">
        <f>N383+N384</f>
        <v>383727.16999999993</v>
      </c>
      <c r="O382" s="139">
        <f>O383+O384</f>
        <v>796832.18999999948</v>
      </c>
      <c r="P382" s="141">
        <f t="shared" si="86"/>
        <v>-796832.18999999948</v>
      </c>
      <c r="Q382" s="142">
        <f t="shared" si="94"/>
        <v>207.66</v>
      </c>
      <c r="R382" s="43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9"/>
      <c r="DD382" s="9"/>
      <c r="DE382" s="9"/>
      <c r="DF382" s="9"/>
      <c r="DG382" s="9"/>
      <c r="DH382" s="9"/>
      <c r="DI382" s="9"/>
      <c r="DJ382" s="9"/>
      <c r="DK382" s="9"/>
      <c r="DL382" s="9"/>
      <c r="DM382" s="9"/>
      <c r="DN382" s="9"/>
      <c r="DO382" s="9"/>
      <c r="DP382" s="9"/>
      <c r="DQ382" s="9"/>
      <c r="DR382" s="9"/>
      <c r="DS382" s="9"/>
      <c r="DT382" s="9"/>
      <c r="DU382" s="9"/>
      <c r="DV382" s="9"/>
      <c r="DW382" s="9"/>
      <c r="DX382" s="9"/>
      <c r="DY382" s="9"/>
      <c r="DZ382" s="9"/>
      <c r="EA382" s="9"/>
      <c r="EB382" s="9"/>
      <c r="EC382" s="9"/>
      <c r="ED382" s="9"/>
      <c r="EE382" s="9"/>
      <c r="EF382" s="9"/>
      <c r="EG382" s="9"/>
      <c r="EH382" s="9"/>
      <c r="EI382" s="9"/>
      <c r="EJ382" s="9"/>
      <c r="EK382" s="9"/>
      <c r="EL382" s="9"/>
      <c r="EM382" s="9"/>
      <c r="EN382" s="9"/>
      <c r="EO382" s="9"/>
      <c r="EP382" s="9"/>
      <c r="EQ382" s="9"/>
      <c r="ER382" s="9"/>
      <c r="ES382" s="9"/>
      <c r="ET382" s="9"/>
      <c r="EU382" s="9"/>
      <c r="EV382" s="9"/>
      <c r="EW382" s="9"/>
      <c r="EX382" s="9"/>
    </row>
    <row r="383" spans="1:154" ht="20.25" x14ac:dyDescent="0.2">
      <c r="A383" s="88"/>
      <c r="B383" s="89"/>
      <c r="C383" s="89" t="s">
        <v>30</v>
      </c>
      <c r="D383" s="89"/>
      <c r="E383" s="89"/>
      <c r="F383" s="89"/>
      <c r="G383" s="138" t="s">
        <v>130</v>
      </c>
      <c r="H383" s="139">
        <f>+H326</f>
        <v>19500</v>
      </c>
      <c r="I383" s="139">
        <f>+I326</f>
        <v>18632.77</v>
      </c>
      <c r="J383" s="143">
        <f t="shared" si="80"/>
        <v>867.22999999999956</v>
      </c>
      <c r="K383" s="140">
        <f t="shared" si="93"/>
        <v>95.55</v>
      </c>
      <c r="L383" s="139">
        <f>+L326</f>
        <v>0</v>
      </c>
      <c r="M383" s="139">
        <f>+M326</f>
        <v>9000</v>
      </c>
      <c r="N383" s="139">
        <f>+N326</f>
        <v>9632.77</v>
      </c>
      <c r="O383" s="139">
        <f>+O326</f>
        <v>18632.77</v>
      </c>
      <c r="P383" s="141">
        <f t="shared" si="86"/>
        <v>-18632.77</v>
      </c>
      <c r="Q383" s="142">
        <f t="shared" si="94"/>
        <v>193.43</v>
      </c>
      <c r="R383" s="43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9"/>
      <c r="DD383" s="9"/>
      <c r="DE383" s="9"/>
      <c r="DF383" s="9"/>
      <c r="DG383" s="9"/>
      <c r="DH383" s="9"/>
      <c r="DI383" s="9"/>
      <c r="DJ383" s="9"/>
      <c r="DK383" s="9"/>
      <c r="DL383" s="9"/>
      <c r="DM383" s="9"/>
      <c r="DN383" s="9"/>
      <c r="DO383" s="9"/>
      <c r="DP383" s="9"/>
      <c r="DQ383" s="9"/>
      <c r="DR383" s="9"/>
      <c r="DS383" s="9"/>
      <c r="DT383" s="9"/>
      <c r="DU383" s="9"/>
      <c r="DV383" s="9"/>
      <c r="DW383" s="9"/>
      <c r="DX383" s="9"/>
      <c r="DY383" s="9"/>
      <c r="DZ383" s="9"/>
      <c r="EA383" s="9"/>
      <c r="EB383" s="9"/>
      <c r="EC383" s="9"/>
      <c r="ED383" s="9"/>
      <c r="EE383" s="9"/>
      <c r="EF383" s="9"/>
      <c r="EG383" s="9"/>
      <c r="EH383" s="9"/>
      <c r="EI383" s="9"/>
      <c r="EJ383" s="9"/>
      <c r="EK383" s="9"/>
      <c r="EL383" s="9"/>
      <c r="EM383" s="9"/>
      <c r="EN383" s="9"/>
      <c r="EO383" s="9"/>
      <c r="EP383" s="9"/>
      <c r="EQ383" s="9"/>
      <c r="ER383" s="9"/>
      <c r="ES383" s="9"/>
      <c r="ET383" s="9"/>
      <c r="EU383" s="9"/>
      <c r="EV383" s="9"/>
      <c r="EW383" s="9"/>
      <c r="EX383" s="9"/>
    </row>
    <row r="384" spans="1:154" ht="20.25" x14ac:dyDescent="0.2">
      <c r="A384" s="88"/>
      <c r="B384" s="89"/>
      <c r="C384" s="89" t="s">
        <v>43</v>
      </c>
      <c r="D384" s="89"/>
      <c r="E384" s="89"/>
      <c r="F384" s="89"/>
      <c r="G384" s="138" t="s">
        <v>200</v>
      </c>
      <c r="H384" s="139">
        <f>H262-H379-H380-H383</f>
        <v>812800</v>
      </c>
      <c r="I384" s="139">
        <f>I262-I379-I380-I383</f>
        <v>778199.41999999946</v>
      </c>
      <c r="J384" s="143">
        <f t="shared" si="80"/>
        <v>34600.58000000054</v>
      </c>
      <c r="K384" s="140">
        <f t="shared" si="93"/>
        <v>95.74</v>
      </c>
      <c r="L384" s="139">
        <f>L262-L379-L380-L383</f>
        <v>0</v>
      </c>
      <c r="M384" s="139">
        <f>M262-M379-M380-M383</f>
        <v>404105.02</v>
      </c>
      <c r="N384" s="139">
        <f>N262-N379-N380-N383</f>
        <v>374094.39999999991</v>
      </c>
      <c r="O384" s="139">
        <f>O262-O379-O380-O383</f>
        <v>778199.41999999946</v>
      </c>
      <c r="P384" s="141">
        <f t="shared" si="86"/>
        <v>-778199.41999999946</v>
      </c>
      <c r="Q384" s="142">
        <f t="shared" si="94"/>
        <v>208.02</v>
      </c>
      <c r="R384" s="43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9"/>
      <c r="DD384" s="9"/>
      <c r="DE384" s="9"/>
      <c r="DF384" s="9"/>
      <c r="DG384" s="9"/>
      <c r="DH384" s="9"/>
      <c r="DI384" s="9"/>
      <c r="DJ384" s="9"/>
      <c r="DK384" s="9"/>
      <c r="DL384" s="9"/>
      <c r="DM384" s="9"/>
      <c r="DN384" s="9"/>
      <c r="DO384" s="9"/>
      <c r="DP384" s="9"/>
      <c r="DQ384" s="9"/>
      <c r="DR384" s="9"/>
      <c r="DS384" s="9"/>
      <c r="DT384" s="9"/>
      <c r="DU384" s="9"/>
      <c r="DV384" s="9"/>
      <c r="DW384" s="9"/>
      <c r="DX384" s="9"/>
      <c r="DY384" s="9"/>
      <c r="DZ384" s="9"/>
      <c r="EA384" s="9"/>
      <c r="EB384" s="9"/>
      <c r="EC384" s="9"/>
      <c r="ED384" s="9"/>
      <c r="EE384" s="9"/>
      <c r="EF384" s="9"/>
      <c r="EG384" s="9"/>
      <c r="EH384" s="9"/>
      <c r="EI384" s="9"/>
      <c r="EJ384" s="9"/>
      <c r="EK384" s="9"/>
      <c r="EL384" s="9"/>
      <c r="EM384" s="9"/>
      <c r="EN384" s="9"/>
      <c r="EO384" s="9"/>
      <c r="EP384" s="9"/>
      <c r="EQ384" s="9"/>
      <c r="ER384" s="9"/>
      <c r="ES384" s="9"/>
      <c r="ET384" s="9"/>
      <c r="EU384" s="9"/>
      <c r="EV384" s="9"/>
      <c r="EW384" s="9"/>
      <c r="EX384" s="9"/>
    </row>
    <row r="385" spans="1:154" ht="20.25" x14ac:dyDescent="0.2">
      <c r="A385" s="88" t="s">
        <v>201</v>
      </c>
      <c r="B385" s="89" t="s">
        <v>103</v>
      </c>
      <c r="C385" s="89"/>
      <c r="D385" s="89"/>
      <c r="E385" s="89"/>
      <c r="F385" s="89"/>
      <c r="G385" s="138" t="s">
        <v>202</v>
      </c>
      <c r="H385" s="139">
        <f>H387</f>
        <v>417300</v>
      </c>
      <c r="I385" s="139">
        <f>I387</f>
        <v>377057</v>
      </c>
      <c r="J385" s="143">
        <f t="shared" si="80"/>
        <v>40243</v>
      </c>
      <c r="K385" s="140">
        <f t="shared" si="93"/>
        <v>90.36</v>
      </c>
      <c r="L385" s="139">
        <f>L387</f>
        <v>0</v>
      </c>
      <c r="M385" s="139">
        <f>M387</f>
        <v>188061</v>
      </c>
      <c r="N385" s="139">
        <f>N387</f>
        <v>188996</v>
      </c>
      <c r="O385" s="139">
        <f>O387</f>
        <v>377057</v>
      </c>
      <c r="P385" s="141">
        <f t="shared" si="86"/>
        <v>-377057</v>
      </c>
      <c r="Q385" s="142">
        <f t="shared" si="94"/>
        <v>199.51</v>
      </c>
      <c r="R385" s="43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9"/>
      <c r="DD385" s="9"/>
      <c r="DE385" s="9"/>
      <c r="DF385" s="9"/>
      <c r="DG385" s="9"/>
      <c r="DH385" s="9"/>
      <c r="DI385" s="9"/>
      <c r="DJ385" s="9"/>
      <c r="DK385" s="9"/>
      <c r="DL385" s="9"/>
      <c r="DM385" s="9"/>
      <c r="DN385" s="9"/>
      <c r="DO385" s="9"/>
      <c r="DP385" s="9"/>
      <c r="DQ385" s="9"/>
      <c r="DR385" s="9"/>
      <c r="DS385" s="9"/>
      <c r="DT385" s="9"/>
      <c r="DU385" s="9"/>
      <c r="DV385" s="9"/>
      <c r="DW385" s="9"/>
      <c r="DX385" s="9"/>
      <c r="DY385" s="9"/>
      <c r="DZ385" s="9"/>
      <c r="EA385" s="9"/>
      <c r="EB385" s="9"/>
      <c r="EC385" s="9"/>
      <c r="ED385" s="9"/>
      <c r="EE385" s="9"/>
      <c r="EF385" s="9"/>
      <c r="EG385" s="9"/>
      <c r="EH385" s="9"/>
      <c r="EI385" s="9"/>
      <c r="EJ385" s="9"/>
      <c r="EK385" s="9"/>
      <c r="EL385" s="9"/>
      <c r="EM385" s="9"/>
      <c r="EN385" s="9"/>
      <c r="EO385" s="9"/>
      <c r="EP385" s="9"/>
      <c r="EQ385" s="9"/>
      <c r="ER385" s="9"/>
      <c r="ES385" s="9"/>
      <c r="ET385" s="9"/>
      <c r="EU385" s="9"/>
      <c r="EV385" s="9"/>
      <c r="EW385" s="9"/>
      <c r="EX385" s="9"/>
    </row>
    <row r="386" spans="1:154" ht="81" x14ac:dyDescent="0.2">
      <c r="A386" s="88"/>
      <c r="B386" s="89"/>
      <c r="C386" s="89"/>
      <c r="D386" s="89" t="s">
        <v>81</v>
      </c>
      <c r="E386" s="89"/>
      <c r="F386" s="89"/>
      <c r="G386" s="138" t="s">
        <v>203</v>
      </c>
      <c r="H386" s="139">
        <f>H448</f>
        <v>0</v>
      </c>
      <c r="I386" s="139">
        <f>I448</f>
        <v>0</v>
      </c>
      <c r="J386" s="143">
        <f t="shared" si="80"/>
        <v>0</v>
      </c>
      <c r="K386" s="180"/>
      <c r="L386" s="139">
        <f>L448</f>
        <v>0</v>
      </c>
      <c r="M386" s="163">
        <f>M448</f>
        <v>0</v>
      </c>
      <c r="N386" s="139">
        <f>N448</f>
        <v>0</v>
      </c>
      <c r="O386" s="141">
        <f>O448</f>
        <v>0</v>
      </c>
      <c r="P386" s="141">
        <f t="shared" si="86"/>
        <v>0</v>
      </c>
      <c r="Q386" s="142"/>
      <c r="R386" s="43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9"/>
      <c r="DD386" s="9"/>
      <c r="DE386" s="9"/>
      <c r="DF386" s="9"/>
      <c r="DG386" s="9"/>
      <c r="DH386" s="9"/>
      <c r="DI386" s="9"/>
      <c r="DJ386" s="9"/>
      <c r="DK386" s="9"/>
      <c r="DL386" s="9"/>
      <c r="DM386" s="9"/>
      <c r="DN386" s="9"/>
      <c r="DO386" s="9"/>
      <c r="DP386" s="9"/>
      <c r="DQ386" s="9"/>
      <c r="DR386" s="9"/>
      <c r="DS386" s="9"/>
      <c r="DT386" s="9"/>
      <c r="DU386" s="9"/>
      <c r="DV386" s="9"/>
      <c r="DW386" s="9"/>
      <c r="DX386" s="9"/>
      <c r="DY386" s="9"/>
      <c r="DZ386" s="9"/>
      <c r="EA386" s="9"/>
      <c r="EB386" s="9"/>
      <c r="EC386" s="9"/>
      <c r="ED386" s="9"/>
      <c r="EE386" s="9"/>
      <c r="EF386" s="9"/>
      <c r="EG386" s="9"/>
      <c r="EH386" s="9"/>
      <c r="EI386" s="9"/>
      <c r="EJ386" s="9"/>
      <c r="EK386" s="9"/>
      <c r="EL386" s="9"/>
      <c r="EM386" s="9"/>
      <c r="EN386" s="9"/>
      <c r="EO386" s="9"/>
      <c r="EP386" s="9"/>
      <c r="EQ386" s="9"/>
      <c r="ER386" s="9"/>
      <c r="ES386" s="9"/>
      <c r="ET386" s="9"/>
      <c r="EU386" s="9"/>
      <c r="EV386" s="9"/>
      <c r="EW386" s="9"/>
      <c r="EX386" s="9"/>
    </row>
    <row r="387" spans="1:154" s="18" customFormat="1" ht="40.5" x14ac:dyDescent="0.25">
      <c r="A387" s="214" t="s">
        <v>204</v>
      </c>
      <c r="B387" s="215"/>
      <c r="C387" s="215"/>
      <c r="D387" s="215"/>
      <c r="E387" s="215"/>
      <c r="F387" s="215"/>
      <c r="G387" s="157" t="s">
        <v>205</v>
      </c>
      <c r="H387" s="158">
        <f>+H388+H451</f>
        <v>417300</v>
      </c>
      <c r="I387" s="158">
        <f>+I388+I451</f>
        <v>377057</v>
      </c>
      <c r="J387" s="158">
        <f>+J388</f>
        <v>39945</v>
      </c>
      <c r="K387" s="185">
        <f t="shared" ref="K387:K420" si="95">ROUND(I387/H387*100,2)</f>
        <v>90.36</v>
      </c>
      <c r="L387" s="158">
        <f>+L388+L451</f>
        <v>0</v>
      </c>
      <c r="M387" s="160">
        <f>+M388+M451</f>
        <v>188061</v>
      </c>
      <c r="N387" s="158">
        <f>+N388+N451</f>
        <v>188996</v>
      </c>
      <c r="O387" s="161">
        <f>+O388+O451</f>
        <v>377057</v>
      </c>
      <c r="P387" s="161">
        <f t="shared" si="86"/>
        <v>-377057</v>
      </c>
      <c r="Q387" s="162" t="e">
        <f t="shared" si="89"/>
        <v>#DIV/0!</v>
      </c>
      <c r="R387" s="43"/>
      <c r="S387" s="25"/>
      <c r="T387" s="25"/>
      <c r="U387" s="25"/>
      <c r="V387" s="25"/>
      <c r="W387" s="25"/>
      <c r="X387" s="14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  <c r="AO387" s="25"/>
      <c r="AP387" s="25"/>
      <c r="AQ387" s="25"/>
      <c r="AR387" s="25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17"/>
      <c r="BR387" s="17"/>
      <c r="BS387" s="17"/>
      <c r="BT387" s="17"/>
      <c r="BU387" s="17"/>
      <c r="BV387" s="17"/>
      <c r="BW387" s="17"/>
      <c r="BX387" s="17"/>
      <c r="BY387" s="17"/>
      <c r="BZ387" s="17"/>
      <c r="CA387" s="17"/>
      <c r="CB387" s="17"/>
      <c r="CC387" s="17"/>
      <c r="CD387" s="17"/>
      <c r="CE387" s="17"/>
      <c r="CF387" s="17"/>
      <c r="CG387" s="17"/>
      <c r="CH387" s="17"/>
      <c r="CI387" s="17"/>
      <c r="CJ387" s="17"/>
      <c r="CK387" s="17"/>
      <c r="CL387" s="17"/>
      <c r="CM387" s="17"/>
      <c r="CN387" s="17"/>
      <c r="CO387" s="17"/>
      <c r="CP387" s="17"/>
      <c r="CQ387" s="17"/>
      <c r="CR387" s="17"/>
      <c r="CS387" s="17"/>
      <c r="CT387" s="17"/>
      <c r="CU387" s="17"/>
      <c r="CV387" s="17"/>
      <c r="CW387" s="17"/>
      <c r="CX387" s="17"/>
      <c r="CY387" s="17"/>
      <c r="CZ387" s="17"/>
      <c r="DA387" s="17"/>
      <c r="DB387" s="17"/>
      <c r="DC387" s="17"/>
      <c r="DD387" s="17"/>
      <c r="DE387" s="17"/>
      <c r="DF387" s="17"/>
      <c r="DG387" s="17"/>
      <c r="DH387" s="17"/>
      <c r="DI387" s="17"/>
      <c r="DJ387" s="17"/>
      <c r="DK387" s="17"/>
      <c r="DL387" s="17"/>
      <c r="DM387" s="17"/>
      <c r="DN387" s="17"/>
      <c r="DO387" s="17"/>
      <c r="DP387" s="17"/>
      <c r="DQ387" s="17"/>
      <c r="DR387" s="17"/>
      <c r="DS387" s="17"/>
      <c r="DT387" s="17"/>
      <c r="DU387" s="17"/>
      <c r="DV387" s="17"/>
      <c r="DW387" s="17"/>
      <c r="DX387" s="17"/>
      <c r="DY387" s="17"/>
      <c r="DZ387" s="17"/>
      <c r="EA387" s="17"/>
      <c r="EB387" s="17"/>
      <c r="EC387" s="17"/>
      <c r="ED387" s="17"/>
      <c r="EE387" s="17"/>
      <c r="EF387" s="17"/>
      <c r="EG387" s="17"/>
      <c r="EH387" s="17"/>
      <c r="EI387" s="17"/>
      <c r="EJ387" s="17"/>
      <c r="EK387" s="17"/>
      <c r="EL387" s="17"/>
      <c r="EM387" s="17"/>
      <c r="EN387" s="17"/>
      <c r="EO387" s="17"/>
      <c r="EP387" s="17"/>
      <c r="EQ387" s="17"/>
      <c r="ER387" s="17"/>
      <c r="ES387" s="17"/>
      <c r="ET387" s="17"/>
      <c r="EU387" s="17"/>
      <c r="EV387" s="17"/>
      <c r="EW387" s="17"/>
      <c r="EX387" s="17"/>
    </row>
    <row r="388" spans="1:154" ht="20.25" x14ac:dyDescent="0.2">
      <c r="A388" s="88"/>
      <c r="B388" s="89"/>
      <c r="C388" s="89"/>
      <c r="D388" s="89" t="s">
        <v>32</v>
      </c>
      <c r="E388" s="89"/>
      <c r="F388" s="89"/>
      <c r="G388" s="138" t="s">
        <v>62</v>
      </c>
      <c r="H388" s="139">
        <f>H389+H392+H395+H398+H404+H418</f>
        <v>417300</v>
      </c>
      <c r="I388" s="139">
        <f>I389+I392+I395+I398+I404+I418</f>
        <v>377355</v>
      </c>
      <c r="J388" s="139">
        <f>J389+J392+J395+J398+J404+J418</f>
        <v>39945</v>
      </c>
      <c r="K388" s="180">
        <f t="shared" si="95"/>
        <v>90.43</v>
      </c>
      <c r="L388" s="139">
        <f>L389+L392+L395+L398+L404+L418</f>
        <v>0</v>
      </c>
      <c r="M388" s="121">
        <f>M389+M392+M395+M398+M404+M418</f>
        <v>188111</v>
      </c>
      <c r="N388" s="139">
        <f>N389+N392+N395+N398+N404+N418</f>
        <v>189244</v>
      </c>
      <c r="O388" s="141">
        <f>O389+O392+O395+O398+O404+O418</f>
        <v>377355</v>
      </c>
      <c r="P388" s="141">
        <f t="shared" si="86"/>
        <v>-377355</v>
      </c>
      <c r="Q388" s="142" t="e">
        <f t="shared" si="89"/>
        <v>#DIV/0!</v>
      </c>
      <c r="R388" s="43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9"/>
      <c r="DD388" s="9"/>
      <c r="DE388" s="9"/>
      <c r="DF388" s="9"/>
      <c r="DG388" s="9"/>
      <c r="DH388" s="9"/>
      <c r="DI388" s="9"/>
      <c r="DJ388" s="9"/>
      <c r="DK388" s="9"/>
      <c r="DL388" s="9"/>
      <c r="DM388" s="9"/>
      <c r="DN388" s="9"/>
      <c r="DO388" s="9"/>
      <c r="DP388" s="9"/>
      <c r="DQ388" s="9"/>
      <c r="DR388" s="9"/>
      <c r="DS388" s="9"/>
      <c r="DT388" s="9"/>
      <c r="DU388" s="9"/>
      <c r="DV388" s="9"/>
      <c r="DW388" s="9"/>
      <c r="DX388" s="9"/>
      <c r="DY388" s="9"/>
      <c r="DZ388" s="9"/>
      <c r="EA388" s="9"/>
      <c r="EB388" s="9"/>
      <c r="EC388" s="9"/>
      <c r="ED388" s="9"/>
      <c r="EE388" s="9"/>
      <c r="EF388" s="9"/>
      <c r="EG388" s="9"/>
      <c r="EH388" s="9"/>
      <c r="EI388" s="9"/>
      <c r="EJ388" s="9"/>
      <c r="EK388" s="9"/>
      <c r="EL388" s="9"/>
      <c r="EM388" s="9"/>
      <c r="EN388" s="9"/>
      <c r="EO388" s="9"/>
      <c r="EP388" s="9"/>
      <c r="EQ388" s="9"/>
      <c r="ER388" s="9"/>
      <c r="ES388" s="9"/>
      <c r="ET388" s="9"/>
      <c r="EU388" s="9"/>
      <c r="EV388" s="9"/>
      <c r="EW388" s="9"/>
      <c r="EX388" s="9"/>
    </row>
    <row r="389" spans="1:154" ht="20.25" x14ac:dyDescent="0.2">
      <c r="A389" s="88"/>
      <c r="B389" s="89"/>
      <c r="C389" s="89"/>
      <c r="D389" s="89" t="s">
        <v>89</v>
      </c>
      <c r="E389" s="89"/>
      <c r="F389" s="89"/>
      <c r="G389" s="138" t="s">
        <v>66</v>
      </c>
      <c r="H389" s="139">
        <f>H390</f>
        <v>0</v>
      </c>
      <c r="I389" s="139">
        <f>I390</f>
        <v>0</v>
      </c>
      <c r="J389" s="139">
        <f t="shared" ref="J389:J390" si="96">J390</f>
        <v>0</v>
      </c>
      <c r="K389" s="180" t="e">
        <f t="shared" si="95"/>
        <v>#DIV/0!</v>
      </c>
      <c r="L389" s="139">
        <f t="shared" ref="L389:O390" si="97">L390</f>
        <v>0</v>
      </c>
      <c r="M389" s="121">
        <f t="shared" si="97"/>
        <v>0</v>
      </c>
      <c r="N389" s="139">
        <f t="shared" si="97"/>
        <v>0</v>
      </c>
      <c r="O389" s="206">
        <f t="shared" si="97"/>
        <v>0</v>
      </c>
      <c r="P389" s="141">
        <f t="shared" si="86"/>
        <v>0</v>
      </c>
      <c r="Q389" s="142" t="e">
        <f t="shared" si="89"/>
        <v>#DIV/0!</v>
      </c>
      <c r="R389" s="43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9"/>
      <c r="DD389" s="9"/>
      <c r="DE389" s="9"/>
      <c r="DF389" s="9"/>
      <c r="DG389" s="9"/>
      <c r="DH389" s="9"/>
      <c r="DI389" s="9"/>
      <c r="DJ389" s="9"/>
      <c r="DK389" s="9"/>
      <c r="DL389" s="9"/>
      <c r="DM389" s="9"/>
      <c r="DN389" s="9"/>
      <c r="DO389" s="9"/>
      <c r="DP389" s="9"/>
      <c r="DQ389" s="9"/>
      <c r="DR389" s="9"/>
      <c r="DS389" s="9"/>
      <c r="DT389" s="9"/>
      <c r="DU389" s="9"/>
      <c r="DV389" s="9"/>
      <c r="DW389" s="9"/>
      <c r="DX389" s="9"/>
      <c r="DY389" s="9"/>
      <c r="DZ389" s="9"/>
      <c r="EA389" s="9"/>
      <c r="EB389" s="9"/>
      <c r="EC389" s="9"/>
      <c r="ED389" s="9"/>
      <c r="EE389" s="9"/>
      <c r="EF389" s="9"/>
      <c r="EG389" s="9"/>
      <c r="EH389" s="9"/>
      <c r="EI389" s="9"/>
      <c r="EJ389" s="9"/>
      <c r="EK389" s="9"/>
      <c r="EL389" s="9"/>
      <c r="EM389" s="9"/>
      <c r="EN389" s="9"/>
      <c r="EO389" s="9"/>
      <c r="EP389" s="9"/>
      <c r="EQ389" s="9"/>
      <c r="ER389" s="9"/>
      <c r="ES389" s="9"/>
      <c r="ET389" s="9"/>
      <c r="EU389" s="9"/>
      <c r="EV389" s="9"/>
      <c r="EW389" s="9"/>
      <c r="EX389" s="9"/>
    </row>
    <row r="390" spans="1:154" ht="20.25" x14ac:dyDescent="0.2">
      <c r="A390" s="88"/>
      <c r="B390" s="89"/>
      <c r="C390" s="89"/>
      <c r="D390" s="89"/>
      <c r="E390" s="89" t="s">
        <v>90</v>
      </c>
      <c r="F390" s="89"/>
      <c r="G390" s="101" t="s">
        <v>181</v>
      </c>
      <c r="H390" s="139">
        <f>H391</f>
        <v>0</v>
      </c>
      <c r="I390" s="139">
        <f>I391</f>
        <v>0</v>
      </c>
      <c r="J390" s="139">
        <f t="shared" si="96"/>
        <v>0</v>
      </c>
      <c r="K390" s="180" t="e">
        <f t="shared" si="95"/>
        <v>#DIV/0!</v>
      </c>
      <c r="L390" s="139">
        <f t="shared" si="97"/>
        <v>0</v>
      </c>
      <c r="M390" s="121">
        <f t="shared" si="97"/>
        <v>0</v>
      </c>
      <c r="N390" s="139">
        <f t="shared" si="97"/>
        <v>0</v>
      </c>
      <c r="O390" s="141">
        <f t="shared" si="97"/>
        <v>0</v>
      </c>
      <c r="P390" s="141">
        <f t="shared" si="86"/>
        <v>0</v>
      </c>
      <c r="Q390" s="142" t="e">
        <f t="shared" si="89"/>
        <v>#DIV/0!</v>
      </c>
      <c r="R390" s="43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9"/>
      <c r="DD390" s="9"/>
      <c r="DE390" s="9"/>
      <c r="DF390" s="9"/>
      <c r="DG390" s="9"/>
      <c r="DH390" s="9"/>
      <c r="DI390" s="9"/>
      <c r="DJ390" s="9"/>
      <c r="DK390" s="9"/>
      <c r="DL390" s="9"/>
      <c r="DM390" s="9"/>
      <c r="DN390" s="9"/>
      <c r="DO390" s="9"/>
      <c r="DP390" s="9"/>
      <c r="DQ390" s="9"/>
      <c r="DR390" s="9"/>
      <c r="DS390" s="9"/>
      <c r="DT390" s="9"/>
      <c r="DU390" s="9"/>
      <c r="DV390" s="9"/>
      <c r="DW390" s="9"/>
      <c r="DX390" s="9"/>
      <c r="DY390" s="9"/>
      <c r="DZ390" s="9"/>
      <c r="EA390" s="9"/>
      <c r="EB390" s="9"/>
      <c r="EC390" s="9"/>
      <c r="ED390" s="9"/>
      <c r="EE390" s="9"/>
      <c r="EF390" s="9"/>
      <c r="EG390" s="9"/>
      <c r="EH390" s="9"/>
      <c r="EI390" s="9"/>
      <c r="EJ390" s="9"/>
      <c r="EK390" s="9"/>
      <c r="EL390" s="9"/>
      <c r="EM390" s="9"/>
      <c r="EN390" s="9"/>
      <c r="EO390" s="9"/>
      <c r="EP390" s="9"/>
      <c r="EQ390" s="9"/>
      <c r="ER390" s="9"/>
      <c r="ES390" s="9"/>
      <c r="ET390" s="9"/>
      <c r="EU390" s="9"/>
      <c r="EV390" s="9"/>
      <c r="EW390" s="9"/>
      <c r="EX390" s="9"/>
    </row>
    <row r="391" spans="1:154" ht="20.25" x14ac:dyDescent="0.2">
      <c r="A391" s="100"/>
      <c r="B391" s="99"/>
      <c r="C391" s="99"/>
      <c r="D391" s="99"/>
      <c r="E391" s="99"/>
      <c r="F391" s="99" t="s">
        <v>90</v>
      </c>
      <c r="G391" s="103" t="s">
        <v>154</v>
      </c>
      <c r="H391" s="143">
        <v>0</v>
      </c>
      <c r="I391" s="143">
        <f>O391</f>
        <v>0</v>
      </c>
      <c r="J391" s="143">
        <f t="shared" ref="J391:J446" si="98">H391-I391</f>
        <v>0</v>
      </c>
      <c r="K391" s="180" t="e">
        <f t="shared" si="95"/>
        <v>#DIV/0!</v>
      </c>
      <c r="L391" s="143"/>
      <c r="M391" s="144"/>
      <c r="N391" s="143">
        <v>0</v>
      </c>
      <c r="O391" s="145">
        <f t="shared" ref="O391" si="99">M391+N391</f>
        <v>0</v>
      </c>
      <c r="P391" s="145">
        <f t="shared" si="86"/>
        <v>0</v>
      </c>
      <c r="Q391" s="142" t="e">
        <f t="shared" si="89"/>
        <v>#DIV/0!</v>
      </c>
      <c r="R391" s="43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9"/>
      <c r="DD391" s="9"/>
      <c r="DE391" s="9"/>
      <c r="DF391" s="9"/>
      <c r="DG391" s="9"/>
      <c r="DH391" s="9"/>
      <c r="DI391" s="9"/>
      <c r="DJ391" s="9"/>
      <c r="DK391" s="9"/>
      <c r="DL391" s="9"/>
      <c r="DM391" s="9"/>
      <c r="DN391" s="9"/>
      <c r="DO391" s="9"/>
      <c r="DP391" s="9"/>
      <c r="DQ391" s="9"/>
      <c r="DR391" s="9"/>
      <c r="DS391" s="9"/>
      <c r="DT391" s="9"/>
      <c r="DU391" s="9"/>
      <c r="DV391" s="9"/>
      <c r="DW391" s="9"/>
      <c r="DX391" s="9"/>
      <c r="DY391" s="9"/>
      <c r="DZ391" s="9"/>
      <c r="EA391" s="9"/>
      <c r="EB391" s="9"/>
      <c r="EC391" s="9"/>
      <c r="ED391" s="9"/>
      <c r="EE391" s="9"/>
      <c r="EF391" s="9"/>
      <c r="EG391" s="9"/>
      <c r="EH391" s="9"/>
      <c r="EI391" s="9"/>
      <c r="EJ391" s="9"/>
      <c r="EK391" s="9"/>
      <c r="EL391" s="9"/>
      <c r="EM391" s="9"/>
      <c r="EN391" s="9"/>
      <c r="EO391" s="9"/>
      <c r="EP391" s="9"/>
      <c r="EQ391" s="9"/>
      <c r="ER391" s="9"/>
      <c r="ES391" s="9"/>
      <c r="ET391" s="9"/>
      <c r="EU391" s="9"/>
      <c r="EV391" s="9"/>
      <c r="EW391" s="9"/>
      <c r="EX391" s="9"/>
    </row>
    <row r="392" spans="1:154" ht="20.25" hidden="1" x14ac:dyDescent="0.2">
      <c r="A392" s="88"/>
      <c r="B392" s="89"/>
      <c r="C392" s="89"/>
      <c r="D392" s="89" t="s">
        <v>91</v>
      </c>
      <c r="E392" s="89"/>
      <c r="F392" s="89"/>
      <c r="G392" s="138" t="s">
        <v>70</v>
      </c>
      <c r="H392" s="139">
        <f>H393+H394</f>
        <v>0</v>
      </c>
      <c r="I392" s="139">
        <f>I393+I394</f>
        <v>0</v>
      </c>
      <c r="J392" s="143">
        <f t="shared" si="98"/>
        <v>0</v>
      </c>
      <c r="K392" s="180" t="e">
        <f t="shared" si="95"/>
        <v>#DIV/0!</v>
      </c>
      <c r="L392" s="139">
        <f>L393+L394</f>
        <v>0</v>
      </c>
      <c r="M392" s="121">
        <f>M393+M394</f>
        <v>0</v>
      </c>
      <c r="N392" s="139">
        <f>N393+N394</f>
        <v>0</v>
      </c>
      <c r="O392" s="141">
        <f>O393+O394</f>
        <v>0</v>
      </c>
      <c r="P392" s="141">
        <f t="shared" si="86"/>
        <v>0</v>
      </c>
      <c r="Q392" s="142" t="e">
        <f t="shared" si="89"/>
        <v>#DIV/0!</v>
      </c>
      <c r="R392" s="43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9"/>
      <c r="DD392" s="9"/>
      <c r="DE392" s="9"/>
      <c r="DF392" s="9"/>
      <c r="DG392" s="9"/>
      <c r="DH392" s="9"/>
      <c r="DI392" s="9"/>
      <c r="DJ392" s="9"/>
      <c r="DK392" s="9"/>
      <c r="DL392" s="9"/>
      <c r="DM392" s="9"/>
      <c r="DN392" s="9"/>
      <c r="DO392" s="9"/>
      <c r="DP392" s="9"/>
      <c r="DQ392" s="9"/>
      <c r="DR392" s="9"/>
      <c r="DS392" s="9"/>
      <c r="DT392" s="9"/>
      <c r="DU392" s="9"/>
      <c r="DV392" s="9"/>
      <c r="DW392" s="9"/>
      <c r="DX392" s="9"/>
      <c r="DY392" s="9"/>
      <c r="DZ392" s="9"/>
      <c r="EA392" s="9"/>
      <c r="EB392" s="9"/>
      <c r="EC392" s="9"/>
      <c r="ED392" s="9"/>
      <c r="EE392" s="9"/>
      <c r="EF392" s="9"/>
      <c r="EG392" s="9"/>
      <c r="EH392" s="9"/>
      <c r="EI392" s="9"/>
      <c r="EJ392" s="9"/>
      <c r="EK392" s="9"/>
      <c r="EL392" s="9"/>
      <c r="EM392" s="9"/>
      <c r="EN392" s="9"/>
      <c r="EO392" s="9"/>
      <c r="EP392" s="9"/>
      <c r="EQ392" s="9"/>
      <c r="ER392" s="9"/>
      <c r="ES392" s="9"/>
      <c r="ET392" s="9"/>
      <c r="EU392" s="9"/>
      <c r="EV392" s="9"/>
      <c r="EW392" s="9"/>
      <c r="EX392" s="9"/>
    </row>
    <row r="393" spans="1:154" ht="20.25" hidden="1" x14ac:dyDescent="0.2">
      <c r="A393" s="100"/>
      <c r="B393" s="99"/>
      <c r="C393" s="99"/>
      <c r="D393" s="99"/>
      <c r="E393" s="99" t="s">
        <v>38</v>
      </c>
      <c r="F393" s="99"/>
      <c r="G393" s="103" t="s">
        <v>338</v>
      </c>
      <c r="H393" s="143"/>
      <c r="I393" s="143"/>
      <c r="J393" s="143">
        <f t="shared" si="98"/>
        <v>0</v>
      </c>
      <c r="K393" s="180" t="e">
        <f t="shared" si="95"/>
        <v>#DIV/0!</v>
      </c>
      <c r="L393" s="143"/>
      <c r="M393" s="144"/>
      <c r="N393" s="143"/>
      <c r="O393" s="145">
        <f t="shared" ref="O393:O394" si="100">M393+N393</f>
        <v>0</v>
      </c>
      <c r="P393" s="145">
        <f t="shared" si="86"/>
        <v>0</v>
      </c>
      <c r="Q393" s="142" t="e">
        <f t="shared" si="89"/>
        <v>#DIV/0!</v>
      </c>
      <c r="R393" s="43"/>
      <c r="S393" s="19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9"/>
      <c r="DD393" s="9"/>
      <c r="DE393" s="9"/>
      <c r="DF393" s="9"/>
      <c r="DG393" s="9"/>
      <c r="DH393" s="9"/>
      <c r="DI393" s="9"/>
      <c r="DJ393" s="9"/>
      <c r="DK393" s="9"/>
      <c r="DL393" s="9"/>
      <c r="DM393" s="9"/>
      <c r="DN393" s="9"/>
      <c r="DO393" s="9"/>
      <c r="DP393" s="9"/>
      <c r="DQ393" s="9"/>
      <c r="DR393" s="9"/>
      <c r="DS393" s="9"/>
      <c r="DT393" s="9"/>
      <c r="DU393" s="9"/>
      <c r="DV393" s="9"/>
      <c r="DW393" s="9"/>
      <c r="DX393" s="9"/>
      <c r="DY393" s="9"/>
      <c r="DZ393" s="9"/>
      <c r="EA393" s="9"/>
      <c r="EB393" s="9"/>
      <c r="EC393" s="9"/>
      <c r="ED393" s="9"/>
      <c r="EE393" s="9"/>
      <c r="EF393" s="9"/>
      <c r="EG393" s="9"/>
      <c r="EH393" s="9"/>
      <c r="EI393" s="9"/>
      <c r="EJ393" s="9"/>
      <c r="EK393" s="9"/>
      <c r="EL393" s="9"/>
      <c r="EM393" s="9"/>
      <c r="EN393" s="9"/>
      <c r="EO393" s="9"/>
      <c r="EP393" s="9"/>
      <c r="EQ393" s="9"/>
      <c r="ER393" s="9"/>
      <c r="ES393" s="9"/>
      <c r="ET393" s="9"/>
      <c r="EU393" s="9"/>
      <c r="EV393" s="9"/>
      <c r="EW393" s="9"/>
      <c r="EX393" s="9"/>
    </row>
    <row r="394" spans="1:154" ht="40.5" hidden="1" x14ac:dyDescent="0.2">
      <c r="A394" s="100"/>
      <c r="B394" s="99"/>
      <c r="C394" s="99"/>
      <c r="D394" s="99"/>
      <c r="E394" s="99">
        <v>10</v>
      </c>
      <c r="F394" s="99"/>
      <c r="G394" s="103" t="s">
        <v>337</v>
      </c>
      <c r="H394" s="143"/>
      <c r="I394" s="143"/>
      <c r="J394" s="143">
        <f t="shared" si="98"/>
        <v>0</v>
      </c>
      <c r="K394" s="180" t="e">
        <f t="shared" si="95"/>
        <v>#DIV/0!</v>
      </c>
      <c r="L394" s="143"/>
      <c r="M394" s="144"/>
      <c r="N394" s="143"/>
      <c r="O394" s="145">
        <f t="shared" si="100"/>
        <v>0</v>
      </c>
      <c r="P394" s="145">
        <f t="shared" si="86"/>
        <v>0</v>
      </c>
      <c r="Q394" s="142" t="e">
        <f t="shared" si="89"/>
        <v>#DIV/0!</v>
      </c>
      <c r="R394" s="43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9"/>
      <c r="DD394" s="9"/>
      <c r="DE394" s="9"/>
      <c r="DF394" s="9"/>
      <c r="DG394" s="9"/>
      <c r="DH394" s="9"/>
      <c r="DI394" s="9"/>
      <c r="DJ394" s="9"/>
      <c r="DK394" s="9"/>
      <c r="DL394" s="9"/>
      <c r="DM394" s="9"/>
      <c r="DN394" s="9"/>
      <c r="DO394" s="9"/>
      <c r="DP394" s="9"/>
      <c r="DQ394" s="9"/>
      <c r="DR394" s="9"/>
      <c r="DS394" s="9"/>
      <c r="DT394" s="9"/>
      <c r="DU394" s="9"/>
      <c r="DV394" s="9"/>
      <c r="DW394" s="9"/>
      <c r="DX394" s="9"/>
      <c r="DY394" s="9"/>
      <c r="DZ394" s="9"/>
      <c r="EA394" s="9"/>
      <c r="EB394" s="9"/>
      <c r="EC394" s="9"/>
      <c r="ED394" s="9"/>
      <c r="EE394" s="9"/>
      <c r="EF394" s="9"/>
      <c r="EG394" s="9"/>
      <c r="EH394" s="9"/>
      <c r="EI394" s="9"/>
      <c r="EJ394" s="9"/>
      <c r="EK394" s="9"/>
      <c r="EL394" s="9"/>
      <c r="EM394" s="9"/>
      <c r="EN394" s="9"/>
      <c r="EO394" s="9"/>
      <c r="EP394" s="9"/>
      <c r="EQ394" s="9"/>
      <c r="ER394" s="9"/>
      <c r="ES394" s="9"/>
      <c r="ET394" s="9"/>
      <c r="EU394" s="9"/>
      <c r="EV394" s="9"/>
      <c r="EW394" s="9"/>
      <c r="EX394" s="9"/>
    </row>
    <row r="395" spans="1:154" ht="40.5" hidden="1" x14ac:dyDescent="0.2">
      <c r="A395" s="88"/>
      <c r="B395" s="89"/>
      <c r="C395" s="89"/>
      <c r="D395" s="89">
        <v>51</v>
      </c>
      <c r="E395" s="89"/>
      <c r="F395" s="89"/>
      <c r="G395" s="138" t="s">
        <v>72</v>
      </c>
      <c r="H395" s="139">
        <f>H396</f>
        <v>0</v>
      </c>
      <c r="I395" s="139">
        <f>I396</f>
        <v>0</v>
      </c>
      <c r="J395" s="143">
        <f t="shared" si="98"/>
        <v>0</v>
      </c>
      <c r="K395" s="180" t="e">
        <f t="shared" si="95"/>
        <v>#DIV/0!</v>
      </c>
      <c r="L395" s="139">
        <f t="shared" ref="L395:O396" si="101">L396</f>
        <v>0</v>
      </c>
      <c r="M395" s="121">
        <f t="shared" si="101"/>
        <v>0</v>
      </c>
      <c r="N395" s="139">
        <f t="shared" si="101"/>
        <v>0</v>
      </c>
      <c r="O395" s="141">
        <f t="shared" si="101"/>
        <v>0</v>
      </c>
      <c r="P395" s="141">
        <f t="shared" si="86"/>
        <v>0</v>
      </c>
      <c r="Q395" s="142" t="e">
        <f t="shared" si="89"/>
        <v>#DIV/0!</v>
      </c>
      <c r="R395" s="43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9"/>
      <c r="DD395" s="9"/>
      <c r="DE395" s="9"/>
      <c r="DF395" s="9"/>
      <c r="DG395" s="9"/>
      <c r="DH395" s="9"/>
      <c r="DI395" s="9"/>
      <c r="DJ395" s="9"/>
      <c r="DK395" s="9"/>
      <c r="DL395" s="9"/>
      <c r="DM395" s="9"/>
      <c r="DN395" s="9"/>
      <c r="DO395" s="9"/>
      <c r="DP395" s="9"/>
      <c r="DQ395" s="9"/>
      <c r="DR395" s="9"/>
      <c r="DS395" s="9"/>
      <c r="DT395" s="9"/>
      <c r="DU395" s="9"/>
      <c r="DV395" s="9"/>
      <c r="DW395" s="9"/>
      <c r="DX395" s="9"/>
      <c r="DY395" s="9"/>
      <c r="DZ395" s="9"/>
      <c r="EA395" s="9"/>
      <c r="EB395" s="9"/>
      <c r="EC395" s="9"/>
      <c r="ED395" s="9"/>
      <c r="EE395" s="9"/>
      <c r="EF395" s="9"/>
      <c r="EG395" s="9"/>
      <c r="EH395" s="9"/>
      <c r="EI395" s="9"/>
      <c r="EJ395" s="9"/>
      <c r="EK395" s="9"/>
      <c r="EL395" s="9"/>
      <c r="EM395" s="9"/>
      <c r="EN395" s="9"/>
      <c r="EO395" s="9"/>
      <c r="EP395" s="9"/>
      <c r="EQ395" s="9"/>
      <c r="ER395" s="9"/>
      <c r="ES395" s="9"/>
      <c r="ET395" s="9"/>
      <c r="EU395" s="9"/>
      <c r="EV395" s="9"/>
      <c r="EW395" s="9"/>
      <c r="EX395" s="9"/>
    </row>
    <row r="396" spans="1:154" ht="20.25" hidden="1" x14ac:dyDescent="0.2">
      <c r="A396" s="88"/>
      <c r="B396" s="89"/>
      <c r="C396" s="89"/>
      <c r="D396" s="89"/>
      <c r="E396" s="89" t="s">
        <v>32</v>
      </c>
      <c r="F396" s="89"/>
      <c r="G396" s="101" t="s">
        <v>92</v>
      </c>
      <c r="H396" s="139">
        <f>H397</f>
        <v>0</v>
      </c>
      <c r="I396" s="139">
        <f>I397</f>
        <v>0</v>
      </c>
      <c r="J396" s="143">
        <f t="shared" si="98"/>
        <v>0</v>
      </c>
      <c r="K396" s="180" t="e">
        <f t="shared" si="95"/>
        <v>#DIV/0!</v>
      </c>
      <c r="L396" s="139">
        <f t="shared" si="101"/>
        <v>0</v>
      </c>
      <c r="M396" s="121">
        <f t="shared" si="101"/>
        <v>0</v>
      </c>
      <c r="N396" s="139">
        <f t="shared" si="101"/>
        <v>0</v>
      </c>
      <c r="O396" s="141">
        <f t="shared" si="101"/>
        <v>0</v>
      </c>
      <c r="P396" s="141">
        <f t="shared" si="86"/>
        <v>0</v>
      </c>
      <c r="Q396" s="142" t="e">
        <f t="shared" si="89"/>
        <v>#DIV/0!</v>
      </c>
      <c r="R396" s="43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9"/>
      <c r="DD396" s="9"/>
      <c r="DE396" s="9"/>
      <c r="DF396" s="9"/>
      <c r="DG396" s="9"/>
      <c r="DH396" s="9"/>
      <c r="DI396" s="9"/>
      <c r="DJ396" s="9"/>
      <c r="DK396" s="9"/>
      <c r="DL396" s="9"/>
      <c r="DM396" s="9"/>
      <c r="DN396" s="9"/>
      <c r="DO396" s="9"/>
      <c r="DP396" s="9"/>
      <c r="DQ396" s="9"/>
      <c r="DR396" s="9"/>
      <c r="DS396" s="9"/>
      <c r="DT396" s="9"/>
      <c r="DU396" s="9"/>
      <c r="DV396" s="9"/>
      <c r="DW396" s="9"/>
      <c r="DX396" s="9"/>
      <c r="DY396" s="9"/>
      <c r="DZ396" s="9"/>
      <c r="EA396" s="9"/>
      <c r="EB396" s="9"/>
      <c r="EC396" s="9"/>
      <c r="ED396" s="9"/>
      <c r="EE396" s="9"/>
      <c r="EF396" s="9"/>
      <c r="EG396" s="9"/>
      <c r="EH396" s="9"/>
      <c r="EI396" s="9"/>
      <c r="EJ396" s="9"/>
      <c r="EK396" s="9"/>
      <c r="EL396" s="9"/>
      <c r="EM396" s="9"/>
      <c r="EN396" s="9"/>
      <c r="EO396" s="9"/>
      <c r="EP396" s="9"/>
      <c r="EQ396" s="9"/>
      <c r="ER396" s="9"/>
      <c r="ES396" s="9"/>
      <c r="ET396" s="9"/>
      <c r="EU396" s="9"/>
      <c r="EV396" s="9"/>
      <c r="EW396" s="9"/>
      <c r="EX396" s="9"/>
    </row>
    <row r="397" spans="1:154" ht="81" hidden="1" x14ac:dyDescent="0.2">
      <c r="A397" s="100"/>
      <c r="B397" s="99"/>
      <c r="C397" s="99"/>
      <c r="D397" s="99"/>
      <c r="E397" s="99"/>
      <c r="F397" s="99">
        <v>18</v>
      </c>
      <c r="G397" s="103" t="s">
        <v>95</v>
      </c>
      <c r="H397" s="143"/>
      <c r="I397" s="143"/>
      <c r="J397" s="143">
        <f t="shared" si="98"/>
        <v>0</v>
      </c>
      <c r="K397" s="180" t="e">
        <f t="shared" si="95"/>
        <v>#DIV/0!</v>
      </c>
      <c r="L397" s="143"/>
      <c r="M397" s="144"/>
      <c r="N397" s="143"/>
      <c r="O397" s="145">
        <f t="shared" ref="O397" si="102">M397+N397</f>
        <v>0</v>
      </c>
      <c r="P397" s="145">
        <f t="shared" si="86"/>
        <v>0</v>
      </c>
      <c r="Q397" s="142" t="e">
        <f t="shared" si="89"/>
        <v>#DIV/0!</v>
      </c>
      <c r="R397" s="43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9"/>
      <c r="DD397" s="9"/>
      <c r="DE397" s="9"/>
      <c r="DF397" s="9"/>
      <c r="DG397" s="9"/>
      <c r="DH397" s="9"/>
      <c r="DI397" s="9"/>
      <c r="DJ397" s="9"/>
      <c r="DK397" s="9"/>
      <c r="DL397" s="9"/>
      <c r="DM397" s="9"/>
      <c r="DN397" s="9"/>
      <c r="DO397" s="9"/>
      <c r="DP397" s="9"/>
      <c r="DQ397" s="9"/>
      <c r="DR397" s="9"/>
      <c r="DS397" s="9"/>
      <c r="DT397" s="9"/>
      <c r="DU397" s="9"/>
      <c r="DV397" s="9"/>
      <c r="DW397" s="9"/>
      <c r="DX397" s="9"/>
      <c r="DY397" s="9"/>
      <c r="DZ397" s="9"/>
      <c r="EA397" s="9"/>
      <c r="EB397" s="9"/>
      <c r="EC397" s="9"/>
      <c r="ED397" s="9"/>
      <c r="EE397" s="9"/>
      <c r="EF397" s="9"/>
      <c r="EG397" s="9"/>
      <c r="EH397" s="9"/>
      <c r="EI397" s="9"/>
      <c r="EJ397" s="9"/>
      <c r="EK397" s="9"/>
      <c r="EL397" s="9"/>
      <c r="EM397" s="9"/>
      <c r="EN397" s="9"/>
      <c r="EO397" s="9"/>
      <c r="EP397" s="9"/>
      <c r="EQ397" s="9"/>
      <c r="ER397" s="9"/>
      <c r="ES397" s="9"/>
      <c r="ET397" s="9"/>
      <c r="EU397" s="9"/>
      <c r="EV397" s="9"/>
      <c r="EW397" s="9"/>
      <c r="EX397" s="9"/>
    </row>
    <row r="398" spans="1:154" ht="20.25" x14ac:dyDescent="0.2">
      <c r="A398" s="88"/>
      <c r="B398" s="89"/>
      <c r="C398" s="89"/>
      <c r="D398" s="89">
        <v>55</v>
      </c>
      <c r="E398" s="89"/>
      <c r="F398" s="89"/>
      <c r="G398" s="138" t="s">
        <v>336</v>
      </c>
      <c r="H398" s="139">
        <f>H399+H402</f>
        <v>0</v>
      </c>
      <c r="I398" s="139">
        <f>I399+I402</f>
        <v>0</v>
      </c>
      <c r="J398" s="143">
        <f t="shared" si="98"/>
        <v>0</v>
      </c>
      <c r="K398" s="180" t="e">
        <f t="shared" si="95"/>
        <v>#DIV/0!</v>
      </c>
      <c r="L398" s="139">
        <f>L399+L402</f>
        <v>0</v>
      </c>
      <c r="M398" s="121">
        <f>M399+M402</f>
        <v>0</v>
      </c>
      <c r="N398" s="139">
        <f>N399+N402</f>
        <v>0</v>
      </c>
      <c r="O398" s="141">
        <f>O399+O402</f>
        <v>0</v>
      </c>
      <c r="P398" s="141">
        <f t="shared" si="86"/>
        <v>0</v>
      </c>
      <c r="Q398" s="142" t="e">
        <f t="shared" si="89"/>
        <v>#DIV/0!</v>
      </c>
      <c r="R398" s="43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9"/>
      <c r="DD398" s="9"/>
      <c r="DE398" s="9"/>
      <c r="DF398" s="9"/>
      <c r="DG398" s="9"/>
      <c r="DH398" s="9"/>
      <c r="DI398" s="9"/>
      <c r="DJ398" s="9"/>
      <c r="DK398" s="9"/>
      <c r="DL398" s="9"/>
      <c r="DM398" s="9"/>
      <c r="DN398" s="9"/>
      <c r="DO398" s="9"/>
      <c r="DP398" s="9"/>
      <c r="DQ398" s="9"/>
      <c r="DR398" s="9"/>
      <c r="DS398" s="9"/>
      <c r="DT398" s="9"/>
      <c r="DU398" s="9"/>
      <c r="DV398" s="9"/>
      <c r="DW398" s="9"/>
      <c r="DX398" s="9"/>
      <c r="DY398" s="9"/>
      <c r="DZ398" s="9"/>
      <c r="EA398" s="9"/>
      <c r="EB398" s="9"/>
      <c r="EC398" s="9"/>
      <c r="ED398" s="9"/>
      <c r="EE398" s="9"/>
      <c r="EF398" s="9"/>
      <c r="EG398" s="9"/>
      <c r="EH398" s="9"/>
      <c r="EI398" s="9"/>
      <c r="EJ398" s="9"/>
      <c r="EK398" s="9"/>
      <c r="EL398" s="9"/>
      <c r="EM398" s="9"/>
      <c r="EN398" s="9"/>
      <c r="EO398" s="9"/>
      <c r="EP398" s="9"/>
      <c r="EQ398" s="9"/>
      <c r="ER398" s="9"/>
      <c r="ES398" s="9"/>
      <c r="ET398" s="9"/>
      <c r="EU398" s="9"/>
      <c r="EV398" s="9"/>
      <c r="EW398" s="9"/>
      <c r="EX398" s="9"/>
    </row>
    <row r="399" spans="1:154" ht="20.25" x14ac:dyDescent="0.2">
      <c r="A399" s="88"/>
      <c r="B399" s="89"/>
      <c r="C399" s="89"/>
      <c r="D399" s="89"/>
      <c r="E399" s="89" t="s">
        <v>32</v>
      </c>
      <c r="F399" s="89"/>
      <c r="G399" s="138" t="s">
        <v>335</v>
      </c>
      <c r="H399" s="139">
        <f>H400+H401</f>
        <v>0</v>
      </c>
      <c r="I399" s="139">
        <f>I400+I401</f>
        <v>0</v>
      </c>
      <c r="J399" s="143">
        <f t="shared" si="98"/>
        <v>0</v>
      </c>
      <c r="K399" s="180" t="e">
        <f t="shared" si="95"/>
        <v>#DIV/0!</v>
      </c>
      <c r="L399" s="139">
        <f>L400+L401</f>
        <v>0</v>
      </c>
      <c r="M399" s="121">
        <f>M400+M401</f>
        <v>0</v>
      </c>
      <c r="N399" s="139">
        <f>N400+N401</f>
        <v>0</v>
      </c>
      <c r="O399" s="141">
        <f>O400+O401</f>
        <v>0</v>
      </c>
      <c r="P399" s="141">
        <f t="shared" si="86"/>
        <v>0</v>
      </c>
      <c r="Q399" s="142" t="e">
        <f t="shared" si="89"/>
        <v>#DIV/0!</v>
      </c>
      <c r="R399" s="43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9"/>
      <c r="DD399" s="9"/>
      <c r="DE399" s="9"/>
      <c r="DF399" s="9"/>
      <c r="DG399" s="9"/>
      <c r="DH399" s="9"/>
      <c r="DI399" s="9"/>
      <c r="DJ399" s="9"/>
      <c r="DK399" s="9"/>
      <c r="DL399" s="9"/>
      <c r="DM399" s="9"/>
      <c r="DN399" s="9"/>
      <c r="DO399" s="9"/>
      <c r="DP399" s="9"/>
      <c r="DQ399" s="9"/>
      <c r="DR399" s="9"/>
      <c r="DS399" s="9"/>
      <c r="DT399" s="9"/>
      <c r="DU399" s="9"/>
      <c r="DV399" s="9"/>
      <c r="DW399" s="9"/>
      <c r="DX399" s="9"/>
      <c r="DY399" s="9"/>
      <c r="DZ399" s="9"/>
      <c r="EA399" s="9"/>
      <c r="EB399" s="9"/>
      <c r="EC399" s="9"/>
      <c r="ED399" s="9"/>
      <c r="EE399" s="9"/>
      <c r="EF399" s="9"/>
      <c r="EG399" s="9"/>
      <c r="EH399" s="9"/>
      <c r="EI399" s="9"/>
      <c r="EJ399" s="9"/>
      <c r="EK399" s="9"/>
      <c r="EL399" s="9"/>
      <c r="EM399" s="9"/>
      <c r="EN399" s="9"/>
      <c r="EO399" s="9"/>
      <c r="EP399" s="9"/>
      <c r="EQ399" s="9"/>
      <c r="ER399" s="9"/>
      <c r="ES399" s="9"/>
      <c r="ET399" s="9"/>
      <c r="EU399" s="9"/>
      <c r="EV399" s="9"/>
      <c r="EW399" s="9"/>
      <c r="EX399" s="9"/>
    </row>
    <row r="400" spans="1:154" ht="40.5" hidden="1" x14ac:dyDescent="0.2">
      <c r="A400" s="100"/>
      <c r="B400" s="99"/>
      <c r="C400" s="99"/>
      <c r="D400" s="99"/>
      <c r="E400" s="99"/>
      <c r="F400" s="99" t="s">
        <v>115</v>
      </c>
      <c r="G400" s="103" t="s">
        <v>334</v>
      </c>
      <c r="H400" s="143"/>
      <c r="I400" s="143"/>
      <c r="J400" s="143">
        <f t="shared" si="98"/>
        <v>0</v>
      </c>
      <c r="K400" s="180" t="e">
        <f t="shared" si="95"/>
        <v>#DIV/0!</v>
      </c>
      <c r="L400" s="143"/>
      <c r="M400" s="144"/>
      <c r="N400" s="143"/>
      <c r="O400" s="145">
        <f t="shared" ref="O400:O401" si="103">M400+N400</f>
        <v>0</v>
      </c>
      <c r="P400" s="145">
        <f t="shared" si="86"/>
        <v>0</v>
      </c>
      <c r="Q400" s="142" t="e">
        <f t="shared" si="89"/>
        <v>#DIV/0!</v>
      </c>
      <c r="R400" s="43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9"/>
      <c r="DD400" s="9"/>
      <c r="DE400" s="9"/>
      <c r="DF400" s="9"/>
      <c r="DG400" s="9"/>
      <c r="DH400" s="9"/>
      <c r="DI400" s="9"/>
      <c r="DJ400" s="9"/>
      <c r="DK400" s="9"/>
      <c r="DL400" s="9"/>
      <c r="DM400" s="9"/>
      <c r="DN400" s="9"/>
      <c r="DO400" s="9"/>
      <c r="DP400" s="9"/>
      <c r="DQ400" s="9"/>
      <c r="DR400" s="9"/>
      <c r="DS400" s="9"/>
      <c r="DT400" s="9"/>
      <c r="DU400" s="9"/>
      <c r="DV400" s="9"/>
      <c r="DW400" s="9"/>
      <c r="DX400" s="9"/>
      <c r="DY400" s="9"/>
      <c r="DZ400" s="9"/>
      <c r="EA400" s="9"/>
      <c r="EB400" s="9"/>
      <c r="EC400" s="9"/>
      <c r="ED400" s="9"/>
      <c r="EE400" s="9"/>
      <c r="EF400" s="9"/>
      <c r="EG400" s="9"/>
      <c r="EH400" s="9"/>
      <c r="EI400" s="9"/>
      <c r="EJ400" s="9"/>
      <c r="EK400" s="9"/>
      <c r="EL400" s="9"/>
      <c r="EM400" s="9"/>
      <c r="EN400" s="9"/>
      <c r="EO400" s="9"/>
      <c r="EP400" s="9"/>
      <c r="EQ400" s="9"/>
      <c r="ER400" s="9"/>
      <c r="ES400" s="9"/>
      <c r="ET400" s="9"/>
      <c r="EU400" s="9"/>
      <c r="EV400" s="9"/>
      <c r="EW400" s="9"/>
      <c r="EX400" s="9"/>
    </row>
    <row r="401" spans="1:154" ht="20.25" x14ac:dyDescent="0.2">
      <c r="A401" s="100"/>
      <c r="B401" s="99"/>
      <c r="C401" s="99"/>
      <c r="D401" s="99"/>
      <c r="E401" s="99"/>
      <c r="F401" s="99">
        <v>18</v>
      </c>
      <c r="G401" s="103" t="s">
        <v>206</v>
      </c>
      <c r="H401" s="143"/>
      <c r="I401" s="143"/>
      <c r="J401" s="143">
        <f t="shared" si="98"/>
        <v>0</v>
      </c>
      <c r="K401" s="180" t="e">
        <f t="shared" si="95"/>
        <v>#DIV/0!</v>
      </c>
      <c r="L401" s="143"/>
      <c r="M401" s="144"/>
      <c r="N401" s="143"/>
      <c r="O401" s="145">
        <f t="shared" si="103"/>
        <v>0</v>
      </c>
      <c r="P401" s="145">
        <f t="shared" si="86"/>
        <v>0</v>
      </c>
      <c r="Q401" s="142" t="e">
        <f t="shared" si="89"/>
        <v>#DIV/0!</v>
      </c>
      <c r="R401" s="43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9"/>
      <c r="DD401" s="9"/>
      <c r="DE401" s="9"/>
      <c r="DF401" s="9"/>
      <c r="DG401" s="9"/>
      <c r="DH401" s="9"/>
      <c r="DI401" s="9"/>
      <c r="DJ401" s="9"/>
      <c r="DK401" s="9"/>
      <c r="DL401" s="9"/>
      <c r="DM401" s="9"/>
      <c r="DN401" s="9"/>
      <c r="DO401" s="9"/>
      <c r="DP401" s="9"/>
      <c r="DQ401" s="9"/>
      <c r="DR401" s="9"/>
      <c r="DS401" s="9"/>
      <c r="DT401" s="9"/>
      <c r="DU401" s="9"/>
      <c r="DV401" s="9"/>
      <c r="DW401" s="9"/>
      <c r="DX401" s="9"/>
      <c r="DY401" s="9"/>
      <c r="DZ401" s="9"/>
      <c r="EA401" s="9"/>
      <c r="EB401" s="9"/>
      <c r="EC401" s="9"/>
      <c r="ED401" s="9"/>
      <c r="EE401" s="9"/>
      <c r="EF401" s="9"/>
      <c r="EG401" s="9"/>
      <c r="EH401" s="9"/>
      <c r="EI401" s="9"/>
      <c r="EJ401" s="9"/>
      <c r="EK401" s="9"/>
      <c r="EL401" s="9"/>
      <c r="EM401" s="9"/>
      <c r="EN401" s="9"/>
      <c r="EO401" s="9"/>
      <c r="EP401" s="9"/>
      <c r="EQ401" s="9"/>
      <c r="ER401" s="9"/>
      <c r="ES401" s="9"/>
      <c r="ET401" s="9"/>
      <c r="EU401" s="9"/>
      <c r="EV401" s="9"/>
      <c r="EW401" s="9"/>
      <c r="EX401" s="9"/>
    </row>
    <row r="402" spans="1:154" ht="40.5" x14ac:dyDescent="0.2">
      <c r="A402" s="88"/>
      <c r="B402" s="89"/>
      <c r="C402" s="89"/>
      <c r="D402" s="89"/>
      <c r="E402" s="89" t="s">
        <v>30</v>
      </c>
      <c r="F402" s="89"/>
      <c r="G402" s="101" t="s">
        <v>333</v>
      </c>
      <c r="H402" s="139">
        <f>H403</f>
        <v>0</v>
      </c>
      <c r="I402" s="139">
        <f>I403</f>
        <v>0</v>
      </c>
      <c r="J402" s="143">
        <f t="shared" si="98"/>
        <v>0</v>
      </c>
      <c r="K402" s="180" t="e">
        <f t="shared" si="95"/>
        <v>#DIV/0!</v>
      </c>
      <c r="L402" s="139">
        <f>L403</f>
        <v>0</v>
      </c>
      <c r="M402" s="121">
        <f>M403</f>
        <v>0</v>
      </c>
      <c r="N402" s="139">
        <f>N403</f>
        <v>0</v>
      </c>
      <c r="O402" s="141">
        <f>O403</f>
        <v>0</v>
      </c>
      <c r="P402" s="141">
        <f t="shared" si="86"/>
        <v>0</v>
      </c>
      <c r="Q402" s="142" t="e">
        <f t="shared" si="89"/>
        <v>#DIV/0!</v>
      </c>
      <c r="R402" s="43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9"/>
      <c r="DD402" s="9"/>
      <c r="DE402" s="9"/>
      <c r="DF402" s="9"/>
      <c r="DG402" s="9"/>
      <c r="DH402" s="9"/>
      <c r="DI402" s="9"/>
      <c r="DJ402" s="9"/>
      <c r="DK402" s="9"/>
      <c r="DL402" s="9"/>
      <c r="DM402" s="9"/>
      <c r="DN402" s="9"/>
      <c r="DO402" s="9"/>
      <c r="DP402" s="9"/>
      <c r="DQ402" s="9"/>
      <c r="DR402" s="9"/>
      <c r="DS402" s="9"/>
      <c r="DT402" s="9"/>
      <c r="DU402" s="9"/>
      <c r="DV402" s="9"/>
      <c r="DW402" s="9"/>
      <c r="DX402" s="9"/>
      <c r="DY402" s="9"/>
      <c r="DZ402" s="9"/>
      <c r="EA402" s="9"/>
      <c r="EB402" s="9"/>
      <c r="EC402" s="9"/>
      <c r="ED402" s="9"/>
      <c r="EE402" s="9"/>
      <c r="EF402" s="9"/>
      <c r="EG402" s="9"/>
      <c r="EH402" s="9"/>
      <c r="EI402" s="9"/>
      <c r="EJ402" s="9"/>
      <c r="EK402" s="9"/>
      <c r="EL402" s="9"/>
      <c r="EM402" s="9"/>
      <c r="EN402" s="9"/>
      <c r="EO402" s="9"/>
      <c r="EP402" s="9"/>
      <c r="EQ402" s="9"/>
      <c r="ER402" s="9"/>
      <c r="ES402" s="9"/>
      <c r="ET402" s="9"/>
      <c r="EU402" s="9"/>
      <c r="EV402" s="9"/>
      <c r="EW402" s="9"/>
      <c r="EX402" s="9"/>
    </row>
    <row r="403" spans="1:154" ht="40.5" x14ac:dyDescent="0.2">
      <c r="A403" s="100"/>
      <c r="B403" s="99"/>
      <c r="C403" s="99"/>
      <c r="D403" s="99"/>
      <c r="E403" s="99"/>
      <c r="F403" s="99" t="s">
        <v>32</v>
      </c>
      <c r="G403" s="103" t="s">
        <v>332</v>
      </c>
      <c r="H403" s="143"/>
      <c r="I403" s="143"/>
      <c r="J403" s="143">
        <f t="shared" si="98"/>
        <v>0</v>
      </c>
      <c r="K403" s="180" t="e">
        <f t="shared" si="95"/>
        <v>#DIV/0!</v>
      </c>
      <c r="L403" s="143"/>
      <c r="M403" s="144"/>
      <c r="N403" s="143"/>
      <c r="O403" s="145">
        <f t="shared" ref="O403" si="104">M403+N403</f>
        <v>0</v>
      </c>
      <c r="P403" s="145">
        <f t="shared" si="86"/>
        <v>0</v>
      </c>
      <c r="Q403" s="142" t="e">
        <f t="shared" si="89"/>
        <v>#DIV/0!</v>
      </c>
      <c r="R403" s="43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9"/>
      <c r="DD403" s="9"/>
      <c r="DE403" s="9"/>
      <c r="DF403" s="9"/>
      <c r="DG403" s="9"/>
      <c r="DH403" s="9"/>
      <c r="DI403" s="9"/>
      <c r="DJ403" s="9"/>
      <c r="DK403" s="9"/>
      <c r="DL403" s="9"/>
      <c r="DM403" s="9"/>
      <c r="DN403" s="9"/>
      <c r="DO403" s="9"/>
      <c r="DP403" s="9"/>
      <c r="DQ403" s="9"/>
      <c r="DR403" s="9"/>
      <c r="DS403" s="9"/>
      <c r="DT403" s="9"/>
      <c r="DU403" s="9"/>
      <c r="DV403" s="9"/>
      <c r="DW403" s="9"/>
      <c r="DX403" s="9"/>
      <c r="DY403" s="9"/>
      <c r="DZ403" s="9"/>
      <c r="EA403" s="9"/>
      <c r="EB403" s="9"/>
      <c r="EC403" s="9"/>
      <c r="ED403" s="9"/>
      <c r="EE403" s="9"/>
      <c r="EF403" s="9"/>
      <c r="EG403" s="9"/>
      <c r="EH403" s="9"/>
      <c r="EI403" s="9"/>
      <c r="EJ403" s="9"/>
      <c r="EK403" s="9"/>
      <c r="EL403" s="9"/>
      <c r="EM403" s="9"/>
      <c r="EN403" s="9"/>
      <c r="EO403" s="9"/>
      <c r="EP403" s="9"/>
      <c r="EQ403" s="9"/>
      <c r="ER403" s="9"/>
      <c r="ES403" s="9"/>
      <c r="ET403" s="9"/>
      <c r="EU403" s="9"/>
      <c r="EV403" s="9"/>
      <c r="EW403" s="9"/>
      <c r="EX403" s="9"/>
    </row>
    <row r="404" spans="1:154" ht="60.75" x14ac:dyDescent="0.2">
      <c r="A404" s="88"/>
      <c r="B404" s="89"/>
      <c r="C404" s="89"/>
      <c r="D404" s="89">
        <v>56</v>
      </c>
      <c r="E404" s="89"/>
      <c r="F404" s="89"/>
      <c r="G404" s="101" t="s">
        <v>331</v>
      </c>
      <c r="H404" s="139">
        <f>+H405+H408+H411+H414</f>
        <v>302000</v>
      </c>
      <c r="I404" s="139">
        <f>+I405+I408+I411+I414</f>
        <v>273167</v>
      </c>
      <c r="J404" s="143">
        <f t="shared" si="98"/>
        <v>28833</v>
      </c>
      <c r="K404" s="180">
        <f t="shared" si="95"/>
        <v>90.45</v>
      </c>
      <c r="L404" s="139">
        <f>+L405+L408+L411+L414</f>
        <v>0</v>
      </c>
      <c r="M404" s="121">
        <f>+M405+M408+M411+M414</f>
        <v>135735</v>
      </c>
      <c r="N404" s="139">
        <f>+N405+N408+N411+N414</f>
        <v>137432</v>
      </c>
      <c r="O404" s="141">
        <f t="shared" ref="O404" si="105">+O405+O408+O411+O414</f>
        <v>273167</v>
      </c>
      <c r="P404" s="145">
        <f t="shared" si="86"/>
        <v>-273167</v>
      </c>
      <c r="Q404" s="142" t="e">
        <f t="shared" si="89"/>
        <v>#DIV/0!</v>
      </c>
      <c r="R404" s="43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9"/>
      <c r="DD404" s="9"/>
      <c r="DE404" s="9"/>
      <c r="DF404" s="9"/>
      <c r="DG404" s="9"/>
      <c r="DH404" s="9"/>
      <c r="DI404" s="9"/>
      <c r="DJ404" s="9"/>
      <c r="DK404" s="9"/>
      <c r="DL404" s="9"/>
      <c r="DM404" s="9"/>
      <c r="DN404" s="9"/>
      <c r="DO404" s="9"/>
      <c r="DP404" s="9"/>
      <c r="DQ404" s="9"/>
      <c r="DR404" s="9"/>
      <c r="DS404" s="9"/>
      <c r="DT404" s="9"/>
      <c r="DU404" s="9"/>
      <c r="DV404" s="9"/>
      <c r="DW404" s="9"/>
      <c r="DX404" s="9"/>
      <c r="DY404" s="9"/>
      <c r="DZ404" s="9"/>
      <c r="EA404" s="9"/>
      <c r="EB404" s="9"/>
      <c r="EC404" s="9"/>
      <c r="ED404" s="9"/>
      <c r="EE404" s="9"/>
      <c r="EF404" s="9"/>
      <c r="EG404" s="9"/>
      <c r="EH404" s="9"/>
      <c r="EI404" s="9"/>
      <c r="EJ404" s="9"/>
      <c r="EK404" s="9"/>
      <c r="EL404" s="9"/>
      <c r="EM404" s="9"/>
      <c r="EN404" s="9"/>
      <c r="EO404" s="9"/>
      <c r="EP404" s="9"/>
      <c r="EQ404" s="9"/>
      <c r="ER404" s="9"/>
      <c r="ES404" s="9"/>
      <c r="ET404" s="9"/>
      <c r="EU404" s="9"/>
      <c r="EV404" s="9"/>
      <c r="EW404" s="9"/>
      <c r="EX404" s="9"/>
    </row>
    <row r="405" spans="1:154" ht="20.25" hidden="1" x14ac:dyDescent="0.2">
      <c r="A405" s="88"/>
      <c r="B405" s="89"/>
      <c r="C405" s="89"/>
      <c r="D405" s="183"/>
      <c r="E405" s="186" t="s">
        <v>249</v>
      </c>
      <c r="F405" s="183"/>
      <c r="G405" s="184" t="s">
        <v>406</v>
      </c>
      <c r="H405" s="139">
        <f>H406+H407</f>
        <v>0</v>
      </c>
      <c r="I405" s="139">
        <f>I406+I407</f>
        <v>0</v>
      </c>
      <c r="J405" s="143">
        <f t="shared" si="98"/>
        <v>0</v>
      </c>
      <c r="K405" s="180" t="e">
        <f t="shared" si="95"/>
        <v>#DIV/0!</v>
      </c>
      <c r="L405" s="139">
        <f>L406+L407</f>
        <v>0</v>
      </c>
      <c r="M405" s="121">
        <f>M406+M407</f>
        <v>0</v>
      </c>
      <c r="N405" s="139">
        <f>N406+N407</f>
        <v>0</v>
      </c>
      <c r="O405" s="141">
        <f>O406+O407</f>
        <v>0</v>
      </c>
      <c r="P405" s="141">
        <f>P406+P407</f>
        <v>0</v>
      </c>
      <c r="Q405" s="142" t="e">
        <f t="shared" si="89"/>
        <v>#DIV/0!</v>
      </c>
      <c r="R405" s="43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9"/>
      <c r="DD405" s="9"/>
      <c r="DE405" s="9"/>
      <c r="DF405" s="9"/>
      <c r="DG405" s="9"/>
      <c r="DH405" s="9"/>
      <c r="DI405" s="9"/>
      <c r="DJ405" s="9"/>
      <c r="DK405" s="9"/>
      <c r="DL405" s="9"/>
      <c r="DM405" s="9"/>
      <c r="DN405" s="9"/>
      <c r="DO405" s="9"/>
      <c r="DP405" s="9"/>
      <c r="DQ405" s="9"/>
      <c r="DR405" s="9"/>
      <c r="DS405" s="9"/>
      <c r="DT405" s="9"/>
      <c r="DU405" s="9"/>
      <c r="DV405" s="9"/>
      <c r="DW405" s="9"/>
      <c r="DX405" s="9"/>
      <c r="DY405" s="9"/>
      <c r="DZ405" s="9"/>
      <c r="EA405" s="9"/>
      <c r="EB405" s="9"/>
      <c r="EC405" s="9"/>
      <c r="ED405" s="9"/>
      <c r="EE405" s="9"/>
      <c r="EF405" s="9"/>
      <c r="EG405" s="9"/>
      <c r="EH405" s="9"/>
      <c r="EI405" s="9"/>
      <c r="EJ405" s="9"/>
      <c r="EK405" s="9"/>
      <c r="EL405" s="9"/>
      <c r="EM405" s="9"/>
      <c r="EN405" s="9"/>
      <c r="EO405" s="9"/>
      <c r="EP405" s="9"/>
      <c r="EQ405" s="9"/>
      <c r="ER405" s="9"/>
      <c r="ES405" s="9"/>
      <c r="ET405" s="9"/>
      <c r="EU405" s="9"/>
      <c r="EV405" s="9"/>
      <c r="EW405" s="9"/>
      <c r="EX405" s="9"/>
    </row>
    <row r="406" spans="1:154" ht="20.25" hidden="1" x14ac:dyDescent="0.2">
      <c r="A406" s="88"/>
      <c r="B406" s="89"/>
      <c r="C406" s="89"/>
      <c r="D406" s="183"/>
      <c r="E406" s="187"/>
      <c r="F406" s="183" t="s">
        <v>54</v>
      </c>
      <c r="G406" s="184" t="s">
        <v>155</v>
      </c>
      <c r="H406" s="139"/>
      <c r="I406" s="139"/>
      <c r="J406" s="143">
        <f t="shared" si="98"/>
        <v>0</v>
      </c>
      <c r="K406" s="180" t="e">
        <f t="shared" si="95"/>
        <v>#DIV/0!</v>
      </c>
      <c r="L406" s="139"/>
      <c r="M406" s="121"/>
      <c r="N406" s="139"/>
      <c r="O406" s="141">
        <f t="shared" ref="O406:O407" si="106">M406+N406</f>
        <v>0</v>
      </c>
      <c r="P406" s="141"/>
      <c r="Q406" s="142" t="e">
        <f t="shared" si="89"/>
        <v>#DIV/0!</v>
      </c>
      <c r="R406" s="43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9"/>
      <c r="DD406" s="9"/>
      <c r="DE406" s="9"/>
      <c r="DF406" s="9"/>
      <c r="DG406" s="9"/>
      <c r="DH406" s="9"/>
      <c r="DI406" s="9"/>
      <c r="DJ406" s="9"/>
      <c r="DK406" s="9"/>
      <c r="DL406" s="9"/>
      <c r="DM406" s="9"/>
      <c r="DN406" s="9"/>
      <c r="DO406" s="9"/>
      <c r="DP406" s="9"/>
      <c r="DQ406" s="9"/>
      <c r="DR406" s="9"/>
      <c r="DS406" s="9"/>
      <c r="DT406" s="9"/>
      <c r="DU406" s="9"/>
      <c r="DV406" s="9"/>
      <c r="DW406" s="9"/>
      <c r="DX406" s="9"/>
      <c r="DY406" s="9"/>
      <c r="DZ406" s="9"/>
      <c r="EA406" s="9"/>
      <c r="EB406" s="9"/>
      <c r="EC406" s="9"/>
      <c r="ED406" s="9"/>
      <c r="EE406" s="9"/>
      <c r="EF406" s="9"/>
      <c r="EG406" s="9"/>
      <c r="EH406" s="9"/>
      <c r="EI406" s="9"/>
      <c r="EJ406" s="9"/>
      <c r="EK406" s="9"/>
      <c r="EL406" s="9"/>
      <c r="EM406" s="9"/>
      <c r="EN406" s="9"/>
      <c r="EO406" s="9"/>
      <c r="EP406" s="9"/>
      <c r="EQ406" s="9"/>
      <c r="ER406" s="9"/>
      <c r="ES406" s="9"/>
      <c r="ET406" s="9"/>
      <c r="EU406" s="9"/>
      <c r="EV406" s="9"/>
      <c r="EW406" s="9"/>
      <c r="EX406" s="9"/>
    </row>
    <row r="407" spans="1:154" ht="20.25" hidden="1" x14ac:dyDescent="0.2">
      <c r="A407" s="88"/>
      <c r="B407" s="89"/>
      <c r="C407" s="89"/>
      <c r="D407" s="183"/>
      <c r="E407" s="187"/>
      <c r="F407" s="183" t="s">
        <v>55</v>
      </c>
      <c r="G407" s="184" t="s">
        <v>156</v>
      </c>
      <c r="H407" s="139"/>
      <c r="I407" s="139"/>
      <c r="J407" s="143">
        <f t="shared" si="98"/>
        <v>0</v>
      </c>
      <c r="K407" s="180" t="e">
        <f t="shared" si="95"/>
        <v>#DIV/0!</v>
      </c>
      <c r="L407" s="139"/>
      <c r="M407" s="121"/>
      <c r="N407" s="139"/>
      <c r="O407" s="141">
        <f t="shared" si="106"/>
        <v>0</v>
      </c>
      <c r="P407" s="141"/>
      <c r="Q407" s="142" t="e">
        <f t="shared" si="89"/>
        <v>#DIV/0!</v>
      </c>
      <c r="R407" s="43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9"/>
      <c r="DD407" s="9"/>
      <c r="DE407" s="9"/>
      <c r="DF407" s="9"/>
      <c r="DG407" s="9"/>
      <c r="DH407" s="9"/>
      <c r="DI407" s="9"/>
      <c r="DJ407" s="9"/>
      <c r="DK407" s="9"/>
      <c r="DL407" s="9"/>
      <c r="DM407" s="9"/>
      <c r="DN407" s="9"/>
      <c r="DO407" s="9"/>
      <c r="DP407" s="9"/>
      <c r="DQ407" s="9"/>
      <c r="DR407" s="9"/>
      <c r="DS407" s="9"/>
      <c r="DT407" s="9"/>
      <c r="DU407" s="9"/>
      <c r="DV407" s="9"/>
      <c r="DW407" s="9"/>
      <c r="DX407" s="9"/>
      <c r="DY407" s="9"/>
      <c r="DZ407" s="9"/>
      <c r="EA407" s="9"/>
      <c r="EB407" s="9"/>
      <c r="EC407" s="9"/>
      <c r="ED407" s="9"/>
      <c r="EE407" s="9"/>
      <c r="EF407" s="9"/>
      <c r="EG407" s="9"/>
      <c r="EH407" s="9"/>
      <c r="EI407" s="9"/>
      <c r="EJ407" s="9"/>
      <c r="EK407" s="9"/>
      <c r="EL407" s="9"/>
      <c r="EM407" s="9"/>
      <c r="EN407" s="9"/>
      <c r="EO407" s="9"/>
      <c r="EP407" s="9"/>
      <c r="EQ407" s="9"/>
      <c r="ER407" s="9"/>
      <c r="ES407" s="9"/>
      <c r="ET407" s="9"/>
      <c r="EU407" s="9"/>
      <c r="EV407" s="9"/>
      <c r="EW407" s="9"/>
      <c r="EX407" s="9"/>
    </row>
    <row r="408" spans="1:154" ht="60.75" x14ac:dyDescent="0.2">
      <c r="A408" s="100"/>
      <c r="B408" s="99"/>
      <c r="C408" s="99"/>
      <c r="D408" s="183"/>
      <c r="E408" s="188">
        <v>48</v>
      </c>
      <c r="F408" s="188"/>
      <c r="G408" s="189" t="s">
        <v>263</v>
      </c>
      <c r="H408" s="143">
        <f>H409+H410</f>
        <v>0</v>
      </c>
      <c r="I408" s="143">
        <f>I409+I410</f>
        <v>0</v>
      </c>
      <c r="J408" s="143">
        <f t="shared" si="98"/>
        <v>0</v>
      </c>
      <c r="K408" s="180" t="e">
        <f t="shared" si="95"/>
        <v>#DIV/0!</v>
      </c>
      <c r="L408" s="143">
        <f>L409+L410</f>
        <v>0</v>
      </c>
      <c r="M408" s="144">
        <f>M409+M410</f>
        <v>0</v>
      </c>
      <c r="N408" s="143">
        <f>N409+N410</f>
        <v>0</v>
      </c>
      <c r="O408" s="145">
        <f>O409+O410</f>
        <v>0</v>
      </c>
      <c r="P408" s="145">
        <f>P409+P410</f>
        <v>0</v>
      </c>
      <c r="Q408" s="142" t="e">
        <f t="shared" si="89"/>
        <v>#DIV/0!</v>
      </c>
      <c r="R408" s="43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9"/>
      <c r="DD408" s="9"/>
      <c r="DE408" s="9"/>
      <c r="DF408" s="9"/>
      <c r="DG408" s="9"/>
      <c r="DH408" s="9"/>
      <c r="DI408" s="9"/>
      <c r="DJ408" s="9"/>
      <c r="DK408" s="9"/>
      <c r="DL408" s="9"/>
      <c r="DM408" s="9"/>
      <c r="DN408" s="9"/>
      <c r="DO408" s="9"/>
      <c r="DP408" s="9"/>
      <c r="DQ408" s="9"/>
      <c r="DR408" s="9"/>
      <c r="DS408" s="9"/>
      <c r="DT408" s="9"/>
      <c r="DU408" s="9"/>
      <c r="DV408" s="9"/>
      <c r="DW408" s="9"/>
      <c r="DX408" s="9"/>
      <c r="DY408" s="9"/>
      <c r="DZ408" s="9"/>
      <c r="EA408" s="9"/>
      <c r="EB408" s="9"/>
      <c r="EC408" s="9"/>
      <c r="ED408" s="9"/>
      <c r="EE408" s="9"/>
      <c r="EF408" s="9"/>
      <c r="EG408" s="9"/>
      <c r="EH408" s="9"/>
      <c r="EI408" s="9"/>
      <c r="EJ408" s="9"/>
      <c r="EK408" s="9"/>
      <c r="EL408" s="9"/>
      <c r="EM408" s="9"/>
      <c r="EN408" s="9"/>
      <c r="EO408" s="9"/>
      <c r="EP408" s="9"/>
      <c r="EQ408" s="9"/>
      <c r="ER408" s="9"/>
      <c r="ES408" s="9"/>
      <c r="ET408" s="9"/>
      <c r="EU408" s="9"/>
      <c r="EV408" s="9"/>
      <c r="EW408" s="9"/>
      <c r="EX408" s="9"/>
    </row>
    <row r="409" spans="1:154" ht="20.25" x14ac:dyDescent="0.2">
      <c r="A409" s="100"/>
      <c r="B409" s="99"/>
      <c r="C409" s="99"/>
      <c r="D409" s="183"/>
      <c r="E409" s="188"/>
      <c r="F409" s="183" t="s">
        <v>54</v>
      </c>
      <c r="G409" s="190" t="s">
        <v>155</v>
      </c>
      <c r="H409" s="143"/>
      <c r="I409" s="143"/>
      <c r="J409" s="143">
        <f t="shared" si="98"/>
        <v>0</v>
      </c>
      <c r="K409" s="180" t="e">
        <f t="shared" si="95"/>
        <v>#DIV/0!</v>
      </c>
      <c r="L409" s="143"/>
      <c r="M409" s="144"/>
      <c r="N409" s="143"/>
      <c r="O409" s="145">
        <f t="shared" ref="O409:O410" si="107">M409+N409</f>
        <v>0</v>
      </c>
      <c r="P409" s="145"/>
      <c r="Q409" s="142" t="e">
        <f t="shared" si="89"/>
        <v>#DIV/0!</v>
      </c>
      <c r="R409" s="43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9"/>
      <c r="DD409" s="9"/>
      <c r="DE409" s="9"/>
      <c r="DF409" s="9"/>
      <c r="DG409" s="9"/>
      <c r="DH409" s="9"/>
      <c r="DI409" s="9"/>
      <c r="DJ409" s="9"/>
      <c r="DK409" s="9"/>
      <c r="DL409" s="9"/>
      <c r="DM409" s="9"/>
      <c r="DN409" s="9"/>
      <c r="DO409" s="9"/>
      <c r="DP409" s="9"/>
      <c r="DQ409" s="9"/>
      <c r="DR409" s="9"/>
      <c r="DS409" s="9"/>
      <c r="DT409" s="9"/>
      <c r="DU409" s="9"/>
      <c r="DV409" s="9"/>
      <c r="DW409" s="9"/>
      <c r="DX409" s="9"/>
      <c r="DY409" s="9"/>
      <c r="DZ409" s="9"/>
      <c r="EA409" s="9"/>
      <c r="EB409" s="9"/>
      <c r="EC409" s="9"/>
      <c r="ED409" s="9"/>
      <c r="EE409" s="9"/>
      <c r="EF409" s="9"/>
      <c r="EG409" s="9"/>
      <c r="EH409" s="9"/>
      <c r="EI409" s="9"/>
      <c r="EJ409" s="9"/>
      <c r="EK409" s="9"/>
      <c r="EL409" s="9"/>
      <c r="EM409" s="9"/>
      <c r="EN409" s="9"/>
      <c r="EO409" s="9"/>
      <c r="EP409" s="9"/>
      <c r="EQ409" s="9"/>
      <c r="ER409" s="9"/>
      <c r="ES409" s="9"/>
      <c r="ET409" s="9"/>
      <c r="EU409" s="9"/>
      <c r="EV409" s="9"/>
      <c r="EW409" s="9"/>
      <c r="EX409" s="9"/>
    </row>
    <row r="410" spans="1:154" ht="20.25" x14ac:dyDescent="0.2">
      <c r="A410" s="100"/>
      <c r="B410" s="99"/>
      <c r="C410" s="99"/>
      <c r="D410" s="183"/>
      <c r="E410" s="188"/>
      <c r="F410" s="183" t="s">
        <v>55</v>
      </c>
      <c r="G410" s="190" t="s">
        <v>156</v>
      </c>
      <c r="H410" s="143"/>
      <c r="I410" s="143"/>
      <c r="J410" s="143">
        <f t="shared" si="98"/>
        <v>0</v>
      </c>
      <c r="K410" s="180" t="e">
        <f t="shared" si="95"/>
        <v>#DIV/0!</v>
      </c>
      <c r="L410" s="143"/>
      <c r="M410" s="144"/>
      <c r="N410" s="143"/>
      <c r="O410" s="145">
        <f t="shared" si="107"/>
        <v>0</v>
      </c>
      <c r="P410" s="145"/>
      <c r="Q410" s="142" t="e">
        <f t="shared" si="89"/>
        <v>#DIV/0!</v>
      </c>
      <c r="R410" s="43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9"/>
      <c r="DD410" s="9"/>
      <c r="DE410" s="9"/>
      <c r="DF410" s="9"/>
      <c r="DG410" s="9"/>
      <c r="DH410" s="9"/>
      <c r="DI410" s="9"/>
      <c r="DJ410" s="9"/>
      <c r="DK410" s="9"/>
      <c r="DL410" s="9"/>
      <c r="DM410" s="9"/>
      <c r="DN410" s="9"/>
      <c r="DO410" s="9"/>
      <c r="DP410" s="9"/>
      <c r="DQ410" s="9"/>
      <c r="DR410" s="9"/>
      <c r="DS410" s="9"/>
      <c r="DT410" s="9"/>
      <c r="DU410" s="9"/>
      <c r="DV410" s="9"/>
      <c r="DW410" s="9"/>
      <c r="DX410" s="9"/>
      <c r="DY410" s="9"/>
      <c r="DZ410" s="9"/>
      <c r="EA410" s="9"/>
      <c r="EB410" s="9"/>
      <c r="EC410" s="9"/>
      <c r="ED410" s="9"/>
      <c r="EE410" s="9"/>
      <c r="EF410" s="9"/>
      <c r="EG410" s="9"/>
      <c r="EH410" s="9"/>
      <c r="EI410" s="9"/>
      <c r="EJ410" s="9"/>
      <c r="EK410" s="9"/>
      <c r="EL410" s="9"/>
      <c r="EM410" s="9"/>
      <c r="EN410" s="9"/>
      <c r="EO410" s="9"/>
      <c r="EP410" s="9"/>
      <c r="EQ410" s="9"/>
      <c r="ER410" s="9"/>
      <c r="ES410" s="9"/>
      <c r="ET410" s="9"/>
      <c r="EU410" s="9"/>
      <c r="EV410" s="9"/>
      <c r="EW410" s="9"/>
      <c r="EX410" s="9"/>
    </row>
    <row r="411" spans="1:154" ht="60.75" x14ac:dyDescent="0.2">
      <c r="A411" s="100"/>
      <c r="B411" s="99"/>
      <c r="C411" s="99"/>
      <c r="D411" s="183"/>
      <c r="E411" s="188">
        <v>49</v>
      </c>
      <c r="F411" s="188"/>
      <c r="G411" s="189" t="s">
        <v>264</v>
      </c>
      <c r="H411" s="143">
        <f>H412+H413</f>
        <v>302000</v>
      </c>
      <c r="I411" s="143">
        <f>I412+I413</f>
        <v>273167</v>
      </c>
      <c r="J411" s="143">
        <f t="shared" si="98"/>
        <v>28833</v>
      </c>
      <c r="K411" s="180">
        <f t="shared" si="95"/>
        <v>90.45</v>
      </c>
      <c r="L411" s="143">
        <f>L412+L413</f>
        <v>0</v>
      </c>
      <c r="M411" s="144">
        <f>M412+M413</f>
        <v>135735</v>
      </c>
      <c r="N411" s="143">
        <f>N412+N413</f>
        <v>137432</v>
      </c>
      <c r="O411" s="211">
        <f>O412+O413</f>
        <v>273167</v>
      </c>
      <c r="P411" s="145">
        <f>P412+P413</f>
        <v>-273167</v>
      </c>
      <c r="Q411" s="142" t="e">
        <f>ROUND(O411/L411*100,2)</f>
        <v>#DIV/0!</v>
      </c>
      <c r="R411" s="43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9"/>
      <c r="DD411" s="9"/>
      <c r="DE411" s="9"/>
      <c r="DF411" s="9"/>
      <c r="DG411" s="9"/>
      <c r="DH411" s="9"/>
      <c r="DI411" s="9"/>
      <c r="DJ411" s="9"/>
      <c r="DK411" s="9"/>
      <c r="DL411" s="9"/>
      <c r="DM411" s="9"/>
      <c r="DN411" s="9"/>
      <c r="DO411" s="9"/>
      <c r="DP411" s="9"/>
      <c r="DQ411" s="9"/>
      <c r="DR411" s="9"/>
      <c r="DS411" s="9"/>
      <c r="DT411" s="9"/>
      <c r="DU411" s="9"/>
      <c r="DV411" s="9"/>
      <c r="DW411" s="9"/>
      <c r="DX411" s="9"/>
      <c r="DY411" s="9"/>
      <c r="DZ411" s="9"/>
      <c r="EA411" s="9"/>
      <c r="EB411" s="9"/>
      <c r="EC411" s="9"/>
      <c r="ED411" s="9"/>
      <c r="EE411" s="9"/>
      <c r="EF411" s="9"/>
      <c r="EG411" s="9"/>
      <c r="EH411" s="9"/>
      <c r="EI411" s="9"/>
      <c r="EJ411" s="9"/>
      <c r="EK411" s="9"/>
      <c r="EL411" s="9"/>
      <c r="EM411" s="9"/>
      <c r="EN411" s="9"/>
      <c r="EO411" s="9"/>
      <c r="EP411" s="9"/>
      <c r="EQ411" s="9"/>
      <c r="ER411" s="9"/>
      <c r="ES411" s="9"/>
      <c r="ET411" s="9"/>
      <c r="EU411" s="9"/>
      <c r="EV411" s="9"/>
      <c r="EW411" s="9"/>
      <c r="EX411" s="9"/>
    </row>
    <row r="412" spans="1:154" ht="20.25" x14ac:dyDescent="0.2">
      <c r="A412" s="100"/>
      <c r="B412" s="99"/>
      <c r="C412" s="99"/>
      <c r="D412" s="183"/>
      <c r="E412" s="188"/>
      <c r="F412" s="183" t="s">
        <v>54</v>
      </c>
      <c r="G412" s="190" t="s">
        <v>155</v>
      </c>
      <c r="H412" s="143">
        <v>64000</v>
      </c>
      <c r="I412" s="143">
        <f>O412</f>
        <v>55999.97</v>
      </c>
      <c r="J412" s="143">
        <f t="shared" si="98"/>
        <v>8000.0299999999988</v>
      </c>
      <c r="K412" s="180">
        <f>ROUND(I412/H412*100,2)</f>
        <v>87.5</v>
      </c>
      <c r="L412" s="143"/>
      <c r="M412" s="144">
        <v>27819.53</v>
      </c>
      <c r="N412" s="143">
        <v>28180.44</v>
      </c>
      <c r="O412" s="145">
        <f t="shared" ref="O412:O417" si="108">M412+N412</f>
        <v>55999.97</v>
      </c>
      <c r="P412" s="145">
        <f t="shared" ref="P412:P413" si="109">L412-O412</f>
        <v>-55999.97</v>
      </c>
      <c r="Q412" s="142" t="e">
        <f t="shared" ref="Q412:Q413" si="110">ROUND(O412/L412*100,2)</f>
        <v>#DIV/0!</v>
      </c>
      <c r="R412" s="43"/>
      <c r="S412" s="14"/>
      <c r="T412" s="14"/>
      <c r="U412" s="14"/>
      <c r="V412" s="14"/>
      <c r="W412" s="14"/>
      <c r="X412" s="20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9"/>
      <c r="DD412" s="9"/>
      <c r="DE412" s="9"/>
      <c r="DF412" s="9"/>
      <c r="DG412" s="9"/>
      <c r="DH412" s="9"/>
      <c r="DI412" s="9"/>
      <c r="DJ412" s="9"/>
      <c r="DK412" s="9"/>
      <c r="DL412" s="9"/>
      <c r="DM412" s="9"/>
      <c r="DN412" s="9"/>
      <c r="DO412" s="9"/>
      <c r="DP412" s="9"/>
      <c r="DQ412" s="9"/>
      <c r="DR412" s="9"/>
      <c r="DS412" s="9"/>
      <c r="DT412" s="9"/>
      <c r="DU412" s="9"/>
      <c r="DV412" s="9"/>
      <c r="DW412" s="9"/>
      <c r="DX412" s="9"/>
      <c r="DY412" s="9"/>
      <c r="DZ412" s="9"/>
      <c r="EA412" s="9"/>
      <c r="EB412" s="9"/>
      <c r="EC412" s="9"/>
      <c r="ED412" s="9"/>
      <c r="EE412" s="9"/>
      <c r="EF412" s="9"/>
      <c r="EG412" s="9"/>
      <c r="EH412" s="9"/>
      <c r="EI412" s="9"/>
      <c r="EJ412" s="9"/>
      <c r="EK412" s="9"/>
      <c r="EL412" s="9"/>
      <c r="EM412" s="9"/>
      <c r="EN412" s="9"/>
      <c r="EO412" s="9"/>
      <c r="EP412" s="9"/>
      <c r="EQ412" s="9"/>
      <c r="ER412" s="9"/>
      <c r="ES412" s="9"/>
      <c r="ET412" s="9"/>
      <c r="EU412" s="9"/>
      <c r="EV412" s="9"/>
      <c r="EW412" s="9"/>
      <c r="EX412" s="9"/>
    </row>
    <row r="413" spans="1:154" ht="20.25" x14ac:dyDescent="0.2">
      <c r="A413" s="100"/>
      <c r="B413" s="99"/>
      <c r="C413" s="99"/>
      <c r="D413" s="183"/>
      <c r="E413" s="188"/>
      <c r="F413" s="183" t="s">
        <v>55</v>
      </c>
      <c r="G413" s="190" t="s">
        <v>156</v>
      </c>
      <c r="H413" s="143">
        <v>238000</v>
      </c>
      <c r="I413" s="143">
        <f>O413</f>
        <v>217167.03</v>
      </c>
      <c r="J413" s="143">
        <f t="shared" si="98"/>
        <v>20832.97</v>
      </c>
      <c r="K413" s="180">
        <f>ROUND(I413/H413*100,2)</f>
        <v>91.25</v>
      </c>
      <c r="L413" s="143"/>
      <c r="M413" s="144">
        <v>107915.47</v>
      </c>
      <c r="N413" s="143">
        <v>109251.56</v>
      </c>
      <c r="O413" s="145">
        <f t="shared" si="108"/>
        <v>217167.03</v>
      </c>
      <c r="P413" s="145">
        <f t="shared" si="109"/>
        <v>-217167.03</v>
      </c>
      <c r="Q413" s="142" t="e">
        <f t="shared" si="110"/>
        <v>#DIV/0!</v>
      </c>
      <c r="R413" s="43"/>
      <c r="S413" s="14"/>
      <c r="T413" s="14"/>
      <c r="U413" s="14"/>
      <c r="V413" s="14"/>
      <c r="W413" s="14"/>
      <c r="X413" s="20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9"/>
      <c r="DD413" s="9"/>
      <c r="DE413" s="9"/>
      <c r="DF413" s="9"/>
      <c r="DG413" s="9"/>
      <c r="DH413" s="9"/>
      <c r="DI413" s="9"/>
      <c r="DJ413" s="9"/>
      <c r="DK413" s="9"/>
      <c r="DL413" s="9"/>
      <c r="DM413" s="9"/>
      <c r="DN413" s="9"/>
      <c r="DO413" s="9"/>
      <c r="DP413" s="9"/>
      <c r="DQ413" s="9"/>
      <c r="DR413" s="9"/>
      <c r="DS413" s="9"/>
      <c r="DT413" s="9"/>
      <c r="DU413" s="9"/>
      <c r="DV413" s="9"/>
      <c r="DW413" s="9"/>
      <c r="DX413" s="9"/>
      <c r="DY413" s="9"/>
      <c r="DZ413" s="9"/>
      <c r="EA413" s="9"/>
      <c r="EB413" s="9"/>
      <c r="EC413" s="9"/>
      <c r="ED413" s="9"/>
      <c r="EE413" s="9"/>
      <c r="EF413" s="9"/>
      <c r="EG413" s="9"/>
      <c r="EH413" s="9"/>
      <c r="EI413" s="9"/>
      <c r="EJ413" s="9"/>
      <c r="EK413" s="9"/>
      <c r="EL413" s="9"/>
      <c r="EM413" s="9"/>
      <c r="EN413" s="9"/>
      <c r="EO413" s="9"/>
      <c r="EP413" s="9"/>
      <c r="EQ413" s="9"/>
      <c r="ER413" s="9"/>
      <c r="ES413" s="9"/>
      <c r="ET413" s="9"/>
      <c r="EU413" s="9"/>
      <c r="EV413" s="9"/>
      <c r="EW413" s="9"/>
      <c r="EX413" s="9"/>
    </row>
    <row r="414" spans="1:154" ht="60.75" x14ac:dyDescent="0.2">
      <c r="A414" s="100"/>
      <c r="B414" s="99"/>
      <c r="C414" s="99"/>
      <c r="D414" s="183"/>
      <c r="E414" s="188">
        <v>51</v>
      </c>
      <c r="F414" s="183"/>
      <c r="G414" s="190" t="s">
        <v>405</v>
      </c>
      <c r="H414" s="143">
        <f>H415+H416</f>
        <v>0</v>
      </c>
      <c r="I414" s="143">
        <f>I415+I416</f>
        <v>0</v>
      </c>
      <c r="J414" s="143">
        <f t="shared" si="98"/>
        <v>0</v>
      </c>
      <c r="K414" s="180" t="e">
        <f t="shared" si="95"/>
        <v>#DIV/0!</v>
      </c>
      <c r="L414" s="143">
        <f>L415+L416</f>
        <v>0</v>
      </c>
      <c r="M414" s="144">
        <f>M415+M416</f>
        <v>0</v>
      </c>
      <c r="N414" s="143">
        <f>N415+N416+N417</f>
        <v>0</v>
      </c>
      <c r="O414" s="145">
        <f t="shared" si="108"/>
        <v>0</v>
      </c>
      <c r="P414" s="145"/>
      <c r="Q414" s="142" t="e">
        <f t="shared" si="89"/>
        <v>#DIV/0!</v>
      </c>
      <c r="R414" s="43"/>
      <c r="S414" s="14"/>
      <c r="T414" s="14"/>
      <c r="U414" s="14"/>
      <c r="V414" s="14"/>
      <c r="W414" s="14"/>
      <c r="X414" s="20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9"/>
      <c r="DD414" s="9"/>
      <c r="DE414" s="9"/>
      <c r="DF414" s="9"/>
      <c r="DG414" s="9"/>
      <c r="DH414" s="9"/>
      <c r="DI414" s="9"/>
      <c r="DJ414" s="9"/>
      <c r="DK414" s="9"/>
      <c r="DL414" s="9"/>
      <c r="DM414" s="9"/>
      <c r="DN414" s="9"/>
      <c r="DO414" s="9"/>
      <c r="DP414" s="9"/>
      <c r="DQ414" s="9"/>
      <c r="DR414" s="9"/>
      <c r="DS414" s="9"/>
      <c r="DT414" s="9"/>
      <c r="DU414" s="9"/>
      <c r="DV414" s="9"/>
      <c r="DW414" s="9"/>
      <c r="DX414" s="9"/>
      <c r="DY414" s="9"/>
      <c r="DZ414" s="9"/>
      <c r="EA414" s="9"/>
      <c r="EB414" s="9"/>
      <c r="EC414" s="9"/>
      <c r="ED414" s="9"/>
      <c r="EE414" s="9"/>
      <c r="EF414" s="9"/>
      <c r="EG414" s="9"/>
      <c r="EH414" s="9"/>
      <c r="EI414" s="9"/>
      <c r="EJ414" s="9"/>
      <c r="EK414" s="9"/>
      <c r="EL414" s="9"/>
      <c r="EM414" s="9"/>
      <c r="EN414" s="9"/>
      <c r="EO414" s="9"/>
      <c r="EP414" s="9"/>
      <c r="EQ414" s="9"/>
      <c r="ER414" s="9"/>
      <c r="ES414" s="9"/>
      <c r="ET414" s="9"/>
      <c r="EU414" s="9"/>
      <c r="EV414" s="9"/>
      <c r="EW414" s="9"/>
      <c r="EX414" s="9"/>
    </row>
    <row r="415" spans="1:154" ht="20.25" x14ac:dyDescent="0.2">
      <c r="A415" s="100"/>
      <c r="B415" s="99"/>
      <c r="C415" s="99"/>
      <c r="D415" s="183"/>
      <c r="E415" s="188"/>
      <c r="F415" s="183" t="s">
        <v>402</v>
      </c>
      <c r="G415" s="190" t="s">
        <v>155</v>
      </c>
      <c r="H415" s="143"/>
      <c r="I415" s="143"/>
      <c r="J415" s="143">
        <f t="shared" si="98"/>
        <v>0</v>
      </c>
      <c r="K415" s="180" t="e">
        <f t="shared" si="95"/>
        <v>#DIV/0!</v>
      </c>
      <c r="L415" s="143"/>
      <c r="M415" s="144"/>
      <c r="N415" s="143"/>
      <c r="O415" s="145">
        <f t="shared" si="108"/>
        <v>0</v>
      </c>
      <c r="P415" s="145"/>
      <c r="Q415" s="142" t="e">
        <f t="shared" si="89"/>
        <v>#DIV/0!</v>
      </c>
      <c r="R415" s="43"/>
      <c r="S415" s="14"/>
      <c r="T415" s="14"/>
      <c r="U415" s="14"/>
      <c r="V415" s="14"/>
      <c r="W415" s="14"/>
      <c r="X415" s="20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9"/>
      <c r="DD415" s="9"/>
      <c r="DE415" s="9"/>
      <c r="DF415" s="9"/>
      <c r="DG415" s="9"/>
      <c r="DH415" s="9"/>
      <c r="DI415" s="9"/>
      <c r="DJ415" s="9"/>
      <c r="DK415" s="9"/>
      <c r="DL415" s="9"/>
      <c r="DM415" s="9"/>
      <c r="DN415" s="9"/>
      <c r="DO415" s="9"/>
      <c r="DP415" s="9"/>
      <c r="DQ415" s="9"/>
      <c r="DR415" s="9"/>
      <c r="DS415" s="9"/>
      <c r="DT415" s="9"/>
      <c r="DU415" s="9"/>
      <c r="DV415" s="9"/>
      <c r="DW415" s="9"/>
      <c r="DX415" s="9"/>
      <c r="DY415" s="9"/>
      <c r="DZ415" s="9"/>
      <c r="EA415" s="9"/>
      <c r="EB415" s="9"/>
      <c r="EC415" s="9"/>
      <c r="ED415" s="9"/>
      <c r="EE415" s="9"/>
      <c r="EF415" s="9"/>
      <c r="EG415" s="9"/>
      <c r="EH415" s="9"/>
      <c r="EI415" s="9"/>
      <c r="EJ415" s="9"/>
      <c r="EK415" s="9"/>
      <c r="EL415" s="9"/>
      <c r="EM415" s="9"/>
      <c r="EN415" s="9"/>
      <c r="EO415" s="9"/>
      <c r="EP415" s="9"/>
      <c r="EQ415" s="9"/>
      <c r="ER415" s="9"/>
      <c r="ES415" s="9"/>
      <c r="ET415" s="9"/>
      <c r="EU415" s="9"/>
      <c r="EV415" s="9"/>
      <c r="EW415" s="9"/>
      <c r="EX415" s="9"/>
    </row>
    <row r="416" spans="1:154" ht="20.25" x14ac:dyDescent="0.2">
      <c r="A416" s="100"/>
      <c r="B416" s="99"/>
      <c r="C416" s="99"/>
      <c r="D416" s="183"/>
      <c r="E416" s="188"/>
      <c r="F416" s="183" t="s">
        <v>403</v>
      </c>
      <c r="G416" s="190" t="s">
        <v>156</v>
      </c>
      <c r="H416" s="143"/>
      <c r="I416" s="143"/>
      <c r="J416" s="143">
        <f t="shared" si="98"/>
        <v>0</v>
      </c>
      <c r="K416" s="180" t="e">
        <f t="shared" si="95"/>
        <v>#DIV/0!</v>
      </c>
      <c r="L416" s="143"/>
      <c r="M416" s="144"/>
      <c r="N416" s="143"/>
      <c r="O416" s="145">
        <f t="shared" si="108"/>
        <v>0</v>
      </c>
      <c r="P416" s="145"/>
      <c r="Q416" s="142" t="e">
        <f t="shared" si="89"/>
        <v>#DIV/0!</v>
      </c>
      <c r="R416" s="43"/>
      <c r="S416" s="14"/>
      <c r="T416" s="14"/>
      <c r="U416" s="14"/>
      <c r="V416" s="14"/>
      <c r="W416" s="14"/>
      <c r="X416" s="20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9"/>
      <c r="DD416" s="9"/>
      <c r="DE416" s="9"/>
      <c r="DF416" s="9"/>
      <c r="DG416" s="9"/>
      <c r="DH416" s="9"/>
      <c r="DI416" s="9"/>
      <c r="DJ416" s="9"/>
      <c r="DK416" s="9"/>
      <c r="DL416" s="9"/>
      <c r="DM416" s="9"/>
      <c r="DN416" s="9"/>
      <c r="DO416" s="9"/>
      <c r="DP416" s="9"/>
      <c r="DQ416" s="9"/>
      <c r="DR416" s="9"/>
      <c r="DS416" s="9"/>
      <c r="DT416" s="9"/>
      <c r="DU416" s="9"/>
      <c r="DV416" s="9"/>
      <c r="DW416" s="9"/>
      <c r="DX416" s="9"/>
      <c r="DY416" s="9"/>
      <c r="DZ416" s="9"/>
      <c r="EA416" s="9"/>
      <c r="EB416" s="9"/>
      <c r="EC416" s="9"/>
      <c r="ED416" s="9"/>
      <c r="EE416" s="9"/>
      <c r="EF416" s="9"/>
      <c r="EG416" s="9"/>
      <c r="EH416" s="9"/>
      <c r="EI416" s="9"/>
      <c r="EJ416" s="9"/>
      <c r="EK416" s="9"/>
      <c r="EL416" s="9"/>
      <c r="EM416" s="9"/>
      <c r="EN416" s="9"/>
      <c r="EO416" s="9"/>
      <c r="EP416" s="9"/>
      <c r="EQ416" s="9"/>
      <c r="ER416" s="9"/>
      <c r="ES416" s="9"/>
      <c r="ET416" s="9"/>
      <c r="EU416" s="9"/>
      <c r="EV416" s="9"/>
      <c r="EW416" s="9"/>
      <c r="EX416" s="9"/>
    </row>
    <row r="417" spans="1:154" ht="20.25" x14ac:dyDescent="0.2">
      <c r="A417" s="100"/>
      <c r="B417" s="99"/>
      <c r="C417" s="99"/>
      <c r="D417" s="183"/>
      <c r="E417" s="188"/>
      <c r="F417" s="183" t="s">
        <v>404</v>
      </c>
      <c r="G417" s="190" t="s">
        <v>230</v>
      </c>
      <c r="H417" s="143"/>
      <c r="I417" s="143"/>
      <c r="J417" s="143">
        <f t="shared" si="98"/>
        <v>0</v>
      </c>
      <c r="K417" s="180" t="e">
        <f t="shared" si="95"/>
        <v>#DIV/0!</v>
      </c>
      <c r="L417" s="143"/>
      <c r="M417" s="144"/>
      <c r="N417" s="143"/>
      <c r="O417" s="145">
        <f t="shared" si="108"/>
        <v>0</v>
      </c>
      <c r="P417" s="145"/>
      <c r="Q417" s="142" t="e">
        <f t="shared" si="89"/>
        <v>#DIV/0!</v>
      </c>
      <c r="R417" s="43"/>
      <c r="S417" s="14"/>
      <c r="T417" s="14"/>
      <c r="U417" s="14"/>
      <c r="V417" s="14"/>
      <c r="W417" s="14"/>
      <c r="X417" s="20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9"/>
      <c r="DD417" s="9"/>
      <c r="DE417" s="9"/>
      <c r="DF417" s="9"/>
      <c r="DG417" s="9"/>
      <c r="DH417" s="9"/>
      <c r="DI417" s="9"/>
      <c r="DJ417" s="9"/>
      <c r="DK417" s="9"/>
      <c r="DL417" s="9"/>
      <c r="DM417" s="9"/>
      <c r="DN417" s="9"/>
      <c r="DO417" s="9"/>
      <c r="DP417" s="9"/>
      <c r="DQ417" s="9"/>
      <c r="DR417" s="9"/>
      <c r="DS417" s="9"/>
      <c r="DT417" s="9"/>
      <c r="DU417" s="9"/>
      <c r="DV417" s="9"/>
      <c r="DW417" s="9"/>
      <c r="DX417" s="9"/>
      <c r="DY417" s="9"/>
      <c r="DZ417" s="9"/>
      <c r="EA417" s="9"/>
      <c r="EB417" s="9"/>
      <c r="EC417" s="9"/>
      <c r="ED417" s="9"/>
      <c r="EE417" s="9"/>
      <c r="EF417" s="9"/>
      <c r="EG417" s="9"/>
      <c r="EH417" s="9"/>
      <c r="EI417" s="9"/>
      <c r="EJ417" s="9"/>
      <c r="EK417" s="9"/>
      <c r="EL417" s="9"/>
      <c r="EM417" s="9"/>
      <c r="EN417" s="9"/>
      <c r="EO417" s="9"/>
      <c r="EP417" s="9"/>
      <c r="EQ417" s="9"/>
      <c r="ER417" s="9"/>
      <c r="ES417" s="9"/>
      <c r="ET417" s="9"/>
      <c r="EU417" s="9"/>
      <c r="EV417" s="9"/>
      <c r="EW417" s="9"/>
      <c r="EX417" s="9"/>
    </row>
    <row r="418" spans="1:154" ht="20.25" x14ac:dyDescent="0.2">
      <c r="A418" s="88"/>
      <c r="B418" s="89"/>
      <c r="C418" s="89"/>
      <c r="D418" s="89">
        <v>57</v>
      </c>
      <c r="E418" s="89"/>
      <c r="F418" s="89"/>
      <c r="G418" s="101" t="s">
        <v>78</v>
      </c>
      <c r="H418" s="139">
        <f>H419+H447</f>
        <v>115300</v>
      </c>
      <c r="I418" s="139">
        <f>I419+I447</f>
        <v>104188</v>
      </c>
      <c r="J418" s="139">
        <f t="shared" si="98"/>
        <v>11112</v>
      </c>
      <c r="K418" s="180">
        <f t="shared" si="95"/>
        <v>90.36</v>
      </c>
      <c r="L418" s="139">
        <f>L419+L447</f>
        <v>0</v>
      </c>
      <c r="M418" s="121">
        <f>M419+M447</f>
        <v>52376</v>
      </c>
      <c r="N418" s="121">
        <f>N419+N447</f>
        <v>51812</v>
      </c>
      <c r="O418" s="204">
        <f>O419+O447</f>
        <v>104188</v>
      </c>
      <c r="P418" s="141">
        <f t="shared" si="86"/>
        <v>-104188</v>
      </c>
      <c r="Q418" s="142" t="e">
        <f t="shared" si="89"/>
        <v>#DIV/0!</v>
      </c>
      <c r="R418" s="43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  <c r="BO418" s="9"/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  <c r="CA418" s="9"/>
      <c r="CB418" s="9"/>
      <c r="CC418" s="9"/>
      <c r="CD418" s="9"/>
      <c r="CE418" s="9"/>
      <c r="CF418" s="9"/>
      <c r="CG418" s="9"/>
      <c r="CH418" s="9"/>
      <c r="CI418" s="9"/>
      <c r="CJ418" s="9"/>
      <c r="CK418" s="9"/>
      <c r="CL418" s="9"/>
      <c r="CM418" s="9"/>
      <c r="CN418" s="9"/>
      <c r="CO418" s="9"/>
      <c r="CP418" s="9"/>
      <c r="CQ418" s="9"/>
      <c r="CR418" s="9"/>
      <c r="CS418" s="9"/>
      <c r="CT418" s="9"/>
      <c r="CU418" s="9"/>
      <c r="CV418" s="9"/>
      <c r="CW418" s="9"/>
      <c r="CX418" s="9"/>
      <c r="CY418" s="9"/>
      <c r="CZ418" s="9"/>
      <c r="DA418" s="9"/>
      <c r="DB418" s="9"/>
      <c r="DC418" s="9"/>
      <c r="DD418" s="9"/>
      <c r="DE418" s="9"/>
      <c r="DF418" s="9"/>
      <c r="DG418" s="9"/>
      <c r="DH418" s="9"/>
      <c r="DI418" s="9"/>
      <c r="DJ418" s="9"/>
      <c r="DK418" s="9"/>
      <c r="DL418" s="9"/>
      <c r="DM418" s="9"/>
      <c r="DN418" s="9"/>
      <c r="DO418" s="9"/>
      <c r="DP418" s="9"/>
      <c r="DQ418" s="9"/>
      <c r="DR418" s="9"/>
      <c r="DS418" s="9"/>
      <c r="DT418" s="9"/>
      <c r="DU418" s="9"/>
      <c r="DV418" s="9"/>
      <c r="DW418" s="9"/>
      <c r="DX418" s="9"/>
      <c r="DY418" s="9"/>
      <c r="DZ418" s="9"/>
      <c r="EA418" s="9"/>
      <c r="EB418" s="9"/>
      <c r="EC418" s="9"/>
      <c r="ED418" s="9"/>
      <c r="EE418" s="9"/>
      <c r="EF418" s="9"/>
      <c r="EG418" s="9"/>
      <c r="EH418" s="9"/>
      <c r="EI418" s="9"/>
      <c r="EJ418" s="9"/>
      <c r="EK418" s="9"/>
      <c r="EL418" s="9"/>
      <c r="EM418" s="9"/>
      <c r="EN418" s="9"/>
      <c r="EO418" s="9"/>
      <c r="EP418" s="9"/>
      <c r="EQ418" s="9"/>
      <c r="ER418" s="9"/>
      <c r="ES418" s="9"/>
      <c r="ET418" s="9"/>
      <c r="EU418" s="9"/>
      <c r="EV418" s="9"/>
      <c r="EW418" s="9"/>
      <c r="EX418" s="9"/>
    </row>
    <row r="419" spans="1:154" ht="20.25" x14ac:dyDescent="0.2">
      <c r="A419" s="88"/>
      <c r="B419" s="89"/>
      <c r="C419" s="89"/>
      <c r="D419" s="89"/>
      <c r="E419" s="89" t="s">
        <v>30</v>
      </c>
      <c r="F419" s="89"/>
      <c r="G419" s="101" t="s">
        <v>207</v>
      </c>
      <c r="H419" s="139">
        <f>+H420+H446</f>
        <v>115300</v>
      </c>
      <c r="I419" s="139">
        <f>+I420+I446</f>
        <v>104188</v>
      </c>
      <c r="J419" s="143">
        <f t="shared" si="98"/>
        <v>11112</v>
      </c>
      <c r="K419" s="180">
        <f t="shared" si="95"/>
        <v>90.36</v>
      </c>
      <c r="L419" s="139">
        <f>+L420+L446</f>
        <v>0</v>
      </c>
      <c r="M419" s="121">
        <f>+M420+M446</f>
        <v>52376</v>
      </c>
      <c r="N419" s="139">
        <f>+N420+N446</f>
        <v>51812</v>
      </c>
      <c r="O419" s="139">
        <f>+O420+O446</f>
        <v>104188</v>
      </c>
      <c r="P419" s="141">
        <f t="shared" si="86"/>
        <v>-104188</v>
      </c>
      <c r="Q419" s="142" t="e">
        <f t="shared" si="89"/>
        <v>#DIV/0!</v>
      </c>
      <c r="R419" s="43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  <c r="BO419" s="9"/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  <c r="CA419" s="9"/>
      <c r="CB419" s="9"/>
      <c r="CC419" s="9"/>
      <c r="CD419" s="9"/>
      <c r="CE419" s="9"/>
      <c r="CF419" s="9"/>
      <c r="CG419" s="9"/>
      <c r="CH419" s="9"/>
      <c r="CI419" s="9"/>
      <c r="CJ419" s="9"/>
      <c r="CK419" s="9"/>
      <c r="CL419" s="9"/>
      <c r="CM419" s="9"/>
      <c r="CN419" s="9"/>
      <c r="CO419" s="9"/>
      <c r="CP419" s="9"/>
      <c r="CQ419" s="9"/>
      <c r="CR419" s="9"/>
      <c r="CS419" s="9"/>
      <c r="CT419" s="9"/>
      <c r="CU419" s="9"/>
      <c r="CV419" s="9"/>
      <c r="CW419" s="9"/>
      <c r="CX419" s="9"/>
      <c r="CY419" s="9"/>
      <c r="CZ419" s="9"/>
      <c r="DA419" s="9"/>
      <c r="DB419" s="9"/>
      <c r="DC419" s="9"/>
      <c r="DD419" s="9"/>
      <c r="DE419" s="9"/>
      <c r="DF419" s="9"/>
      <c r="DG419" s="9"/>
      <c r="DH419" s="9"/>
      <c r="DI419" s="9"/>
      <c r="DJ419" s="9"/>
      <c r="DK419" s="9"/>
      <c r="DL419" s="9"/>
      <c r="DM419" s="9"/>
      <c r="DN419" s="9"/>
      <c r="DO419" s="9"/>
      <c r="DP419" s="9"/>
      <c r="DQ419" s="9"/>
      <c r="DR419" s="9"/>
      <c r="DS419" s="9"/>
      <c r="DT419" s="9"/>
      <c r="DU419" s="9"/>
      <c r="DV419" s="9"/>
      <c r="DW419" s="9"/>
      <c r="DX419" s="9"/>
      <c r="DY419" s="9"/>
      <c r="DZ419" s="9"/>
      <c r="EA419" s="9"/>
      <c r="EB419" s="9"/>
      <c r="EC419" s="9"/>
      <c r="ED419" s="9"/>
      <c r="EE419" s="9"/>
      <c r="EF419" s="9"/>
      <c r="EG419" s="9"/>
      <c r="EH419" s="9"/>
      <c r="EI419" s="9"/>
      <c r="EJ419" s="9"/>
      <c r="EK419" s="9"/>
      <c r="EL419" s="9"/>
      <c r="EM419" s="9"/>
      <c r="EN419" s="9"/>
      <c r="EO419" s="9"/>
      <c r="EP419" s="9"/>
      <c r="EQ419" s="9"/>
      <c r="ER419" s="9"/>
      <c r="ES419" s="9"/>
      <c r="ET419" s="9"/>
      <c r="EU419" s="9"/>
      <c r="EV419" s="9"/>
      <c r="EW419" s="9"/>
      <c r="EX419" s="9"/>
    </row>
    <row r="420" spans="1:154" ht="20.25" x14ac:dyDescent="0.2">
      <c r="A420" s="88"/>
      <c r="B420" s="89"/>
      <c r="C420" s="89"/>
      <c r="D420" s="89"/>
      <c r="E420" s="89"/>
      <c r="F420" s="89" t="s">
        <v>32</v>
      </c>
      <c r="G420" s="101" t="s">
        <v>101</v>
      </c>
      <c r="H420" s="139">
        <f>H431+H433+H441+H442+H443+H436</f>
        <v>115300</v>
      </c>
      <c r="I420" s="139">
        <f>O420</f>
        <v>104188</v>
      </c>
      <c r="J420" s="143">
        <f t="shared" si="98"/>
        <v>11112</v>
      </c>
      <c r="K420" s="180">
        <f t="shared" si="95"/>
        <v>90.36</v>
      </c>
      <c r="L420" s="139">
        <f>L431+L433+L441+L442+L443+L436</f>
        <v>0</v>
      </c>
      <c r="M420" s="191">
        <f>+M421+M431+M433+M439+M440+M441+M442+M443+M444+M445+M436</f>
        <v>52376</v>
      </c>
      <c r="N420" s="139">
        <f>+N421+N431+N433+N439+N440+N441+N442+N443+N444+N445+N436</f>
        <v>51812</v>
      </c>
      <c r="O420" s="139">
        <f>+O421+O431+O433+O439+O440+O441+O442+O443+O444+O445+O436</f>
        <v>104188</v>
      </c>
      <c r="P420" s="191">
        <f t="shared" si="86"/>
        <v>-104188</v>
      </c>
      <c r="Q420" s="142" t="e">
        <f t="shared" si="89"/>
        <v>#DIV/0!</v>
      </c>
      <c r="R420" s="43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  <c r="BO420" s="9"/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  <c r="CA420" s="9"/>
      <c r="CB420" s="9"/>
      <c r="CC420" s="9"/>
      <c r="CD420" s="9"/>
      <c r="CE420" s="9"/>
      <c r="CF420" s="9"/>
      <c r="CG420" s="9"/>
      <c r="CH420" s="9"/>
      <c r="CI420" s="9"/>
      <c r="CJ420" s="9"/>
      <c r="CK420" s="9"/>
      <c r="CL420" s="9"/>
      <c r="CM420" s="9"/>
      <c r="CN420" s="9"/>
      <c r="CO420" s="9"/>
      <c r="CP420" s="9"/>
      <c r="CQ420" s="9"/>
      <c r="CR420" s="9"/>
      <c r="CS420" s="9"/>
      <c r="CT420" s="9"/>
      <c r="CU420" s="9"/>
      <c r="CV420" s="9"/>
      <c r="CW420" s="9"/>
      <c r="CX420" s="9"/>
      <c r="CY420" s="9"/>
      <c r="CZ420" s="9"/>
      <c r="DA420" s="9"/>
      <c r="DB420" s="9"/>
      <c r="DC420" s="9"/>
      <c r="DD420" s="9"/>
      <c r="DE420" s="9"/>
      <c r="DF420" s="9"/>
      <c r="DG420" s="9"/>
      <c r="DH420" s="9"/>
      <c r="DI420" s="9"/>
      <c r="DJ420" s="9"/>
      <c r="DK420" s="9"/>
      <c r="DL420" s="9"/>
      <c r="DM420" s="9"/>
      <c r="DN420" s="9"/>
      <c r="DO420" s="9"/>
      <c r="DP420" s="9"/>
      <c r="DQ420" s="9"/>
      <c r="DR420" s="9"/>
      <c r="DS420" s="9"/>
      <c r="DT420" s="9"/>
      <c r="DU420" s="9"/>
      <c r="DV420" s="9"/>
      <c r="DW420" s="9"/>
      <c r="DX420" s="9"/>
      <c r="DY420" s="9"/>
      <c r="DZ420" s="9"/>
      <c r="EA420" s="9"/>
      <c r="EB420" s="9"/>
      <c r="EC420" s="9"/>
      <c r="ED420" s="9"/>
      <c r="EE420" s="9"/>
      <c r="EF420" s="9"/>
      <c r="EG420" s="9"/>
      <c r="EH420" s="9"/>
      <c r="EI420" s="9"/>
      <c r="EJ420" s="9"/>
      <c r="EK420" s="9"/>
      <c r="EL420" s="9"/>
      <c r="EM420" s="9"/>
      <c r="EN420" s="9"/>
      <c r="EO420" s="9"/>
      <c r="EP420" s="9"/>
      <c r="EQ420" s="9"/>
      <c r="ER420" s="9"/>
      <c r="ES420" s="9"/>
      <c r="ET420" s="9"/>
      <c r="EU420" s="9"/>
      <c r="EV420" s="9"/>
      <c r="EW420" s="9"/>
      <c r="EX420" s="9"/>
    </row>
    <row r="421" spans="1:154" ht="40.5" x14ac:dyDescent="0.2">
      <c r="A421" s="88"/>
      <c r="B421" s="89"/>
      <c r="C421" s="89"/>
      <c r="D421" s="89"/>
      <c r="E421" s="89"/>
      <c r="F421" s="89"/>
      <c r="G421" s="101" t="s">
        <v>208</v>
      </c>
      <c r="H421" s="139">
        <f>+H422+H423</f>
        <v>0</v>
      </c>
      <c r="I421" s="139">
        <f>+I422+I423</f>
        <v>0</v>
      </c>
      <c r="J421" s="143">
        <f t="shared" si="98"/>
        <v>0</v>
      </c>
      <c r="K421" s="180"/>
      <c r="L421" s="139">
        <f>+L422+L423</f>
        <v>0</v>
      </c>
      <c r="M421" s="121">
        <f>+M422+M423</f>
        <v>0</v>
      </c>
      <c r="N421" s="139">
        <f>+N422+N423</f>
        <v>0</v>
      </c>
      <c r="O421" s="139">
        <f>+O422+O423</f>
        <v>0</v>
      </c>
      <c r="P421" s="141">
        <f t="shared" si="86"/>
        <v>0</v>
      </c>
      <c r="Q421" s="142"/>
      <c r="R421" s="43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  <c r="BO421" s="9"/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  <c r="CA421" s="9"/>
      <c r="CB421" s="9"/>
      <c r="CC421" s="9"/>
      <c r="CD421" s="9"/>
      <c r="CE421" s="9"/>
      <c r="CF421" s="9"/>
      <c r="CG421" s="9"/>
      <c r="CH421" s="9"/>
      <c r="CI421" s="9"/>
      <c r="CJ421" s="9"/>
      <c r="CK421" s="9"/>
      <c r="CL421" s="9"/>
      <c r="CM421" s="9"/>
      <c r="CN421" s="9"/>
      <c r="CO421" s="9"/>
      <c r="CP421" s="9"/>
      <c r="CQ421" s="9"/>
      <c r="CR421" s="9"/>
      <c r="CS421" s="9"/>
      <c r="CT421" s="9"/>
      <c r="CU421" s="9"/>
      <c r="CV421" s="9"/>
      <c r="CW421" s="9"/>
      <c r="CX421" s="9"/>
      <c r="CY421" s="9"/>
      <c r="CZ421" s="9"/>
      <c r="DA421" s="9"/>
      <c r="DB421" s="9"/>
      <c r="DC421" s="9"/>
      <c r="DD421" s="9"/>
      <c r="DE421" s="9"/>
      <c r="DF421" s="9"/>
      <c r="DG421" s="9"/>
      <c r="DH421" s="9"/>
      <c r="DI421" s="9"/>
      <c r="DJ421" s="9"/>
      <c r="DK421" s="9"/>
      <c r="DL421" s="9"/>
      <c r="DM421" s="9"/>
      <c r="DN421" s="9"/>
      <c r="DO421" s="9"/>
      <c r="DP421" s="9"/>
      <c r="DQ421" s="9"/>
      <c r="DR421" s="9"/>
      <c r="DS421" s="9"/>
      <c r="DT421" s="9"/>
      <c r="DU421" s="9"/>
      <c r="DV421" s="9"/>
      <c r="DW421" s="9"/>
      <c r="DX421" s="9"/>
      <c r="DY421" s="9"/>
      <c r="DZ421" s="9"/>
      <c r="EA421" s="9"/>
      <c r="EB421" s="9"/>
      <c r="EC421" s="9"/>
      <c r="ED421" s="9"/>
      <c r="EE421" s="9"/>
      <c r="EF421" s="9"/>
      <c r="EG421" s="9"/>
      <c r="EH421" s="9"/>
      <c r="EI421" s="9"/>
      <c r="EJ421" s="9"/>
      <c r="EK421" s="9"/>
      <c r="EL421" s="9"/>
      <c r="EM421" s="9"/>
      <c r="EN421" s="9"/>
      <c r="EO421" s="9"/>
      <c r="EP421" s="9"/>
      <c r="EQ421" s="9"/>
      <c r="ER421" s="9"/>
      <c r="ES421" s="9"/>
      <c r="ET421" s="9"/>
      <c r="EU421" s="9"/>
      <c r="EV421" s="9"/>
      <c r="EW421" s="9"/>
      <c r="EX421" s="9"/>
    </row>
    <row r="422" spans="1:154" ht="20.25" x14ac:dyDescent="0.2">
      <c r="A422" s="100"/>
      <c r="B422" s="99"/>
      <c r="C422" s="99"/>
      <c r="D422" s="99"/>
      <c r="E422" s="99"/>
      <c r="F422" s="99"/>
      <c r="G422" s="103" t="s">
        <v>209</v>
      </c>
      <c r="H422" s="143"/>
      <c r="I422" s="143"/>
      <c r="J422" s="143">
        <f t="shared" si="98"/>
        <v>0</v>
      </c>
      <c r="K422" s="180"/>
      <c r="L422" s="143"/>
      <c r="M422" s="144"/>
      <c r="N422" s="143"/>
      <c r="O422" s="145">
        <f t="shared" ref="O422:O430" si="111">M422+N422</f>
        <v>0</v>
      </c>
      <c r="P422" s="145">
        <f t="shared" si="86"/>
        <v>0</v>
      </c>
      <c r="Q422" s="142"/>
      <c r="R422" s="43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  <c r="CA422" s="9"/>
      <c r="CB422" s="9"/>
      <c r="CC422" s="9"/>
      <c r="CD422" s="9"/>
      <c r="CE422" s="9"/>
      <c r="CF422" s="9"/>
      <c r="CG422" s="9"/>
      <c r="CH422" s="9"/>
      <c r="CI422" s="9"/>
      <c r="CJ422" s="9"/>
      <c r="CK422" s="9"/>
      <c r="CL422" s="9"/>
      <c r="CM422" s="9"/>
      <c r="CN422" s="9"/>
      <c r="CO422" s="9"/>
      <c r="CP422" s="9"/>
      <c r="CQ422" s="9"/>
      <c r="CR422" s="9"/>
      <c r="CS422" s="9"/>
      <c r="CT422" s="9"/>
      <c r="CU422" s="9"/>
      <c r="CV422" s="9"/>
      <c r="CW422" s="9"/>
      <c r="CX422" s="9"/>
      <c r="CY422" s="9"/>
      <c r="CZ422" s="9"/>
      <c r="DA422" s="9"/>
      <c r="DB422" s="9"/>
      <c r="DC422" s="9"/>
      <c r="DD422" s="9"/>
      <c r="DE422" s="9"/>
      <c r="DF422" s="9"/>
      <c r="DG422" s="9"/>
      <c r="DH422" s="9"/>
      <c r="DI422" s="9"/>
      <c r="DJ422" s="9"/>
      <c r="DK422" s="9"/>
      <c r="DL422" s="9"/>
      <c r="DM422" s="9"/>
      <c r="DN422" s="9"/>
      <c r="DO422" s="9"/>
      <c r="DP422" s="9"/>
      <c r="DQ422" s="9"/>
      <c r="DR422" s="9"/>
      <c r="DS422" s="9"/>
      <c r="DT422" s="9"/>
      <c r="DU422" s="9"/>
      <c r="DV422" s="9"/>
      <c r="DW422" s="9"/>
      <c r="DX422" s="9"/>
      <c r="DY422" s="9"/>
      <c r="DZ422" s="9"/>
      <c r="EA422" s="9"/>
      <c r="EB422" s="9"/>
      <c r="EC422" s="9"/>
      <c r="ED422" s="9"/>
      <c r="EE422" s="9"/>
      <c r="EF422" s="9"/>
      <c r="EG422" s="9"/>
      <c r="EH422" s="9"/>
      <c r="EI422" s="9"/>
      <c r="EJ422" s="9"/>
      <c r="EK422" s="9"/>
      <c r="EL422" s="9"/>
      <c r="EM422" s="9"/>
      <c r="EN422" s="9"/>
      <c r="EO422" s="9"/>
      <c r="EP422" s="9"/>
      <c r="EQ422" s="9"/>
      <c r="ER422" s="9"/>
      <c r="ES422" s="9"/>
      <c r="ET422" s="9"/>
      <c r="EU422" s="9"/>
      <c r="EV422" s="9"/>
      <c r="EW422" s="9"/>
      <c r="EX422" s="9"/>
    </row>
    <row r="423" spans="1:154" ht="20.25" x14ac:dyDescent="0.2">
      <c r="A423" s="100"/>
      <c r="B423" s="99"/>
      <c r="C423" s="99"/>
      <c r="D423" s="99"/>
      <c r="E423" s="99"/>
      <c r="F423" s="99"/>
      <c r="G423" s="103" t="s">
        <v>210</v>
      </c>
      <c r="H423" s="143"/>
      <c r="I423" s="143"/>
      <c r="J423" s="143">
        <f t="shared" si="98"/>
        <v>0</v>
      </c>
      <c r="K423" s="180"/>
      <c r="L423" s="143"/>
      <c r="M423" s="172">
        <f>M424+M425+M426+M427</f>
        <v>0</v>
      </c>
      <c r="N423" s="172">
        <f>N424+N425+N426+N427</f>
        <v>0</v>
      </c>
      <c r="O423" s="172">
        <f>M423+N423</f>
        <v>0</v>
      </c>
      <c r="P423" s="172">
        <f t="shared" si="86"/>
        <v>0</v>
      </c>
      <c r="Q423" s="142"/>
      <c r="R423" s="43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  <c r="BO423" s="9"/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  <c r="CA423" s="9"/>
      <c r="CB423" s="9"/>
      <c r="CC423" s="9"/>
      <c r="CD423" s="9"/>
      <c r="CE423" s="9"/>
      <c r="CF423" s="9"/>
      <c r="CG423" s="9"/>
      <c r="CH423" s="9"/>
      <c r="CI423" s="9"/>
      <c r="CJ423" s="9"/>
      <c r="CK423" s="9"/>
      <c r="CL423" s="9"/>
      <c r="CM423" s="9"/>
      <c r="CN423" s="9"/>
      <c r="CO423" s="9"/>
      <c r="CP423" s="9"/>
      <c r="CQ423" s="9"/>
      <c r="CR423" s="9"/>
      <c r="CS423" s="9"/>
      <c r="CT423" s="9"/>
      <c r="CU423" s="9"/>
      <c r="CV423" s="9"/>
      <c r="CW423" s="9"/>
      <c r="CX423" s="9"/>
      <c r="CY423" s="9"/>
      <c r="CZ423" s="9"/>
      <c r="DA423" s="9"/>
      <c r="DB423" s="9"/>
      <c r="DC423" s="9"/>
      <c r="DD423" s="9"/>
      <c r="DE423" s="9"/>
      <c r="DF423" s="9"/>
      <c r="DG423" s="9"/>
      <c r="DH423" s="9"/>
      <c r="DI423" s="9"/>
      <c r="DJ423" s="9"/>
      <c r="DK423" s="9"/>
      <c r="DL423" s="9"/>
      <c r="DM423" s="9"/>
      <c r="DN423" s="9"/>
      <c r="DO423" s="9"/>
      <c r="DP423" s="9"/>
      <c r="DQ423" s="9"/>
      <c r="DR423" s="9"/>
      <c r="DS423" s="9"/>
      <c r="DT423" s="9"/>
      <c r="DU423" s="9"/>
      <c r="DV423" s="9"/>
      <c r="DW423" s="9"/>
      <c r="DX423" s="9"/>
      <c r="DY423" s="9"/>
      <c r="DZ423" s="9"/>
      <c r="EA423" s="9"/>
      <c r="EB423" s="9"/>
      <c r="EC423" s="9"/>
      <c r="ED423" s="9"/>
      <c r="EE423" s="9"/>
      <c r="EF423" s="9"/>
      <c r="EG423" s="9"/>
      <c r="EH423" s="9"/>
      <c r="EI423" s="9"/>
      <c r="EJ423" s="9"/>
      <c r="EK423" s="9"/>
      <c r="EL423" s="9"/>
      <c r="EM423" s="9"/>
      <c r="EN423" s="9"/>
      <c r="EO423" s="9"/>
      <c r="EP423" s="9"/>
      <c r="EQ423" s="9"/>
      <c r="ER423" s="9"/>
      <c r="ES423" s="9"/>
      <c r="ET423" s="9"/>
      <c r="EU423" s="9"/>
      <c r="EV423" s="9"/>
      <c r="EW423" s="9"/>
      <c r="EX423" s="9"/>
    </row>
    <row r="424" spans="1:154" ht="20.25" x14ac:dyDescent="0.2">
      <c r="A424" s="100"/>
      <c r="B424" s="99"/>
      <c r="C424" s="99"/>
      <c r="D424" s="99"/>
      <c r="E424" s="99"/>
      <c r="F424" s="99"/>
      <c r="G424" s="103" t="s">
        <v>211</v>
      </c>
      <c r="H424" s="143"/>
      <c r="I424" s="143"/>
      <c r="J424" s="143">
        <f t="shared" si="98"/>
        <v>0</v>
      </c>
      <c r="K424" s="180"/>
      <c r="L424" s="143"/>
      <c r="M424" s="144"/>
      <c r="N424" s="143"/>
      <c r="O424" s="172">
        <f t="shared" si="111"/>
        <v>0</v>
      </c>
      <c r="P424" s="145">
        <f t="shared" si="86"/>
        <v>0</v>
      </c>
      <c r="Q424" s="142"/>
      <c r="R424" s="43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  <c r="CA424" s="9"/>
      <c r="CB424" s="9"/>
      <c r="CC424" s="9"/>
      <c r="CD424" s="9"/>
      <c r="CE424" s="9"/>
      <c r="CF424" s="9"/>
      <c r="CG424" s="9"/>
      <c r="CH424" s="9"/>
      <c r="CI424" s="9"/>
      <c r="CJ424" s="9"/>
      <c r="CK424" s="9"/>
      <c r="CL424" s="9"/>
      <c r="CM424" s="9"/>
      <c r="CN424" s="9"/>
      <c r="CO424" s="9"/>
      <c r="CP424" s="9"/>
      <c r="CQ424" s="9"/>
      <c r="CR424" s="9"/>
      <c r="CS424" s="9"/>
      <c r="CT424" s="9"/>
      <c r="CU424" s="9"/>
      <c r="CV424" s="9"/>
      <c r="CW424" s="9"/>
      <c r="CX424" s="9"/>
      <c r="CY424" s="9"/>
      <c r="CZ424" s="9"/>
      <c r="DA424" s="9"/>
      <c r="DB424" s="9"/>
      <c r="DC424" s="9"/>
      <c r="DD424" s="9"/>
      <c r="DE424" s="9"/>
      <c r="DF424" s="9"/>
      <c r="DG424" s="9"/>
      <c r="DH424" s="9"/>
      <c r="DI424" s="9"/>
      <c r="DJ424" s="9"/>
      <c r="DK424" s="9"/>
      <c r="DL424" s="9"/>
      <c r="DM424" s="9"/>
      <c r="DN424" s="9"/>
      <c r="DO424" s="9"/>
      <c r="DP424" s="9"/>
      <c r="DQ424" s="9"/>
      <c r="DR424" s="9"/>
      <c r="DS424" s="9"/>
      <c r="DT424" s="9"/>
      <c r="DU424" s="9"/>
      <c r="DV424" s="9"/>
      <c r="DW424" s="9"/>
      <c r="DX424" s="9"/>
      <c r="DY424" s="9"/>
      <c r="DZ424" s="9"/>
      <c r="EA424" s="9"/>
      <c r="EB424" s="9"/>
      <c r="EC424" s="9"/>
      <c r="ED424" s="9"/>
      <c r="EE424" s="9"/>
      <c r="EF424" s="9"/>
      <c r="EG424" s="9"/>
      <c r="EH424" s="9"/>
      <c r="EI424" s="9"/>
      <c r="EJ424" s="9"/>
      <c r="EK424" s="9"/>
      <c r="EL424" s="9"/>
      <c r="EM424" s="9"/>
      <c r="EN424" s="9"/>
      <c r="EO424" s="9"/>
      <c r="EP424" s="9"/>
      <c r="EQ424" s="9"/>
      <c r="ER424" s="9"/>
      <c r="ES424" s="9"/>
      <c r="ET424" s="9"/>
      <c r="EU424" s="9"/>
      <c r="EV424" s="9"/>
      <c r="EW424" s="9"/>
      <c r="EX424" s="9"/>
    </row>
    <row r="425" spans="1:154" ht="20.25" x14ac:dyDescent="0.2">
      <c r="A425" s="100"/>
      <c r="B425" s="99"/>
      <c r="C425" s="99"/>
      <c r="D425" s="99"/>
      <c r="E425" s="99"/>
      <c r="F425" s="99"/>
      <c r="G425" s="103" t="s">
        <v>212</v>
      </c>
      <c r="H425" s="143"/>
      <c r="I425" s="143"/>
      <c r="J425" s="143">
        <f t="shared" si="98"/>
        <v>0</v>
      </c>
      <c r="K425" s="180"/>
      <c r="L425" s="143"/>
      <c r="M425" s="144"/>
      <c r="N425" s="143">
        <v>0</v>
      </c>
      <c r="O425" s="172">
        <f t="shared" si="111"/>
        <v>0</v>
      </c>
      <c r="P425" s="145">
        <f t="shared" si="86"/>
        <v>0</v>
      </c>
      <c r="Q425" s="142"/>
      <c r="R425" s="43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  <c r="BN425" s="9"/>
      <c r="BO425" s="9"/>
      <c r="BP425" s="9"/>
      <c r="BQ425" s="9"/>
      <c r="BR425" s="9"/>
      <c r="BS425" s="9"/>
      <c r="BT425" s="9"/>
      <c r="BU425" s="9"/>
      <c r="BV425" s="9"/>
      <c r="BW425" s="9"/>
      <c r="BX425" s="9"/>
      <c r="BY425" s="9"/>
      <c r="BZ425" s="9"/>
      <c r="CA425" s="9"/>
      <c r="CB425" s="9"/>
      <c r="CC425" s="9"/>
      <c r="CD425" s="9"/>
      <c r="CE425" s="9"/>
      <c r="CF425" s="9"/>
      <c r="CG425" s="9"/>
      <c r="CH425" s="9"/>
      <c r="CI425" s="9"/>
      <c r="CJ425" s="9"/>
      <c r="CK425" s="9"/>
      <c r="CL425" s="9"/>
      <c r="CM425" s="9"/>
      <c r="CN425" s="9"/>
      <c r="CO425" s="9"/>
      <c r="CP425" s="9"/>
      <c r="CQ425" s="9"/>
      <c r="CR425" s="9"/>
      <c r="CS425" s="9"/>
      <c r="CT425" s="9"/>
      <c r="CU425" s="9"/>
      <c r="CV425" s="9"/>
      <c r="CW425" s="9"/>
      <c r="CX425" s="9"/>
      <c r="CY425" s="9"/>
      <c r="CZ425" s="9"/>
      <c r="DA425" s="9"/>
      <c r="DB425" s="9"/>
      <c r="DC425" s="9"/>
      <c r="DD425" s="9"/>
      <c r="DE425" s="9"/>
      <c r="DF425" s="9"/>
      <c r="DG425" s="9"/>
      <c r="DH425" s="9"/>
      <c r="DI425" s="9"/>
      <c r="DJ425" s="9"/>
      <c r="DK425" s="9"/>
      <c r="DL425" s="9"/>
      <c r="DM425" s="9"/>
      <c r="DN425" s="9"/>
      <c r="DO425" s="9"/>
      <c r="DP425" s="9"/>
      <c r="DQ425" s="9"/>
      <c r="DR425" s="9"/>
      <c r="DS425" s="9"/>
      <c r="DT425" s="9"/>
      <c r="DU425" s="9"/>
      <c r="DV425" s="9"/>
      <c r="DW425" s="9"/>
      <c r="DX425" s="9"/>
      <c r="DY425" s="9"/>
      <c r="DZ425" s="9"/>
      <c r="EA425" s="9"/>
      <c r="EB425" s="9"/>
      <c r="EC425" s="9"/>
      <c r="ED425" s="9"/>
      <c r="EE425" s="9"/>
      <c r="EF425" s="9"/>
      <c r="EG425" s="9"/>
      <c r="EH425" s="9"/>
      <c r="EI425" s="9"/>
      <c r="EJ425" s="9"/>
      <c r="EK425" s="9"/>
      <c r="EL425" s="9"/>
      <c r="EM425" s="9"/>
      <c r="EN425" s="9"/>
      <c r="EO425" s="9"/>
      <c r="EP425" s="9"/>
      <c r="EQ425" s="9"/>
      <c r="ER425" s="9"/>
      <c r="ES425" s="9"/>
      <c r="ET425" s="9"/>
      <c r="EU425" s="9"/>
      <c r="EV425" s="9"/>
      <c r="EW425" s="9"/>
      <c r="EX425" s="9"/>
    </row>
    <row r="426" spans="1:154" ht="20.25" x14ac:dyDescent="0.2">
      <c r="A426" s="100"/>
      <c r="B426" s="99"/>
      <c r="C426" s="99"/>
      <c r="D426" s="99"/>
      <c r="E426" s="99"/>
      <c r="F426" s="99"/>
      <c r="G426" s="103" t="s">
        <v>213</v>
      </c>
      <c r="H426" s="143"/>
      <c r="I426" s="143"/>
      <c r="J426" s="143">
        <f t="shared" si="98"/>
        <v>0</v>
      </c>
      <c r="K426" s="180"/>
      <c r="L426" s="143"/>
      <c r="M426" s="144">
        <v>0</v>
      </c>
      <c r="N426" s="143"/>
      <c r="O426" s="172">
        <f t="shared" si="111"/>
        <v>0</v>
      </c>
      <c r="P426" s="145">
        <f t="shared" si="86"/>
        <v>0</v>
      </c>
      <c r="Q426" s="142"/>
      <c r="R426" s="43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  <c r="BN426" s="9"/>
      <c r="BO426" s="9"/>
      <c r="BP426" s="9"/>
      <c r="BQ426" s="9"/>
      <c r="BR426" s="9"/>
      <c r="BS426" s="9"/>
      <c r="BT426" s="9"/>
      <c r="BU426" s="9"/>
      <c r="BV426" s="9"/>
      <c r="BW426" s="9"/>
      <c r="BX426" s="9"/>
      <c r="BY426" s="9"/>
      <c r="BZ426" s="9"/>
      <c r="CA426" s="9"/>
      <c r="CB426" s="9"/>
      <c r="CC426" s="9"/>
      <c r="CD426" s="9"/>
      <c r="CE426" s="9"/>
      <c r="CF426" s="9"/>
      <c r="CG426" s="9"/>
      <c r="CH426" s="9"/>
      <c r="CI426" s="9"/>
      <c r="CJ426" s="9"/>
      <c r="CK426" s="9"/>
      <c r="CL426" s="9"/>
      <c r="CM426" s="9"/>
      <c r="CN426" s="9"/>
      <c r="CO426" s="9"/>
      <c r="CP426" s="9"/>
      <c r="CQ426" s="9"/>
      <c r="CR426" s="9"/>
      <c r="CS426" s="9"/>
      <c r="CT426" s="9"/>
      <c r="CU426" s="9"/>
      <c r="CV426" s="9"/>
      <c r="CW426" s="9"/>
      <c r="CX426" s="9"/>
      <c r="CY426" s="9"/>
      <c r="CZ426" s="9"/>
      <c r="DA426" s="9"/>
      <c r="DB426" s="9"/>
      <c r="DC426" s="9"/>
      <c r="DD426" s="9"/>
      <c r="DE426" s="9"/>
      <c r="DF426" s="9"/>
      <c r="DG426" s="9"/>
      <c r="DH426" s="9"/>
      <c r="DI426" s="9"/>
      <c r="DJ426" s="9"/>
      <c r="DK426" s="9"/>
      <c r="DL426" s="9"/>
      <c r="DM426" s="9"/>
      <c r="DN426" s="9"/>
      <c r="DO426" s="9"/>
      <c r="DP426" s="9"/>
      <c r="DQ426" s="9"/>
      <c r="DR426" s="9"/>
      <c r="DS426" s="9"/>
      <c r="DT426" s="9"/>
      <c r="DU426" s="9"/>
      <c r="DV426" s="9"/>
      <c r="DW426" s="9"/>
      <c r="DX426" s="9"/>
      <c r="DY426" s="9"/>
      <c r="DZ426" s="9"/>
      <c r="EA426" s="9"/>
      <c r="EB426" s="9"/>
      <c r="EC426" s="9"/>
      <c r="ED426" s="9"/>
      <c r="EE426" s="9"/>
      <c r="EF426" s="9"/>
      <c r="EG426" s="9"/>
      <c r="EH426" s="9"/>
      <c r="EI426" s="9"/>
      <c r="EJ426" s="9"/>
      <c r="EK426" s="9"/>
      <c r="EL426" s="9"/>
      <c r="EM426" s="9"/>
      <c r="EN426" s="9"/>
      <c r="EO426" s="9"/>
      <c r="EP426" s="9"/>
      <c r="EQ426" s="9"/>
      <c r="ER426" s="9"/>
      <c r="ES426" s="9"/>
      <c r="ET426" s="9"/>
      <c r="EU426" s="9"/>
      <c r="EV426" s="9"/>
      <c r="EW426" s="9"/>
      <c r="EX426" s="9"/>
    </row>
    <row r="427" spans="1:154" ht="20.25" x14ac:dyDescent="0.2">
      <c r="A427" s="100"/>
      <c r="B427" s="99"/>
      <c r="C427" s="99"/>
      <c r="D427" s="99"/>
      <c r="E427" s="99"/>
      <c r="F427" s="99"/>
      <c r="G427" s="103" t="s">
        <v>214</v>
      </c>
      <c r="H427" s="143">
        <f>+H428+H429+H430</f>
        <v>0</v>
      </c>
      <c r="I427" s="143">
        <f>+I428+I429+I430</f>
        <v>0</v>
      </c>
      <c r="J427" s="143">
        <f t="shared" si="98"/>
        <v>0</v>
      </c>
      <c r="K427" s="180"/>
      <c r="L427" s="143">
        <f>+L428+L429+L430</f>
        <v>0</v>
      </c>
      <c r="M427" s="172">
        <f>+M428+M429+M430</f>
        <v>0</v>
      </c>
      <c r="N427" s="143">
        <f>+N428+N429+N430</f>
        <v>0</v>
      </c>
      <c r="O427" s="172">
        <f t="shared" si="111"/>
        <v>0</v>
      </c>
      <c r="P427" s="172">
        <f t="shared" si="86"/>
        <v>0</v>
      </c>
      <c r="Q427" s="142"/>
      <c r="R427" s="43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  <c r="BN427" s="9"/>
      <c r="BO427" s="9"/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  <c r="CA427" s="9"/>
      <c r="CB427" s="9"/>
      <c r="CC427" s="9"/>
      <c r="CD427" s="9"/>
      <c r="CE427" s="9"/>
      <c r="CF427" s="9"/>
      <c r="CG427" s="9"/>
      <c r="CH427" s="9"/>
      <c r="CI427" s="9"/>
      <c r="CJ427" s="9"/>
      <c r="CK427" s="9"/>
      <c r="CL427" s="9"/>
      <c r="CM427" s="9"/>
      <c r="CN427" s="9"/>
      <c r="CO427" s="9"/>
      <c r="CP427" s="9"/>
      <c r="CQ427" s="9"/>
      <c r="CR427" s="9"/>
      <c r="CS427" s="9"/>
      <c r="CT427" s="9"/>
      <c r="CU427" s="9"/>
      <c r="CV427" s="9"/>
      <c r="CW427" s="9"/>
      <c r="CX427" s="9"/>
      <c r="CY427" s="9"/>
      <c r="CZ427" s="9"/>
      <c r="DA427" s="9"/>
      <c r="DB427" s="9"/>
      <c r="DC427" s="9"/>
      <c r="DD427" s="9"/>
      <c r="DE427" s="9"/>
      <c r="DF427" s="9"/>
      <c r="DG427" s="9"/>
      <c r="DH427" s="9"/>
      <c r="DI427" s="9"/>
      <c r="DJ427" s="9"/>
      <c r="DK427" s="9"/>
      <c r="DL427" s="9"/>
      <c r="DM427" s="9"/>
      <c r="DN427" s="9"/>
      <c r="DO427" s="9"/>
      <c r="DP427" s="9"/>
      <c r="DQ427" s="9"/>
      <c r="DR427" s="9"/>
      <c r="DS427" s="9"/>
      <c r="DT427" s="9"/>
      <c r="DU427" s="9"/>
      <c r="DV427" s="9"/>
      <c r="DW427" s="9"/>
      <c r="DX427" s="9"/>
      <c r="DY427" s="9"/>
      <c r="DZ427" s="9"/>
      <c r="EA427" s="9"/>
      <c r="EB427" s="9"/>
      <c r="EC427" s="9"/>
      <c r="ED427" s="9"/>
      <c r="EE427" s="9"/>
      <c r="EF427" s="9"/>
      <c r="EG427" s="9"/>
      <c r="EH427" s="9"/>
      <c r="EI427" s="9"/>
      <c r="EJ427" s="9"/>
      <c r="EK427" s="9"/>
      <c r="EL427" s="9"/>
      <c r="EM427" s="9"/>
      <c r="EN427" s="9"/>
      <c r="EO427" s="9"/>
      <c r="EP427" s="9"/>
      <c r="EQ427" s="9"/>
      <c r="ER427" s="9"/>
      <c r="ES427" s="9"/>
      <c r="ET427" s="9"/>
      <c r="EU427" s="9"/>
      <c r="EV427" s="9"/>
      <c r="EW427" s="9"/>
      <c r="EX427" s="9"/>
    </row>
    <row r="428" spans="1:154" ht="20.25" x14ac:dyDescent="0.2">
      <c r="A428" s="100"/>
      <c r="B428" s="99"/>
      <c r="C428" s="99"/>
      <c r="D428" s="99"/>
      <c r="E428" s="99"/>
      <c r="F428" s="99"/>
      <c r="G428" s="103" t="s">
        <v>215</v>
      </c>
      <c r="H428" s="143"/>
      <c r="I428" s="143"/>
      <c r="J428" s="143">
        <f t="shared" si="98"/>
        <v>0</v>
      </c>
      <c r="K428" s="180"/>
      <c r="L428" s="143"/>
      <c r="M428" s="144"/>
      <c r="N428" s="143"/>
      <c r="O428" s="172">
        <f t="shared" si="111"/>
        <v>0</v>
      </c>
      <c r="P428" s="145">
        <f t="shared" si="86"/>
        <v>0</v>
      </c>
      <c r="Q428" s="142"/>
      <c r="R428" s="43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  <c r="BN428" s="9"/>
      <c r="BO428" s="9"/>
      <c r="BP428" s="9"/>
      <c r="BQ428" s="9"/>
      <c r="BR428" s="9"/>
      <c r="BS428" s="9"/>
      <c r="BT428" s="9"/>
      <c r="BU428" s="9"/>
      <c r="BV428" s="9"/>
      <c r="BW428" s="9"/>
      <c r="BX428" s="9"/>
      <c r="BY428" s="9"/>
      <c r="BZ428" s="9"/>
      <c r="CA428" s="9"/>
      <c r="CB428" s="9"/>
      <c r="CC428" s="9"/>
      <c r="CD428" s="9"/>
      <c r="CE428" s="9"/>
      <c r="CF428" s="9"/>
      <c r="CG428" s="9"/>
      <c r="CH428" s="9"/>
      <c r="CI428" s="9"/>
      <c r="CJ428" s="9"/>
      <c r="CK428" s="9"/>
      <c r="CL428" s="9"/>
      <c r="CM428" s="9"/>
      <c r="CN428" s="9"/>
      <c r="CO428" s="9"/>
      <c r="CP428" s="9"/>
      <c r="CQ428" s="9"/>
      <c r="CR428" s="9"/>
      <c r="CS428" s="9"/>
      <c r="CT428" s="9"/>
      <c r="CU428" s="9"/>
      <c r="CV428" s="9"/>
      <c r="CW428" s="9"/>
      <c r="CX428" s="9"/>
      <c r="CY428" s="9"/>
      <c r="CZ428" s="9"/>
      <c r="DA428" s="9"/>
      <c r="DB428" s="9"/>
      <c r="DC428" s="9"/>
      <c r="DD428" s="9"/>
      <c r="DE428" s="9"/>
      <c r="DF428" s="9"/>
      <c r="DG428" s="9"/>
      <c r="DH428" s="9"/>
      <c r="DI428" s="9"/>
      <c r="DJ428" s="9"/>
      <c r="DK428" s="9"/>
      <c r="DL428" s="9"/>
      <c r="DM428" s="9"/>
      <c r="DN428" s="9"/>
      <c r="DO428" s="9"/>
      <c r="DP428" s="9"/>
      <c r="DQ428" s="9"/>
      <c r="DR428" s="9"/>
      <c r="DS428" s="9"/>
      <c r="DT428" s="9"/>
      <c r="DU428" s="9"/>
      <c r="DV428" s="9"/>
      <c r="DW428" s="9"/>
      <c r="DX428" s="9"/>
      <c r="DY428" s="9"/>
      <c r="DZ428" s="9"/>
      <c r="EA428" s="9"/>
      <c r="EB428" s="9"/>
      <c r="EC428" s="9"/>
      <c r="ED428" s="9"/>
      <c r="EE428" s="9"/>
      <c r="EF428" s="9"/>
      <c r="EG428" s="9"/>
      <c r="EH428" s="9"/>
      <c r="EI428" s="9"/>
      <c r="EJ428" s="9"/>
      <c r="EK428" s="9"/>
      <c r="EL428" s="9"/>
      <c r="EM428" s="9"/>
      <c r="EN428" s="9"/>
      <c r="EO428" s="9"/>
      <c r="EP428" s="9"/>
      <c r="EQ428" s="9"/>
      <c r="ER428" s="9"/>
      <c r="ES428" s="9"/>
      <c r="ET428" s="9"/>
      <c r="EU428" s="9"/>
      <c r="EV428" s="9"/>
      <c r="EW428" s="9"/>
      <c r="EX428" s="9"/>
    </row>
    <row r="429" spans="1:154" ht="20.25" x14ac:dyDescent="0.2">
      <c r="A429" s="100"/>
      <c r="B429" s="99"/>
      <c r="C429" s="99"/>
      <c r="D429" s="99"/>
      <c r="E429" s="99"/>
      <c r="F429" s="99"/>
      <c r="G429" s="103" t="s">
        <v>216</v>
      </c>
      <c r="H429" s="143"/>
      <c r="I429" s="143"/>
      <c r="J429" s="143">
        <f t="shared" si="98"/>
        <v>0</v>
      </c>
      <c r="K429" s="180"/>
      <c r="L429" s="143"/>
      <c r="M429" s="144"/>
      <c r="N429" s="143"/>
      <c r="O429" s="172">
        <f t="shared" si="111"/>
        <v>0</v>
      </c>
      <c r="P429" s="145">
        <f t="shared" si="86"/>
        <v>0</v>
      </c>
      <c r="Q429" s="142"/>
      <c r="R429" s="43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  <c r="BO429" s="9"/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  <c r="CA429" s="9"/>
      <c r="CB429" s="9"/>
      <c r="CC429" s="9"/>
      <c r="CD429" s="9"/>
      <c r="CE429" s="9"/>
      <c r="CF429" s="9"/>
      <c r="CG429" s="9"/>
      <c r="CH429" s="9"/>
      <c r="CI429" s="9"/>
      <c r="CJ429" s="9"/>
      <c r="CK429" s="9"/>
      <c r="CL429" s="9"/>
      <c r="CM429" s="9"/>
      <c r="CN429" s="9"/>
      <c r="CO429" s="9"/>
      <c r="CP429" s="9"/>
      <c r="CQ429" s="9"/>
      <c r="CR429" s="9"/>
      <c r="CS429" s="9"/>
      <c r="CT429" s="9"/>
      <c r="CU429" s="9"/>
      <c r="CV429" s="9"/>
      <c r="CW429" s="9"/>
      <c r="CX429" s="9"/>
      <c r="CY429" s="9"/>
      <c r="CZ429" s="9"/>
      <c r="DA429" s="9"/>
      <c r="DB429" s="9"/>
      <c r="DC429" s="9"/>
      <c r="DD429" s="9"/>
      <c r="DE429" s="9"/>
      <c r="DF429" s="9"/>
      <c r="DG429" s="9"/>
      <c r="DH429" s="9"/>
      <c r="DI429" s="9"/>
      <c r="DJ429" s="9"/>
      <c r="DK429" s="9"/>
      <c r="DL429" s="9"/>
      <c r="DM429" s="9"/>
      <c r="DN429" s="9"/>
      <c r="DO429" s="9"/>
      <c r="DP429" s="9"/>
      <c r="DQ429" s="9"/>
      <c r="DR429" s="9"/>
      <c r="DS429" s="9"/>
      <c r="DT429" s="9"/>
      <c r="DU429" s="9"/>
      <c r="DV429" s="9"/>
      <c r="DW429" s="9"/>
      <c r="DX429" s="9"/>
      <c r="DY429" s="9"/>
      <c r="DZ429" s="9"/>
      <c r="EA429" s="9"/>
      <c r="EB429" s="9"/>
      <c r="EC429" s="9"/>
      <c r="ED429" s="9"/>
      <c r="EE429" s="9"/>
      <c r="EF429" s="9"/>
      <c r="EG429" s="9"/>
      <c r="EH429" s="9"/>
      <c r="EI429" s="9"/>
      <c r="EJ429" s="9"/>
      <c r="EK429" s="9"/>
      <c r="EL429" s="9"/>
      <c r="EM429" s="9"/>
      <c r="EN429" s="9"/>
      <c r="EO429" s="9"/>
      <c r="EP429" s="9"/>
      <c r="EQ429" s="9"/>
      <c r="ER429" s="9"/>
      <c r="ES429" s="9"/>
      <c r="ET429" s="9"/>
      <c r="EU429" s="9"/>
      <c r="EV429" s="9"/>
      <c r="EW429" s="9"/>
      <c r="EX429" s="9"/>
    </row>
    <row r="430" spans="1:154" ht="20.25" x14ac:dyDescent="0.2">
      <c r="A430" s="100"/>
      <c r="B430" s="99"/>
      <c r="C430" s="99"/>
      <c r="D430" s="99"/>
      <c r="E430" s="99"/>
      <c r="F430" s="99"/>
      <c r="G430" s="103" t="s">
        <v>217</v>
      </c>
      <c r="H430" s="143"/>
      <c r="I430" s="143"/>
      <c r="J430" s="143">
        <f t="shared" si="98"/>
        <v>0</v>
      </c>
      <c r="K430" s="180"/>
      <c r="L430" s="143"/>
      <c r="M430" s="144"/>
      <c r="N430" s="143"/>
      <c r="O430" s="172">
        <f t="shared" si="111"/>
        <v>0</v>
      </c>
      <c r="P430" s="145">
        <f t="shared" si="86"/>
        <v>0</v>
      </c>
      <c r="Q430" s="142"/>
      <c r="R430" s="43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  <c r="BO430" s="9"/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  <c r="CA430" s="9"/>
      <c r="CB430" s="9"/>
      <c r="CC430" s="9"/>
      <c r="CD430" s="9"/>
      <c r="CE430" s="9"/>
      <c r="CF430" s="9"/>
      <c r="CG430" s="9"/>
      <c r="CH430" s="9"/>
      <c r="CI430" s="9"/>
      <c r="CJ430" s="9"/>
      <c r="CK430" s="9"/>
      <c r="CL430" s="9"/>
      <c r="CM430" s="9"/>
      <c r="CN430" s="9"/>
      <c r="CO430" s="9"/>
      <c r="CP430" s="9"/>
      <c r="CQ430" s="9"/>
      <c r="CR430" s="9"/>
      <c r="CS430" s="9"/>
      <c r="CT430" s="9"/>
      <c r="CU430" s="9"/>
      <c r="CV430" s="9"/>
      <c r="CW430" s="9"/>
      <c r="CX430" s="9"/>
      <c r="CY430" s="9"/>
      <c r="CZ430" s="9"/>
      <c r="DA430" s="9"/>
      <c r="DB430" s="9"/>
      <c r="DC430" s="9"/>
      <c r="DD430" s="9"/>
      <c r="DE430" s="9"/>
      <c r="DF430" s="9"/>
      <c r="DG430" s="9"/>
      <c r="DH430" s="9"/>
      <c r="DI430" s="9"/>
      <c r="DJ430" s="9"/>
      <c r="DK430" s="9"/>
      <c r="DL430" s="9"/>
      <c r="DM430" s="9"/>
      <c r="DN430" s="9"/>
      <c r="DO430" s="9"/>
      <c r="DP430" s="9"/>
      <c r="DQ430" s="9"/>
      <c r="DR430" s="9"/>
      <c r="DS430" s="9"/>
      <c r="DT430" s="9"/>
      <c r="DU430" s="9"/>
      <c r="DV430" s="9"/>
      <c r="DW430" s="9"/>
      <c r="DX430" s="9"/>
      <c r="DY430" s="9"/>
      <c r="DZ430" s="9"/>
      <c r="EA430" s="9"/>
      <c r="EB430" s="9"/>
      <c r="EC430" s="9"/>
      <c r="ED430" s="9"/>
      <c r="EE430" s="9"/>
      <c r="EF430" s="9"/>
      <c r="EG430" s="9"/>
      <c r="EH430" s="9"/>
      <c r="EI430" s="9"/>
      <c r="EJ430" s="9"/>
      <c r="EK430" s="9"/>
      <c r="EL430" s="9"/>
      <c r="EM430" s="9"/>
      <c r="EN430" s="9"/>
      <c r="EO430" s="9"/>
      <c r="EP430" s="9"/>
      <c r="EQ430" s="9"/>
      <c r="ER430" s="9"/>
      <c r="ES430" s="9"/>
      <c r="ET430" s="9"/>
      <c r="EU430" s="9"/>
      <c r="EV430" s="9"/>
      <c r="EW430" s="9"/>
      <c r="EX430" s="9"/>
    </row>
    <row r="431" spans="1:154" ht="54.75" customHeight="1" x14ac:dyDescent="0.2">
      <c r="A431" s="88"/>
      <c r="B431" s="89"/>
      <c r="C431" s="89"/>
      <c r="D431" s="89"/>
      <c r="E431" s="89"/>
      <c r="F431" s="89"/>
      <c r="G431" s="101" t="s">
        <v>218</v>
      </c>
      <c r="H431" s="139">
        <f>H432</f>
        <v>0</v>
      </c>
      <c r="I431" s="139">
        <f>I432</f>
        <v>0</v>
      </c>
      <c r="J431" s="143">
        <f t="shared" si="98"/>
        <v>0</v>
      </c>
      <c r="K431" s="180"/>
      <c r="L431" s="139">
        <f>L432</f>
        <v>0</v>
      </c>
      <c r="M431" s="121">
        <f>M432</f>
        <v>0</v>
      </c>
      <c r="N431" s="139">
        <f>N432</f>
        <v>0</v>
      </c>
      <c r="O431" s="139">
        <f>O432</f>
        <v>0</v>
      </c>
      <c r="P431" s="192">
        <f t="shared" si="86"/>
        <v>0</v>
      </c>
      <c r="Q431" s="142"/>
      <c r="R431" s="43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  <c r="BO431" s="9"/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  <c r="CA431" s="9"/>
      <c r="CB431" s="9"/>
      <c r="CC431" s="9"/>
      <c r="CD431" s="9"/>
      <c r="CE431" s="9"/>
      <c r="CF431" s="9"/>
      <c r="CG431" s="9"/>
      <c r="CH431" s="9"/>
      <c r="CI431" s="9"/>
      <c r="CJ431" s="9"/>
      <c r="CK431" s="9"/>
      <c r="CL431" s="9"/>
      <c r="CM431" s="9"/>
      <c r="CN431" s="9"/>
      <c r="CO431" s="9"/>
      <c r="CP431" s="9"/>
      <c r="CQ431" s="9"/>
      <c r="CR431" s="9"/>
      <c r="CS431" s="9"/>
      <c r="CT431" s="9"/>
      <c r="CU431" s="9"/>
      <c r="CV431" s="9"/>
      <c r="CW431" s="9"/>
      <c r="CX431" s="9"/>
      <c r="CY431" s="9"/>
      <c r="CZ431" s="9"/>
      <c r="DA431" s="9"/>
      <c r="DB431" s="9"/>
      <c r="DC431" s="9"/>
      <c r="DD431" s="9"/>
      <c r="DE431" s="9"/>
      <c r="DF431" s="9"/>
      <c r="DG431" s="9"/>
      <c r="DH431" s="9"/>
      <c r="DI431" s="9"/>
      <c r="DJ431" s="9"/>
      <c r="DK431" s="9"/>
      <c r="DL431" s="9"/>
      <c r="DM431" s="9"/>
      <c r="DN431" s="9"/>
      <c r="DO431" s="9"/>
      <c r="DP431" s="9"/>
      <c r="DQ431" s="9"/>
      <c r="DR431" s="9"/>
      <c r="DS431" s="9"/>
      <c r="DT431" s="9"/>
      <c r="DU431" s="9"/>
      <c r="DV431" s="9"/>
      <c r="DW431" s="9"/>
      <c r="DX431" s="9"/>
      <c r="DY431" s="9"/>
      <c r="DZ431" s="9"/>
      <c r="EA431" s="9"/>
      <c r="EB431" s="9"/>
      <c r="EC431" s="9"/>
      <c r="ED431" s="9"/>
      <c r="EE431" s="9"/>
      <c r="EF431" s="9"/>
      <c r="EG431" s="9"/>
      <c r="EH431" s="9"/>
      <c r="EI431" s="9"/>
      <c r="EJ431" s="9"/>
      <c r="EK431" s="9"/>
      <c r="EL431" s="9"/>
      <c r="EM431" s="9"/>
      <c r="EN431" s="9"/>
      <c r="EO431" s="9"/>
      <c r="EP431" s="9"/>
      <c r="EQ431" s="9"/>
      <c r="ER431" s="9"/>
      <c r="ES431" s="9"/>
      <c r="ET431" s="9"/>
      <c r="EU431" s="9"/>
      <c r="EV431" s="9"/>
      <c r="EW431" s="9"/>
      <c r="EX431" s="9"/>
    </row>
    <row r="432" spans="1:154" ht="20.25" x14ac:dyDescent="0.2">
      <c r="A432" s="100"/>
      <c r="B432" s="99"/>
      <c r="C432" s="99"/>
      <c r="D432" s="99"/>
      <c r="E432" s="99"/>
      <c r="F432" s="99"/>
      <c r="G432" s="103" t="s">
        <v>219</v>
      </c>
      <c r="H432" s="143">
        <v>0</v>
      </c>
      <c r="I432" s="143">
        <f>O432</f>
        <v>0</v>
      </c>
      <c r="J432" s="143">
        <f t="shared" si="98"/>
        <v>0</v>
      </c>
      <c r="K432" s="180"/>
      <c r="L432" s="143"/>
      <c r="M432" s="144"/>
      <c r="N432" s="143"/>
      <c r="O432" s="145">
        <f t="shared" ref="O432" si="112">M432+N432</f>
        <v>0</v>
      </c>
      <c r="P432" s="145">
        <f t="shared" si="86"/>
        <v>0</v>
      </c>
      <c r="Q432" s="142"/>
      <c r="R432" s="43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  <c r="BO432" s="9"/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  <c r="CA432" s="9"/>
      <c r="CB432" s="9"/>
      <c r="CC432" s="9"/>
      <c r="CD432" s="9"/>
      <c r="CE432" s="9"/>
      <c r="CF432" s="9"/>
      <c r="CG432" s="9"/>
      <c r="CH432" s="9"/>
      <c r="CI432" s="9"/>
      <c r="CJ432" s="9"/>
      <c r="CK432" s="9"/>
      <c r="CL432" s="9"/>
      <c r="CM432" s="9"/>
      <c r="CN432" s="9"/>
      <c r="CO432" s="9"/>
      <c r="CP432" s="9"/>
      <c r="CQ432" s="9"/>
      <c r="CR432" s="9"/>
      <c r="CS432" s="9"/>
      <c r="CT432" s="9"/>
      <c r="CU432" s="9"/>
      <c r="CV432" s="9"/>
      <c r="CW432" s="9"/>
      <c r="CX432" s="9"/>
      <c r="CY432" s="9"/>
      <c r="CZ432" s="9"/>
      <c r="DA432" s="9"/>
      <c r="DB432" s="9"/>
      <c r="DC432" s="9"/>
      <c r="DD432" s="9"/>
      <c r="DE432" s="9"/>
      <c r="DF432" s="9"/>
      <c r="DG432" s="9"/>
      <c r="DH432" s="9"/>
      <c r="DI432" s="9"/>
      <c r="DJ432" s="9"/>
      <c r="DK432" s="9"/>
      <c r="DL432" s="9"/>
      <c r="DM432" s="9"/>
      <c r="DN432" s="9"/>
      <c r="DO432" s="9"/>
      <c r="DP432" s="9"/>
      <c r="DQ432" s="9"/>
      <c r="DR432" s="9"/>
      <c r="DS432" s="9"/>
      <c r="DT432" s="9"/>
      <c r="DU432" s="9"/>
      <c r="DV432" s="9"/>
      <c r="DW432" s="9"/>
      <c r="DX432" s="9"/>
      <c r="DY432" s="9"/>
      <c r="DZ432" s="9"/>
      <c r="EA432" s="9"/>
      <c r="EB432" s="9"/>
      <c r="EC432" s="9"/>
      <c r="ED432" s="9"/>
      <c r="EE432" s="9"/>
      <c r="EF432" s="9"/>
      <c r="EG432" s="9"/>
      <c r="EH432" s="9"/>
      <c r="EI432" s="9"/>
      <c r="EJ432" s="9"/>
      <c r="EK432" s="9"/>
      <c r="EL432" s="9"/>
      <c r="EM432" s="9"/>
      <c r="EN432" s="9"/>
      <c r="EO432" s="9"/>
      <c r="EP432" s="9"/>
      <c r="EQ432" s="9"/>
      <c r="ER432" s="9"/>
      <c r="ES432" s="9"/>
      <c r="ET432" s="9"/>
      <c r="EU432" s="9"/>
      <c r="EV432" s="9"/>
      <c r="EW432" s="9"/>
      <c r="EX432" s="9"/>
    </row>
    <row r="433" spans="1:154" ht="60.75" x14ac:dyDescent="0.2">
      <c r="A433" s="88"/>
      <c r="B433" s="89"/>
      <c r="C433" s="89"/>
      <c r="D433" s="89"/>
      <c r="E433" s="89"/>
      <c r="F433" s="89"/>
      <c r="G433" s="101" t="s">
        <v>220</v>
      </c>
      <c r="H433" s="139">
        <f>H434+H435</f>
        <v>0</v>
      </c>
      <c r="I433" s="139">
        <f>I434+I435</f>
        <v>0</v>
      </c>
      <c r="J433" s="143">
        <f t="shared" si="98"/>
        <v>0</v>
      </c>
      <c r="K433" s="180"/>
      <c r="L433" s="139">
        <f>L434+L435</f>
        <v>0</v>
      </c>
      <c r="M433" s="121">
        <f>M434+M435</f>
        <v>0</v>
      </c>
      <c r="N433" s="139">
        <f>N434+N435</f>
        <v>0</v>
      </c>
      <c r="O433" s="139">
        <f>O434+O435</f>
        <v>0</v>
      </c>
      <c r="P433" s="192">
        <f t="shared" si="86"/>
        <v>0</v>
      </c>
      <c r="Q433" s="142"/>
      <c r="R433" s="43"/>
      <c r="S433" s="20"/>
      <c r="T433" s="20"/>
      <c r="U433" s="20"/>
      <c r="V433" s="20"/>
      <c r="W433" s="20"/>
      <c r="X433" s="25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  <c r="BO433" s="9"/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  <c r="CA433" s="9"/>
      <c r="CB433" s="9"/>
      <c r="CC433" s="9"/>
      <c r="CD433" s="9"/>
      <c r="CE433" s="9"/>
      <c r="CF433" s="9"/>
      <c r="CG433" s="9"/>
      <c r="CH433" s="9"/>
      <c r="CI433" s="9"/>
      <c r="CJ433" s="9"/>
      <c r="CK433" s="9"/>
      <c r="CL433" s="9"/>
      <c r="CM433" s="9"/>
      <c r="CN433" s="9"/>
      <c r="CO433" s="9"/>
      <c r="CP433" s="9"/>
      <c r="CQ433" s="9"/>
      <c r="CR433" s="9"/>
      <c r="CS433" s="9"/>
      <c r="CT433" s="9"/>
      <c r="CU433" s="9"/>
      <c r="CV433" s="9"/>
      <c r="CW433" s="9"/>
      <c r="CX433" s="9"/>
      <c r="CY433" s="9"/>
      <c r="CZ433" s="9"/>
      <c r="DA433" s="9"/>
      <c r="DB433" s="9"/>
      <c r="DC433" s="9"/>
      <c r="DD433" s="9"/>
      <c r="DE433" s="9"/>
      <c r="DF433" s="9"/>
      <c r="DG433" s="9"/>
      <c r="DH433" s="9"/>
      <c r="DI433" s="9"/>
      <c r="DJ433" s="9"/>
      <c r="DK433" s="9"/>
      <c r="DL433" s="9"/>
      <c r="DM433" s="9"/>
      <c r="DN433" s="9"/>
      <c r="DO433" s="9"/>
      <c r="DP433" s="9"/>
      <c r="DQ433" s="9"/>
      <c r="DR433" s="9"/>
      <c r="DS433" s="9"/>
      <c r="DT433" s="9"/>
      <c r="DU433" s="9"/>
      <c r="DV433" s="9"/>
      <c r="DW433" s="9"/>
      <c r="DX433" s="9"/>
      <c r="DY433" s="9"/>
      <c r="DZ433" s="9"/>
      <c r="EA433" s="9"/>
      <c r="EB433" s="9"/>
      <c r="EC433" s="9"/>
      <c r="ED433" s="9"/>
      <c r="EE433" s="9"/>
      <c r="EF433" s="9"/>
      <c r="EG433" s="9"/>
      <c r="EH433" s="9"/>
      <c r="EI433" s="9"/>
      <c r="EJ433" s="9"/>
      <c r="EK433" s="9"/>
      <c r="EL433" s="9"/>
      <c r="EM433" s="9"/>
      <c r="EN433" s="9"/>
      <c r="EO433" s="9"/>
      <c r="EP433" s="9"/>
      <c r="EQ433" s="9"/>
      <c r="ER433" s="9"/>
      <c r="ES433" s="9"/>
      <c r="ET433" s="9"/>
      <c r="EU433" s="9"/>
      <c r="EV433" s="9"/>
      <c r="EW433" s="9"/>
      <c r="EX433" s="9"/>
    </row>
    <row r="434" spans="1:154" ht="20.25" x14ac:dyDescent="0.2">
      <c r="A434" s="100"/>
      <c r="B434" s="99"/>
      <c r="C434" s="99"/>
      <c r="D434" s="99"/>
      <c r="E434" s="99"/>
      <c r="F434" s="99"/>
      <c r="G434" s="103" t="s">
        <v>221</v>
      </c>
      <c r="H434" s="143">
        <v>0</v>
      </c>
      <c r="I434" s="143"/>
      <c r="J434" s="143">
        <f t="shared" si="98"/>
        <v>0</v>
      </c>
      <c r="K434" s="180"/>
      <c r="L434" s="143"/>
      <c r="M434" s="144"/>
      <c r="N434" s="143">
        <v>0</v>
      </c>
      <c r="O434" s="145">
        <f t="shared" ref="O434" si="113">M434+N434</f>
        <v>0</v>
      </c>
      <c r="P434" s="145">
        <f t="shared" ref="P434:P451" si="114">L434-O434</f>
        <v>0</v>
      </c>
      <c r="Q434" s="142"/>
      <c r="R434" s="43"/>
      <c r="S434" s="20"/>
      <c r="T434" s="20"/>
      <c r="U434" s="20"/>
      <c r="V434" s="20"/>
      <c r="W434" s="20"/>
      <c r="X434" s="25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  <c r="BN434" s="9"/>
      <c r="BO434" s="9"/>
      <c r="BP434" s="9"/>
      <c r="BQ434" s="9"/>
      <c r="BR434" s="9"/>
      <c r="BS434" s="9"/>
      <c r="BT434" s="9"/>
      <c r="BU434" s="9"/>
      <c r="BV434" s="9"/>
      <c r="BW434" s="9"/>
      <c r="BX434" s="9"/>
      <c r="BY434" s="9"/>
      <c r="BZ434" s="9"/>
      <c r="CA434" s="9"/>
      <c r="CB434" s="9"/>
      <c r="CC434" s="9"/>
      <c r="CD434" s="9"/>
      <c r="CE434" s="9"/>
      <c r="CF434" s="9"/>
      <c r="CG434" s="9"/>
      <c r="CH434" s="9"/>
      <c r="CI434" s="9"/>
      <c r="CJ434" s="9"/>
      <c r="CK434" s="9"/>
      <c r="CL434" s="9"/>
      <c r="CM434" s="9"/>
      <c r="CN434" s="9"/>
      <c r="CO434" s="9"/>
      <c r="CP434" s="9"/>
      <c r="CQ434" s="9"/>
      <c r="CR434" s="9"/>
      <c r="CS434" s="9"/>
      <c r="CT434" s="9"/>
      <c r="CU434" s="9"/>
      <c r="CV434" s="9"/>
      <c r="CW434" s="9"/>
      <c r="CX434" s="9"/>
      <c r="CY434" s="9"/>
      <c r="CZ434" s="9"/>
      <c r="DA434" s="9"/>
      <c r="DB434" s="9"/>
      <c r="DC434" s="9"/>
      <c r="DD434" s="9"/>
      <c r="DE434" s="9"/>
      <c r="DF434" s="9"/>
      <c r="DG434" s="9"/>
      <c r="DH434" s="9"/>
      <c r="DI434" s="9"/>
      <c r="DJ434" s="9"/>
      <c r="DK434" s="9"/>
      <c r="DL434" s="9"/>
      <c r="DM434" s="9"/>
      <c r="DN434" s="9"/>
      <c r="DO434" s="9"/>
      <c r="DP434" s="9"/>
      <c r="DQ434" s="9"/>
      <c r="DR434" s="9"/>
      <c r="DS434" s="9"/>
      <c r="DT434" s="9"/>
      <c r="DU434" s="9"/>
      <c r="DV434" s="9"/>
      <c r="DW434" s="9"/>
      <c r="DX434" s="9"/>
      <c r="DY434" s="9"/>
      <c r="DZ434" s="9"/>
      <c r="EA434" s="9"/>
      <c r="EB434" s="9"/>
      <c r="EC434" s="9"/>
      <c r="ED434" s="9"/>
      <c r="EE434" s="9"/>
      <c r="EF434" s="9"/>
      <c r="EG434" s="9"/>
      <c r="EH434" s="9"/>
      <c r="EI434" s="9"/>
      <c r="EJ434" s="9"/>
      <c r="EK434" s="9"/>
      <c r="EL434" s="9"/>
      <c r="EM434" s="9"/>
      <c r="EN434" s="9"/>
      <c r="EO434" s="9"/>
      <c r="EP434" s="9"/>
      <c r="EQ434" s="9"/>
      <c r="ER434" s="9"/>
      <c r="ES434" s="9"/>
      <c r="ET434" s="9"/>
      <c r="EU434" s="9"/>
      <c r="EV434" s="9"/>
      <c r="EW434" s="9"/>
      <c r="EX434" s="9"/>
    </row>
    <row r="435" spans="1:154" ht="63" customHeight="1" x14ac:dyDescent="0.2">
      <c r="A435" s="100"/>
      <c r="B435" s="99"/>
      <c r="C435" s="99"/>
      <c r="D435" s="99"/>
      <c r="E435" s="99"/>
      <c r="F435" s="99"/>
      <c r="G435" s="173" t="s">
        <v>429</v>
      </c>
      <c r="H435" s="143"/>
      <c r="I435" s="143"/>
      <c r="J435" s="143"/>
      <c r="K435" s="180"/>
      <c r="L435" s="143"/>
      <c r="M435" s="172"/>
      <c r="N435" s="143"/>
      <c r="O435" s="193"/>
      <c r="P435" s="145"/>
      <c r="Q435" s="142"/>
      <c r="R435" s="43"/>
      <c r="S435" s="20"/>
      <c r="T435" s="20"/>
      <c r="U435" s="20"/>
      <c r="V435" s="20"/>
      <c r="W435" s="20"/>
      <c r="X435" s="25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  <c r="BN435" s="9"/>
      <c r="BO435" s="9"/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  <c r="CA435" s="9"/>
      <c r="CB435" s="9"/>
      <c r="CC435" s="9"/>
      <c r="CD435" s="9"/>
      <c r="CE435" s="9"/>
      <c r="CF435" s="9"/>
      <c r="CG435" s="9"/>
      <c r="CH435" s="9"/>
      <c r="CI435" s="9"/>
      <c r="CJ435" s="9"/>
      <c r="CK435" s="9"/>
      <c r="CL435" s="9"/>
      <c r="CM435" s="9"/>
      <c r="CN435" s="9"/>
      <c r="CO435" s="9"/>
      <c r="CP435" s="9"/>
      <c r="CQ435" s="9"/>
      <c r="CR435" s="9"/>
      <c r="CS435" s="9"/>
      <c r="CT435" s="9"/>
      <c r="CU435" s="9"/>
      <c r="CV435" s="9"/>
      <c r="CW435" s="9"/>
      <c r="CX435" s="9"/>
      <c r="CY435" s="9"/>
      <c r="CZ435" s="9"/>
      <c r="DA435" s="9"/>
      <c r="DB435" s="9"/>
      <c r="DC435" s="9"/>
      <c r="DD435" s="9"/>
      <c r="DE435" s="9"/>
      <c r="DF435" s="9"/>
      <c r="DG435" s="9"/>
      <c r="DH435" s="9"/>
      <c r="DI435" s="9"/>
      <c r="DJ435" s="9"/>
      <c r="DK435" s="9"/>
      <c r="DL435" s="9"/>
      <c r="DM435" s="9"/>
      <c r="DN435" s="9"/>
      <c r="DO435" s="9"/>
      <c r="DP435" s="9"/>
      <c r="DQ435" s="9"/>
      <c r="DR435" s="9"/>
      <c r="DS435" s="9"/>
      <c r="DT435" s="9"/>
      <c r="DU435" s="9"/>
      <c r="DV435" s="9"/>
      <c r="DW435" s="9"/>
      <c r="DX435" s="9"/>
      <c r="DY435" s="9"/>
      <c r="DZ435" s="9"/>
      <c r="EA435" s="9"/>
      <c r="EB435" s="9"/>
      <c r="EC435" s="9"/>
      <c r="ED435" s="9"/>
      <c r="EE435" s="9"/>
      <c r="EF435" s="9"/>
      <c r="EG435" s="9"/>
      <c r="EH435" s="9"/>
      <c r="EI435" s="9"/>
      <c r="EJ435" s="9"/>
      <c r="EK435" s="9"/>
      <c r="EL435" s="9"/>
      <c r="EM435" s="9"/>
      <c r="EN435" s="9"/>
      <c r="EO435" s="9"/>
      <c r="EP435" s="9"/>
      <c r="EQ435" s="9"/>
      <c r="ER435" s="9"/>
      <c r="ES435" s="9"/>
      <c r="ET435" s="9"/>
      <c r="EU435" s="9"/>
      <c r="EV435" s="9"/>
      <c r="EW435" s="9"/>
      <c r="EX435" s="9"/>
    </row>
    <row r="436" spans="1:154" ht="20.25" x14ac:dyDescent="0.2">
      <c r="A436" s="100"/>
      <c r="B436" s="99"/>
      <c r="C436" s="99"/>
      <c r="D436" s="99"/>
      <c r="E436" s="99"/>
      <c r="F436" s="99"/>
      <c r="G436" s="101" t="s">
        <v>222</v>
      </c>
      <c r="H436" s="139">
        <f>+H437+H438</f>
        <v>1300</v>
      </c>
      <c r="I436" s="139">
        <f>+I437+I438</f>
        <v>0</v>
      </c>
      <c r="J436" s="143">
        <f t="shared" si="98"/>
        <v>1300</v>
      </c>
      <c r="K436" s="180"/>
      <c r="L436" s="139">
        <f>+L437+L438</f>
        <v>0</v>
      </c>
      <c r="M436" s="139">
        <f>+M437+M438</f>
        <v>0</v>
      </c>
      <c r="N436" s="139">
        <f>+N437+N438</f>
        <v>0</v>
      </c>
      <c r="O436" s="139">
        <f t="shared" ref="O436" si="115">+O437+O438</f>
        <v>0</v>
      </c>
      <c r="P436" s="141">
        <f t="shared" si="114"/>
        <v>0</v>
      </c>
      <c r="Q436" s="142"/>
      <c r="R436" s="43"/>
      <c r="S436" s="20"/>
      <c r="T436" s="20"/>
      <c r="U436" s="20"/>
      <c r="V436" s="20"/>
      <c r="W436" s="20"/>
      <c r="X436" s="25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  <c r="BO436" s="9"/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  <c r="CA436" s="9"/>
      <c r="CB436" s="9"/>
      <c r="CC436" s="9"/>
      <c r="CD436" s="9"/>
      <c r="CE436" s="9"/>
      <c r="CF436" s="9"/>
      <c r="CG436" s="9"/>
      <c r="CH436" s="9"/>
      <c r="CI436" s="9"/>
      <c r="CJ436" s="9"/>
      <c r="CK436" s="9"/>
      <c r="CL436" s="9"/>
      <c r="CM436" s="9"/>
      <c r="CN436" s="9"/>
      <c r="CO436" s="9"/>
      <c r="CP436" s="9"/>
      <c r="CQ436" s="9"/>
      <c r="CR436" s="9"/>
      <c r="CS436" s="9"/>
      <c r="CT436" s="9"/>
      <c r="CU436" s="9"/>
      <c r="CV436" s="9"/>
      <c r="CW436" s="9"/>
      <c r="CX436" s="9"/>
      <c r="CY436" s="9"/>
      <c r="CZ436" s="9"/>
      <c r="DA436" s="9"/>
      <c r="DB436" s="9"/>
      <c r="DC436" s="9"/>
      <c r="DD436" s="9"/>
      <c r="DE436" s="9"/>
      <c r="DF436" s="9"/>
      <c r="DG436" s="9"/>
      <c r="DH436" s="9"/>
      <c r="DI436" s="9"/>
      <c r="DJ436" s="9"/>
      <c r="DK436" s="9"/>
      <c r="DL436" s="9"/>
      <c r="DM436" s="9"/>
      <c r="DN436" s="9"/>
      <c r="DO436" s="9"/>
      <c r="DP436" s="9"/>
      <c r="DQ436" s="9"/>
      <c r="DR436" s="9"/>
      <c r="DS436" s="9"/>
      <c r="DT436" s="9"/>
      <c r="DU436" s="9"/>
      <c r="DV436" s="9"/>
      <c r="DW436" s="9"/>
      <c r="DX436" s="9"/>
      <c r="DY436" s="9"/>
      <c r="DZ436" s="9"/>
      <c r="EA436" s="9"/>
      <c r="EB436" s="9"/>
      <c r="EC436" s="9"/>
      <c r="ED436" s="9"/>
      <c r="EE436" s="9"/>
      <c r="EF436" s="9"/>
      <c r="EG436" s="9"/>
      <c r="EH436" s="9"/>
      <c r="EI436" s="9"/>
      <c r="EJ436" s="9"/>
      <c r="EK436" s="9"/>
      <c r="EL436" s="9"/>
      <c r="EM436" s="9"/>
      <c r="EN436" s="9"/>
      <c r="EO436" s="9"/>
      <c r="EP436" s="9"/>
      <c r="EQ436" s="9"/>
      <c r="ER436" s="9"/>
      <c r="ES436" s="9"/>
      <c r="ET436" s="9"/>
      <c r="EU436" s="9"/>
      <c r="EV436" s="9"/>
      <c r="EW436" s="9"/>
      <c r="EX436" s="9"/>
    </row>
    <row r="437" spans="1:154" ht="20.25" x14ac:dyDescent="0.2">
      <c r="A437" s="100"/>
      <c r="B437" s="99"/>
      <c r="C437" s="99"/>
      <c r="D437" s="99"/>
      <c r="E437" s="99"/>
      <c r="F437" s="99"/>
      <c r="G437" s="103" t="s">
        <v>223</v>
      </c>
      <c r="H437" s="143">
        <v>1300</v>
      </c>
      <c r="I437" s="143"/>
      <c r="J437" s="143">
        <f t="shared" si="98"/>
        <v>1300</v>
      </c>
      <c r="K437" s="180"/>
      <c r="L437" s="143"/>
      <c r="M437" s="144"/>
      <c r="N437" s="143">
        <v>0</v>
      </c>
      <c r="O437" s="145">
        <f t="shared" ref="O437:O446" si="116">M437+N437</f>
        <v>0</v>
      </c>
      <c r="P437" s="145">
        <f t="shared" si="114"/>
        <v>0</v>
      </c>
      <c r="Q437" s="142"/>
      <c r="R437" s="43"/>
      <c r="S437" s="20"/>
      <c r="T437" s="20"/>
      <c r="U437" s="20"/>
      <c r="V437" s="20"/>
      <c r="W437" s="20"/>
      <c r="X437" s="25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  <c r="BO437" s="9"/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  <c r="CA437" s="9"/>
      <c r="CB437" s="9"/>
      <c r="CC437" s="9"/>
      <c r="CD437" s="9"/>
      <c r="CE437" s="9"/>
      <c r="CF437" s="9"/>
      <c r="CG437" s="9"/>
      <c r="CH437" s="9"/>
      <c r="CI437" s="9"/>
      <c r="CJ437" s="9"/>
      <c r="CK437" s="9"/>
      <c r="CL437" s="9"/>
      <c r="CM437" s="9"/>
      <c r="CN437" s="9"/>
      <c r="CO437" s="9"/>
      <c r="CP437" s="9"/>
      <c r="CQ437" s="9"/>
      <c r="CR437" s="9"/>
      <c r="CS437" s="9"/>
      <c r="CT437" s="9"/>
      <c r="CU437" s="9"/>
      <c r="CV437" s="9"/>
      <c r="CW437" s="9"/>
      <c r="CX437" s="9"/>
      <c r="CY437" s="9"/>
      <c r="CZ437" s="9"/>
      <c r="DA437" s="9"/>
      <c r="DB437" s="9"/>
      <c r="DC437" s="9"/>
      <c r="DD437" s="9"/>
      <c r="DE437" s="9"/>
      <c r="DF437" s="9"/>
      <c r="DG437" s="9"/>
      <c r="DH437" s="9"/>
      <c r="DI437" s="9"/>
      <c r="DJ437" s="9"/>
      <c r="DK437" s="9"/>
      <c r="DL437" s="9"/>
      <c r="DM437" s="9"/>
      <c r="DN437" s="9"/>
      <c r="DO437" s="9"/>
      <c r="DP437" s="9"/>
      <c r="DQ437" s="9"/>
      <c r="DR437" s="9"/>
      <c r="DS437" s="9"/>
      <c r="DT437" s="9"/>
      <c r="DU437" s="9"/>
      <c r="DV437" s="9"/>
      <c r="DW437" s="9"/>
      <c r="DX437" s="9"/>
      <c r="DY437" s="9"/>
      <c r="DZ437" s="9"/>
      <c r="EA437" s="9"/>
      <c r="EB437" s="9"/>
      <c r="EC437" s="9"/>
      <c r="ED437" s="9"/>
      <c r="EE437" s="9"/>
      <c r="EF437" s="9"/>
      <c r="EG437" s="9"/>
      <c r="EH437" s="9"/>
      <c r="EI437" s="9"/>
      <c r="EJ437" s="9"/>
      <c r="EK437" s="9"/>
      <c r="EL437" s="9"/>
      <c r="EM437" s="9"/>
      <c r="EN437" s="9"/>
      <c r="EO437" s="9"/>
      <c r="EP437" s="9"/>
      <c r="EQ437" s="9"/>
      <c r="ER437" s="9"/>
      <c r="ES437" s="9"/>
      <c r="ET437" s="9"/>
      <c r="EU437" s="9"/>
      <c r="EV437" s="9"/>
      <c r="EW437" s="9"/>
      <c r="EX437" s="9"/>
    </row>
    <row r="438" spans="1:154" ht="20.25" x14ac:dyDescent="0.2">
      <c r="A438" s="100"/>
      <c r="B438" s="99"/>
      <c r="C438" s="99"/>
      <c r="D438" s="99"/>
      <c r="E438" s="99"/>
      <c r="F438" s="99"/>
      <c r="G438" s="103" t="s">
        <v>422</v>
      </c>
      <c r="H438" s="143"/>
      <c r="I438" s="143"/>
      <c r="J438" s="143">
        <f t="shared" si="98"/>
        <v>0</v>
      </c>
      <c r="K438" s="180"/>
      <c r="L438" s="143"/>
      <c r="M438" s="144"/>
      <c r="N438" s="143"/>
      <c r="O438" s="145">
        <f t="shared" si="116"/>
        <v>0</v>
      </c>
      <c r="P438" s="145">
        <f t="shared" si="114"/>
        <v>0</v>
      </c>
      <c r="Q438" s="142"/>
      <c r="R438" s="43"/>
      <c r="S438" s="20"/>
      <c r="T438" s="20"/>
      <c r="U438" s="20"/>
      <c r="V438" s="20"/>
      <c r="W438" s="20"/>
      <c r="X438" s="25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  <c r="BO438" s="9"/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  <c r="CA438" s="9"/>
      <c r="CB438" s="9"/>
      <c r="CC438" s="9"/>
      <c r="CD438" s="9"/>
      <c r="CE438" s="9"/>
      <c r="CF438" s="9"/>
      <c r="CG438" s="9"/>
      <c r="CH438" s="9"/>
      <c r="CI438" s="9"/>
      <c r="CJ438" s="9"/>
      <c r="CK438" s="9"/>
      <c r="CL438" s="9"/>
      <c r="CM438" s="9"/>
      <c r="CN438" s="9"/>
      <c r="CO438" s="9"/>
      <c r="CP438" s="9"/>
      <c r="CQ438" s="9"/>
      <c r="CR438" s="9"/>
      <c r="CS438" s="9"/>
      <c r="CT438" s="9"/>
      <c r="CU438" s="9"/>
      <c r="CV438" s="9"/>
      <c r="CW438" s="9"/>
      <c r="CX438" s="9"/>
      <c r="CY438" s="9"/>
      <c r="CZ438" s="9"/>
      <c r="DA438" s="9"/>
      <c r="DB438" s="9"/>
      <c r="DC438" s="9"/>
      <c r="DD438" s="9"/>
      <c r="DE438" s="9"/>
      <c r="DF438" s="9"/>
      <c r="DG438" s="9"/>
      <c r="DH438" s="9"/>
      <c r="DI438" s="9"/>
      <c r="DJ438" s="9"/>
      <c r="DK438" s="9"/>
      <c r="DL438" s="9"/>
      <c r="DM438" s="9"/>
      <c r="DN438" s="9"/>
      <c r="DO438" s="9"/>
      <c r="DP438" s="9"/>
      <c r="DQ438" s="9"/>
      <c r="DR438" s="9"/>
      <c r="DS438" s="9"/>
      <c r="DT438" s="9"/>
      <c r="DU438" s="9"/>
      <c r="DV438" s="9"/>
      <c r="DW438" s="9"/>
      <c r="DX438" s="9"/>
      <c r="DY438" s="9"/>
      <c r="DZ438" s="9"/>
      <c r="EA438" s="9"/>
      <c r="EB438" s="9"/>
      <c r="EC438" s="9"/>
      <c r="ED438" s="9"/>
      <c r="EE438" s="9"/>
      <c r="EF438" s="9"/>
      <c r="EG438" s="9"/>
      <c r="EH438" s="9"/>
      <c r="EI438" s="9"/>
      <c r="EJ438" s="9"/>
      <c r="EK438" s="9"/>
      <c r="EL438" s="9"/>
      <c r="EM438" s="9"/>
      <c r="EN438" s="9"/>
      <c r="EO438" s="9"/>
      <c r="EP438" s="9"/>
      <c r="EQ438" s="9"/>
      <c r="ER438" s="9"/>
      <c r="ES438" s="9"/>
      <c r="ET438" s="9"/>
      <c r="EU438" s="9"/>
      <c r="EV438" s="9"/>
      <c r="EW438" s="9"/>
      <c r="EX438" s="9"/>
    </row>
    <row r="439" spans="1:154" s="18" customFormat="1" ht="20.25" x14ac:dyDescent="0.25">
      <c r="A439" s="88"/>
      <c r="B439" s="89"/>
      <c r="C439" s="89"/>
      <c r="D439" s="89"/>
      <c r="E439" s="89"/>
      <c r="F439" s="89"/>
      <c r="G439" s="101" t="s">
        <v>224</v>
      </c>
      <c r="H439" s="139"/>
      <c r="I439" s="139"/>
      <c r="J439" s="143">
        <f t="shared" si="98"/>
        <v>0</v>
      </c>
      <c r="K439" s="180"/>
      <c r="L439" s="139"/>
      <c r="M439" s="121">
        <v>0</v>
      </c>
      <c r="N439" s="139"/>
      <c r="O439" s="192">
        <f t="shared" si="116"/>
        <v>0</v>
      </c>
      <c r="P439" s="192">
        <f t="shared" si="114"/>
        <v>0</v>
      </c>
      <c r="Q439" s="142"/>
      <c r="R439" s="43"/>
      <c r="S439" s="25"/>
      <c r="T439" s="25"/>
      <c r="U439" s="25"/>
      <c r="V439" s="25"/>
      <c r="W439" s="25"/>
      <c r="X439" s="20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/>
      <c r="AR439" s="25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  <c r="BI439" s="17"/>
      <c r="BJ439" s="17"/>
      <c r="BK439" s="17"/>
      <c r="BL439" s="17"/>
      <c r="BM439" s="17"/>
      <c r="BN439" s="17"/>
      <c r="BO439" s="17"/>
      <c r="BP439" s="17"/>
      <c r="BQ439" s="17"/>
      <c r="BR439" s="17"/>
      <c r="BS439" s="17"/>
      <c r="BT439" s="17"/>
      <c r="BU439" s="17"/>
      <c r="BV439" s="17"/>
      <c r="BW439" s="17"/>
      <c r="BX439" s="17"/>
      <c r="BY439" s="17"/>
      <c r="BZ439" s="17"/>
      <c r="CA439" s="17"/>
      <c r="CB439" s="17"/>
      <c r="CC439" s="17"/>
      <c r="CD439" s="17"/>
      <c r="CE439" s="17"/>
      <c r="CF439" s="17"/>
      <c r="CG439" s="17"/>
      <c r="CH439" s="17"/>
      <c r="CI439" s="17"/>
      <c r="CJ439" s="17"/>
      <c r="CK439" s="17"/>
      <c r="CL439" s="17"/>
      <c r="CM439" s="17"/>
      <c r="CN439" s="17"/>
      <c r="CO439" s="17"/>
      <c r="CP439" s="17"/>
      <c r="CQ439" s="17"/>
      <c r="CR439" s="17"/>
      <c r="CS439" s="17"/>
      <c r="CT439" s="17"/>
      <c r="CU439" s="17"/>
      <c r="CV439" s="17"/>
      <c r="CW439" s="17"/>
      <c r="CX439" s="17"/>
      <c r="CY439" s="17"/>
      <c r="CZ439" s="17"/>
      <c r="DA439" s="17"/>
      <c r="DB439" s="17"/>
      <c r="DC439" s="17"/>
      <c r="DD439" s="17"/>
      <c r="DE439" s="17"/>
      <c r="DF439" s="17"/>
      <c r="DG439" s="17"/>
      <c r="DH439" s="17"/>
      <c r="DI439" s="17"/>
      <c r="DJ439" s="17"/>
      <c r="DK439" s="17"/>
      <c r="DL439" s="17"/>
      <c r="DM439" s="17"/>
      <c r="DN439" s="17"/>
      <c r="DO439" s="17"/>
      <c r="DP439" s="17"/>
      <c r="DQ439" s="17"/>
      <c r="DR439" s="17"/>
      <c r="DS439" s="17"/>
      <c r="DT439" s="17"/>
      <c r="DU439" s="17"/>
      <c r="DV439" s="17"/>
      <c r="DW439" s="17"/>
      <c r="DX439" s="17"/>
      <c r="DY439" s="17"/>
      <c r="DZ439" s="17"/>
      <c r="EA439" s="17"/>
      <c r="EB439" s="17"/>
      <c r="EC439" s="17"/>
      <c r="ED439" s="17"/>
      <c r="EE439" s="17"/>
      <c r="EF439" s="17"/>
      <c r="EG439" s="17"/>
      <c r="EH439" s="17"/>
      <c r="EI439" s="17"/>
      <c r="EJ439" s="17"/>
      <c r="EK439" s="17"/>
      <c r="EL439" s="17"/>
      <c r="EM439" s="17"/>
      <c r="EN439" s="17"/>
      <c r="EO439" s="17"/>
      <c r="EP439" s="17"/>
      <c r="EQ439" s="17"/>
      <c r="ER439" s="17"/>
      <c r="ES439" s="17"/>
      <c r="ET439" s="17"/>
      <c r="EU439" s="17"/>
      <c r="EV439" s="17"/>
      <c r="EW439" s="17"/>
      <c r="EX439" s="17"/>
    </row>
    <row r="440" spans="1:154" s="18" customFormat="1" ht="40.5" x14ac:dyDescent="0.25">
      <c r="A440" s="88"/>
      <c r="B440" s="89"/>
      <c r="C440" s="89"/>
      <c r="D440" s="89"/>
      <c r="E440" s="89"/>
      <c r="F440" s="89"/>
      <c r="G440" s="101" t="s">
        <v>225</v>
      </c>
      <c r="H440" s="139"/>
      <c r="I440" s="139"/>
      <c r="J440" s="143">
        <f t="shared" si="98"/>
        <v>0</v>
      </c>
      <c r="K440" s="180"/>
      <c r="L440" s="139"/>
      <c r="M440" s="121"/>
      <c r="N440" s="139"/>
      <c r="O440" s="145">
        <f t="shared" si="116"/>
        <v>0</v>
      </c>
      <c r="P440" s="192">
        <f t="shared" si="114"/>
        <v>0</v>
      </c>
      <c r="Q440" s="142"/>
      <c r="R440" s="43"/>
      <c r="S440" s="25"/>
      <c r="T440" s="25"/>
      <c r="U440" s="25"/>
      <c r="V440" s="25"/>
      <c r="W440" s="25"/>
      <c r="X440" s="20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/>
      <c r="AR440" s="25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17"/>
      <c r="BR440" s="17"/>
      <c r="BS440" s="17"/>
      <c r="BT440" s="17"/>
      <c r="BU440" s="17"/>
      <c r="BV440" s="17"/>
      <c r="BW440" s="17"/>
      <c r="BX440" s="17"/>
      <c r="BY440" s="17"/>
      <c r="BZ440" s="17"/>
      <c r="CA440" s="17"/>
      <c r="CB440" s="17"/>
      <c r="CC440" s="17"/>
      <c r="CD440" s="17"/>
      <c r="CE440" s="17"/>
      <c r="CF440" s="17"/>
      <c r="CG440" s="17"/>
      <c r="CH440" s="17"/>
      <c r="CI440" s="17"/>
      <c r="CJ440" s="17"/>
      <c r="CK440" s="17"/>
      <c r="CL440" s="17"/>
      <c r="CM440" s="17"/>
      <c r="CN440" s="17"/>
      <c r="CO440" s="17"/>
      <c r="CP440" s="17"/>
      <c r="CQ440" s="17"/>
      <c r="CR440" s="17"/>
      <c r="CS440" s="17"/>
      <c r="CT440" s="17"/>
      <c r="CU440" s="17"/>
      <c r="CV440" s="17"/>
      <c r="CW440" s="17"/>
      <c r="CX440" s="17"/>
      <c r="CY440" s="17"/>
      <c r="CZ440" s="17"/>
      <c r="DA440" s="17"/>
      <c r="DB440" s="17"/>
      <c r="DC440" s="17"/>
      <c r="DD440" s="17"/>
      <c r="DE440" s="17"/>
      <c r="DF440" s="17"/>
      <c r="DG440" s="17"/>
      <c r="DH440" s="17"/>
      <c r="DI440" s="17"/>
      <c r="DJ440" s="17"/>
      <c r="DK440" s="17"/>
      <c r="DL440" s="17"/>
      <c r="DM440" s="17"/>
      <c r="DN440" s="17"/>
      <c r="DO440" s="17"/>
      <c r="DP440" s="17"/>
      <c r="DQ440" s="17"/>
      <c r="DR440" s="17"/>
      <c r="DS440" s="17"/>
      <c r="DT440" s="17"/>
      <c r="DU440" s="17"/>
      <c r="DV440" s="17"/>
      <c r="DW440" s="17"/>
      <c r="DX440" s="17"/>
      <c r="DY440" s="17"/>
      <c r="DZ440" s="17"/>
      <c r="EA440" s="17"/>
      <c r="EB440" s="17"/>
      <c r="EC440" s="17"/>
      <c r="ED440" s="17"/>
      <c r="EE440" s="17"/>
      <c r="EF440" s="17"/>
      <c r="EG440" s="17"/>
      <c r="EH440" s="17"/>
      <c r="EI440" s="17"/>
      <c r="EJ440" s="17"/>
      <c r="EK440" s="17"/>
      <c r="EL440" s="17"/>
      <c r="EM440" s="17"/>
      <c r="EN440" s="17"/>
      <c r="EO440" s="17"/>
      <c r="EP440" s="17"/>
      <c r="EQ440" s="17"/>
      <c r="ER440" s="17"/>
      <c r="ES440" s="17"/>
      <c r="ET440" s="17"/>
      <c r="EU440" s="17"/>
      <c r="EV440" s="17"/>
      <c r="EW440" s="17"/>
      <c r="EX440" s="17"/>
    </row>
    <row r="441" spans="1:154" s="18" customFormat="1" ht="20.25" x14ac:dyDescent="0.25">
      <c r="A441" s="88"/>
      <c r="B441" s="89"/>
      <c r="C441" s="89"/>
      <c r="D441" s="89"/>
      <c r="E441" s="89"/>
      <c r="F441" s="89"/>
      <c r="G441" s="101" t="s">
        <v>226</v>
      </c>
      <c r="H441" s="139">
        <v>10000</v>
      </c>
      <c r="I441" s="139">
        <f>O441</f>
        <v>6000</v>
      </c>
      <c r="J441" s="143">
        <f t="shared" si="98"/>
        <v>4000</v>
      </c>
      <c r="K441" s="180"/>
      <c r="L441" s="139"/>
      <c r="M441" s="121">
        <v>3500</v>
      </c>
      <c r="N441" s="139">
        <v>2500</v>
      </c>
      <c r="O441" s="192">
        <f t="shared" si="116"/>
        <v>6000</v>
      </c>
      <c r="P441" s="192">
        <f t="shared" si="114"/>
        <v>-6000</v>
      </c>
      <c r="Q441" s="142"/>
      <c r="R441" s="43"/>
      <c r="S441" s="25"/>
      <c r="T441" s="25"/>
      <c r="U441" s="25"/>
      <c r="V441" s="25"/>
      <c r="W441" s="25"/>
      <c r="X441" s="20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17"/>
      <c r="BR441" s="17"/>
      <c r="BS441" s="17"/>
      <c r="BT441" s="17"/>
      <c r="BU441" s="17"/>
      <c r="BV441" s="17"/>
      <c r="BW441" s="17"/>
      <c r="BX441" s="17"/>
      <c r="BY441" s="17"/>
      <c r="BZ441" s="17"/>
      <c r="CA441" s="17"/>
      <c r="CB441" s="17"/>
      <c r="CC441" s="17"/>
      <c r="CD441" s="17"/>
      <c r="CE441" s="17"/>
      <c r="CF441" s="17"/>
      <c r="CG441" s="17"/>
      <c r="CH441" s="17"/>
      <c r="CI441" s="17"/>
      <c r="CJ441" s="17"/>
      <c r="CK441" s="17"/>
      <c r="CL441" s="17"/>
      <c r="CM441" s="17"/>
      <c r="CN441" s="17"/>
      <c r="CO441" s="17"/>
      <c r="CP441" s="17"/>
      <c r="CQ441" s="17"/>
      <c r="CR441" s="17"/>
      <c r="CS441" s="17"/>
      <c r="CT441" s="17"/>
      <c r="CU441" s="17"/>
      <c r="CV441" s="17"/>
      <c r="CW441" s="17"/>
      <c r="CX441" s="17"/>
      <c r="CY441" s="17"/>
      <c r="CZ441" s="17"/>
      <c r="DA441" s="17"/>
      <c r="DB441" s="17"/>
      <c r="DC441" s="17"/>
      <c r="DD441" s="17"/>
      <c r="DE441" s="17"/>
      <c r="DF441" s="17"/>
      <c r="DG441" s="17"/>
      <c r="DH441" s="17"/>
      <c r="DI441" s="17"/>
      <c r="DJ441" s="17"/>
      <c r="DK441" s="17"/>
      <c r="DL441" s="17"/>
      <c r="DM441" s="17"/>
      <c r="DN441" s="17"/>
      <c r="DO441" s="17"/>
      <c r="DP441" s="17"/>
      <c r="DQ441" s="17"/>
      <c r="DR441" s="17"/>
      <c r="DS441" s="17"/>
      <c r="DT441" s="17"/>
      <c r="DU441" s="17"/>
      <c r="DV441" s="17"/>
      <c r="DW441" s="17"/>
      <c r="DX441" s="17"/>
      <c r="DY441" s="17"/>
      <c r="DZ441" s="17"/>
      <c r="EA441" s="17"/>
      <c r="EB441" s="17"/>
      <c r="EC441" s="17"/>
      <c r="ED441" s="17"/>
      <c r="EE441" s="17"/>
      <c r="EF441" s="17"/>
      <c r="EG441" s="17"/>
      <c r="EH441" s="17"/>
      <c r="EI441" s="17"/>
      <c r="EJ441" s="17"/>
      <c r="EK441" s="17"/>
      <c r="EL441" s="17"/>
      <c r="EM441" s="17"/>
      <c r="EN441" s="17"/>
      <c r="EO441" s="17"/>
      <c r="EP441" s="17"/>
      <c r="EQ441" s="17"/>
      <c r="ER441" s="17"/>
      <c r="ES441" s="17"/>
      <c r="ET441" s="17"/>
      <c r="EU441" s="17"/>
      <c r="EV441" s="17"/>
      <c r="EW441" s="17"/>
      <c r="EX441" s="17"/>
    </row>
    <row r="442" spans="1:154" s="18" customFormat="1" ht="20.25" x14ac:dyDescent="0.25">
      <c r="A442" s="88"/>
      <c r="B442" s="89"/>
      <c r="C442" s="89"/>
      <c r="D442" s="89"/>
      <c r="E442" s="89"/>
      <c r="F442" s="89"/>
      <c r="G442" s="101" t="s">
        <v>227</v>
      </c>
      <c r="H442" s="139">
        <v>4000</v>
      </c>
      <c r="I442" s="139">
        <f>O442</f>
        <v>1800</v>
      </c>
      <c r="J442" s="143">
        <f t="shared" si="98"/>
        <v>2200</v>
      </c>
      <c r="K442" s="180"/>
      <c r="L442" s="139"/>
      <c r="M442" s="121">
        <v>900</v>
      </c>
      <c r="N442" s="139">
        <v>900</v>
      </c>
      <c r="O442" s="192">
        <f t="shared" si="116"/>
        <v>1800</v>
      </c>
      <c r="P442" s="192">
        <f t="shared" si="114"/>
        <v>-1800</v>
      </c>
      <c r="Q442" s="142"/>
      <c r="R442" s="40"/>
      <c r="S442" s="25"/>
      <c r="T442" s="25"/>
      <c r="U442" s="25"/>
      <c r="V442" s="25"/>
      <c r="W442" s="25"/>
      <c r="X442" s="14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17"/>
      <c r="BR442" s="17"/>
      <c r="BS442" s="17"/>
      <c r="BT442" s="17"/>
      <c r="BU442" s="17"/>
      <c r="BV442" s="17"/>
      <c r="BW442" s="17"/>
      <c r="BX442" s="17"/>
      <c r="BY442" s="17"/>
      <c r="BZ442" s="17"/>
      <c r="CA442" s="17"/>
      <c r="CB442" s="17"/>
      <c r="CC442" s="17"/>
      <c r="CD442" s="17"/>
      <c r="CE442" s="17"/>
      <c r="CF442" s="17"/>
      <c r="CG442" s="17"/>
      <c r="CH442" s="17"/>
      <c r="CI442" s="17"/>
      <c r="CJ442" s="17"/>
      <c r="CK442" s="17"/>
      <c r="CL442" s="17"/>
      <c r="CM442" s="17"/>
      <c r="CN442" s="17"/>
      <c r="CO442" s="17"/>
      <c r="CP442" s="17"/>
      <c r="CQ442" s="17"/>
      <c r="CR442" s="17"/>
      <c r="CS442" s="17"/>
      <c r="CT442" s="17"/>
      <c r="CU442" s="17"/>
      <c r="CV442" s="17"/>
      <c r="CW442" s="17"/>
      <c r="CX442" s="17"/>
      <c r="CY442" s="17"/>
      <c r="CZ442" s="17"/>
      <c r="DA442" s="17"/>
      <c r="DB442" s="17"/>
      <c r="DC442" s="17"/>
      <c r="DD442" s="17"/>
      <c r="DE442" s="17"/>
      <c r="DF442" s="17"/>
      <c r="DG442" s="17"/>
      <c r="DH442" s="17"/>
      <c r="DI442" s="17"/>
      <c r="DJ442" s="17"/>
      <c r="DK442" s="17"/>
      <c r="DL442" s="17"/>
      <c r="DM442" s="17"/>
      <c r="DN442" s="17"/>
      <c r="DO442" s="17"/>
      <c r="DP442" s="17"/>
      <c r="DQ442" s="17"/>
      <c r="DR442" s="17"/>
      <c r="DS442" s="17"/>
      <c r="DT442" s="17"/>
      <c r="DU442" s="17"/>
      <c r="DV442" s="17"/>
      <c r="DW442" s="17"/>
      <c r="DX442" s="17"/>
      <c r="DY442" s="17"/>
      <c r="DZ442" s="17"/>
      <c r="EA442" s="17"/>
      <c r="EB442" s="17"/>
      <c r="EC442" s="17"/>
      <c r="ED442" s="17"/>
      <c r="EE442" s="17"/>
      <c r="EF442" s="17"/>
      <c r="EG442" s="17"/>
      <c r="EH442" s="17"/>
      <c r="EI442" s="17"/>
      <c r="EJ442" s="17"/>
      <c r="EK442" s="17"/>
      <c r="EL442" s="17"/>
      <c r="EM442" s="17"/>
      <c r="EN442" s="17"/>
      <c r="EO442" s="17"/>
      <c r="EP442" s="17"/>
      <c r="EQ442" s="17"/>
      <c r="ER442" s="17"/>
      <c r="ES442" s="17"/>
      <c r="ET442" s="17"/>
      <c r="EU442" s="17"/>
      <c r="EV442" s="17"/>
      <c r="EW442" s="17"/>
      <c r="EX442" s="17"/>
    </row>
    <row r="443" spans="1:154" s="18" customFormat="1" ht="60.75" x14ac:dyDescent="0.25">
      <c r="A443" s="88"/>
      <c r="B443" s="89"/>
      <c r="C443" s="89"/>
      <c r="D443" s="89"/>
      <c r="E443" s="89"/>
      <c r="F443" s="89"/>
      <c r="G443" s="101" t="s">
        <v>228</v>
      </c>
      <c r="H443" s="139">
        <v>100000</v>
      </c>
      <c r="I443" s="139">
        <f>O443</f>
        <v>96388</v>
      </c>
      <c r="J443" s="143">
        <f t="shared" si="98"/>
        <v>3612</v>
      </c>
      <c r="K443" s="180"/>
      <c r="L443" s="139"/>
      <c r="M443" s="121">
        <v>47976</v>
      </c>
      <c r="N443" s="139">
        <v>48412</v>
      </c>
      <c r="O443" s="192">
        <f t="shared" si="116"/>
        <v>96388</v>
      </c>
      <c r="P443" s="192">
        <f t="shared" si="114"/>
        <v>-96388</v>
      </c>
      <c r="Q443" s="142"/>
      <c r="R443" s="40"/>
      <c r="S443" s="25"/>
      <c r="T443" s="25"/>
      <c r="U443" s="25"/>
      <c r="V443" s="25"/>
      <c r="W443" s="25"/>
      <c r="X443" s="14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/>
      <c r="AR443" s="25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  <c r="BI443" s="17"/>
      <c r="BJ443" s="17"/>
      <c r="BK443" s="17"/>
      <c r="BL443" s="17"/>
      <c r="BM443" s="17"/>
      <c r="BN443" s="17"/>
      <c r="BO443" s="17"/>
      <c r="BP443" s="17"/>
      <c r="BQ443" s="17"/>
      <c r="BR443" s="17"/>
      <c r="BS443" s="17"/>
      <c r="BT443" s="17"/>
      <c r="BU443" s="17"/>
      <c r="BV443" s="17"/>
      <c r="BW443" s="17"/>
      <c r="BX443" s="17"/>
      <c r="BY443" s="17"/>
      <c r="BZ443" s="17"/>
      <c r="CA443" s="17"/>
      <c r="CB443" s="17"/>
      <c r="CC443" s="17"/>
      <c r="CD443" s="17"/>
      <c r="CE443" s="17"/>
      <c r="CF443" s="17"/>
      <c r="CG443" s="17"/>
      <c r="CH443" s="17"/>
      <c r="CI443" s="17"/>
      <c r="CJ443" s="17"/>
      <c r="CK443" s="17"/>
      <c r="CL443" s="17"/>
      <c r="CM443" s="17"/>
      <c r="CN443" s="17"/>
      <c r="CO443" s="17"/>
      <c r="CP443" s="17"/>
      <c r="CQ443" s="17"/>
      <c r="CR443" s="17"/>
      <c r="CS443" s="17"/>
      <c r="CT443" s="17"/>
      <c r="CU443" s="17"/>
      <c r="CV443" s="17"/>
      <c r="CW443" s="17"/>
      <c r="CX443" s="17"/>
      <c r="CY443" s="17"/>
      <c r="CZ443" s="17"/>
      <c r="DA443" s="17"/>
      <c r="DB443" s="17"/>
      <c r="DC443" s="17"/>
      <c r="DD443" s="17"/>
      <c r="DE443" s="17"/>
      <c r="DF443" s="17"/>
      <c r="DG443" s="17"/>
      <c r="DH443" s="17"/>
      <c r="DI443" s="17"/>
      <c r="DJ443" s="17"/>
      <c r="DK443" s="17"/>
      <c r="DL443" s="17"/>
      <c r="DM443" s="17"/>
      <c r="DN443" s="17"/>
      <c r="DO443" s="17"/>
      <c r="DP443" s="17"/>
      <c r="DQ443" s="17"/>
      <c r="DR443" s="17"/>
      <c r="DS443" s="17"/>
      <c r="DT443" s="17"/>
      <c r="DU443" s="17"/>
      <c r="DV443" s="17"/>
      <c r="DW443" s="17"/>
      <c r="DX443" s="17"/>
      <c r="DY443" s="17"/>
      <c r="DZ443" s="17"/>
      <c r="EA443" s="17"/>
      <c r="EB443" s="17"/>
      <c r="EC443" s="17"/>
      <c r="ED443" s="17"/>
      <c r="EE443" s="17"/>
      <c r="EF443" s="17"/>
      <c r="EG443" s="17"/>
      <c r="EH443" s="17"/>
      <c r="EI443" s="17"/>
      <c r="EJ443" s="17"/>
      <c r="EK443" s="17"/>
      <c r="EL443" s="17"/>
      <c r="EM443" s="17"/>
      <c r="EN443" s="17"/>
      <c r="EO443" s="17"/>
      <c r="EP443" s="17"/>
      <c r="EQ443" s="17"/>
      <c r="ER443" s="17"/>
      <c r="ES443" s="17"/>
      <c r="ET443" s="17"/>
      <c r="EU443" s="17"/>
      <c r="EV443" s="17"/>
      <c r="EW443" s="17"/>
      <c r="EX443" s="17"/>
    </row>
    <row r="444" spans="1:154" s="18" customFormat="1" ht="20.25" x14ac:dyDescent="0.25">
      <c r="A444" s="88"/>
      <c r="B444" s="89"/>
      <c r="C444" s="89"/>
      <c r="D444" s="89"/>
      <c r="E444" s="89"/>
      <c r="F444" s="89"/>
      <c r="G444" s="101" t="s">
        <v>421</v>
      </c>
      <c r="H444" s="139"/>
      <c r="I444" s="139"/>
      <c r="J444" s="143"/>
      <c r="K444" s="180"/>
      <c r="L444" s="139"/>
      <c r="M444" s="121"/>
      <c r="N444" s="139"/>
      <c r="O444" s="145"/>
      <c r="P444" s="192"/>
      <c r="Q444" s="142"/>
      <c r="R444" s="43"/>
      <c r="S444" s="25"/>
      <c r="T444" s="25"/>
      <c r="U444" s="25"/>
      <c r="V444" s="25"/>
      <c r="W444" s="25"/>
      <c r="X444" s="14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/>
      <c r="AR444" s="25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  <c r="BI444" s="17"/>
      <c r="BJ444" s="17"/>
      <c r="BK444" s="17"/>
      <c r="BL444" s="17"/>
      <c r="BM444" s="17"/>
      <c r="BN444" s="17"/>
      <c r="BO444" s="17"/>
      <c r="BP444" s="17"/>
      <c r="BQ444" s="17"/>
      <c r="BR444" s="17"/>
      <c r="BS444" s="17"/>
      <c r="BT444" s="17"/>
      <c r="BU444" s="17"/>
      <c r="BV444" s="17"/>
      <c r="BW444" s="17"/>
      <c r="BX444" s="17"/>
      <c r="BY444" s="17"/>
      <c r="BZ444" s="17"/>
      <c r="CA444" s="17"/>
      <c r="CB444" s="17"/>
      <c r="CC444" s="17"/>
      <c r="CD444" s="17"/>
      <c r="CE444" s="17"/>
      <c r="CF444" s="17"/>
      <c r="CG444" s="17"/>
      <c r="CH444" s="17"/>
      <c r="CI444" s="17"/>
      <c r="CJ444" s="17"/>
      <c r="CK444" s="17"/>
      <c r="CL444" s="17"/>
      <c r="CM444" s="17"/>
      <c r="CN444" s="17"/>
      <c r="CO444" s="17"/>
      <c r="CP444" s="17"/>
      <c r="CQ444" s="17"/>
      <c r="CR444" s="17"/>
      <c r="CS444" s="17"/>
      <c r="CT444" s="17"/>
      <c r="CU444" s="17"/>
      <c r="CV444" s="17"/>
      <c r="CW444" s="17"/>
      <c r="CX444" s="17"/>
      <c r="CY444" s="17"/>
      <c r="CZ444" s="17"/>
      <c r="DA444" s="17"/>
      <c r="DB444" s="17"/>
      <c r="DC444" s="17"/>
      <c r="DD444" s="17"/>
      <c r="DE444" s="17"/>
      <c r="DF444" s="17"/>
      <c r="DG444" s="17"/>
      <c r="DH444" s="17"/>
      <c r="DI444" s="17"/>
      <c r="DJ444" s="17"/>
      <c r="DK444" s="17"/>
      <c r="DL444" s="17"/>
      <c r="DM444" s="17"/>
      <c r="DN444" s="17"/>
      <c r="DO444" s="17"/>
      <c r="DP444" s="17"/>
      <c r="DQ444" s="17"/>
      <c r="DR444" s="17"/>
      <c r="DS444" s="17"/>
      <c r="DT444" s="17"/>
      <c r="DU444" s="17"/>
      <c r="DV444" s="17"/>
      <c r="DW444" s="17"/>
      <c r="DX444" s="17"/>
      <c r="DY444" s="17"/>
      <c r="DZ444" s="17"/>
      <c r="EA444" s="17"/>
      <c r="EB444" s="17"/>
      <c r="EC444" s="17"/>
      <c r="ED444" s="17"/>
      <c r="EE444" s="17"/>
      <c r="EF444" s="17"/>
      <c r="EG444" s="17"/>
      <c r="EH444" s="17"/>
      <c r="EI444" s="17"/>
      <c r="EJ444" s="17"/>
      <c r="EK444" s="17"/>
      <c r="EL444" s="17"/>
      <c r="EM444" s="17"/>
      <c r="EN444" s="17"/>
      <c r="EO444" s="17"/>
      <c r="EP444" s="17"/>
      <c r="EQ444" s="17"/>
      <c r="ER444" s="17"/>
      <c r="ES444" s="17"/>
      <c r="ET444" s="17"/>
      <c r="EU444" s="17"/>
      <c r="EV444" s="17"/>
      <c r="EW444" s="17"/>
      <c r="EX444" s="17"/>
    </row>
    <row r="445" spans="1:154" ht="20.25" x14ac:dyDescent="0.2">
      <c r="A445" s="100"/>
      <c r="B445" s="99"/>
      <c r="C445" s="99"/>
      <c r="D445" s="99"/>
      <c r="E445" s="99"/>
      <c r="F445" s="99"/>
      <c r="G445" s="101" t="s">
        <v>229</v>
      </c>
      <c r="H445" s="143"/>
      <c r="I445" s="143"/>
      <c r="J445" s="143">
        <f t="shared" si="98"/>
        <v>0</v>
      </c>
      <c r="K445" s="180"/>
      <c r="L445" s="143"/>
      <c r="M445" s="144"/>
      <c r="N445" s="143"/>
      <c r="O445" s="145">
        <f t="shared" si="116"/>
        <v>0</v>
      </c>
      <c r="P445" s="145">
        <f t="shared" si="114"/>
        <v>0</v>
      </c>
      <c r="Q445" s="142"/>
      <c r="R445" s="43"/>
      <c r="S445" s="20"/>
      <c r="T445" s="20"/>
      <c r="U445" s="20"/>
      <c r="V445" s="20"/>
      <c r="W445" s="20"/>
      <c r="X445" s="14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  <c r="BN445" s="9"/>
      <c r="BO445" s="9"/>
      <c r="BP445" s="9"/>
      <c r="BQ445" s="9"/>
      <c r="BR445" s="9"/>
      <c r="BS445" s="9"/>
      <c r="BT445" s="9"/>
      <c r="BU445" s="9"/>
      <c r="BV445" s="9"/>
      <c r="BW445" s="9"/>
      <c r="BX445" s="9"/>
      <c r="BY445" s="9"/>
      <c r="BZ445" s="9"/>
      <c r="CA445" s="9"/>
      <c r="CB445" s="9"/>
      <c r="CC445" s="9"/>
      <c r="CD445" s="9"/>
      <c r="CE445" s="9"/>
      <c r="CF445" s="9"/>
      <c r="CG445" s="9"/>
      <c r="CH445" s="9"/>
      <c r="CI445" s="9"/>
      <c r="CJ445" s="9"/>
      <c r="CK445" s="9"/>
      <c r="CL445" s="9"/>
      <c r="CM445" s="9"/>
      <c r="CN445" s="9"/>
      <c r="CO445" s="9"/>
      <c r="CP445" s="9"/>
      <c r="CQ445" s="9"/>
      <c r="CR445" s="9"/>
      <c r="CS445" s="9"/>
      <c r="CT445" s="9"/>
      <c r="CU445" s="9"/>
      <c r="CV445" s="9"/>
      <c r="CW445" s="9"/>
      <c r="CX445" s="9"/>
      <c r="CY445" s="9"/>
      <c r="CZ445" s="9"/>
      <c r="DA445" s="9"/>
      <c r="DB445" s="9"/>
      <c r="DC445" s="9"/>
      <c r="DD445" s="9"/>
      <c r="DE445" s="9"/>
      <c r="DF445" s="9"/>
      <c r="DG445" s="9"/>
      <c r="DH445" s="9"/>
      <c r="DI445" s="9"/>
      <c r="DJ445" s="9"/>
      <c r="DK445" s="9"/>
      <c r="DL445" s="9"/>
      <c r="DM445" s="9"/>
      <c r="DN445" s="9"/>
      <c r="DO445" s="9"/>
      <c r="DP445" s="9"/>
      <c r="DQ445" s="9"/>
      <c r="DR445" s="9"/>
      <c r="DS445" s="9"/>
      <c r="DT445" s="9"/>
      <c r="DU445" s="9"/>
      <c r="DV445" s="9"/>
      <c r="DW445" s="9"/>
      <c r="DX445" s="9"/>
      <c r="DY445" s="9"/>
      <c r="DZ445" s="9"/>
      <c r="EA445" s="9"/>
      <c r="EB445" s="9"/>
      <c r="EC445" s="9"/>
      <c r="ED445" s="9"/>
      <c r="EE445" s="9"/>
      <c r="EF445" s="9"/>
      <c r="EG445" s="9"/>
      <c r="EH445" s="9"/>
      <c r="EI445" s="9"/>
      <c r="EJ445" s="9"/>
      <c r="EK445" s="9"/>
      <c r="EL445" s="9"/>
      <c r="EM445" s="9"/>
      <c r="EN445" s="9"/>
      <c r="EO445" s="9"/>
      <c r="EP445" s="9"/>
      <c r="EQ445" s="9"/>
      <c r="ER445" s="9"/>
      <c r="ES445" s="9"/>
      <c r="ET445" s="9"/>
      <c r="EU445" s="9"/>
      <c r="EV445" s="9"/>
      <c r="EW445" s="9"/>
      <c r="EX445" s="9"/>
    </row>
    <row r="446" spans="1:154" ht="20.25" x14ac:dyDescent="0.2">
      <c r="A446" s="100"/>
      <c r="B446" s="99"/>
      <c r="C446" s="99"/>
      <c r="D446" s="99"/>
      <c r="E446" s="99"/>
      <c r="F446" s="89" t="s">
        <v>30</v>
      </c>
      <c r="G446" s="101" t="s">
        <v>420</v>
      </c>
      <c r="H446" s="143"/>
      <c r="I446" s="143"/>
      <c r="J446" s="143">
        <f t="shared" si="98"/>
        <v>0</v>
      </c>
      <c r="K446" s="180"/>
      <c r="L446" s="143"/>
      <c r="M446" s="172"/>
      <c r="N446" s="143"/>
      <c r="O446" s="145">
        <f t="shared" si="116"/>
        <v>0</v>
      </c>
      <c r="P446" s="145">
        <f t="shared" si="114"/>
        <v>0</v>
      </c>
      <c r="Q446" s="142" t="e">
        <f t="shared" ref="Q446" si="117">ROUND(O446/L446*100,2)</f>
        <v>#DIV/0!</v>
      </c>
      <c r="R446" s="43"/>
      <c r="S446" s="20"/>
      <c r="T446" s="20"/>
      <c r="U446" s="20"/>
      <c r="V446" s="20"/>
      <c r="W446" s="20"/>
      <c r="X446" s="14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  <c r="BN446" s="9"/>
      <c r="BO446" s="9"/>
      <c r="BP446" s="9"/>
      <c r="BQ446" s="9"/>
      <c r="BR446" s="9"/>
      <c r="BS446" s="9"/>
      <c r="BT446" s="9"/>
      <c r="BU446" s="9"/>
      <c r="BV446" s="9"/>
      <c r="BW446" s="9"/>
      <c r="BX446" s="9"/>
      <c r="BY446" s="9"/>
      <c r="BZ446" s="9"/>
      <c r="CA446" s="9"/>
      <c r="CB446" s="9"/>
      <c r="CC446" s="9"/>
      <c r="CD446" s="9"/>
      <c r="CE446" s="9"/>
      <c r="CF446" s="9"/>
      <c r="CG446" s="9"/>
      <c r="CH446" s="9"/>
      <c r="CI446" s="9"/>
      <c r="CJ446" s="9"/>
      <c r="CK446" s="9"/>
      <c r="CL446" s="9"/>
      <c r="CM446" s="9"/>
      <c r="CN446" s="9"/>
      <c r="CO446" s="9"/>
      <c r="CP446" s="9"/>
      <c r="CQ446" s="9"/>
      <c r="CR446" s="9"/>
      <c r="CS446" s="9"/>
      <c r="CT446" s="9"/>
      <c r="CU446" s="9"/>
      <c r="CV446" s="9"/>
      <c r="CW446" s="9"/>
      <c r="CX446" s="9"/>
      <c r="CY446" s="9"/>
      <c r="CZ446" s="9"/>
      <c r="DA446" s="9"/>
      <c r="DB446" s="9"/>
      <c r="DC446" s="9"/>
      <c r="DD446" s="9"/>
      <c r="DE446" s="9"/>
      <c r="DF446" s="9"/>
      <c r="DG446" s="9"/>
      <c r="DH446" s="9"/>
      <c r="DI446" s="9"/>
      <c r="DJ446" s="9"/>
      <c r="DK446" s="9"/>
      <c r="DL446" s="9"/>
      <c r="DM446" s="9"/>
      <c r="DN446" s="9"/>
      <c r="DO446" s="9"/>
      <c r="DP446" s="9"/>
      <c r="DQ446" s="9"/>
      <c r="DR446" s="9"/>
      <c r="DS446" s="9"/>
      <c r="DT446" s="9"/>
      <c r="DU446" s="9"/>
      <c r="DV446" s="9"/>
      <c r="DW446" s="9"/>
      <c r="DX446" s="9"/>
      <c r="DY446" s="9"/>
      <c r="DZ446" s="9"/>
      <c r="EA446" s="9"/>
      <c r="EB446" s="9"/>
      <c r="EC446" s="9"/>
      <c r="ED446" s="9"/>
      <c r="EE446" s="9"/>
      <c r="EF446" s="9"/>
      <c r="EG446" s="9"/>
      <c r="EH446" s="9"/>
      <c r="EI446" s="9"/>
      <c r="EJ446" s="9"/>
      <c r="EK446" s="9"/>
      <c r="EL446" s="9"/>
      <c r="EM446" s="9"/>
      <c r="EN446" s="9"/>
      <c r="EO446" s="9"/>
      <c r="EP446" s="9"/>
      <c r="EQ446" s="9"/>
      <c r="ER446" s="9"/>
      <c r="ES446" s="9"/>
      <c r="ET446" s="9"/>
      <c r="EU446" s="9"/>
      <c r="EV446" s="9"/>
      <c r="EW446" s="9"/>
      <c r="EX446" s="9"/>
    </row>
    <row r="447" spans="1:154" ht="71.25" customHeight="1" x14ac:dyDescent="0.2">
      <c r="A447" s="100"/>
      <c r="B447" s="99"/>
      <c r="C447" s="99"/>
      <c r="D447" s="99"/>
      <c r="E447" s="99"/>
      <c r="F447" s="101" t="s">
        <v>428</v>
      </c>
      <c r="G447" s="101" t="s">
        <v>427</v>
      </c>
      <c r="H447" s="143"/>
      <c r="I447" s="143"/>
      <c r="J447" s="143"/>
      <c r="K447" s="180"/>
      <c r="L447" s="143"/>
      <c r="M447" s="172"/>
      <c r="N447" s="143"/>
      <c r="O447" s="193"/>
      <c r="P447" s="193"/>
      <c r="Q447" s="142"/>
      <c r="R447" s="43"/>
      <c r="S447" s="20"/>
      <c r="T447" s="20"/>
      <c r="U447" s="20"/>
      <c r="V447" s="20"/>
      <c r="W447" s="20"/>
      <c r="X447" s="14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  <c r="BN447" s="9"/>
      <c r="BO447" s="9"/>
      <c r="BP447" s="9"/>
      <c r="BQ447" s="9"/>
      <c r="BR447" s="9"/>
      <c r="BS447" s="9"/>
      <c r="BT447" s="9"/>
      <c r="BU447" s="9"/>
      <c r="BV447" s="9"/>
      <c r="BW447" s="9"/>
      <c r="BX447" s="9"/>
      <c r="BY447" s="9"/>
      <c r="BZ447" s="9"/>
      <c r="CA447" s="9"/>
      <c r="CB447" s="9"/>
      <c r="CC447" s="9"/>
      <c r="CD447" s="9"/>
      <c r="CE447" s="9"/>
      <c r="CF447" s="9"/>
      <c r="CG447" s="9"/>
      <c r="CH447" s="9"/>
      <c r="CI447" s="9"/>
      <c r="CJ447" s="9"/>
      <c r="CK447" s="9"/>
      <c r="CL447" s="9"/>
      <c r="CM447" s="9"/>
      <c r="CN447" s="9"/>
      <c r="CO447" s="9"/>
      <c r="CP447" s="9"/>
      <c r="CQ447" s="9"/>
      <c r="CR447" s="9"/>
      <c r="CS447" s="9"/>
      <c r="CT447" s="9"/>
      <c r="CU447" s="9"/>
      <c r="CV447" s="9"/>
      <c r="CW447" s="9"/>
      <c r="CX447" s="9"/>
      <c r="CY447" s="9"/>
      <c r="CZ447" s="9"/>
      <c r="DA447" s="9"/>
      <c r="DB447" s="9"/>
      <c r="DC447" s="9"/>
      <c r="DD447" s="9"/>
      <c r="DE447" s="9"/>
      <c r="DF447" s="9"/>
      <c r="DG447" s="9"/>
      <c r="DH447" s="9"/>
      <c r="DI447" s="9"/>
      <c r="DJ447" s="9"/>
      <c r="DK447" s="9"/>
      <c r="DL447" s="9"/>
      <c r="DM447" s="9"/>
      <c r="DN447" s="9"/>
      <c r="DO447" s="9"/>
      <c r="DP447" s="9"/>
      <c r="DQ447" s="9"/>
      <c r="DR447" s="9"/>
      <c r="DS447" s="9"/>
      <c r="DT447" s="9"/>
      <c r="DU447" s="9"/>
      <c r="DV447" s="9"/>
      <c r="DW447" s="9"/>
      <c r="DX447" s="9"/>
      <c r="DY447" s="9"/>
      <c r="DZ447" s="9"/>
      <c r="EA447" s="9"/>
      <c r="EB447" s="9"/>
      <c r="EC447" s="9"/>
      <c r="ED447" s="9"/>
      <c r="EE447" s="9"/>
      <c r="EF447" s="9"/>
      <c r="EG447" s="9"/>
      <c r="EH447" s="9"/>
      <c r="EI447" s="9"/>
      <c r="EJ447" s="9"/>
      <c r="EK447" s="9"/>
      <c r="EL447" s="9"/>
      <c r="EM447" s="9"/>
      <c r="EN447" s="9"/>
      <c r="EO447" s="9"/>
      <c r="EP447" s="9"/>
      <c r="EQ447" s="9"/>
      <c r="ER447" s="9"/>
      <c r="ES447" s="9"/>
      <c r="ET447" s="9"/>
      <c r="EU447" s="9"/>
      <c r="EV447" s="9"/>
      <c r="EW447" s="9"/>
      <c r="EX447" s="9"/>
    </row>
    <row r="448" spans="1:154" ht="81" x14ac:dyDescent="0.2">
      <c r="A448" s="100"/>
      <c r="B448" s="99"/>
      <c r="C448" s="99"/>
      <c r="D448" s="188">
        <v>60</v>
      </c>
      <c r="E448" s="188"/>
      <c r="F448" s="188"/>
      <c r="G448" s="194" t="s">
        <v>203</v>
      </c>
      <c r="H448" s="143">
        <f>H449+H450</f>
        <v>0</v>
      </c>
      <c r="I448" s="143">
        <f>I449+I450</f>
        <v>0</v>
      </c>
      <c r="J448" s="143">
        <f t="shared" ref="J448:J461" si="118">H448-I448</f>
        <v>0</v>
      </c>
      <c r="K448" s="180" t="e">
        <f t="shared" ref="K448" si="119">ROUND(I448/H448*100,2)</f>
        <v>#DIV/0!</v>
      </c>
      <c r="L448" s="143">
        <f>L449+L450</f>
        <v>0</v>
      </c>
      <c r="M448" s="143">
        <f>M449+M450</f>
        <v>0</v>
      </c>
      <c r="N448" s="143">
        <f>N449+N450</f>
        <v>0</v>
      </c>
      <c r="O448" s="143">
        <f>O449+O450</f>
        <v>0</v>
      </c>
      <c r="P448" s="143">
        <f t="shared" ref="P448" si="120">P449+P450</f>
        <v>0</v>
      </c>
      <c r="Q448" s="142"/>
      <c r="R448" s="43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9"/>
      <c r="DD448" s="9"/>
      <c r="DE448" s="9"/>
      <c r="DF448" s="9"/>
      <c r="DG448" s="9"/>
      <c r="DH448" s="9"/>
      <c r="DI448" s="9"/>
      <c r="DJ448" s="9"/>
      <c r="DK448" s="9"/>
      <c r="DL448" s="9"/>
      <c r="DM448" s="9"/>
      <c r="DN448" s="9"/>
      <c r="DO448" s="9"/>
      <c r="DP448" s="9"/>
      <c r="DQ448" s="9"/>
      <c r="DR448" s="9"/>
      <c r="DS448" s="9"/>
      <c r="DT448" s="9"/>
      <c r="DU448" s="9"/>
      <c r="DV448" s="9"/>
      <c r="DW448" s="9"/>
      <c r="DX448" s="9"/>
      <c r="DY448" s="9"/>
      <c r="DZ448" s="9"/>
      <c r="EA448" s="9"/>
      <c r="EB448" s="9"/>
      <c r="EC448" s="9"/>
      <c r="ED448" s="9"/>
      <c r="EE448" s="9"/>
      <c r="EF448" s="9"/>
      <c r="EG448" s="9"/>
      <c r="EH448" s="9"/>
      <c r="EI448" s="9"/>
      <c r="EJ448" s="9"/>
      <c r="EK448" s="9"/>
      <c r="EL448" s="9"/>
      <c r="EM448" s="9"/>
      <c r="EN448" s="9"/>
      <c r="EO448" s="9"/>
      <c r="EP448" s="9"/>
      <c r="EQ448" s="9"/>
      <c r="ER448" s="9"/>
      <c r="ES448" s="9"/>
      <c r="ET448" s="9"/>
      <c r="EU448" s="9"/>
      <c r="EV448" s="9"/>
      <c r="EW448" s="9"/>
      <c r="EX448" s="9"/>
    </row>
    <row r="449" spans="1:154" ht="20.25" x14ac:dyDescent="0.2">
      <c r="A449" s="100"/>
      <c r="B449" s="99"/>
      <c r="C449" s="99"/>
      <c r="D449" s="183"/>
      <c r="E449" s="195" t="s">
        <v>54</v>
      </c>
      <c r="F449" s="183"/>
      <c r="G449" s="190" t="s">
        <v>265</v>
      </c>
      <c r="H449" s="143"/>
      <c r="I449" s="143"/>
      <c r="J449" s="143">
        <f t="shared" si="118"/>
        <v>0</v>
      </c>
      <c r="K449" s="180"/>
      <c r="L449" s="143"/>
      <c r="M449" s="172"/>
      <c r="N449" s="143"/>
      <c r="O449" s="170">
        <f t="shared" ref="O449:O451" si="121">M449+N449</f>
        <v>0</v>
      </c>
      <c r="P449" s="170"/>
      <c r="Q449" s="142"/>
      <c r="R449" s="43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9"/>
      <c r="DD449" s="9"/>
      <c r="DE449" s="9"/>
      <c r="DF449" s="9"/>
      <c r="DG449" s="9"/>
      <c r="DH449" s="9"/>
      <c r="DI449" s="9"/>
      <c r="DJ449" s="9"/>
      <c r="DK449" s="9"/>
      <c r="DL449" s="9"/>
      <c r="DM449" s="9"/>
      <c r="DN449" s="9"/>
      <c r="DO449" s="9"/>
      <c r="DP449" s="9"/>
      <c r="DQ449" s="9"/>
      <c r="DR449" s="9"/>
      <c r="DS449" s="9"/>
      <c r="DT449" s="9"/>
      <c r="DU449" s="9"/>
      <c r="DV449" s="9"/>
      <c r="DW449" s="9"/>
      <c r="DX449" s="9"/>
      <c r="DY449" s="9"/>
      <c r="DZ449" s="9"/>
      <c r="EA449" s="9"/>
      <c r="EB449" s="9"/>
      <c r="EC449" s="9"/>
      <c r="ED449" s="9"/>
      <c r="EE449" s="9"/>
      <c r="EF449" s="9"/>
      <c r="EG449" s="9"/>
      <c r="EH449" s="9"/>
      <c r="EI449" s="9"/>
      <c r="EJ449" s="9"/>
      <c r="EK449" s="9"/>
      <c r="EL449" s="9"/>
      <c r="EM449" s="9"/>
      <c r="EN449" s="9"/>
      <c r="EO449" s="9"/>
      <c r="EP449" s="9"/>
      <c r="EQ449" s="9"/>
      <c r="ER449" s="9"/>
      <c r="ES449" s="9"/>
      <c r="ET449" s="9"/>
      <c r="EU449" s="9"/>
      <c r="EV449" s="9"/>
      <c r="EW449" s="9"/>
      <c r="EX449" s="9"/>
    </row>
    <row r="450" spans="1:154" ht="20.25" x14ac:dyDescent="0.2">
      <c r="A450" s="100"/>
      <c r="B450" s="99"/>
      <c r="C450" s="99"/>
      <c r="D450" s="183"/>
      <c r="E450" s="195" t="s">
        <v>26</v>
      </c>
      <c r="F450" s="183"/>
      <c r="G450" s="190" t="s">
        <v>266</v>
      </c>
      <c r="H450" s="143"/>
      <c r="I450" s="143"/>
      <c r="J450" s="143">
        <f t="shared" si="118"/>
        <v>0</v>
      </c>
      <c r="K450" s="180"/>
      <c r="L450" s="143"/>
      <c r="M450" s="172"/>
      <c r="N450" s="143"/>
      <c r="O450" s="170">
        <f t="shared" si="121"/>
        <v>0</v>
      </c>
      <c r="P450" s="170"/>
      <c r="Q450" s="142"/>
      <c r="R450" s="43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9"/>
      <c r="DD450" s="9"/>
      <c r="DE450" s="9"/>
      <c r="DF450" s="9"/>
      <c r="DG450" s="9"/>
      <c r="DH450" s="9"/>
      <c r="DI450" s="9"/>
      <c r="DJ450" s="9"/>
      <c r="DK450" s="9"/>
      <c r="DL450" s="9"/>
      <c r="DM450" s="9"/>
      <c r="DN450" s="9"/>
      <c r="DO450" s="9"/>
      <c r="DP450" s="9"/>
      <c r="DQ450" s="9"/>
      <c r="DR450" s="9"/>
      <c r="DS450" s="9"/>
      <c r="DT450" s="9"/>
      <c r="DU450" s="9"/>
      <c r="DV450" s="9"/>
      <c r="DW450" s="9"/>
      <c r="DX450" s="9"/>
      <c r="DY450" s="9"/>
      <c r="DZ450" s="9"/>
      <c r="EA450" s="9"/>
      <c r="EB450" s="9"/>
      <c r="EC450" s="9"/>
      <c r="ED450" s="9"/>
      <c r="EE450" s="9"/>
      <c r="EF450" s="9"/>
      <c r="EG450" s="9"/>
      <c r="EH450" s="9"/>
      <c r="EI450" s="9"/>
      <c r="EJ450" s="9"/>
      <c r="EK450" s="9"/>
      <c r="EL450" s="9"/>
      <c r="EM450" s="9"/>
      <c r="EN450" s="9"/>
      <c r="EO450" s="9"/>
      <c r="EP450" s="9"/>
      <c r="EQ450" s="9"/>
      <c r="ER450" s="9"/>
      <c r="ES450" s="9"/>
      <c r="ET450" s="9"/>
      <c r="EU450" s="9"/>
      <c r="EV450" s="9"/>
      <c r="EW450" s="9"/>
      <c r="EX450" s="9"/>
    </row>
    <row r="451" spans="1:154" ht="20.25" x14ac:dyDescent="0.2">
      <c r="A451" s="148"/>
      <c r="B451" s="149"/>
      <c r="C451" s="149"/>
      <c r="D451" s="149">
        <v>85</v>
      </c>
      <c r="E451" s="149"/>
      <c r="F451" s="149"/>
      <c r="G451" s="151" t="s">
        <v>86</v>
      </c>
      <c r="H451" s="152"/>
      <c r="I451" s="152">
        <f>O451</f>
        <v>-298</v>
      </c>
      <c r="J451" s="152">
        <f t="shared" si="118"/>
        <v>298</v>
      </c>
      <c r="K451" s="196"/>
      <c r="L451" s="152"/>
      <c r="M451" s="154">
        <v>-50</v>
      </c>
      <c r="N451" s="152">
        <v>-248</v>
      </c>
      <c r="O451" s="197">
        <f t="shared" si="121"/>
        <v>-298</v>
      </c>
      <c r="P451" s="197">
        <f t="shared" si="114"/>
        <v>298</v>
      </c>
      <c r="Q451" s="156"/>
      <c r="R451" s="43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9"/>
      <c r="DD451" s="9"/>
      <c r="DE451" s="9"/>
      <c r="DF451" s="9"/>
      <c r="DG451" s="9"/>
      <c r="DH451" s="9"/>
      <c r="DI451" s="9"/>
      <c r="DJ451" s="9"/>
      <c r="DK451" s="9"/>
      <c r="DL451" s="9"/>
      <c r="DM451" s="9"/>
      <c r="DN451" s="9"/>
      <c r="DO451" s="9"/>
      <c r="DP451" s="9"/>
      <c r="DQ451" s="9"/>
      <c r="DR451" s="9"/>
      <c r="DS451" s="9"/>
      <c r="DT451" s="9"/>
      <c r="DU451" s="9"/>
      <c r="DV451" s="9"/>
      <c r="DW451" s="9"/>
      <c r="DX451" s="9"/>
      <c r="DY451" s="9"/>
      <c r="DZ451" s="9"/>
      <c r="EA451" s="9"/>
      <c r="EB451" s="9"/>
      <c r="EC451" s="9"/>
      <c r="ED451" s="9"/>
      <c r="EE451" s="9"/>
      <c r="EF451" s="9"/>
      <c r="EG451" s="9"/>
      <c r="EH451" s="9"/>
      <c r="EI451" s="9"/>
      <c r="EJ451" s="9"/>
      <c r="EK451" s="9"/>
      <c r="EL451" s="9"/>
      <c r="EM451" s="9"/>
      <c r="EN451" s="9"/>
      <c r="EO451" s="9"/>
      <c r="EP451" s="9"/>
      <c r="EQ451" s="9"/>
      <c r="ER451" s="9"/>
      <c r="ES451" s="9"/>
      <c r="ET451" s="9"/>
      <c r="EU451" s="9"/>
      <c r="EV451" s="9"/>
      <c r="EW451" s="9"/>
      <c r="EX451" s="9"/>
    </row>
    <row r="452" spans="1:154" ht="20.25" x14ac:dyDescent="0.2">
      <c r="A452" s="100"/>
      <c r="B452" s="99"/>
      <c r="C452" s="99"/>
      <c r="D452" s="99"/>
      <c r="E452" s="99"/>
      <c r="F452" s="99"/>
      <c r="G452" s="103" t="s">
        <v>195</v>
      </c>
      <c r="H452" s="143"/>
      <c r="I452" s="143"/>
      <c r="J452" s="143">
        <f t="shared" si="118"/>
        <v>0</v>
      </c>
      <c r="K452" s="180"/>
      <c r="L452" s="143"/>
      <c r="M452" s="144"/>
      <c r="N452" s="143"/>
      <c r="O452" s="170"/>
      <c r="P452" s="170">
        <f t="shared" ref="P452:P461" si="122">H452-O452</f>
        <v>0</v>
      </c>
      <c r="Q452" s="142"/>
      <c r="R452" s="43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9"/>
      <c r="DD452" s="9"/>
      <c r="DE452" s="9"/>
      <c r="DF452" s="9"/>
      <c r="DG452" s="9"/>
      <c r="DH452" s="9"/>
      <c r="DI452" s="9"/>
      <c r="DJ452" s="9"/>
      <c r="DK452" s="9"/>
      <c r="DL452" s="9"/>
      <c r="DM452" s="9"/>
      <c r="DN452" s="9"/>
      <c r="DO452" s="9"/>
      <c r="DP452" s="9"/>
      <c r="DQ452" s="9"/>
      <c r="DR452" s="9"/>
      <c r="DS452" s="9"/>
      <c r="DT452" s="9"/>
      <c r="DU452" s="9"/>
      <c r="DV452" s="9"/>
      <c r="DW452" s="9"/>
      <c r="DX452" s="9"/>
      <c r="DY452" s="9"/>
      <c r="DZ452" s="9"/>
      <c r="EA452" s="9"/>
      <c r="EB452" s="9"/>
      <c r="EC452" s="9"/>
      <c r="ED452" s="9"/>
      <c r="EE452" s="9"/>
      <c r="EF452" s="9"/>
      <c r="EG452" s="9"/>
      <c r="EH452" s="9"/>
      <c r="EI452" s="9"/>
      <c r="EJ452" s="9"/>
      <c r="EK452" s="9"/>
      <c r="EL452" s="9"/>
      <c r="EM452" s="9"/>
      <c r="EN452" s="9"/>
      <c r="EO452" s="9"/>
      <c r="EP452" s="9"/>
      <c r="EQ452" s="9"/>
      <c r="ER452" s="9"/>
      <c r="ES452" s="9"/>
      <c r="ET452" s="9"/>
      <c r="EU452" s="9"/>
      <c r="EV452" s="9"/>
      <c r="EW452" s="9"/>
      <c r="EX452" s="9"/>
    </row>
    <row r="453" spans="1:154" ht="20.25" x14ac:dyDescent="0.2">
      <c r="A453" s="88" t="s">
        <v>204</v>
      </c>
      <c r="B453" s="89" t="s">
        <v>30</v>
      </c>
      <c r="C453" s="89"/>
      <c r="D453" s="89"/>
      <c r="E453" s="89"/>
      <c r="F453" s="89"/>
      <c r="G453" s="101" t="s">
        <v>231</v>
      </c>
      <c r="H453" s="139">
        <f>SUM(H454:H456)</f>
        <v>417300</v>
      </c>
      <c r="I453" s="139">
        <f>SUM(I454:I456)</f>
        <v>377057</v>
      </c>
      <c r="J453" s="139">
        <f t="shared" si="118"/>
        <v>40243</v>
      </c>
      <c r="K453" s="180"/>
      <c r="L453" s="139">
        <f>SUM(L454:L456)</f>
        <v>0</v>
      </c>
      <c r="M453" s="139">
        <f>SUM(M454:M456)</f>
        <v>188061</v>
      </c>
      <c r="N453" s="139">
        <f>SUM(N454:N456)</f>
        <v>188996</v>
      </c>
      <c r="O453" s="139">
        <f>SUM(O454:O456)</f>
        <v>377057</v>
      </c>
      <c r="P453" s="141">
        <f t="shared" si="122"/>
        <v>40243</v>
      </c>
      <c r="Q453" s="142"/>
      <c r="R453" s="43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9"/>
      <c r="DD453" s="9"/>
      <c r="DE453" s="9"/>
      <c r="DF453" s="9"/>
      <c r="DG453" s="9"/>
      <c r="DH453" s="9"/>
      <c r="DI453" s="9"/>
      <c r="DJ453" s="9"/>
      <c r="DK453" s="9"/>
      <c r="DL453" s="9"/>
      <c r="DM453" s="9"/>
      <c r="DN453" s="9"/>
      <c r="DO453" s="9"/>
      <c r="DP453" s="9"/>
      <c r="DQ453" s="9"/>
      <c r="DR453" s="9"/>
      <c r="DS453" s="9"/>
      <c r="DT453" s="9"/>
      <c r="DU453" s="9"/>
      <c r="DV453" s="9"/>
      <c r="DW453" s="9"/>
      <c r="DX453" s="9"/>
      <c r="DY453" s="9"/>
      <c r="DZ453" s="9"/>
      <c r="EA453" s="9"/>
      <c r="EB453" s="9"/>
      <c r="EC453" s="9"/>
      <c r="ED453" s="9"/>
      <c r="EE453" s="9"/>
      <c r="EF453" s="9"/>
      <c r="EG453" s="9"/>
      <c r="EH453" s="9"/>
      <c r="EI453" s="9"/>
      <c r="EJ453" s="9"/>
      <c r="EK453" s="9"/>
      <c r="EL453" s="9"/>
      <c r="EM453" s="9"/>
      <c r="EN453" s="9"/>
      <c r="EO453" s="9"/>
      <c r="EP453" s="9"/>
      <c r="EQ453" s="9"/>
      <c r="ER453" s="9"/>
      <c r="ES453" s="9"/>
      <c r="ET453" s="9"/>
      <c r="EU453" s="9"/>
      <c r="EV453" s="9"/>
      <c r="EW453" s="9"/>
      <c r="EX453" s="9"/>
    </row>
    <row r="454" spans="1:154" ht="20.25" x14ac:dyDescent="0.2">
      <c r="A454" s="88"/>
      <c r="B454" s="89"/>
      <c r="C454" s="89" t="s">
        <v>22</v>
      </c>
      <c r="D454" s="89"/>
      <c r="E454" s="89"/>
      <c r="F454" s="89"/>
      <c r="G454" s="101" t="s">
        <v>232</v>
      </c>
      <c r="H454" s="139">
        <f>H390+H395</f>
        <v>0</v>
      </c>
      <c r="I454" s="139">
        <f>I390+I395</f>
        <v>0</v>
      </c>
      <c r="J454" s="139">
        <f t="shared" si="118"/>
        <v>0</v>
      </c>
      <c r="K454" s="180"/>
      <c r="L454" s="139">
        <f>L390+L395</f>
        <v>0</v>
      </c>
      <c r="M454" s="139">
        <f>M390+M395</f>
        <v>0</v>
      </c>
      <c r="N454" s="139">
        <f>N390+N395</f>
        <v>0</v>
      </c>
      <c r="O454" s="139">
        <f>O390+O395</f>
        <v>0</v>
      </c>
      <c r="P454" s="141">
        <f t="shared" si="122"/>
        <v>0</v>
      </c>
      <c r="Q454" s="142"/>
      <c r="R454" s="43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9"/>
      <c r="DD454" s="9"/>
      <c r="DE454" s="9"/>
      <c r="DF454" s="9"/>
      <c r="DG454" s="9"/>
      <c r="DH454" s="9"/>
      <c r="DI454" s="9"/>
      <c r="DJ454" s="9"/>
      <c r="DK454" s="9"/>
      <c r="DL454" s="9"/>
      <c r="DM454" s="9"/>
      <c r="DN454" s="9"/>
      <c r="DO454" s="9"/>
      <c r="DP454" s="9"/>
      <c r="DQ454" s="9"/>
      <c r="DR454" s="9"/>
      <c r="DS454" s="9"/>
      <c r="DT454" s="9"/>
      <c r="DU454" s="9"/>
      <c r="DV454" s="9"/>
      <c r="DW454" s="9"/>
      <c r="DX454" s="9"/>
      <c r="DY454" s="9"/>
      <c r="DZ454" s="9"/>
      <c r="EA454" s="9"/>
      <c r="EB454" s="9"/>
      <c r="EC454" s="9"/>
      <c r="ED454" s="9"/>
      <c r="EE454" s="9"/>
      <c r="EF454" s="9"/>
      <c r="EG454" s="9"/>
      <c r="EH454" s="9"/>
      <c r="EI454" s="9"/>
      <c r="EJ454" s="9"/>
      <c r="EK454" s="9"/>
      <c r="EL454" s="9"/>
      <c r="EM454" s="9"/>
      <c r="EN454" s="9"/>
      <c r="EO454" s="9"/>
      <c r="EP454" s="9"/>
      <c r="EQ454" s="9"/>
      <c r="ER454" s="9"/>
      <c r="ES454" s="9"/>
      <c r="ET454" s="9"/>
      <c r="EU454" s="9"/>
      <c r="EV454" s="9"/>
      <c r="EW454" s="9"/>
      <c r="EX454" s="9"/>
    </row>
    <row r="455" spans="1:154" ht="20.25" x14ac:dyDescent="0.2">
      <c r="A455" s="88"/>
      <c r="B455" s="89"/>
      <c r="C455" s="89" t="s">
        <v>114</v>
      </c>
      <c r="D455" s="89"/>
      <c r="E455" s="89"/>
      <c r="F455" s="89"/>
      <c r="G455" s="101" t="s">
        <v>233</v>
      </c>
      <c r="H455" s="139">
        <f>H392+H418</f>
        <v>115300</v>
      </c>
      <c r="I455" s="139">
        <f>I392+I418</f>
        <v>104188</v>
      </c>
      <c r="J455" s="139">
        <f t="shared" si="118"/>
        <v>11112</v>
      </c>
      <c r="K455" s="180"/>
      <c r="L455" s="139">
        <f>L392+L418</f>
        <v>0</v>
      </c>
      <c r="M455" s="139">
        <f>M392+M418</f>
        <v>52376</v>
      </c>
      <c r="N455" s="139">
        <f>N392+N418</f>
        <v>51812</v>
      </c>
      <c r="O455" s="139">
        <f>O392+O418</f>
        <v>104188</v>
      </c>
      <c r="P455" s="141">
        <f t="shared" si="122"/>
        <v>11112</v>
      </c>
      <c r="Q455" s="142"/>
      <c r="R455" s="43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9"/>
      <c r="DD455" s="9"/>
      <c r="DE455" s="9"/>
      <c r="DF455" s="9"/>
      <c r="DG455" s="9"/>
      <c r="DH455" s="9"/>
      <c r="DI455" s="9"/>
      <c r="DJ455" s="9"/>
      <c r="DK455" s="9"/>
      <c r="DL455" s="9"/>
      <c r="DM455" s="9"/>
      <c r="DN455" s="9"/>
      <c r="DO455" s="9"/>
      <c r="DP455" s="9"/>
      <c r="DQ455" s="9"/>
      <c r="DR455" s="9"/>
      <c r="DS455" s="9"/>
      <c r="DT455" s="9"/>
      <c r="DU455" s="9"/>
      <c r="DV455" s="9"/>
      <c r="DW455" s="9"/>
      <c r="DX455" s="9"/>
      <c r="DY455" s="9"/>
      <c r="DZ455" s="9"/>
      <c r="EA455" s="9"/>
      <c r="EB455" s="9"/>
      <c r="EC455" s="9"/>
      <c r="ED455" s="9"/>
      <c r="EE455" s="9"/>
      <c r="EF455" s="9"/>
      <c r="EG455" s="9"/>
      <c r="EH455" s="9"/>
      <c r="EI455" s="9"/>
      <c r="EJ455" s="9"/>
      <c r="EK455" s="9"/>
      <c r="EL455" s="9"/>
      <c r="EM455" s="9"/>
      <c r="EN455" s="9"/>
      <c r="EO455" s="9"/>
      <c r="EP455" s="9"/>
      <c r="EQ455" s="9"/>
      <c r="ER455" s="9"/>
      <c r="ES455" s="9"/>
      <c r="ET455" s="9"/>
      <c r="EU455" s="9"/>
      <c r="EV455" s="9"/>
      <c r="EW455" s="9"/>
      <c r="EX455" s="9"/>
    </row>
    <row r="456" spans="1:154" ht="20.25" x14ac:dyDescent="0.2">
      <c r="A456" s="88"/>
      <c r="B456" s="89"/>
      <c r="C456" s="89" t="s">
        <v>90</v>
      </c>
      <c r="D456" s="89"/>
      <c r="E456" s="89"/>
      <c r="F456" s="89"/>
      <c r="G456" s="101" t="s">
        <v>234</v>
      </c>
      <c r="H456" s="139">
        <f>H387-H454-H455</f>
        <v>302000</v>
      </c>
      <c r="I456" s="139">
        <f>I387-I454-I455</f>
        <v>272869</v>
      </c>
      <c r="J456" s="139">
        <f t="shared" si="118"/>
        <v>29131</v>
      </c>
      <c r="K456" s="180"/>
      <c r="L456" s="139">
        <f>L387-L454-L455</f>
        <v>0</v>
      </c>
      <c r="M456" s="139">
        <f>M387-M454-M455</f>
        <v>135685</v>
      </c>
      <c r="N456" s="139">
        <f>N387-N454-N455</f>
        <v>137184</v>
      </c>
      <c r="O456" s="139">
        <f>O387-O454-O455</f>
        <v>272869</v>
      </c>
      <c r="P456" s="141">
        <f t="shared" si="122"/>
        <v>29131</v>
      </c>
      <c r="Q456" s="142"/>
      <c r="R456" s="43"/>
      <c r="S456" s="14"/>
      <c r="T456" s="14"/>
      <c r="U456" s="14"/>
      <c r="V456" s="14"/>
      <c r="W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9"/>
      <c r="DD456" s="9"/>
      <c r="DE456" s="9"/>
      <c r="DF456" s="9"/>
      <c r="DG456" s="9"/>
      <c r="DH456" s="9"/>
      <c r="DI456" s="9"/>
      <c r="DJ456" s="9"/>
      <c r="DK456" s="9"/>
      <c r="DL456" s="9"/>
      <c r="DM456" s="9"/>
      <c r="DN456" s="9"/>
      <c r="DO456" s="9"/>
      <c r="DP456" s="9"/>
      <c r="DQ456" s="9"/>
      <c r="DR456" s="9"/>
      <c r="DS456" s="9"/>
      <c r="DT456" s="9"/>
      <c r="DU456" s="9"/>
      <c r="DV456" s="9"/>
      <c r="DW456" s="9"/>
      <c r="DX456" s="9"/>
      <c r="DY456" s="9"/>
      <c r="DZ456" s="9"/>
      <c r="EA456" s="9"/>
      <c r="EB456" s="9"/>
      <c r="EC456" s="9"/>
      <c r="ED456" s="9"/>
      <c r="EE456" s="9"/>
      <c r="EF456" s="9"/>
      <c r="EG456" s="9"/>
      <c r="EH456" s="9"/>
      <c r="EI456" s="9"/>
      <c r="EJ456" s="9"/>
      <c r="EK456" s="9"/>
      <c r="EL456" s="9"/>
      <c r="EM456" s="9"/>
      <c r="EN456" s="9"/>
      <c r="EO456" s="9"/>
      <c r="EP456" s="9"/>
      <c r="EQ456" s="9"/>
      <c r="ER456" s="9"/>
      <c r="ES456" s="9"/>
      <c r="ET456" s="9"/>
      <c r="EU456" s="9"/>
      <c r="EV456" s="9"/>
      <c r="EW456" s="9"/>
      <c r="EX456" s="9"/>
    </row>
    <row r="457" spans="1:154" ht="20.25" x14ac:dyDescent="0.2">
      <c r="A457" s="88">
        <v>8904</v>
      </c>
      <c r="B457" s="89" t="s">
        <v>32</v>
      </c>
      <c r="C457" s="89"/>
      <c r="D457" s="89"/>
      <c r="E457" s="89"/>
      <c r="F457" s="89"/>
      <c r="G457" s="101" t="s">
        <v>235</v>
      </c>
      <c r="H457" s="139">
        <f>H82-H458</f>
        <v>5355600</v>
      </c>
      <c r="I457" s="139">
        <f>I82-I458</f>
        <v>5050823.13</v>
      </c>
      <c r="J457" s="139">
        <f t="shared" si="118"/>
        <v>304776.87000000011</v>
      </c>
      <c r="K457" s="180"/>
      <c r="L457" s="139">
        <f>L82-L458</f>
        <v>0</v>
      </c>
      <c r="M457" s="139">
        <f>M82-M458</f>
        <v>2555425.77</v>
      </c>
      <c r="N457" s="139">
        <f>N82-N458</f>
        <v>2495397.36</v>
      </c>
      <c r="O457" s="139">
        <f>O82-O458</f>
        <v>5050823.13</v>
      </c>
      <c r="P457" s="141">
        <f t="shared" si="122"/>
        <v>304776.87000000011</v>
      </c>
      <c r="Q457" s="142"/>
      <c r="R457" s="43"/>
      <c r="S457" s="14"/>
      <c r="T457" s="14"/>
      <c r="U457" s="14"/>
      <c r="V457" s="14"/>
      <c r="W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9"/>
      <c r="DD457" s="9"/>
      <c r="DE457" s="9"/>
      <c r="DF457" s="9"/>
      <c r="DG457" s="9"/>
      <c r="DH457" s="9"/>
      <c r="DI457" s="9"/>
      <c r="DJ457" s="9"/>
      <c r="DK457" s="9"/>
      <c r="DL457" s="9"/>
      <c r="DM457" s="9"/>
      <c r="DN457" s="9"/>
      <c r="DO457" s="9"/>
      <c r="DP457" s="9"/>
      <c r="DQ457" s="9"/>
      <c r="DR457" s="9"/>
      <c r="DS457" s="9"/>
      <c r="DT457" s="9"/>
      <c r="DU457" s="9"/>
      <c r="DV457" s="9"/>
      <c r="DW457" s="9"/>
      <c r="DX457" s="9"/>
      <c r="DY457" s="9"/>
      <c r="DZ457" s="9"/>
      <c r="EA457" s="9"/>
      <c r="EB457" s="9"/>
      <c r="EC457" s="9"/>
      <c r="ED457" s="9"/>
      <c r="EE457" s="9"/>
      <c r="EF457" s="9"/>
      <c r="EG457" s="9"/>
      <c r="EH457" s="9"/>
      <c r="EI457" s="9"/>
      <c r="EJ457" s="9"/>
      <c r="EK457" s="9"/>
      <c r="EL457" s="9"/>
      <c r="EM457" s="9"/>
      <c r="EN457" s="9"/>
      <c r="EO457" s="9"/>
      <c r="EP457" s="9"/>
      <c r="EQ457" s="9"/>
      <c r="ER457" s="9"/>
      <c r="ES457" s="9"/>
      <c r="ET457" s="9"/>
      <c r="EU457" s="9"/>
      <c r="EV457" s="9"/>
      <c r="EW457" s="9"/>
      <c r="EX457" s="9"/>
    </row>
    <row r="458" spans="1:154" ht="20.25" x14ac:dyDescent="0.2">
      <c r="A458" s="88"/>
      <c r="B458" s="89" t="s">
        <v>30</v>
      </c>
      <c r="C458" s="89"/>
      <c r="D458" s="89"/>
      <c r="E458" s="89"/>
      <c r="F458" s="89"/>
      <c r="G458" s="101" t="s">
        <v>236</v>
      </c>
      <c r="H458" s="139">
        <f>+H110</f>
        <v>0</v>
      </c>
      <c r="I458" s="139">
        <f>+I110</f>
        <v>0</v>
      </c>
      <c r="J458" s="139">
        <f t="shared" si="118"/>
        <v>0</v>
      </c>
      <c r="K458" s="180"/>
      <c r="L458" s="139">
        <f>+L110</f>
        <v>0</v>
      </c>
      <c r="M458" s="139">
        <f>+M110</f>
        <v>0</v>
      </c>
      <c r="N458" s="139">
        <f>+N110</f>
        <v>0</v>
      </c>
      <c r="O458" s="139">
        <f>+O110</f>
        <v>0</v>
      </c>
      <c r="P458" s="141">
        <f t="shared" si="122"/>
        <v>0</v>
      </c>
      <c r="Q458" s="142"/>
      <c r="R458" s="43"/>
      <c r="S458" s="14"/>
      <c r="T458" s="14"/>
      <c r="U458" s="14"/>
      <c r="V458" s="14"/>
      <c r="W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9"/>
      <c r="DD458" s="9"/>
      <c r="DE458" s="9"/>
      <c r="DF458" s="9"/>
      <c r="DG458" s="9"/>
      <c r="DH458" s="9"/>
      <c r="DI458" s="9"/>
      <c r="DJ458" s="9"/>
      <c r="DK458" s="9"/>
      <c r="DL458" s="9"/>
      <c r="DM458" s="9"/>
      <c r="DN458" s="9"/>
      <c r="DO458" s="9"/>
      <c r="DP458" s="9"/>
      <c r="DQ458" s="9"/>
      <c r="DR458" s="9"/>
      <c r="DS458" s="9"/>
      <c r="DT458" s="9"/>
      <c r="DU458" s="9"/>
      <c r="DV458" s="9"/>
      <c r="DW458" s="9"/>
      <c r="DX458" s="9"/>
      <c r="DY458" s="9"/>
      <c r="DZ458" s="9"/>
      <c r="EA458" s="9"/>
      <c r="EB458" s="9"/>
      <c r="EC458" s="9"/>
      <c r="ED458" s="9"/>
      <c r="EE458" s="9"/>
      <c r="EF458" s="9"/>
      <c r="EG458" s="9"/>
      <c r="EH458" s="9"/>
      <c r="EI458" s="9"/>
      <c r="EJ458" s="9"/>
      <c r="EK458" s="9"/>
      <c r="EL458" s="9"/>
      <c r="EM458" s="9"/>
      <c r="EN458" s="9"/>
      <c r="EO458" s="9"/>
      <c r="EP458" s="9"/>
      <c r="EQ458" s="9"/>
      <c r="ER458" s="9"/>
      <c r="ES458" s="9"/>
      <c r="ET458" s="9"/>
      <c r="EU458" s="9"/>
      <c r="EV458" s="9"/>
      <c r="EW458" s="9"/>
      <c r="EX458" s="9"/>
    </row>
    <row r="459" spans="1:154" ht="20.25" x14ac:dyDescent="0.2">
      <c r="A459" s="216" t="s">
        <v>237</v>
      </c>
      <c r="B459" s="217"/>
      <c r="C459" s="217"/>
      <c r="D459" s="217"/>
      <c r="E459" s="217"/>
      <c r="F459" s="217"/>
      <c r="G459" s="101" t="s">
        <v>238</v>
      </c>
      <c r="H459" s="139">
        <f>H9-H82</f>
        <v>-5355600</v>
      </c>
      <c r="I459" s="139">
        <f>I9-I82</f>
        <v>-1136519.1499999999</v>
      </c>
      <c r="J459" s="139">
        <f t="shared" si="118"/>
        <v>-4219080.8499999996</v>
      </c>
      <c r="K459" s="180"/>
      <c r="L459" s="139">
        <f>L9-L82</f>
        <v>0</v>
      </c>
      <c r="M459" s="163">
        <f>M9-M82</f>
        <v>-563558.81000000006</v>
      </c>
      <c r="N459" s="139">
        <f>N9-N82</f>
        <v>-572960.33999999962</v>
      </c>
      <c r="O459" s="141">
        <f>O9-O82</f>
        <v>-1136519.1499999999</v>
      </c>
      <c r="P459" s="141">
        <f t="shared" si="122"/>
        <v>-4219080.8499999996</v>
      </c>
      <c r="Q459" s="142"/>
      <c r="R459" s="43"/>
      <c r="S459" s="14"/>
      <c r="T459" s="14"/>
      <c r="U459" s="14"/>
      <c r="V459" s="14"/>
      <c r="W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9"/>
      <c r="DD459" s="9"/>
      <c r="DE459" s="9"/>
      <c r="DF459" s="9"/>
      <c r="DG459" s="9"/>
      <c r="DH459" s="9"/>
      <c r="DI459" s="9"/>
      <c r="DJ459" s="9"/>
      <c r="DK459" s="9"/>
      <c r="DL459" s="9"/>
      <c r="DM459" s="9"/>
      <c r="DN459" s="9"/>
      <c r="DO459" s="9"/>
      <c r="DP459" s="9"/>
      <c r="DQ459" s="9"/>
      <c r="DR459" s="9"/>
      <c r="DS459" s="9"/>
      <c r="DT459" s="9"/>
      <c r="DU459" s="9"/>
      <c r="DV459" s="9"/>
      <c r="DW459" s="9"/>
      <c r="DX459" s="9"/>
      <c r="DY459" s="9"/>
      <c r="DZ459" s="9"/>
      <c r="EA459" s="9"/>
      <c r="EB459" s="9"/>
      <c r="EC459" s="9"/>
      <c r="ED459" s="9"/>
      <c r="EE459" s="9"/>
      <c r="EF459" s="9"/>
      <c r="EG459" s="9"/>
      <c r="EH459" s="9"/>
      <c r="EI459" s="9"/>
      <c r="EJ459" s="9"/>
      <c r="EK459" s="9"/>
      <c r="EL459" s="9"/>
      <c r="EM459" s="9"/>
      <c r="EN459" s="9"/>
      <c r="EO459" s="9"/>
      <c r="EP459" s="9"/>
      <c r="EQ459" s="9"/>
      <c r="ER459" s="9"/>
      <c r="ES459" s="9"/>
      <c r="ET459" s="9"/>
      <c r="EU459" s="9"/>
      <c r="EV459" s="9"/>
      <c r="EW459" s="9"/>
      <c r="EX459" s="9"/>
    </row>
    <row r="460" spans="1:154" ht="20.25" x14ac:dyDescent="0.2">
      <c r="A460" s="88"/>
      <c r="B460" s="89" t="s">
        <v>88</v>
      </c>
      <c r="C460" s="89"/>
      <c r="D460" s="89"/>
      <c r="E460" s="89"/>
      <c r="F460" s="89"/>
      <c r="G460" s="101" t="s">
        <v>239</v>
      </c>
      <c r="H460" s="139">
        <f>H60-H457</f>
        <v>-5355600</v>
      </c>
      <c r="I460" s="139">
        <f>I60-I457</f>
        <v>-2826917.1999999997</v>
      </c>
      <c r="J460" s="139">
        <f t="shared" si="118"/>
        <v>-2528682.8000000003</v>
      </c>
      <c r="K460" s="180"/>
      <c r="L460" s="139">
        <f>L60-L457</f>
        <v>0</v>
      </c>
      <c r="M460" s="163">
        <f>M60-M457</f>
        <v>-1430294.78</v>
      </c>
      <c r="N460" s="139">
        <f>N60-N457</f>
        <v>-1396622.4199999997</v>
      </c>
      <c r="O460" s="141">
        <f>O60-O457</f>
        <v>-2826917.1999999997</v>
      </c>
      <c r="P460" s="141">
        <f t="shared" si="122"/>
        <v>-2528682.8000000003</v>
      </c>
      <c r="Q460" s="142"/>
      <c r="R460" s="43"/>
      <c r="S460" s="14"/>
      <c r="T460" s="14"/>
      <c r="U460" s="14"/>
      <c r="V460" s="14"/>
      <c r="W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9"/>
      <c r="DD460" s="9"/>
      <c r="DE460" s="9"/>
      <c r="DF460" s="9"/>
      <c r="DG460" s="9"/>
      <c r="DH460" s="9"/>
      <c r="DI460" s="9"/>
      <c r="DJ460" s="9"/>
      <c r="DK460" s="9"/>
      <c r="DL460" s="9"/>
      <c r="DM460" s="9"/>
      <c r="DN460" s="9"/>
      <c r="DO460" s="9"/>
      <c r="DP460" s="9"/>
      <c r="DQ460" s="9"/>
      <c r="DR460" s="9"/>
      <c r="DS460" s="9"/>
      <c r="DT460" s="9"/>
      <c r="DU460" s="9"/>
      <c r="DV460" s="9"/>
      <c r="DW460" s="9"/>
      <c r="DX460" s="9"/>
      <c r="DY460" s="9"/>
      <c r="DZ460" s="9"/>
      <c r="EA460" s="9"/>
      <c r="EB460" s="9"/>
      <c r="EC460" s="9"/>
      <c r="ED460" s="9"/>
      <c r="EE460" s="9"/>
      <c r="EF460" s="9"/>
      <c r="EG460" s="9"/>
      <c r="EH460" s="9"/>
      <c r="EI460" s="9"/>
      <c r="EJ460" s="9"/>
      <c r="EK460" s="9"/>
      <c r="EL460" s="9"/>
      <c r="EM460" s="9"/>
      <c r="EN460" s="9"/>
      <c r="EO460" s="9"/>
      <c r="EP460" s="9"/>
      <c r="EQ460" s="9"/>
      <c r="ER460" s="9"/>
      <c r="ES460" s="9"/>
      <c r="ET460" s="9"/>
      <c r="EU460" s="9"/>
      <c r="EV460" s="9"/>
      <c r="EW460" s="9"/>
      <c r="EX460" s="9"/>
    </row>
    <row r="461" spans="1:154" ht="21" thickBot="1" x14ac:dyDescent="0.25">
      <c r="A461" s="198"/>
      <c r="B461" s="199">
        <v>11</v>
      </c>
      <c r="C461" s="199"/>
      <c r="D461" s="199"/>
      <c r="E461" s="199"/>
      <c r="F461" s="199"/>
      <c r="G461" s="200" t="s">
        <v>240</v>
      </c>
      <c r="H461" s="201">
        <f>+H61-H458</f>
        <v>0</v>
      </c>
      <c r="I461" s="201">
        <f>+I61-I458</f>
        <v>1690398.0499999998</v>
      </c>
      <c r="J461" s="201">
        <f t="shared" si="118"/>
        <v>-1690398.0499999998</v>
      </c>
      <c r="K461" s="201"/>
      <c r="L461" s="201">
        <f>+L61-L458</f>
        <v>0</v>
      </c>
      <c r="M461" s="201">
        <f>+M61-M458</f>
        <v>866735.97</v>
      </c>
      <c r="N461" s="201">
        <f>+N61-N458</f>
        <v>823662.07999999996</v>
      </c>
      <c r="O461" s="201">
        <f>+O61-O458</f>
        <v>1690398.0499999998</v>
      </c>
      <c r="P461" s="201">
        <f t="shared" si="122"/>
        <v>-1690398.0499999998</v>
      </c>
      <c r="Q461" s="202"/>
      <c r="R461" s="43"/>
      <c r="S461" s="14"/>
      <c r="T461" s="14"/>
      <c r="U461" s="14"/>
      <c r="V461" s="14"/>
      <c r="W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9"/>
      <c r="DD461" s="9"/>
      <c r="DE461" s="9"/>
      <c r="DF461" s="9"/>
      <c r="DG461" s="9"/>
      <c r="DH461" s="9"/>
      <c r="DI461" s="9"/>
      <c r="DJ461" s="9"/>
      <c r="DK461" s="9"/>
      <c r="DL461" s="9"/>
      <c r="DM461" s="9"/>
      <c r="DN461" s="9"/>
      <c r="DO461" s="9"/>
      <c r="DP461" s="9"/>
      <c r="DQ461" s="9"/>
      <c r="DR461" s="9"/>
      <c r="DS461" s="9"/>
      <c r="DT461" s="9"/>
      <c r="DU461" s="9"/>
      <c r="DV461" s="9"/>
      <c r="DW461" s="9"/>
      <c r="DX461" s="9"/>
      <c r="DY461" s="9"/>
      <c r="DZ461" s="9"/>
      <c r="EA461" s="9"/>
      <c r="EB461" s="9"/>
      <c r="EC461" s="9"/>
      <c r="ED461" s="9"/>
      <c r="EE461" s="9"/>
      <c r="EF461" s="9"/>
      <c r="EG461" s="9"/>
      <c r="EH461" s="9"/>
      <c r="EI461" s="9"/>
      <c r="EJ461" s="9"/>
      <c r="EK461" s="9"/>
      <c r="EL461" s="9"/>
      <c r="EM461" s="9"/>
      <c r="EN461" s="9"/>
      <c r="EO461" s="9"/>
      <c r="EP461" s="9"/>
      <c r="EQ461" s="9"/>
      <c r="ER461" s="9"/>
      <c r="ES461" s="9"/>
      <c r="ET461" s="9"/>
      <c r="EU461" s="9"/>
      <c r="EV461" s="9"/>
      <c r="EW461" s="9"/>
      <c r="EX461" s="9"/>
    </row>
    <row r="462" spans="1:154" x14ac:dyDescent="0.2">
      <c r="M462" s="31"/>
      <c r="N462" s="31"/>
      <c r="O462" s="31"/>
      <c r="P462" s="30"/>
      <c r="R462" s="44"/>
      <c r="S462" s="32"/>
      <c r="T462" s="32"/>
      <c r="U462" s="32"/>
    </row>
    <row r="463" spans="1:154" x14ac:dyDescent="0.2">
      <c r="M463" s="31"/>
      <c r="N463" s="31"/>
      <c r="O463" s="31"/>
      <c r="P463" s="30"/>
      <c r="R463" s="44"/>
      <c r="S463" s="32"/>
      <c r="T463" s="32"/>
      <c r="U463" s="32"/>
    </row>
    <row r="464" spans="1:154" x14ac:dyDescent="0.2">
      <c r="M464" s="31"/>
      <c r="N464" s="31"/>
      <c r="O464" s="31"/>
      <c r="P464" s="30"/>
      <c r="R464" s="44"/>
      <c r="S464" s="32"/>
      <c r="T464" s="32"/>
      <c r="U464" s="32"/>
    </row>
    <row r="465" spans="2:21" ht="16.5" customHeight="1" x14ac:dyDescent="0.2">
      <c r="B465" s="213" t="s">
        <v>433</v>
      </c>
      <c r="C465" s="213"/>
      <c r="D465" s="213"/>
      <c r="E465" s="213"/>
      <c r="F465" s="213"/>
      <c r="G465" s="210"/>
      <c r="H465" s="213" t="s">
        <v>435</v>
      </c>
      <c r="I465" s="213"/>
      <c r="J465" s="213"/>
      <c r="K465" s="210"/>
      <c r="L465" s="210"/>
      <c r="M465" s="213" t="s">
        <v>437</v>
      </c>
      <c r="N465" s="213"/>
      <c r="O465" s="213"/>
      <c r="P465" s="209"/>
      <c r="R465" s="44"/>
      <c r="S465" s="32"/>
      <c r="T465" s="32"/>
      <c r="U465" s="32"/>
    </row>
    <row r="466" spans="2:21" ht="16.5" customHeight="1" x14ac:dyDescent="0.2">
      <c r="B466" s="213" t="s">
        <v>434</v>
      </c>
      <c r="C466" s="213"/>
      <c r="D466" s="213"/>
      <c r="E466" s="213"/>
      <c r="F466" s="213"/>
      <c r="G466" s="210"/>
      <c r="H466" s="213" t="s">
        <v>436</v>
      </c>
      <c r="I466" s="213"/>
      <c r="J466" s="213"/>
      <c r="K466" s="210"/>
      <c r="L466" s="210"/>
      <c r="M466" s="213" t="s">
        <v>438</v>
      </c>
      <c r="N466" s="213"/>
      <c r="O466" s="213"/>
      <c r="P466" s="209"/>
      <c r="R466" s="44"/>
      <c r="S466" s="32"/>
      <c r="T466" s="32"/>
      <c r="U466" s="32"/>
    </row>
    <row r="467" spans="2:21" ht="16.5" customHeight="1" x14ac:dyDescent="0.2">
      <c r="B467" s="209"/>
      <c r="C467" s="209"/>
      <c r="D467" s="209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R467" s="44"/>
      <c r="S467" s="32"/>
      <c r="T467" s="32"/>
      <c r="U467" s="32"/>
    </row>
    <row r="468" spans="2:21" ht="16.5" customHeight="1" x14ac:dyDescent="0.2">
      <c r="B468" s="209"/>
      <c r="C468" s="209"/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R468" s="44"/>
      <c r="S468" s="32"/>
      <c r="T468" s="32"/>
      <c r="U468" s="32"/>
    </row>
    <row r="469" spans="2:21" x14ac:dyDescent="0.2">
      <c r="M469" s="31"/>
      <c r="N469" s="31"/>
      <c r="O469" s="31"/>
      <c r="P469" s="30"/>
      <c r="R469" s="44"/>
      <c r="S469" s="32"/>
      <c r="T469" s="32"/>
      <c r="U469" s="32"/>
    </row>
    <row r="470" spans="2:21" x14ac:dyDescent="0.2">
      <c r="M470" s="31"/>
      <c r="N470" s="31"/>
      <c r="O470" s="31"/>
      <c r="P470" s="30"/>
      <c r="R470" s="44"/>
      <c r="S470" s="32"/>
      <c r="T470" s="32"/>
      <c r="U470" s="32"/>
    </row>
    <row r="471" spans="2:21" x14ac:dyDescent="0.2">
      <c r="M471" s="31"/>
      <c r="N471" s="31"/>
      <c r="O471" s="31"/>
      <c r="P471" s="30"/>
      <c r="R471" s="44"/>
      <c r="S471" s="32"/>
      <c r="T471" s="32"/>
      <c r="U471" s="32"/>
    </row>
    <row r="472" spans="2:21" x14ac:dyDescent="0.2">
      <c r="M472" s="31"/>
      <c r="N472" s="31"/>
      <c r="O472" s="31"/>
      <c r="P472" s="30"/>
      <c r="R472" s="44"/>
      <c r="S472" s="32"/>
      <c r="T472" s="32"/>
      <c r="U472" s="32"/>
    </row>
    <row r="473" spans="2:21" x14ac:dyDescent="0.2">
      <c r="M473" s="31"/>
      <c r="N473" s="31"/>
      <c r="O473" s="31"/>
      <c r="P473" s="30"/>
      <c r="R473" s="44"/>
      <c r="S473" s="32"/>
      <c r="T473" s="32"/>
      <c r="U473" s="32"/>
    </row>
    <row r="474" spans="2:21" x14ac:dyDescent="0.2">
      <c r="M474" s="31"/>
      <c r="N474" s="31"/>
      <c r="O474" s="31"/>
      <c r="P474" s="30"/>
      <c r="R474" s="44"/>
      <c r="S474" s="32"/>
      <c r="T474" s="32"/>
      <c r="U474" s="32"/>
    </row>
    <row r="475" spans="2:21" x14ac:dyDescent="0.2">
      <c r="M475" s="31"/>
      <c r="N475" s="31"/>
      <c r="O475" s="31"/>
      <c r="P475" s="30"/>
      <c r="R475" s="44"/>
      <c r="S475" s="32"/>
      <c r="T475" s="32"/>
      <c r="U475" s="32"/>
    </row>
    <row r="476" spans="2:21" x14ac:dyDescent="0.2">
      <c r="M476" s="31"/>
      <c r="N476" s="31"/>
      <c r="O476" s="31"/>
      <c r="P476" s="30"/>
      <c r="R476" s="44"/>
      <c r="S476" s="32"/>
      <c r="T476" s="32"/>
      <c r="U476" s="32"/>
    </row>
    <row r="477" spans="2:21" x14ac:dyDescent="0.2">
      <c r="M477" s="31"/>
      <c r="N477" s="31"/>
      <c r="O477" s="31"/>
      <c r="P477" s="30"/>
      <c r="R477" s="44"/>
      <c r="S477" s="32"/>
      <c r="T477" s="32"/>
      <c r="U477" s="32"/>
    </row>
    <row r="478" spans="2:21" x14ac:dyDescent="0.2">
      <c r="M478" s="31"/>
      <c r="N478" s="31"/>
      <c r="O478" s="31"/>
      <c r="P478" s="30"/>
      <c r="R478" s="44"/>
      <c r="S478" s="32"/>
      <c r="T478" s="32"/>
      <c r="U478" s="32"/>
    </row>
    <row r="479" spans="2:21" x14ac:dyDescent="0.2">
      <c r="M479" s="31"/>
      <c r="N479" s="31"/>
      <c r="O479" s="31"/>
      <c r="P479" s="30"/>
      <c r="R479" s="44"/>
      <c r="S479" s="32"/>
      <c r="T479" s="32"/>
      <c r="U479" s="32"/>
    </row>
    <row r="480" spans="2:21" x14ac:dyDescent="0.2">
      <c r="M480" s="31"/>
      <c r="N480" s="31"/>
      <c r="O480" s="31"/>
      <c r="P480" s="30"/>
      <c r="R480" s="44"/>
      <c r="S480" s="32"/>
      <c r="T480" s="32"/>
      <c r="U480" s="32"/>
    </row>
    <row r="481" spans="13:21" x14ac:dyDescent="0.2">
      <c r="M481" s="31"/>
      <c r="N481" s="31"/>
      <c r="O481" s="31"/>
      <c r="P481" s="30"/>
      <c r="R481" s="44"/>
      <c r="S481" s="32"/>
      <c r="T481" s="32"/>
      <c r="U481" s="32"/>
    </row>
    <row r="482" spans="13:21" x14ac:dyDescent="0.2">
      <c r="M482" s="31"/>
      <c r="N482" s="31"/>
      <c r="O482" s="31"/>
      <c r="P482" s="30"/>
      <c r="R482" s="44"/>
      <c r="S482" s="32"/>
      <c r="T482" s="32"/>
      <c r="U482" s="32"/>
    </row>
    <row r="483" spans="13:21" x14ac:dyDescent="0.2">
      <c r="M483" s="31"/>
      <c r="N483" s="31"/>
      <c r="O483" s="31"/>
      <c r="P483" s="30"/>
      <c r="R483" s="44"/>
      <c r="S483" s="32"/>
      <c r="T483" s="32"/>
      <c r="U483" s="32"/>
    </row>
    <row r="484" spans="13:21" x14ac:dyDescent="0.2">
      <c r="M484" s="31"/>
      <c r="N484" s="31"/>
      <c r="O484" s="31"/>
      <c r="P484" s="30"/>
      <c r="R484" s="44"/>
      <c r="S484" s="32"/>
      <c r="T484" s="32"/>
      <c r="U484" s="32"/>
    </row>
    <row r="485" spans="13:21" x14ac:dyDescent="0.2">
      <c r="M485" s="31"/>
      <c r="N485" s="31"/>
      <c r="O485" s="31"/>
      <c r="P485" s="30"/>
      <c r="R485" s="44"/>
      <c r="S485" s="32"/>
      <c r="T485" s="32"/>
      <c r="U485" s="32"/>
    </row>
    <row r="486" spans="13:21" x14ac:dyDescent="0.2">
      <c r="M486" s="31"/>
      <c r="N486" s="31"/>
      <c r="O486" s="31"/>
      <c r="P486" s="30"/>
      <c r="R486" s="44"/>
      <c r="S486" s="32"/>
      <c r="T486" s="32"/>
      <c r="U486" s="32"/>
    </row>
    <row r="487" spans="13:21" x14ac:dyDescent="0.2">
      <c r="M487" s="31"/>
      <c r="N487" s="31"/>
      <c r="O487" s="31"/>
      <c r="P487" s="30"/>
      <c r="R487" s="44"/>
      <c r="S487" s="32"/>
      <c r="T487" s="32"/>
      <c r="U487" s="32"/>
    </row>
    <row r="488" spans="13:21" x14ac:dyDescent="0.2">
      <c r="M488" s="31"/>
      <c r="N488" s="31"/>
      <c r="O488" s="31"/>
      <c r="P488" s="30"/>
      <c r="R488" s="44"/>
      <c r="S488" s="32"/>
      <c r="T488" s="32"/>
      <c r="U488" s="32"/>
    </row>
    <row r="489" spans="13:21" x14ac:dyDescent="0.2">
      <c r="M489" s="31"/>
      <c r="N489" s="31"/>
      <c r="O489" s="31"/>
      <c r="P489" s="30"/>
      <c r="R489" s="44"/>
      <c r="S489" s="32"/>
      <c r="T489" s="32"/>
      <c r="U489" s="32"/>
    </row>
    <row r="490" spans="13:21" x14ac:dyDescent="0.2">
      <c r="M490" s="31"/>
      <c r="N490" s="31"/>
      <c r="O490" s="31"/>
      <c r="P490" s="30"/>
      <c r="R490" s="44"/>
      <c r="S490" s="32"/>
      <c r="T490" s="32"/>
      <c r="U490" s="32"/>
    </row>
    <row r="491" spans="13:21" x14ac:dyDescent="0.2">
      <c r="M491" s="31"/>
      <c r="N491" s="31"/>
      <c r="O491" s="31"/>
      <c r="P491" s="30"/>
      <c r="R491" s="44"/>
      <c r="S491" s="32"/>
      <c r="T491" s="32"/>
      <c r="U491" s="32"/>
    </row>
    <row r="492" spans="13:21" x14ac:dyDescent="0.2">
      <c r="M492" s="31"/>
      <c r="N492" s="31"/>
      <c r="O492" s="31"/>
      <c r="P492" s="30"/>
      <c r="R492" s="44"/>
      <c r="S492" s="32"/>
      <c r="T492" s="32"/>
      <c r="U492" s="32"/>
    </row>
    <row r="493" spans="13:21" x14ac:dyDescent="0.2">
      <c r="M493" s="31"/>
      <c r="N493" s="31"/>
      <c r="O493" s="31"/>
      <c r="P493" s="30"/>
      <c r="R493" s="44"/>
      <c r="S493" s="32"/>
      <c r="T493" s="32"/>
      <c r="U493" s="32"/>
    </row>
    <row r="494" spans="13:21" x14ac:dyDescent="0.2">
      <c r="M494" s="31"/>
      <c r="N494" s="31"/>
      <c r="O494" s="31"/>
      <c r="P494" s="30"/>
      <c r="R494" s="44"/>
      <c r="S494" s="32"/>
      <c r="T494" s="32"/>
      <c r="U494" s="32"/>
    </row>
    <row r="495" spans="13:21" x14ac:dyDescent="0.2">
      <c r="M495" s="31"/>
      <c r="N495" s="31"/>
      <c r="O495" s="31"/>
      <c r="P495" s="30"/>
      <c r="R495" s="44"/>
      <c r="S495" s="32"/>
      <c r="T495" s="32"/>
      <c r="U495" s="32"/>
    </row>
    <row r="496" spans="13:21" x14ac:dyDescent="0.2">
      <c r="M496" s="31"/>
      <c r="N496" s="31"/>
      <c r="O496" s="31"/>
      <c r="P496" s="30"/>
      <c r="R496" s="44"/>
      <c r="S496" s="32"/>
      <c r="T496" s="32"/>
      <c r="U496" s="32"/>
    </row>
    <row r="497" spans="13:21" x14ac:dyDescent="0.2">
      <c r="M497" s="31"/>
      <c r="N497" s="31"/>
      <c r="O497" s="31"/>
      <c r="P497" s="30"/>
      <c r="R497" s="44"/>
      <c r="S497" s="32"/>
      <c r="T497" s="32"/>
      <c r="U497" s="32"/>
    </row>
    <row r="498" spans="13:21" x14ac:dyDescent="0.2">
      <c r="M498" s="31"/>
      <c r="N498" s="31"/>
      <c r="O498" s="31"/>
      <c r="P498" s="30"/>
      <c r="R498" s="44"/>
      <c r="S498" s="32"/>
      <c r="T498" s="32"/>
      <c r="U498" s="32"/>
    </row>
    <row r="499" spans="13:21" x14ac:dyDescent="0.2">
      <c r="M499" s="31"/>
      <c r="N499" s="31"/>
      <c r="O499" s="31"/>
      <c r="P499" s="30"/>
      <c r="R499" s="44"/>
      <c r="S499" s="32"/>
      <c r="T499" s="32"/>
      <c r="U499" s="32"/>
    </row>
    <row r="500" spans="13:21" x14ac:dyDescent="0.2">
      <c r="M500" s="31"/>
      <c r="N500" s="31"/>
      <c r="O500" s="31"/>
      <c r="P500" s="30"/>
      <c r="R500" s="44"/>
      <c r="S500" s="32"/>
      <c r="T500" s="32"/>
      <c r="U500" s="32"/>
    </row>
    <row r="501" spans="13:21" x14ac:dyDescent="0.2">
      <c r="M501" s="31"/>
      <c r="N501" s="31"/>
      <c r="O501" s="31"/>
      <c r="P501" s="30"/>
      <c r="R501" s="44"/>
      <c r="S501" s="32"/>
      <c r="T501" s="32"/>
      <c r="U501" s="32"/>
    </row>
    <row r="502" spans="13:21" x14ac:dyDescent="0.2">
      <c r="M502" s="31"/>
      <c r="N502" s="31"/>
      <c r="O502" s="31"/>
      <c r="P502" s="30"/>
      <c r="R502" s="44"/>
      <c r="S502" s="32"/>
      <c r="T502" s="32"/>
      <c r="U502" s="32"/>
    </row>
    <row r="503" spans="13:21" x14ac:dyDescent="0.2">
      <c r="M503" s="31"/>
      <c r="N503" s="31"/>
      <c r="O503" s="31"/>
      <c r="P503" s="30"/>
      <c r="R503" s="44"/>
      <c r="S503" s="32"/>
      <c r="T503" s="32"/>
      <c r="U503" s="32"/>
    </row>
    <row r="504" spans="13:21" x14ac:dyDescent="0.2">
      <c r="M504" s="31"/>
      <c r="N504" s="31"/>
      <c r="O504" s="31"/>
      <c r="P504" s="30"/>
      <c r="R504" s="44"/>
      <c r="S504" s="32"/>
      <c r="T504" s="32"/>
      <c r="U504" s="32"/>
    </row>
    <row r="505" spans="13:21" x14ac:dyDescent="0.2">
      <c r="M505" s="31"/>
      <c r="N505" s="31"/>
      <c r="O505" s="31"/>
      <c r="P505" s="30"/>
      <c r="R505" s="44"/>
      <c r="S505" s="32"/>
      <c r="T505" s="32"/>
      <c r="U505" s="32"/>
    </row>
    <row r="506" spans="13:21" x14ac:dyDescent="0.2">
      <c r="M506" s="31"/>
      <c r="N506" s="31"/>
      <c r="O506" s="31"/>
      <c r="P506" s="30"/>
      <c r="R506" s="44"/>
      <c r="S506" s="32"/>
      <c r="T506" s="32"/>
      <c r="U506" s="32"/>
    </row>
    <row r="507" spans="13:21" x14ac:dyDescent="0.2">
      <c r="M507" s="31"/>
      <c r="N507" s="31"/>
      <c r="O507" s="31"/>
      <c r="P507" s="30"/>
      <c r="R507" s="44"/>
      <c r="S507" s="32"/>
      <c r="T507" s="32"/>
      <c r="U507" s="32"/>
    </row>
    <row r="508" spans="13:21" x14ac:dyDescent="0.2">
      <c r="M508" s="31"/>
      <c r="N508" s="31"/>
      <c r="O508" s="31"/>
      <c r="P508" s="30"/>
      <c r="R508" s="44"/>
      <c r="S508" s="32"/>
      <c r="T508" s="32"/>
      <c r="U508" s="32"/>
    </row>
    <row r="509" spans="13:21" x14ac:dyDescent="0.2">
      <c r="M509" s="31"/>
      <c r="N509" s="31"/>
      <c r="O509" s="31"/>
      <c r="P509" s="30"/>
      <c r="R509" s="44"/>
      <c r="S509" s="32"/>
      <c r="T509" s="32"/>
      <c r="U509" s="32"/>
    </row>
    <row r="510" spans="13:21" x14ac:dyDescent="0.2">
      <c r="M510" s="31"/>
      <c r="N510" s="31"/>
      <c r="O510" s="31"/>
      <c r="P510" s="30"/>
      <c r="R510" s="44"/>
      <c r="S510" s="32"/>
      <c r="T510" s="32"/>
      <c r="U510" s="32"/>
    </row>
    <row r="511" spans="13:21" x14ac:dyDescent="0.2">
      <c r="M511" s="31"/>
      <c r="N511" s="31"/>
      <c r="O511" s="31"/>
      <c r="P511" s="30"/>
      <c r="R511" s="44"/>
      <c r="S511" s="32"/>
      <c r="T511" s="32"/>
      <c r="U511" s="32"/>
    </row>
    <row r="512" spans="13:21" x14ac:dyDescent="0.2">
      <c r="M512" s="31"/>
      <c r="N512" s="31"/>
      <c r="O512" s="31"/>
      <c r="P512" s="30"/>
      <c r="R512" s="44"/>
      <c r="S512" s="32"/>
      <c r="T512" s="32"/>
      <c r="U512" s="32"/>
    </row>
    <row r="513" spans="13:21" x14ac:dyDescent="0.2">
      <c r="M513" s="31"/>
      <c r="N513" s="31"/>
      <c r="O513" s="31"/>
      <c r="P513" s="30"/>
      <c r="R513" s="44"/>
      <c r="S513" s="32"/>
      <c r="T513" s="32"/>
      <c r="U513" s="32"/>
    </row>
    <row r="514" spans="13:21" x14ac:dyDescent="0.2">
      <c r="M514" s="31"/>
      <c r="N514" s="31"/>
      <c r="O514" s="31"/>
      <c r="P514" s="30"/>
      <c r="R514" s="44"/>
      <c r="S514" s="32"/>
      <c r="T514" s="32"/>
      <c r="U514" s="32"/>
    </row>
    <row r="515" spans="13:21" x14ac:dyDescent="0.2">
      <c r="M515" s="31"/>
      <c r="N515" s="31"/>
      <c r="O515" s="31"/>
      <c r="P515" s="30"/>
      <c r="R515" s="44"/>
      <c r="S515" s="32"/>
      <c r="T515" s="32"/>
      <c r="U515" s="32"/>
    </row>
    <row r="516" spans="13:21" x14ac:dyDescent="0.2">
      <c r="M516" s="31"/>
      <c r="N516" s="31"/>
      <c r="O516" s="31"/>
      <c r="P516" s="30"/>
      <c r="R516" s="44"/>
      <c r="S516" s="32"/>
      <c r="T516" s="32"/>
      <c r="U516" s="32"/>
    </row>
    <row r="517" spans="13:21" x14ac:dyDescent="0.2">
      <c r="M517" s="31"/>
      <c r="N517" s="31"/>
      <c r="O517" s="31"/>
      <c r="P517" s="30"/>
      <c r="R517" s="44"/>
      <c r="S517" s="32"/>
      <c r="T517" s="32"/>
      <c r="U517" s="32"/>
    </row>
    <row r="518" spans="13:21" x14ac:dyDescent="0.2">
      <c r="M518" s="31"/>
      <c r="N518" s="31"/>
      <c r="O518" s="31"/>
      <c r="P518" s="30"/>
      <c r="R518" s="44"/>
      <c r="S518" s="32"/>
      <c r="T518" s="32"/>
      <c r="U518" s="32"/>
    </row>
    <row r="519" spans="13:21" x14ac:dyDescent="0.2">
      <c r="M519" s="31"/>
      <c r="N519" s="31"/>
      <c r="O519" s="31"/>
      <c r="P519" s="30"/>
      <c r="R519" s="44"/>
      <c r="S519" s="32"/>
      <c r="T519" s="32"/>
      <c r="U519" s="32"/>
    </row>
    <row r="520" spans="13:21" x14ac:dyDescent="0.2">
      <c r="M520" s="31"/>
      <c r="N520" s="31"/>
      <c r="O520" s="31"/>
      <c r="P520" s="30"/>
      <c r="R520" s="44"/>
      <c r="S520" s="32"/>
      <c r="T520" s="32"/>
      <c r="U520" s="32"/>
    </row>
    <row r="521" spans="13:21" x14ac:dyDescent="0.2">
      <c r="M521" s="31"/>
      <c r="N521" s="31"/>
      <c r="O521" s="31"/>
      <c r="P521" s="30"/>
      <c r="R521" s="44"/>
      <c r="S521" s="32"/>
      <c r="T521" s="32"/>
      <c r="U521" s="32"/>
    </row>
    <row r="522" spans="13:21" x14ac:dyDescent="0.2">
      <c r="M522" s="31"/>
      <c r="N522" s="31"/>
      <c r="O522" s="31"/>
      <c r="P522" s="30"/>
      <c r="R522" s="44"/>
      <c r="S522" s="32"/>
      <c r="T522" s="32"/>
      <c r="U522" s="32"/>
    </row>
    <row r="523" spans="13:21" x14ac:dyDescent="0.2">
      <c r="M523" s="31"/>
      <c r="N523" s="31"/>
      <c r="O523" s="31"/>
      <c r="P523" s="30"/>
      <c r="R523" s="44"/>
      <c r="S523" s="32"/>
      <c r="T523" s="32"/>
      <c r="U523" s="32"/>
    </row>
    <row r="524" spans="13:21" x14ac:dyDescent="0.2">
      <c r="M524" s="31"/>
      <c r="N524" s="31"/>
      <c r="O524" s="31"/>
      <c r="P524" s="30"/>
      <c r="R524" s="44"/>
      <c r="S524" s="32"/>
      <c r="T524" s="32"/>
      <c r="U524" s="32"/>
    </row>
    <row r="525" spans="13:21" x14ac:dyDescent="0.2">
      <c r="M525" s="31"/>
      <c r="N525" s="31"/>
      <c r="O525" s="31"/>
      <c r="P525" s="30"/>
      <c r="R525" s="44"/>
      <c r="S525" s="32"/>
      <c r="T525" s="32"/>
      <c r="U525" s="32"/>
    </row>
    <row r="526" spans="13:21" x14ac:dyDescent="0.2">
      <c r="M526" s="31"/>
      <c r="N526" s="31"/>
      <c r="O526" s="31"/>
      <c r="P526" s="30"/>
      <c r="R526" s="44"/>
      <c r="S526" s="32"/>
      <c r="T526" s="32"/>
      <c r="U526" s="32"/>
    </row>
    <row r="527" spans="13:21" x14ac:dyDescent="0.2">
      <c r="M527" s="31"/>
      <c r="N527" s="31"/>
      <c r="O527" s="31"/>
      <c r="P527" s="30"/>
      <c r="R527" s="44"/>
      <c r="S527" s="32"/>
      <c r="T527" s="32"/>
      <c r="U527" s="32"/>
    </row>
    <row r="528" spans="13:21" x14ac:dyDescent="0.2">
      <c r="M528" s="31"/>
      <c r="N528" s="31"/>
      <c r="O528" s="31"/>
      <c r="P528" s="30"/>
      <c r="R528" s="44"/>
      <c r="S528" s="32"/>
      <c r="T528" s="32"/>
      <c r="U528" s="32"/>
    </row>
    <row r="529" spans="13:21" x14ac:dyDescent="0.2">
      <c r="M529" s="31"/>
      <c r="N529" s="31"/>
      <c r="O529" s="31"/>
      <c r="P529" s="30"/>
      <c r="R529" s="44"/>
      <c r="S529" s="32"/>
      <c r="T529" s="32"/>
      <c r="U529" s="32"/>
    </row>
    <row r="530" spans="13:21" x14ac:dyDescent="0.2">
      <c r="M530" s="31"/>
      <c r="N530" s="31"/>
      <c r="O530" s="31"/>
      <c r="P530" s="30"/>
      <c r="R530" s="44"/>
      <c r="S530" s="32"/>
      <c r="T530" s="32"/>
      <c r="U530" s="32"/>
    </row>
    <row r="531" spans="13:21" x14ac:dyDescent="0.2">
      <c r="M531" s="31"/>
      <c r="N531" s="31"/>
      <c r="O531" s="31"/>
      <c r="P531" s="30"/>
      <c r="R531" s="44"/>
      <c r="S531" s="32"/>
      <c r="T531" s="32"/>
      <c r="U531" s="32"/>
    </row>
    <row r="532" spans="13:21" x14ac:dyDescent="0.2">
      <c r="M532" s="31"/>
      <c r="N532" s="31"/>
      <c r="O532" s="31"/>
      <c r="P532" s="30"/>
      <c r="R532" s="44"/>
      <c r="S532" s="32"/>
      <c r="T532" s="32"/>
      <c r="U532" s="32"/>
    </row>
    <row r="533" spans="13:21" x14ac:dyDescent="0.2">
      <c r="M533" s="31"/>
      <c r="N533" s="31"/>
      <c r="O533" s="31"/>
      <c r="P533" s="30"/>
      <c r="R533" s="44"/>
      <c r="S533" s="32"/>
      <c r="T533" s="32"/>
      <c r="U533" s="32"/>
    </row>
    <row r="534" spans="13:21" x14ac:dyDescent="0.2">
      <c r="M534" s="31"/>
      <c r="N534" s="31"/>
      <c r="O534" s="31"/>
      <c r="P534" s="30"/>
      <c r="R534" s="44"/>
      <c r="S534" s="32"/>
      <c r="T534" s="32"/>
      <c r="U534" s="32"/>
    </row>
    <row r="535" spans="13:21" x14ac:dyDescent="0.2">
      <c r="M535" s="31"/>
      <c r="N535" s="31"/>
      <c r="O535" s="31"/>
      <c r="P535" s="30"/>
      <c r="R535" s="44"/>
      <c r="S535" s="32"/>
      <c r="T535" s="32"/>
      <c r="U535" s="32"/>
    </row>
    <row r="536" spans="13:21" x14ac:dyDescent="0.2">
      <c r="M536" s="31"/>
      <c r="N536" s="31"/>
      <c r="O536" s="31"/>
      <c r="P536" s="30"/>
      <c r="R536" s="44"/>
      <c r="S536" s="32"/>
      <c r="T536" s="32"/>
      <c r="U536" s="32"/>
    </row>
    <row r="537" spans="13:21" x14ac:dyDescent="0.2">
      <c r="M537" s="31"/>
      <c r="N537" s="31"/>
      <c r="O537" s="31"/>
      <c r="P537" s="30"/>
      <c r="R537" s="44"/>
      <c r="S537" s="32"/>
      <c r="T537" s="32"/>
      <c r="U537" s="32"/>
    </row>
    <row r="538" spans="13:21" x14ac:dyDescent="0.2">
      <c r="M538" s="31"/>
      <c r="N538" s="31"/>
      <c r="O538" s="31"/>
      <c r="P538" s="30"/>
      <c r="R538" s="44"/>
      <c r="S538" s="32"/>
      <c r="T538" s="32"/>
      <c r="U538" s="32"/>
    </row>
    <row r="539" spans="13:21" x14ac:dyDescent="0.2">
      <c r="M539" s="31"/>
      <c r="N539" s="31"/>
      <c r="O539" s="31"/>
      <c r="P539" s="30"/>
      <c r="R539" s="44"/>
      <c r="S539" s="32"/>
      <c r="T539" s="32"/>
      <c r="U539" s="32"/>
    </row>
    <row r="540" spans="13:21" x14ac:dyDescent="0.2">
      <c r="M540" s="31"/>
      <c r="N540" s="31"/>
      <c r="O540" s="31"/>
      <c r="P540" s="30"/>
      <c r="R540" s="44"/>
      <c r="S540" s="32"/>
      <c r="T540" s="32"/>
      <c r="U540" s="32"/>
    </row>
    <row r="541" spans="13:21" x14ac:dyDescent="0.2">
      <c r="M541" s="31"/>
      <c r="N541" s="31"/>
      <c r="O541" s="31"/>
      <c r="P541" s="30"/>
      <c r="R541" s="44"/>
      <c r="S541" s="32"/>
      <c r="T541" s="32"/>
      <c r="U541" s="32"/>
    </row>
    <row r="542" spans="13:21" x14ac:dyDescent="0.2">
      <c r="M542" s="31"/>
      <c r="N542" s="31"/>
      <c r="O542" s="31"/>
      <c r="P542" s="30"/>
      <c r="R542" s="44"/>
      <c r="S542" s="32"/>
      <c r="T542" s="32"/>
      <c r="U542" s="32"/>
    </row>
    <row r="543" spans="13:21" x14ac:dyDescent="0.2">
      <c r="M543" s="31"/>
      <c r="N543" s="31"/>
      <c r="O543" s="31"/>
      <c r="P543" s="30"/>
      <c r="R543" s="44"/>
      <c r="S543" s="32"/>
      <c r="T543" s="32"/>
      <c r="U543" s="32"/>
    </row>
    <row r="544" spans="13:21" x14ac:dyDescent="0.2">
      <c r="M544" s="31"/>
      <c r="N544" s="31"/>
      <c r="O544" s="31"/>
      <c r="P544" s="30"/>
      <c r="R544" s="44"/>
      <c r="S544" s="32"/>
      <c r="T544" s="32"/>
      <c r="U544" s="32"/>
    </row>
    <row r="545" spans="13:21" x14ac:dyDescent="0.2">
      <c r="M545" s="31"/>
      <c r="N545" s="31"/>
      <c r="O545" s="31"/>
      <c r="P545" s="30"/>
      <c r="R545" s="44"/>
      <c r="S545" s="32"/>
      <c r="T545" s="32"/>
      <c r="U545" s="32"/>
    </row>
    <row r="546" spans="13:21" x14ac:dyDescent="0.2">
      <c r="M546" s="31"/>
      <c r="N546" s="31"/>
      <c r="O546" s="31"/>
      <c r="P546" s="30"/>
      <c r="R546" s="44"/>
      <c r="S546" s="32"/>
      <c r="T546" s="32"/>
      <c r="U546" s="32"/>
    </row>
    <row r="547" spans="13:21" x14ac:dyDescent="0.2">
      <c r="M547" s="31"/>
      <c r="N547" s="31"/>
      <c r="O547" s="31"/>
      <c r="P547" s="30"/>
      <c r="R547" s="44"/>
      <c r="S547" s="32"/>
      <c r="T547" s="32"/>
      <c r="U547" s="32"/>
    </row>
    <row r="548" spans="13:21" x14ac:dyDescent="0.2">
      <c r="M548" s="31"/>
      <c r="N548" s="31"/>
      <c r="O548" s="31"/>
      <c r="P548" s="30"/>
      <c r="R548" s="44"/>
      <c r="S548" s="32"/>
      <c r="T548" s="32"/>
      <c r="U548" s="32"/>
    </row>
    <row r="549" spans="13:21" x14ac:dyDescent="0.2">
      <c r="M549" s="31"/>
      <c r="N549" s="31"/>
      <c r="O549" s="31"/>
      <c r="P549" s="30"/>
      <c r="R549" s="44"/>
      <c r="S549" s="32"/>
      <c r="T549" s="32"/>
      <c r="U549" s="32"/>
    </row>
    <row r="550" spans="13:21" x14ac:dyDescent="0.2">
      <c r="M550" s="31"/>
      <c r="N550" s="31"/>
      <c r="O550" s="31"/>
      <c r="P550" s="30"/>
      <c r="R550" s="44"/>
      <c r="S550" s="32"/>
      <c r="T550" s="32"/>
      <c r="U550" s="32"/>
    </row>
    <row r="551" spans="13:21" x14ac:dyDescent="0.2">
      <c r="M551" s="31"/>
      <c r="N551" s="31"/>
      <c r="O551" s="31"/>
      <c r="P551" s="30"/>
      <c r="R551" s="44"/>
      <c r="S551" s="32"/>
      <c r="T551" s="32"/>
      <c r="U551" s="32"/>
    </row>
    <row r="552" spans="13:21" x14ac:dyDescent="0.2">
      <c r="M552" s="31"/>
      <c r="N552" s="31"/>
      <c r="O552" s="31"/>
      <c r="P552" s="30"/>
      <c r="R552" s="44"/>
      <c r="S552" s="32"/>
      <c r="T552" s="32"/>
      <c r="U552" s="32"/>
    </row>
    <row r="553" spans="13:21" x14ac:dyDescent="0.2">
      <c r="M553" s="31"/>
      <c r="N553" s="31"/>
      <c r="O553" s="31"/>
      <c r="P553" s="30"/>
      <c r="R553" s="44"/>
      <c r="S553" s="32"/>
      <c r="T553" s="32"/>
      <c r="U553" s="32"/>
    </row>
    <row r="554" spans="13:21" x14ac:dyDescent="0.2">
      <c r="M554" s="31"/>
      <c r="N554" s="31"/>
      <c r="O554" s="31"/>
      <c r="P554" s="30"/>
      <c r="R554" s="44"/>
      <c r="S554" s="32"/>
      <c r="T554" s="32"/>
      <c r="U554" s="32"/>
    </row>
    <row r="555" spans="13:21" x14ac:dyDescent="0.2">
      <c r="M555" s="31"/>
      <c r="N555" s="31"/>
      <c r="O555" s="31"/>
      <c r="P555" s="30"/>
      <c r="R555" s="44"/>
      <c r="S555" s="32"/>
      <c r="T555" s="32"/>
      <c r="U555" s="32"/>
    </row>
    <row r="556" spans="13:21" x14ac:dyDescent="0.2">
      <c r="M556" s="31"/>
      <c r="N556" s="31"/>
      <c r="O556" s="31"/>
      <c r="P556" s="30"/>
      <c r="R556" s="44"/>
      <c r="S556" s="32"/>
      <c r="T556" s="32"/>
      <c r="U556" s="32"/>
    </row>
    <row r="557" spans="13:21" x14ac:dyDescent="0.2">
      <c r="M557" s="31"/>
      <c r="N557" s="31"/>
      <c r="O557" s="31"/>
      <c r="P557" s="30"/>
      <c r="R557" s="44"/>
      <c r="S557" s="32"/>
      <c r="T557" s="32"/>
      <c r="U557" s="32"/>
    </row>
    <row r="558" spans="13:21" x14ac:dyDescent="0.2">
      <c r="M558" s="31"/>
      <c r="N558" s="31"/>
      <c r="O558" s="31"/>
      <c r="P558" s="30"/>
      <c r="R558" s="44"/>
      <c r="S558" s="32"/>
      <c r="T558" s="32"/>
      <c r="U558" s="32"/>
    </row>
    <row r="559" spans="13:21" x14ac:dyDescent="0.2">
      <c r="M559" s="31"/>
      <c r="N559" s="31"/>
      <c r="O559" s="31"/>
      <c r="P559" s="30"/>
      <c r="R559" s="44"/>
      <c r="S559" s="32"/>
      <c r="T559" s="32"/>
      <c r="U559" s="32"/>
    </row>
    <row r="560" spans="13:21" x14ac:dyDescent="0.2">
      <c r="M560" s="31"/>
      <c r="N560" s="31"/>
      <c r="O560" s="31"/>
      <c r="P560" s="30"/>
      <c r="R560" s="44"/>
      <c r="S560" s="32"/>
      <c r="T560" s="32"/>
      <c r="U560" s="32"/>
    </row>
    <row r="561" spans="13:21" x14ac:dyDescent="0.2">
      <c r="M561" s="31"/>
      <c r="N561" s="31"/>
      <c r="O561" s="31"/>
      <c r="P561" s="30"/>
      <c r="R561" s="44"/>
      <c r="S561" s="32"/>
      <c r="T561" s="32"/>
      <c r="U561" s="32"/>
    </row>
    <row r="562" spans="13:21" x14ac:dyDescent="0.2">
      <c r="M562" s="31"/>
      <c r="N562" s="31"/>
      <c r="O562" s="31"/>
      <c r="P562" s="30"/>
      <c r="R562" s="44"/>
      <c r="S562" s="32"/>
      <c r="T562" s="32"/>
      <c r="U562" s="32"/>
    </row>
    <row r="563" spans="13:21" x14ac:dyDescent="0.2">
      <c r="M563" s="31"/>
      <c r="N563" s="31"/>
      <c r="O563" s="31"/>
      <c r="P563" s="30"/>
      <c r="R563" s="44"/>
      <c r="S563" s="32"/>
      <c r="T563" s="32"/>
      <c r="U563" s="32"/>
    </row>
    <row r="564" spans="13:21" x14ac:dyDescent="0.2">
      <c r="M564" s="31"/>
      <c r="N564" s="31"/>
      <c r="O564" s="31"/>
      <c r="P564" s="30"/>
      <c r="R564" s="44"/>
      <c r="S564" s="32"/>
      <c r="T564" s="32"/>
      <c r="U564" s="32"/>
    </row>
    <row r="565" spans="13:21" x14ac:dyDescent="0.2">
      <c r="M565" s="31"/>
      <c r="N565" s="31"/>
      <c r="O565" s="31"/>
      <c r="P565" s="30"/>
      <c r="R565" s="44"/>
      <c r="S565" s="32"/>
      <c r="T565" s="32"/>
      <c r="U565" s="32"/>
    </row>
    <row r="566" spans="13:21" x14ac:dyDescent="0.2">
      <c r="M566" s="31"/>
      <c r="N566" s="31"/>
      <c r="O566" s="31"/>
      <c r="P566" s="30"/>
      <c r="R566" s="44"/>
      <c r="S566" s="32"/>
      <c r="T566" s="32"/>
      <c r="U566" s="32"/>
    </row>
    <row r="567" spans="13:21" x14ac:dyDescent="0.2">
      <c r="M567" s="31"/>
      <c r="N567" s="31"/>
      <c r="O567" s="31"/>
      <c r="P567" s="30"/>
      <c r="R567" s="44"/>
      <c r="S567" s="32"/>
      <c r="T567" s="32"/>
      <c r="U567" s="32"/>
    </row>
    <row r="568" spans="13:21" x14ac:dyDescent="0.2">
      <c r="M568" s="31"/>
      <c r="N568" s="31"/>
      <c r="O568" s="31"/>
      <c r="P568" s="30"/>
      <c r="R568" s="44"/>
      <c r="S568" s="32"/>
      <c r="T568" s="32"/>
      <c r="U568" s="32"/>
    </row>
    <row r="569" spans="13:21" x14ac:dyDescent="0.2">
      <c r="M569" s="31"/>
      <c r="N569" s="31"/>
      <c r="O569" s="31"/>
      <c r="P569" s="30"/>
      <c r="R569" s="44"/>
      <c r="S569" s="32"/>
      <c r="T569" s="32"/>
      <c r="U569" s="32"/>
    </row>
    <row r="570" spans="13:21" x14ac:dyDescent="0.2">
      <c r="M570" s="31"/>
      <c r="N570" s="31"/>
      <c r="O570" s="31"/>
      <c r="P570" s="30"/>
      <c r="R570" s="44"/>
      <c r="S570" s="32"/>
      <c r="T570" s="32"/>
      <c r="U570" s="32"/>
    </row>
    <row r="571" spans="13:21" x14ac:dyDescent="0.2">
      <c r="M571" s="31"/>
      <c r="N571" s="31"/>
      <c r="O571" s="31"/>
      <c r="P571" s="30"/>
      <c r="R571" s="44"/>
      <c r="S571" s="32"/>
      <c r="T571" s="32"/>
      <c r="U571" s="32"/>
    </row>
    <row r="572" spans="13:21" x14ac:dyDescent="0.2">
      <c r="M572" s="31"/>
      <c r="N572" s="31"/>
      <c r="O572" s="31"/>
      <c r="P572" s="30"/>
      <c r="R572" s="44"/>
      <c r="S572" s="32"/>
      <c r="T572" s="32"/>
      <c r="U572" s="32"/>
    </row>
    <row r="573" spans="13:21" x14ac:dyDescent="0.2">
      <c r="M573" s="31"/>
      <c r="N573" s="31"/>
      <c r="O573" s="31"/>
      <c r="P573" s="30"/>
      <c r="R573" s="44"/>
      <c r="S573" s="32"/>
      <c r="T573" s="32"/>
      <c r="U573" s="32"/>
    </row>
    <row r="574" spans="13:21" x14ac:dyDescent="0.2">
      <c r="M574" s="31"/>
      <c r="N574" s="31"/>
      <c r="O574" s="31"/>
      <c r="P574" s="30"/>
      <c r="R574" s="44"/>
      <c r="S574" s="32"/>
      <c r="T574" s="32"/>
      <c r="U574" s="32"/>
    </row>
    <row r="575" spans="13:21" x14ac:dyDescent="0.2">
      <c r="M575" s="31"/>
      <c r="N575" s="31"/>
      <c r="O575" s="31"/>
      <c r="P575" s="30"/>
      <c r="R575" s="44"/>
      <c r="S575" s="32"/>
      <c r="T575" s="32"/>
      <c r="U575" s="32"/>
    </row>
    <row r="576" spans="13:21" x14ac:dyDescent="0.2">
      <c r="M576" s="31"/>
      <c r="N576" s="31"/>
      <c r="O576" s="31"/>
      <c r="P576" s="30"/>
      <c r="R576" s="44"/>
      <c r="S576" s="32"/>
      <c r="T576" s="32"/>
      <c r="U576" s="32"/>
    </row>
    <row r="577" spans="13:21" x14ac:dyDescent="0.2">
      <c r="M577" s="31"/>
      <c r="N577" s="31"/>
      <c r="O577" s="31"/>
      <c r="P577" s="30"/>
      <c r="R577" s="44"/>
      <c r="S577" s="32"/>
      <c r="T577" s="32"/>
      <c r="U577" s="32"/>
    </row>
    <row r="578" spans="13:21" x14ac:dyDescent="0.2">
      <c r="M578" s="31"/>
      <c r="N578" s="31"/>
      <c r="O578" s="31"/>
      <c r="P578" s="30"/>
      <c r="R578" s="44"/>
      <c r="S578" s="32"/>
      <c r="T578" s="32"/>
      <c r="U578" s="32"/>
    </row>
    <row r="579" spans="13:21" x14ac:dyDescent="0.2">
      <c r="M579" s="31"/>
      <c r="N579" s="31"/>
      <c r="O579" s="31"/>
      <c r="P579" s="30"/>
      <c r="R579" s="44"/>
      <c r="S579" s="32"/>
      <c r="T579" s="32"/>
      <c r="U579" s="32"/>
    </row>
    <row r="580" spans="13:21" x14ac:dyDescent="0.2">
      <c r="M580" s="31"/>
      <c r="N580" s="31"/>
      <c r="O580" s="31"/>
      <c r="P580" s="30"/>
      <c r="R580" s="44"/>
      <c r="S580" s="32"/>
      <c r="T580" s="32"/>
      <c r="U580" s="32"/>
    </row>
    <row r="581" spans="13:21" x14ac:dyDescent="0.2">
      <c r="M581" s="31"/>
      <c r="N581" s="31"/>
      <c r="O581" s="31"/>
      <c r="P581" s="30"/>
      <c r="R581" s="44"/>
      <c r="S581" s="32"/>
      <c r="T581" s="32"/>
      <c r="U581" s="32"/>
    </row>
    <row r="582" spans="13:21" x14ac:dyDescent="0.2">
      <c r="M582" s="31"/>
      <c r="N582" s="31"/>
      <c r="O582" s="31"/>
      <c r="P582" s="30"/>
      <c r="R582" s="44"/>
      <c r="S582" s="32"/>
      <c r="T582" s="32"/>
      <c r="U582" s="32"/>
    </row>
    <row r="583" spans="13:21" x14ac:dyDescent="0.2">
      <c r="M583" s="31"/>
      <c r="N583" s="31"/>
      <c r="O583" s="31"/>
      <c r="P583" s="30"/>
      <c r="R583" s="44"/>
      <c r="S583" s="32"/>
      <c r="T583" s="32"/>
      <c r="U583" s="32"/>
    </row>
    <row r="584" spans="13:21" x14ac:dyDescent="0.2">
      <c r="M584" s="31"/>
      <c r="N584" s="31"/>
      <c r="O584" s="31"/>
      <c r="P584" s="30"/>
      <c r="R584" s="44"/>
      <c r="S584" s="32"/>
      <c r="T584" s="32"/>
      <c r="U584" s="32"/>
    </row>
    <row r="585" spans="13:21" x14ac:dyDescent="0.2">
      <c r="M585" s="31"/>
      <c r="N585" s="31"/>
      <c r="O585" s="31"/>
      <c r="P585" s="30"/>
      <c r="R585" s="44"/>
      <c r="S585" s="32"/>
      <c r="T585" s="32"/>
      <c r="U585" s="32"/>
    </row>
    <row r="586" spans="13:21" x14ac:dyDescent="0.2">
      <c r="M586" s="31"/>
      <c r="N586" s="31"/>
      <c r="O586" s="31"/>
      <c r="P586" s="30"/>
      <c r="R586" s="44"/>
      <c r="S586" s="32"/>
      <c r="T586" s="32"/>
      <c r="U586" s="32"/>
    </row>
    <row r="587" spans="13:21" x14ac:dyDescent="0.2">
      <c r="M587" s="31"/>
      <c r="N587" s="31"/>
      <c r="O587" s="31"/>
      <c r="P587" s="30"/>
      <c r="R587" s="44"/>
      <c r="S587" s="32"/>
      <c r="T587" s="32"/>
      <c r="U587" s="32"/>
    </row>
    <row r="588" spans="13:21" x14ac:dyDescent="0.2">
      <c r="M588" s="31"/>
      <c r="N588" s="31"/>
      <c r="O588" s="31"/>
      <c r="P588" s="30"/>
      <c r="R588" s="44"/>
      <c r="S588" s="32"/>
      <c r="T588" s="32"/>
      <c r="U588" s="32"/>
    </row>
    <row r="589" spans="13:21" x14ac:dyDescent="0.2">
      <c r="M589" s="31"/>
      <c r="N589" s="31"/>
      <c r="O589" s="31"/>
      <c r="P589" s="30"/>
      <c r="R589" s="44"/>
      <c r="S589" s="32"/>
      <c r="T589" s="32"/>
      <c r="U589" s="32"/>
    </row>
    <row r="590" spans="13:21" x14ac:dyDescent="0.2">
      <c r="M590" s="31"/>
      <c r="N590" s="31"/>
      <c r="O590" s="31"/>
      <c r="P590" s="30"/>
      <c r="R590" s="44"/>
      <c r="S590" s="32"/>
      <c r="T590" s="32"/>
      <c r="U590" s="32"/>
    </row>
    <row r="591" spans="13:21" x14ac:dyDescent="0.2">
      <c r="M591" s="31"/>
      <c r="N591" s="31"/>
      <c r="O591" s="31"/>
      <c r="P591" s="30"/>
      <c r="R591" s="44"/>
      <c r="S591" s="32"/>
      <c r="T591" s="32"/>
      <c r="U591" s="32"/>
    </row>
    <row r="592" spans="13:21" x14ac:dyDescent="0.2">
      <c r="M592" s="31"/>
      <c r="N592" s="31"/>
      <c r="O592" s="31"/>
      <c r="P592" s="30"/>
      <c r="R592" s="44"/>
      <c r="S592" s="32"/>
      <c r="T592" s="32"/>
      <c r="U592" s="32"/>
    </row>
    <row r="593" spans="13:21" x14ac:dyDescent="0.2">
      <c r="M593" s="31"/>
      <c r="N593" s="31"/>
      <c r="O593" s="31"/>
      <c r="P593" s="30"/>
      <c r="R593" s="44"/>
      <c r="S593" s="32"/>
      <c r="T593" s="32"/>
      <c r="U593" s="32"/>
    </row>
    <row r="594" spans="13:21" x14ac:dyDescent="0.2">
      <c r="M594" s="31"/>
      <c r="N594" s="31"/>
      <c r="O594" s="31"/>
      <c r="P594" s="30"/>
      <c r="R594" s="44"/>
      <c r="S594" s="32"/>
      <c r="T594" s="32"/>
      <c r="U594" s="32"/>
    </row>
    <row r="595" spans="13:21" x14ac:dyDescent="0.2">
      <c r="M595" s="31"/>
      <c r="N595" s="31"/>
      <c r="O595" s="31"/>
      <c r="P595" s="30"/>
      <c r="R595" s="44"/>
      <c r="S595" s="32"/>
      <c r="T595" s="32"/>
      <c r="U595" s="32"/>
    </row>
    <row r="596" spans="13:21" x14ac:dyDescent="0.2">
      <c r="M596" s="31"/>
      <c r="N596" s="31"/>
      <c r="O596" s="31"/>
      <c r="P596" s="30"/>
      <c r="R596" s="44"/>
      <c r="S596" s="32"/>
      <c r="T596" s="32"/>
      <c r="U596" s="32"/>
    </row>
    <row r="597" spans="13:21" x14ac:dyDescent="0.2">
      <c r="M597" s="31"/>
      <c r="N597" s="31"/>
      <c r="O597" s="31"/>
      <c r="P597" s="30"/>
      <c r="R597" s="44"/>
      <c r="S597" s="32"/>
      <c r="T597" s="32"/>
      <c r="U597" s="32"/>
    </row>
    <row r="598" spans="13:21" x14ac:dyDescent="0.2">
      <c r="M598" s="31"/>
      <c r="N598" s="31"/>
      <c r="O598" s="31"/>
      <c r="P598" s="30"/>
      <c r="R598" s="44"/>
      <c r="S598" s="32"/>
      <c r="T598" s="32"/>
      <c r="U598" s="32"/>
    </row>
    <row r="599" spans="13:21" x14ac:dyDescent="0.2">
      <c r="M599" s="31"/>
      <c r="N599" s="31"/>
      <c r="O599" s="31"/>
      <c r="P599" s="30"/>
      <c r="R599" s="44"/>
      <c r="S599" s="32"/>
      <c r="T599" s="32"/>
      <c r="U599" s="32"/>
    </row>
    <row r="600" spans="13:21" x14ac:dyDescent="0.2">
      <c r="M600" s="31"/>
      <c r="N600" s="31"/>
      <c r="O600" s="31"/>
      <c r="P600" s="30"/>
      <c r="R600" s="44"/>
      <c r="S600" s="32"/>
      <c r="T600" s="32"/>
      <c r="U600" s="32"/>
    </row>
    <row r="601" spans="13:21" x14ac:dyDescent="0.2">
      <c r="M601" s="31"/>
      <c r="N601" s="31"/>
      <c r="O601" s="31"/>
      <c r="P601" s="30"/>
      <c r="R601" s="44"/>
      <c r="S601" s="32"/>
      <c r="T601" s="32"/>
      <c r="U601" s="32"/>
    </row>
    <row r="602" spans="13:21" x14ac:dyDescent="0.2">
      <c r="M602" s="31"/>
      <c r="N602" s="31"/>
      <c r="O602" s="31"/>
      <c r="P602" s="30"/>
      <c r="R602" s="44"/>
      <c r="S602" s="32"/>
      <c r="T602" s="32"/>
      <c r="U602" s="32"/>
    </row>
    <row r="603" spans="13:21" x14ac:dyDescent="0.2">
      <c r="M603" s="31"/>
      <c r="N603" s="31"/>
      <c r="O603" s="31"/>
      <c r="P603" s="30"/>
      <c r="R603" s="44"/>
      <c r="S603" s="32"/>
      <c r="T603" s="32"/>
      <c r="U603" s="32"/>
    </row>
    <row r="604" spans="13:21" x14ac:dyDescent="0.2">
      <c r="M604" s="31"/>
      <c r="N604" s="31"/>
      <c r="O604" s="31"/>
      <c r="P604" s="30"/>
      <c r="R604" s="44"/>
      <c r="S604" s="32"/>
      <c r="T604" s="32"/>
      <c r="U604" s="32"/>
    </row>
    <row r="605" spans="13:21" x14ac:dyDescent="0.2">
      <c r="M605" s="31"/>
      <c r="N605" s="31"/>
      <c r="O605" s="31"/>
      <c r="P605" s="30"/>
      <c r="R605" s="44"/>
      <c r="S605" s="32"/>
      <c r="T605" s="32"/>
      <c r="U605" s="32"/>
    </row>
    <row r="606" spans="13:21" x14ac:dyDescent="0.2">
      <c r="M606" s="31"/>
      <c r="N606" s="31"/>
      <c r="O606" s="31"/>
      <c r="P606" s="30"/>
      <c r="R606" s="44"/>
      <c r="S606" s="32"/>
      <c r="T606" s="32"/>
      <c r="U606" s="32"/>
    </row>
    <row r="607" spans="13:21" x14ac:dyDescent="0.2">
      <c r="M607" s="31"/>
      <c r="N607" s="31"/>
      <c r="O607" s="31"/>
      <c r="P607" s="30"/>
      <c r="R607" s="44"/>
      <c r="S607" s="32"/>
      <c r="T607" s="32"/>
      <c r="U607" s="32"/>
    </row>
    <row r="608" spans="13:21" x14ac:dyDescent="0.2">
      <c r="M608" s="31"/>
      <c r="N608" s="31"/>
      <c r="O608" s="31"/>
      <c r="P608" s="30"/>
      <c r="R608" s="44"/>
      <c r="S608" s="32"/>
      <c r="T608" s="32"/>
      <c r="U608" s="32"/>
    </row>
    <row r="609" spans="13:21" x14ac:dyDescent="0.2">
      <c r="M609" s="31"/>
      <c r="N609" s="31"/>
      <c r="O609" s="31"/>
      <c r="P609" s="30"/>
      <c r="R609" s="44"/>
      <c r="S609" s="32"/>
      <c r="T609" s="32"/>
      <c r="U609" s="32"/>
    </row>
    <row r="610" spans="13:21" x14ac:dyDescent="0.2">
      <c r="M610" s="31"/>
      <c r="N610" s="31"/>
      <c r="O610" s="31"/>
      <c r="P610" s="30"/>
      <c r="R610" s="44"/>
      <c r="S610" s="32"/>
      <c r="T610" s="32"/>
      <c r="U610" s="32"/>
    </row>
    <row r="611" spans="13:21" x14ac:dyDescent="0.2">
      <c r="M611" s="31"/>
      <c r="N611" s="31"/>
      <c r="O611" s="31"/>
      <c r="P611" s="30"/>
      <c r="R611" s="44"/>
      <c r="S611" s="32"/>
      <c r="T611" s="32"/>
      <c r="U611" s="32"/>
    </row>
    <row r="612" spans="13:21" x14ac:dyDescent="0.2">
      <c r="M612" s="31"/>
      <c r="N612" s="31"/>
      <c r="O612" s="31"/>
      <c r="P612" s="30"/>
      <c r="R612" s="44"/>
      <c r="S612" s="32"/>
      <c r="T612" s="32"/>
      <c r="U612" s="32"/>
    </row>
    <row r="613" spans="13:21" x14ac:dyDescent="0.2">
      <c r="M613" s="31"/>
      <c r="N613" s="31"/>
      <c r="O613" s="31"/>
      <c r="P613" s="30"/>
      <c r="R613" s="44"/>
      <c r="S613" s="32"/>
      <c r="T613" s="32"/>
      <c r="U613" s="32"/>
    </row>
    <row r="614" spans="13:21" x14ac:dyDescent="0.2">
      <c r="M614" s="31"/>
      <c r="N614" s="31"/>
      <c r="O614" s="31"/>
      <c r="P614" s="30"/>
      <c r="R614" s="44"/>
      <c r="S614" s="32"/>
      <c r="T614" s="32"/>
      <c r="U614" s="32"/>
    </row>
    <row r="615" spans="13:21" x14ac:dyDescent="0.2">
      <c r="M615" s="31"/>
      <c r="N615" s="31"/>
      <c r="O615" s="31"/>
      <c r="P615" s="30"/>
      <c r="R615" s="44"/>
      <c r="S615" s="32"/>
      <c r="T615" s="32"/>
      <c r="U615" s="32"/>
    </row>
    <row r="616" spans="13:21" x14ac:dyDescent="0.2">
      <c r="M616" s="31"/>
      <c r="N616" s="31"/>
      <c r="O616" s="31"/>
      <c r="P616" s="30"/>
      <c r="R616" s="44"/>
      <c r="S616" s="32"/>
      <c r="T616" s="32"/>
      <c r="U616" s="32"/>
    </row>
    <row r="617" spans="13:21" x14ac:dyDescent="0.2">
      <c r="M617" s="31"/>
      <c r="N617" s="31"/>
      <c r="O617" s="31"/>
      <c r="P617" s="30"/>
      <c r="R617" s="44"/>
      <c r="S617" s="32"/>
      <c r="T617" s="32"/>
      <c r="U617" s="32"/>
    </row>
    <row r="618" spans="13:21" x14ac:dyDescent="0.2">
      <c r="M618" s="31"/>
      <c r="N618" s="31"/>
      <c r="O618" s="31"/>
      <c r="P618" s="30"/>
      <c r="R618" s="44"/>
      <c r="S618" s="32"/>
      <c r="T618" s="32"/>
      <c r="U618" s="32"/>
    </row>
    <row r="619" spans="13:21" x14ac:dyDescent="0.2">
      <c r="M619" s="31"/>
      <c r="N619" s="31"/>
      <c r="O619" s="31"/>
      <c r="P619" s="30"/>
      <c r="R619" s="44"/>
      <c r="S619" s="32"/>
      <c r="T619" s="32"/>
      <c r="U619" s="32"/>
    </row>
    <row r="620" spans="13:21" x14ac:dyDescent="0.2">
      <c r="M620" s="31"/>
      <c r="N620" s="31"/>
      <c r="O620" s="31"/>
      <c r="P620" s="30"/>
      <c r="R620" s="44"/>
      <c r="S620" s="32"/>
      <c r="T620" s="32"/>
      <c r="U620" s="32"/>
    </row>
    <row r="621" spans="13:21" x14ac:dyDescent="0.2">
      <c r="M621" s="31"/>
      <c r="N621" s="31"/>
      <c r="O621" s="31"/>
      <c r="P621" s="30"/>
      <c r="R621" s="44"/>
      <c r="S621" s="32"/>
      <c r="T621" s="32"/>
      <c r="U621" s="32"/>
    </row>
    <row r="622" spans="13:21" x14ac:dyDescent="0.2">
      <c r="M622" s="31"/>
      <c r="N622" s="31"/>
      <c r="O622" s="31"/>
      <c r="P622" s="30"/>
      <c r="R622" s="44"/>
      <c r="S622" s="32"/>
      <c r="T622" s="32"/>
      <c r="U622" s="32"/>
    </row>
    <row r="623" spans="13:21" x14ac:dyDescent="0.2">
      <c r="M623" s="31"/>
      <c r="N623" s="31"/>
      <c r="O623" s="31"/>
      <c r="P623" s="30"/>
      <c r="R623" s="44"/>
      <c r="S623" s="32"/>
      <c r="T623" s="32"/>
      <c r="U623" s="32"/>
    </row>
    <row r="624" spans="13:21" x14ac:dyDescent="0.2">
      <c r="M624" s="31"/>
      <c r="N624" s="31"/>
      <c r="O624" s="31"/>
      <c r="P624" s="30"/>
      <c r="R624" s="44"/>
      <c r="S624" s="32"/>
      <c r="T624" s="32"/>
      <c r="U624" s="32"/>
    </row>
    <row r="625" spans="13:21" x14ac:dyDescent="0.2">
      <c r="M625" s="31"/>
      <c r="N625" s="31"/>
      <c r="O625" s="31"/>
      <c r="P625" s="30"/>
      <c r="R625" s="44"/>
      <c r="S625" s="32"/>
      <c r="T625" s="32"/>
      <c r="U625" s="32"/>
    </row>
    <row r="626" spans="13:21" x14ac:dyDescent="0.2">
      <c r="M626" s="31"/>
      <c r="N626" s="31"/>
      <c r="O626" s="31"/>
      <c r="P626" s="30"/>
      <c r="R626" s="44"/>
      <c r="S626" s="32"/>
      <c r="T626" s="32"/>
      <c r="U626" s="32"/>
    </row>
    <row r="627" spans="13:21" x14ac:dyDescent="0.2">
      <c r="M627" s="31"/>
      <c r="N627" s="31"/>
      <c r="O627" s="31"/>
      <c r="P627" s="30"/>
      <c r="R627" s="44"/>
      <c r="S627" s="32"/>
      <c r="T627" s="32"/>
      <c r="U627" s="32"/>
    </row>
    <row r="628" spans="13:21" x14ac:dyDescent="0.2">
      <c r="M628" s="31"/>
      <c r="N628" s="31"/>
      <c r="O628" s="31"/>
      <c r="P628" s="30"/>
      <c r="R628" s="44"/>
      <c r="S628" s="32"/>
      <c r="T628" s="32"/>
      <c r="U628" s="32"/>
    </row>
    <row r="629" spans="13:21" x14ac:dyDescent="0.2">
      <c r="M629" s="31"/>
      <c r="N629" s="31"/>
      <c r="O629" s="31"/>
      <c r="P629" s="30"/>
      <c r="R629" s="44"/>
      <c r="S629" s="32"/>
      <c r="T629" s="32"/>
      <c r="U629" s="32"/>
    </row>
    <row r="630" spans="13:21" x14ac:dyDescent="0.2">
      <c r="M630" s="31"/>
      <c r="N630" s="31"/>
      <c r="O630" s="31"/>
      <c r="P630" s="30"/>
      <c r="R630" s="44"/>
      <c r="S630" s="32"/>
      <c r="T630" s="32"/>
      <c r="U630" s="32"/>
    </row>
    <row r="631" spans="13:21" x14ac:dyDescent="0.2">
      <c r="M631" s="31"/>
      <c r="N631" s="31"/>
      <c r="O631" s="31"/>
      <c r="P631" s="30"/>
      <c r="R631" s="44"/>
      <c r="S631" s="32"/>
      <c r="T631" s="32"/>
      <c r="U631" s="32"/>
    </row>
    <row r="632" spans="13:21" x14ac:dyDescent="0.2">
      <c r="M632" s="31"/>
      <c r="N632" s="31"/>
      <c r="O632" s="31"/>
      <c r="P632" s="30"/>
      <c r="R632" s="44"/>
      <c r="S632" s="32"/>
      <c r="T632" s="32"/>
      <c r="U632" s="32"/>
    </row>
    <row r="633" spans="13:21" x14ac:dyDescent="0.2">
      <c r="M633" s="31"/>
      <c r="N633" s="31"/>
      <c r="O633" s="31"/>
      <c r="P633" s="30"/>
      <c r="R633" s="44"/>
      <c r="S633" s="32"/>
      <c r="T633" s="32"/>
      <c r="U633" s="32"/>
    </row>
    <row r="634" spans="13:21" x14ac:dyDescent="0.2">
      <c r="M634" s="31"/>
      <c r="N634" s="31"/>
      <c r="O634" s="31"/>
      <c r="P634" s="30"/>
      <c r="R634" s="44"/>
      <c r="S634" s="32"/>
      <c r="T634" s="32"/>
      <c r="U634" s="32"/>
    </row>
    <row r="635" spans="13:21" x14ac:dyDescent="0.2">
      <c r="M635" s="31"/>
      <c r="N635" s="31"/>
      <c r="O635" s="31"/>
      <c r="P635" s="30"/>
      <c r="R635" s="44"/>
      <c r="S635" s="32"/>
      <c r="T635" s="32"/>
      <c r="U635" s="32"/>
    </row>
    <row r="636" spans="13:21" x14ac:dyDescent="0.2">
      <c r="M636" s="31"/>
      <c r="N636" s="31"/>
      <c r="O636" s="31"/>
      <c r="P636" s="30"/>
      <c r="R636" s="44"/>
      <c r="S636" s="32"/>
      <c r="T636" s="32"/>
      <c r="U636" s="32"/>
    </row>
    <row r="637" spans="13:21" x14ac:dyDescent="0.2">
      <c r="M637" s="31"/>
      <c r="N637" s="31"/>
      <c r="O637" s="31"/>
      <c r="P637" s="30"/>
      <c r="R637" s="44"/>
      <c r="S637" s="32"/>
      <c r="T637" s="32"/>
      <c r="U637" s="32"/>
    </row>
    <row r="638" spans="13:21" x14ac:dyDescent="0.2">
      <c r="M638" s="31"/>
      <c r="N638" s="31"/>
      <c r="O638" s="31"/>
      <c r="P638" s="30"/>
      <c r="R638" s="44"/>
      <c r="S638" s="32"/>
      <c r="T638" s="32"/>
      <c r="U638" s="32"/>
    </row>
    <row r="639" spans="13:21" x14ac:dyDescent="0.2">
      <c r="M639" s="31"/>
      <c r="N639" s="31"/>
      <c r="O639" s="31"/>
      <c r="P639" s="30"/>
      <c r="R639" s="44"/>
      <c r="S639" s="32"/>
      <c r="T639" s="32"/>
      <c r="U639" s="32"/>
    </row>
    <row r="640" spans="13:21" x14ac:dyDescent="0.2">
      <c r="M640" s="31"/>
      <c r="N640" s="31"/>
      <c r="O640" s="31"/>
      <c r="P640" s="30"/>
      <c r="R640" s="44"/>
      <c r="S640" s="32"/>
      <c r="T640" s="32"/>
      <c r="U640" s="32"/>
    </row>
    <row r="641" spans="13:21" x14ac:dyDescent="0.2">
      <c r="M641" s="31"/>
      <c r="N641" s="31"/>
      <c r="O641" s="31"/>
      <c r="P641" s="30"/>
      <c r="R641" s="44"/>
      <c r="S641" s="32"/>
      <c r="T641" s="32"/>
      <c r="U641" s="32"/>
    </row>
    <row r="642" spans="13:21" x14ac:dyDescent="0.2">
      <c r="M642" s="31"/>
      <c r="N642" s="31"/>
      <c r="O642" s="31"/>
      <c r="P642" s="30"/>
      <c r="R642" s="44"/>
      <c r="S642" s="32"/>
      <c r="T642" s="32"/>
      <c r="U642" s="32"/>
    </row>
    <row r="643" spans="13:21" x14ac:dyDescent="0.2">
      <c r="M643" s="31"/>
      <c r="N643" s="31"/>
      <c r="O643" s="31"/>
      <c r="P643" s="30"/>
      <c r="R643" s="44"/>
      <c r="S643" s="32"/>
      <c r="T643" s="32"/>
      <c r="U643" s="32"/>
    </row>
    <row r="644" spans="13:21" x14ac:dyDescent="0.2">
      <c r="M644" s="31"/>
      <c r="N644" s="31"/>
      <c r="O644" s="31"/>
      <c r="P644" s="30"/>
      <c r="R644" s="44"/>
      <c r="S644" s="32"/>
      <c r="T644" s="32"/>
      <c r="U644" s="32"/>
    </row>
    <row r="645" spans="13:21" x14ac:dyDescent="0.2">
      <c r="M645" s="31"/>
      <c r="N645" s="31"/>
      <c r="O645" s="31"/>
      <c r="P645" s="30"/>
      <c r="R645" s="44"/>
      <c r="S645" s="32"/>
      <c r="T645" s="32"/>
      <c r="U645" s="32"/>
    </row>
    <row r="646" spans="13:21" x14ac:dyDescent="0.2">
      <c r="M646" s="31"/>
      <c r="N646" s="31"/>
      <c r="O646" s="31"/>
      <c r="P646" s="30"/>
      <c r="R646" s="44"/>
      <c r="S646" s="32"/>
      <c r="T646" s="32"/>
      <c r="U646" s="32"/>
    </row>
    <row r="647" spans="13:21" x14ac:dyDescent="0.2">
      <c r="M647" s="31"/>
      <c r="N647" s="31"/>
      <c r="O647" s="31"/>
      <c r="P647" s="30"/>
      <c r="R647" s="44"/>
      <c r="S647" s="32"/>
      <c r="T647" s="32"/>
      <c r="U647" s="32"/>
    </row>
    <row r="648" spans="13:21" x14ac:dyDescent="0.2">
      <c r="M648" s="31"/>
      <c r="N648" s="31"/>
      <c r="O648" s="31"/>
      <c r="P648" s="30"/>
      <c r="R648" s="44"/>
      <c r="S648" s="32"/>
      <c r="T648" s="32"/>
      <c r="U648" s="32"/>
    </row>
    <row r="649" spans="13:21" x14ac:dyDescent="0.2">
      <c r="M649" s="31"/>
      <c r="N649" s="31"/>
      <c r="O649" s="31"/>
      <c r="P649" s="30"/>
      <c r="R649" s="44"/>
      <c r="S649" s="32"/>
      <c r="T649" s="32"/>
      <c r="U649" s="32"/>
    </row>
    <row r="650" spans="13:21" x14ac:dyDescent="0.2">
      <c r="M650" s="31"/>
      <c r="N650" s="31"/>
      <c r="O650" s="31"/>
      <c r="P650" s="30"/>
      <c r="R650" s="44"/>
      <c r="S650" s="32"/>
      <c r="T650" s="32"/>
      <c r="U650" s="32"/>
    </row>
    <row r="651" spans="13:21" x14ac:dyDescent="0.2">
      <c r="M651" s="31"/>
      <c r="N651" s="31"/>
      <c r="O651" s="31"/>
      <c r="P651" s="30"/>
      <c r="R651" s="44"/>
      <c r="S651" s="32"/>
      <c r="T651" s="32"/>
      <c r="U651" s="32"/>
    </row>
    <row r="652" spans="13:21" x14ac:dyDescent="0.2">
      <c r="M652" s="31"/>
      <c r="N652" s="31"/>
      <c r="O652" s="31"/>
      <c r="P652" s="30"/>
      <c r="R652" s="44"/>
      <c r="S652" s="32"/>
      <c r="T652" s="32"/>
      <c r="U652" s="32"/>
    </row>
    <row r="653" spans="13:21" x14ac:dyDescent="0.2">
      <c r="M653" s="31"/>
      <c r="N653" s="31"/>
      <c r="O653" s="31"/>
      <c r="P653" s="30"/>
      <c r="R653" s="44"/>
      <c r="S653" s="32"/>
      <c r="T653" s="32"/>
      <c r="U653" s="32"/>
    </row>
    <row r="654" spans="13:21" x14ac:dyDescent="0.2">
      <c r="M654" s="31"/>
      <c r="N654" s="31"/>
      <c r="O654" s="31"/>
      <c r="P654" s="30"/>
      <c r="R654" s="44"/>
      <c r="S654" s="32"/>
      <c r="T654" s="32"/>
      <c r="U654" s="32"/>
    </row>
    <row r="655" spans="13:21" x14ac:dyDescent="0.2">
      <c r="M655" s="31"/>
      <c r="N655" s="31"/>
      <c r="O655" s="31"/>
      <c r="P655" s="30"/>
      <c r="R655" s="44"/>
      <c r="S655" s="32"/>
      <c r="T655" s="32"/>
      <c r="U655" s="32"/>
    </row>
    <row r="656" spans="13:21" x14ac:dyDescent="0.2">
      <c r="M656" s="31"/>
      <c r="N656" s="31"/>
      <c r="O656" s="31"/>
      <c r="P656" s="30"/>
      <c r="R656" s="44"/>
      <c r="S656" s="32"/>
      <c r="T656" s="32"/>
      <c r="U656" s="32"/>
    </row>
    <row r="657" spans="13:21" x14ac:dyDescent="0.2">
      <c r="M657" s="31"/>
      <c r="N657" s="31"/>
      <c r="O657" s="31"/>
      <c r="P657" s="30"/>
      <c r="R657" s="44"/>
      <c r="S657" s="32"/>
      <c r="T657" s="32"/>
      <c r="U657" s="32"/>
    </row>
    <row r="658" spans="13:21" x14ac:dyDescent="0.2">
      <c r="M658" s="31"/>
      <c r="N658" s="31"/>
      <c r="O658" s="31"/>
      <c r="P658" s="30"/>
      <c r="R658" s="44"/>
      <c r="S658" s="32"/>
      <c r="T658" s="32"/>
      <c r="U658" s="32"/>
    </row>
    <row r="659" spans="13:21" x14ac:dyDescent="0.2">
      <c r="M659" s="31"/>
      <c r="N659" s="31"/>
      <c r="O659" s="31"/>
      <c r="P659" s="30"/>
      <c r="R659" s="44"/>
      <c r="S659" s="32"/>
      <c r="T659" s="32"/>
      <c r="U659" s="32"/>
    </row>
    <row r="660" spans="13:21" x14ac:dyDescent="0.2">
      <c r="M660" s="31"/>
      <c r="N660" s="31"/>
      <c r="O660" s="31"/>
      <c r="P660" s="30"/>
      <c r="R660" s="44"/>
      <c r="S660" s="32"/>
      <c r="T660" s="32"/>
      <c r="U660" s="32"/>
    </row>
    <row r="661" spans="13:21" x14ac:dyDescent="0.2">
      <c r="M661" s="31"/>
      <c r="N661" s="31"/>
      <c r="O661" s="31"/>
      <c r="P661" s="30"/>
      <c r="R661" s="44"/>
      <c r="S661" s="32"/>
      <c r="T661" s="32"/>
      <c r="U661" s="32"/>
    </row>
    <row r="662" spans="13:21" x14ac:dyDescent="0.2">
      <c r="M662" s="31"/>
      <c r="N662" s="31"/>
      <c r="O662" s="31"/>
      <c r="P662" s="30"/>
      <c r="R662" s="44"/>
      <c r="S662" s="32"/>
      <c r="T662" s="32"/>
      <c r="U662" s="32"/>
    </row>
    <row r="663" spans="13:21" x14ac:dyDescent="0.2">
      <c r="M663" s="31"/>
      <c r="N663" s="31"/>
      <c r="O663" s="31"/>
      <c r="P663" s="30"/>
      <c r="R663" s="44"/>
      <c r="S663" s="32"/>
      <c r="T663" s="32"/>
      <c r="U663" s="32"/>
    </row>
    <row r="664" spans="13:21" x14ac:dyDescent="0.2">
      <c r="M664" s="31"/>
      <c r="N664" s="31"/>
      <c r="O664" s="31"/>
      <c r="P664" s="30"/>
      <c r="R664" s="44"/>
      <c r="S664" s="32"/>
      <c r="T664" s="32"/>
      <c r="U664" s="32"/>
    </row>
    <row r="665" spans="13:21" x14ac:dyDescent="0.2">
      <c r="M665" s="31"/>
      <c r="N665" s="31"/>
      <c r="O665" s="31"/>
      <c r="P665" s="30"/>
      <c r="R665" s="44"/>
      <c r="S665" s="32"/>
      <c r="T665" s="32"/>
      <c r="U665" s="32"/>
    </row>
    <row r="666" spans="13:21" x14ac:dyDescent="0.2">
      <c r="M666" s="31"/>
      <c r="N666" s="31"/>
      <c r="O666" s="31"/>
      <c r="P666" s="30"/>
      <c r="R666" s="44"/>
      <c r="S666" s="32"/>
      <c r="T666" s="32"/>
      <c r="U666" s="32"/>
    </row>
    <row r="667" spans="13:21" x14ac:dyDescent="0.2">
      <c r="M667" s="31"/>
      <c r="N667" s="31"/>
      <c r="O667" s="31"/>
      <c r="P667" s="30"/>
      <c r="R667" s="44"/>
      <c r="S667" s="32"/>
      <c r="T667" s="32"/>
      <c r="U667" s="32"/>
    </row>
    <row r="668" spans="13:21" x14ac:dyDescent="0.2">
      <c r="M668" s="31"/>
      <c r="N668" s="31"/>
      <c r="O668" s="31"/>
      <c r="P668" s="30"/>
      <c r="R668" s="44"/>
      <c r="S668" s="32"/>
      <c r="T668" s="32"/>
      <c r="U668" s="32"/>
    </row>
    <row r="669" spans="13:21" x14ac:dyDescent="0.2">
      <c r="M669" s="31"/>
      <c r="N669" s="31"/>
      <c r="O669" s="31"/>
      <c r="P669" s="30"/>
      <c r="R669" s="44"/>
      <c r="S669" s="32"/>
      <c r="T669" s="32"/>
      <c r="U669" s="32"/>
    </row>
    <row r="670" spans="13:21" x14ac:dyDescent="0.2">
      <c r="M670" s="31"/>
      <c r="N670" s="31"/>
      <c r="O670" s="31"/>
      <c r="P670" s="30"/>
      <c r="R670" s="44"/>
      <c r="S670" s="32"/>
      <c r="T670" s="32"/>
      <c r="U670" s="32"/>
    </row>
    <row r="671" spans="13:21" x14ac:dyDescent="0.2">
      <c r="M671" s="31"/>
      <c r="N671" s="31"/>
      <c r="O671" s="31"/>
      <c r="P671" s="30"/>
      <c r="R671" s="44"/>
      <c r="S671" s="32"/>
      <c r="T671" s="32"/>
      <c r="U671" s="32"/>
    </row>
    <row r="672" spans="13:21" x14ac:dyDescent="0.2">
      <c r="M672" s="31"/>
      <c r="N672" s="31"/>
      <c r="O672" s="31"/>
      <c r="P672" s="30"/>
      <c r="R672" s="44"/>
      <c r="S672" s="32"/>
      <c r="T672" s="32"/>
      <c r="U672" s="32"/>
    </row>
    <row r="673" spans="13:21" x14ac:dyDescent="0.2">
      <c r="M673" s="31"/>
      <c r="N673" s="31"/>
      <c r="O673" s="31"/>
      <c r="P673" s="30"/>
      <c r="R673" s="44"/>
      <c r="S673" s="32"/>
      <c r="T673" s="32"/>
      <c r="U673" s="32"/>
    </row>
    <row r="674" spans="13:21" x14ac:dyDescent="0.2">
      <c r="M674" s="31"/>
      <c r="N674" s="31"/>
      <c r="O674" s="31"/>
      <c r="P674" s="30"/>
      <c r="R674" s="44"/>
      <c r="S674" s="32"/>
      <c r="T674" s="32"/>
      <c r="U674" s="32"/>
    </row>
    <row r="675" spans="13:21" x14ac:dyDescent="0.2">
      <c r="M675" s="31"/>
      <c r="N675" s="31"/>
      <c r="O675" s="31"/>
      <c r="P675" s="30"/>
      <c r="R675" s="44"/>
      <c r="S675" s="32"/>
      <c r="T675" s="32"/>
      <c r="U675" s="32"/>
    </row>
    <row r="676" spans="13:21" x14ac:dyDescent="0.2">
      <c r="M676" s="31"/>
      <c r="N676" s="31"/>
      <c r="O676" s="31"/>
      <c r="P676" s="30"/>
      <c r="R676" s="44"/>
      <c r="S676" s="32"/>
      <c r="T676" s="32"/>
      <c r="U676" s="32"/>
    </row>
    <row r="677" spans="13:21" x14ac:dyDescent="0.2">
      <c r="M677" s="31"/>
      <c r="N677" s="31"/>
      <c r="O677" s="31"/>
      <c r="P677" s="30"/>
      <c r="R677" s="44"/>
      <c r="S677" s="32"/>
      <c r="T677" s="32"/>
      <c r="U677" s="32"/>
    </row>
    <row r="678" spans="13:21" x14ac:dyDescent="0.2">
      <c r="M678" s="31"/>
      <c r="N678" s="31"/>
      <c r="O678" s="31"/>
      <c r="P678" s="30"/>
      <c r="R678" s="44"/>
      <c r="S678" s="32"/>
      <c r="T678" s="32"/>
      <c r="U678" s="32"/>
    </row>
    <row r="679" spans="13:21" x14ac:dyDescent="0.2">
      <c r="M679" s="31"/>
      <c r="N679" s="31"/>
      <c r="O679" s="31"/>
      <c r="P679" s="30"/>
      <c r="R679" s="44"/>
      <c r="S679" s="32"/>
      <c r="T679" s="32"/>
      <c r="U679" s="32"/>
    </row>
    <row r="680" spans="13:21" x14ac:dyDescent="0.2">
      <c r="M680" s="31"/>
      <c r="N680" s="31"/>
      <c r="O680" s="31"/>
      <c r="P680" s="30"/>
      <c r="R680" s="44"/>
      <c r="S680" s="32"/>
      <c r="T680" s="32"/>
      <c r="U680" s="32"/>
    </row>
    <row r="681" spans="13:21" x14ac:dyDescent="0.2">
      <c r="M681" s="31"/>
      <c r="N681" s="31"/>
      <c r="O681" s="31"/>
      <c r="P681" s="30"/>
      <c r="R681" s="44"/>
      <c r="S681" s="32"/>
      <c r="T681" s="32"/>
      <c r="U681" s="32"/>
    </row>
    <row r="682" spans="13:21" x14ac:dyDescent="0.2">
      <c r="M682" s="31"/>
      <c r="N682" s="31"/>
      <c r="O682" s="31"/>
      <c r="P682" s="30"/>
      <c r="R682" s="44"/>
      <c r="S682" s="32"/>
      <c r="T682" s="32"/>
      <c r="U682" s="32"/>
    </row>
    <row r="683" spans="13:21" x14ac:dyDescent="0.2">
      <c r="M683" s="31"/>
      <c r="N683" s="31"/>
      <c r="O683" s="31"/>
      <c r="P683" s="30"/>
      <c r="R683" s="44"/>
      <c r="S683" s="32"/>
      <c r="T683" s="32"/>
      <c r="U683" s="32"/>
    </row>
    <row r="684" spans="13:21" x14ac:dyDescent="0.2">
      <c r="M684" s="31"/>
      <c r="N684" s="31"/>
      <c r="O684" s="31"/>
      <c r="P684" s="30"/>
      <c r="R684" s="44"/>
      <c r="S684" s="32"/>
      <c r="T684" s="32"/>
      <c r="U684" s="32"/>
    </row>
    <row r="685" spans="13:21" x14ac:dyDescent="0.2">
      <c r="M685" s="31"/>
      <c r="N685" s="31"/>
      <c r="O685" s="31"/>
      <c r="P685" s="30"/>
      <c r="R685" s="44"/>
      <c r="S685" s="32"/>
      <c r="T685" s="32"/>
      <c r="U685" s="32"/>
    </row>
    <row r="686" spans="13:21" x14ac:dyDescent="0.2">
      <c r="M686" s="31"/>
      <c r="N686" s="31"/>
      <c r="O686" s="31"/>
      <c r="P686" s="30"/>
      <c r="R686" s="44"/>
      <c r="S686" s="32"/>
      <c r="T686" s="32"/>
      <c r="U686" s="32"/>
    </row>
    <row r="687" spans="13:21" x14ac:dyDescent="0.2">
      <c r="M687" s="31"/>
      <c r="N687" s="31"/>
      <c r="O687" s="31"/>
      <c r="P687" s="30"/>
      <c r="R687" s="44"/>
      <c r="S687" s="32"/>
      <c r="T687" s="32"/>
      <c r="U687" s="32"/>
    </row>
    <row r="688" spans="13:21" x14ac:dyDescent="0.2">
      <c r="M688" s="31"/>
      <c r="N688" s="31"/>
      <c r="O688" s="31"/>
      <c r="P688" s="30"/>
      <c r="R688" s="44"/>
      <c r="S688" s="32"/>
      <c r="T688" s="32"/>
      <c r="U688" s="32"/>
    </row>
    <row r="689" spans="13:21" x14ac:dyDescent="0.2">
      <c r="M689" s="31"/>
      <c r="N689" s="31"/>
      <c r="O689" s="31"/>
      <c r="P689" s="30"/>
      <c r="R689" s="44"/>
      <c r="S689" s="32"/>
      <c r="T689" s="32"/>
      <c r="U689" s="32"/>
    </row>
    <row r="690" spans="13:21" x14ac:dyDescent="0.2">
      <c r="M690" s="31"/>
      <c r="N690" s="31"/>
      <c r="O690" s="31"/>
      <c r="P690" s="30"/>
      <c r="R690" s="44"/>
      <c r="S690" s="32"/>
      <c r="T690" s="32"/>
      <c r="U690" s="32"/>
    </row>
    <row r="691" spans="13:21" x14ac:dyDescent="0.2">
      <c r="M691" s="31"/>
      <c r="N691" s="31"/>
      <c r="O691" s="31"/>
      <c r="P691" s="30"/>
      <c r="R691" s="44"/>
      <c r="S691" s="32"/>
      <c r="T691" s="32"/>
      <c r="U691" s="32"/>
    </row>
    <row r="692" spans="13:21" x14ac:dyDescent="0.2">
      <c r="M692" s="31"/>
      <c r="N692" s="31"/>
      <c r="O692" s="31"/>
      <c r="P692" s="30"/>
      <c r="R692" s="44"/>
      <c r="S692" s="32"/>
      <c r="T692" s="32"/>
      <c r="U692" s="32"/>
    </row>
    <row r="693" spans="13:21" x14ac:dyDescent="0.2">
      <c r="M693" s="31"/>
      <c r="N693" s="31"/>
      <c r="O693" s="31"/>
      <c r="P693" s="30"/>
      <c r="R693" s="44"/>
      <c r="S693" s="32"/>
      <c r="T693" s="32"/>
      <c r="U693" s="32"/>
    </row>
    <row r="694" spans="13:21" x14ac:dyDescent="0.2">
      <c r="M694" s="31"/>
      <c r="N694" s="31"/>
      <c r="O694" s="31"/>
      <c r="P694" s="30"/>
      <c r="R694" s="44"/>
      <c r="S694" s="32"/>
      <c r="T694" s="32"/>
      <c r="U694" s="32"/>
    </row>
    <row r="695" spans="13:21" x14ac:dyDescent="0.2">
      <c r="M695" s="31"/>
      <c r="N695" s="31"/>
      <c r="O695" s="31"/>
      <c r="P695" s="30"/>
      <c r="R695" s="44"/>
      <c r="S695" s="32"/>
      <c r="T695" s="32"/>
      <c r="U695" s="32"/>
    </row>
    <row r="696" spans="13:21" x14ac:dyDescent="0.2">
      <c r="M696" s="31"/>
      <c r="N696" s="31"/>
      <c r="O696" s="31"/>
      <c r="P696" s="30"/>
      <c r="R696" s="44"/>
      <c r="S696" s="32"/>
      <c r="T696" s="32"/>
      <c r="U696" s="32"/>
    </row>
    <row r="697" spans="13:21" x14ac:dyDescent="0.2">
      <c r="M697" s="31"/>
      <c r="N697" s="31"/>
      <c r="O697" s="31"/>
      <c r="P697" s="30"/>
      <c r="R697" s="44"/>
      <c r="S697" s="32"/>
      <c r="T697" s="32"/>
      <c r="U697" s="32"/>
    </row>
    <row r="698" spans="13:21" x14ac:dyDescent="0.2">
      <c r="M698" s="31"/>
      <c r="N698" s="31"/>
      <c r="O698" s="31"/>
      <c r="P698" s="30"/>
      <c r="R698" s="44"/>
      <c r="S698" s="32"/>
      <c r="T698" s="32"/>
      <c r="U698" s="32"/>
    </row>
    <row r="699" spans="13:21" x14ac:dyDescent="0.2">
      <c r="M699" s="31"/>
      <c r="N699" s="31"/>
      <c r="O699" s="31"/>
      <c r="P699" s="30"/>
      <c r="R699" s="44"/>
      <c r="S699" s="32"/>
      <c r="T699" s="32"/>
      <c r="U699" s="32"/>
    </row>
    <row r="700" spans="13:21" x14ac:dyDescent="0.2">
      <c r="M700" s="31"/>
      <c r="N700" s="31"/>
      <c r="O700" s="31"/>
      <c r="P700" s="30"/>
      <c r="R700" s="44"/>
      <c r="S700" s="32"/>
      <c r="T700" s="32"/>
      <c r="U700" s="32"/>
    </row>
    <row r="701" spans="13:21" x14ac:dyDescent="0.2">
      <c r="M701" s="31"/>
      <c r="N701" s="31"/>
      <c r="O701" s="31"/>
      <c r="P701" s="30"/>
      <c r="R701" s="44"/>
      <c r="S701" s="32"/>
      <c r="T701" s="32"/>
      <c r="U701" s="32"/>
    </row>
    <row r="702" spans="13:21" x14ac:dyDescent="0.2">
      <c r="M702" s="31"/>
      <c r="N702" s="31"/>
      <c r="O702" s="31"/>
      <c r="P702" s="30"/>
      <c r="R702" s="44"/>
      <c r="S702" s="32"/>
      <c r="T702" s="32"/>
      <c r="U702" s="32"/>
    </row>
    <row r="703" spans="13:21" x14ac:dyDescent="0.2">
      <c r="M703" s="31"/>
      <c r="N703" s="31"/>
      <c r="O703" s="31"/>
      <c r="P703" s="30"/>
      <c r="R703" s="44"/>
      <c r="S703" s="32"/>
      <c r="T703" s="32"/>
      <c r="U703" s="32"/>
    </row>
    <row r="704" spans="13:21" x14ac:dyDescent="0.2">
      <c r="M704" s="31"/>
      <c r="N704" s="31"/>
      <c r="O704" s="31"/>
      <c r="P704" s="30"/>
      <c r="R704" s="44"/>
      <c r="S704" s="32"/>
      <c r="T704" s="32"/>
      <c r="U704" s="32"/>
    </row>
    <row r="705" spans="13:21" x14ac:dyDescent="0.2">
      <c r="M705" s="31"/>
      <c r="N705" s="31"/>
      <c r="O705" s="31"/>
      <c r="P705" s="30"/>
      <c r="R705" s="44"/>
      <c r="S705" s="32"/>
      <c r="T705" s="32"/>
      <c r="U705" s="32"/>
    </row>
    <row r="706" spans="13:21" x14ac:dyDescent="0.2">
      <c r="M706" s="31"/>
      <c r="N706" s="31"/>
      <c r="O706" s="31"/>
      <c r="P706" s="30"/>
      <c r="R706" s="44"/>
      <c r="S706" s="32"/>
      <c r="T706" s="32"/>
      <c r="U706" s="32"/>
    </row>
    <row r="707" spans="13:21" x14ac:dyDescent="0.2">
      <c r="M707" s="31"/>
      <c r="N707" s="31"/>
      <c r="O707" s="31"/>
      <c r="P707" s="30"/>
      <c r="R707" s="44"/>
      <c r="S707" s="32"/>
      <c r="T707" s="32"/>
      <c r="U707" s="32"/>
    </row>
    <row r="708" spans="13:21" x14ac:dyDescent="0.2">
      <c r="M708" s="31"/>
      <c r="N708" s="31"/>
      <c r="O708" s="31"/>
      <c r="P708" s="30"/>
      <c r="R708" s="44"/>
      <c r="S708" s="32"/>
      <c r="T708" s="32"/>
      <c r="U708" s="32"/>
    </row>
    <row r="709" spans="13:21" x14ac:dyDescent="0.2">
      <c r="M709" s="31"/>
      <c r="N709" s="31"/>
      <c r="O709" s="31"/>
      <c r="P709" s="30"/>
      <c r="R709" s="44"/>
      <c r="S709" s="32"/>
      <c r="T709" s="32"/>
      <c r="U709" s="32"/>
    </row>
    <row r="710" spans="13:21" x14ac:dyDescent="0.2">
      <c r="M710" s="31"/>
      <c r="N710" s="31"/>
      <c r="O710" s="31"/>
      <c r="P710" s="30"/>
      <c r="R710" s="44"/>
      <c r="S710" s="32"/>
      <c r="T710" s="32"/>
      <c r="U710" s="32"/>
    </row>
    <row r="711" spans="13:21" x14ac:dyDescent="0.2">
      <c r="M711" s="31"/>
      <c r="N711" s="31"/>
      <c r="O711" s="31"/>
      <c r="P711" s="30"/>
      <c r="R711" s="44"/>
      <c r="S711" s="32"/>
      <c r="T711" s="32"/>
      <c r="U711" s="32"/>
    </row>
    <row r="712" spans="13:21" x14ac:dyDescent="0.2">
      <c r="M712" s="31"/>
      <c r="N712" s="31"/>
      <c r="O712" s="31"/>
      <c r="P712" s="30"/>
      <c r="R712" s="44"/>
      <c r="S712" s="32"/>
      <c r="T712" s="32"/>
      <c r="U712" s="32"/>
    </row>
    <row r="713" spans="13:21" x14ac:dyDescent="0.2">
      <c r="M713" s="31"/>
      <c r="N713" s="31"/>
      <c r="O713" s="31"/>
      <c r="P713" s="30"/>
      <c r="R713" s="44"/>
      <c r="S713" s="32"/>
      <c r="T713" s="32"/>
      <c r="U713" s="32"/>
    </row>
    <row r="714" spans="13:21" x14ac:dyDescent="0.2">
      <c r="M714" s="31"/>
      <c r="N714" s="31"/>
      <c r="O714" s="31"/>
      <c r="P714" s="30"/>
      <c r="R714" s="44"/>
      <c r="S714" s="32"/>
      <c r="T714" s="32"/>
      <c r="U714" s="32"/>
    </row>
    <row r="715" spans="13:21" x14ac:dyDescent="0.2">
      <c r="M715" s="31"/>
      <c r="N715" s="31"/>
      <c r="O715" s="31"/>
      <c r="P715" s="30"/>
      <c r="R715" s="44"/>
      <c r="S715" s="32"/>
      <c r="T715" s="32"/>
      <c r="U715" s="32"/>
    </row>
    <row r="716" spans="13:21" x14ac:dyDescent="0.2">
      <c r="M716" s="31"/>
      <c r="N716" s="31"/>
      <c r="O716" s="31"/>
      <c r="P716" s="30"/>
      <c r="R716" s="44"/>
      <c r="S716" s="32"/>
      <c r="T716" s="32"/>
      <c r="U716" s="32"/>
    </row>
    <row r="717" spans="13:21" x14ac:dyDescent="0.2">
      <c r="M717" s="31"/>
      <c r="N717" s="31"/>
      <c r="O717" s="31"/>
      <c r="P717" s="30"/>
      <c r="R717" s="44"/>
      <c r="S717" s="32"/>
      <c r="T717" s="32"/>
      <c r="U717" s="32"/>
    </row>
    <row r="718" spans="13:21" x14ac:dyDescent="0.2">
      <c r="M718" s="31"/>
      <c r="N718" s="31"/>
      <c r="O718" s="31"/>
      <c r="P718" s="30"/>
      <c r="R718" s="44"/>
      <c r="S718" s="32"/>
      <c r="T718" s="32"/>
      <c r="U718" s="32"/>
    </row>
    <row r="719" spans="13:21" x14ac:dyDescent="0.2">
      <c r="M719" s="31"/>
      <c r="N719" s="31"/>
      <c r="O719" s="31"/>
      <c r="P719" s="30"/>
      <c r="R719" s="44"/>
      <c r="S719" s="32"/>
      <c r="T719" s="32"/>
      <c r="U719" s="32"/>
    </row>
    <row r="720" spans="13:21" x14ac:dyDescent="0.2">
      <c r="M720" s="31"/>
      <c r="N720" s="31"/>
      <c r="O720" s="31"/>
      <c r="P720" s="30"/>
      <c r="R720" s="44"/>
      <c r="S720" s="32"/>
      <c r="T720" s="32"/>
      <c r="U720" s="32"/>
    </row>
    <row r="721" spans="13:21" x14ac:dyDescent="0.2">
      <c r="M721" s="31"/>
      <c r="N721" s="31"/>
      <c r="O721" s="31"/>
      <c r="P721" s="30"/>
      <c r="R721" s="44"/>
      <c r="S721" s="32"/>
      <c r="T721" s="32"/>
      <c r="U721" s="32"/>
    </row>
    <row r="722" spans="13:21" x14ac:dyDescent="0.2">
      <c r="M722" s="31"/>
      <c r="N722" s="31"/>
      <c r="O722" s="31"/>
      <c r="P722" s="30"/>
      <c r="R722" s="44"/>
      <c r="S722" s="32"/>
      <c r="T722" s="32"/>
      <c r="U722" s="32"/>
    </row>
    <row r="723" spans="13:21" x14ac:dyDescent="0.2">
      <c r="M723" s="31"/>
      <c r="N723" s="31"/>
      <c r="O723" s="31"/>
      <c r="P723" s="30"/>
      <c r="R723" s="44"/>
      <c r="S723" s="32"/>
      <c r="T723" s="32"/>
      <c r="U723" s="32"/>
    </row>
    <row r="724" spans="13:21" x14ac:dyDescent="0.2">
      <c r="M724" s="31"/>
      <c r="N724" s="31"/>
      <c r="O724" s="31"/>
      <c r="P724" s="30"/>
      <c r="R724" s="44"/>
      <c r="S724" s="32"/>
      <c r="T724" s="32"/>
      <c r="U724" s="32"/>
    </row>
    <row r="725" spans="13:21" x14ac:dyDescent="0.2">
      <c r="M725" s="31"/>
      <c r="N725" s="31"/>
      <c r="O725" s="31"/>
      <c r="P725" s="30"/>
      <c r="R725" s="44"/>
      <c r="S725" s="32"/>
      <c r="T725" s="32"/>
      <c r="U725" s="32"/>
    </row>
    <row r="726" spans="13:21" x14ac:dyDescent="0.2">
      <c r="M726" s="31"/>
      <c r="N726" s="31"/>
      <c r="O726" s="31"/>
      <c r="P726" s="30"/>
      <c r="R726" s="44"/>
      <c r="S726" s="32"/>
      <c r="T726" s="32"/>
      <c r="U726" s="32"/>
    </row>
    <row r="727" spans="13:21" x14ac:dyDescent="0.2">
      <c r="M727" s="31"/>
      <c r="N727" s="31"/>
      <c r="O727" s="31"/>
      <c r="P727" s="30"/>
      <c r="R727" s="44"/>
      <c r="S727" s="32"/>
      <c r="T727" s="32"/>
      <c r="U727" s="32"/>
    </row>
    <row r="728" spans="13:21" x14ac:dyDescent="0.2">
      <c r="M728" s="31"/>
      <c r="N728" s="31"/>
      <c r="O728" s="31"/>
      <c r="P728" s="30"/>
      <c r="R728" s="44"/>
      <c r="S728" s="32"/>
      <c r="T728" s="32"/>
      <c r="U728" s="32"/>
    </row>
    <row r="729" spans="13:21" x14ac:dyDescent="0.2">
      <c r="M729" s="31"/>
      <c r="N729" s="31"/>
      <c r="O729" s="31"/>
      <c r="P729" s="30"/>
      <c r="R729" s="44"/>
      <c r="S729" s="32"/>
      <c r="T729" s="32"/>
      <c r="U729" s="32"/>
    </row>
    <row r="730" spans="13:21" x14ac:dyDescent="0.2">
      <c r="M730" s="31"/>
      <c r="N730" s="31"/>
      <c r="O730" s="31"/>
      <c r="P730" s="30"/>
      <c r="R730" s="44"/>
      <c r="S730" s="32"/>
      <c r="T730" s="32"/>
      <c r="U730" s="32"/>
    </row>
    <row r="731" spans="13:21" x14ac:dyDescent="0.2">
      <c r="M731" s="31"/>
      <c r="N731" s="31"/>
      <c r="O731" s="31"/>
      <c r="P731" s="30"/>
      <c r="R731" s="44"/>
      <c r="S731" s="32"/>
      <c r="T731" s="32"/>
      <c r="U731" s="32"/>
    </row>
    <row r="732" spans="13:21" x14ac:dyDescent="0.2">
      <c r="M732" s="31"/>
      <c r="N732" s="31"/>
      <c r="O732" s="31"/>
      <c r="P732" s="30"/>
      <c r="R732" s="44"/>
      <c r="S732" s="32"/>
      <c r="T732" s="32"/>
      <c r="U732" s="32"/>
    </row>
    <row r="733" spans="13:21" x14ac:dyDescent="0.2">
      <c r="M733" s="31"/>
      <c r="N733" s="31"/>
      <c r="O733" s="31"/>
      <c r="P733" s="30"/>
      <c r="R733" s="44"/>
      <c r="S733" s="32"/>
      <c r="T733" s="32"/>
      <c r="U733" s="32"/>
    </row>
    <row r="734" spans="13:21" x14ac:dyDescent="0.2">
      <c r="M734" s="31"/>
      <c r="N734" s="31"/>
      <c r="O734" s="31"/>
      <c r="P734" s="30"/>
      <c r="R734" s="44"/>
      <c r="S734" s="32"/>
      <c r="T734" s="32"/>
      <c r="U734" s="32"/>
    </row>
    <row r="735" spans="13:21" x14ac:dyDescent="0.2">
      <c r="M735" s="31"/>
      <c r="N735" s="31"/>
      <c r="O735" s="31"/>
      <c r="P735" s="30"/>
      <c r="R735" s="44"/>
      <c r="S735" s="32"/>
      <c r="T735" s="32"/>
      <c r="U735" s="32"/>
    </row>
    <row r="736" spans="13:21" x14ac:dyDescent="0.2">
      <c r="M736" s="31"/>
      <c r="N736" s="31"/>
      <c r="O736" s="31"/>
      <c r="P736" s="30"/>
      <c r="R736" s="44"/>
      <c r="S736" s="32"/>
      <c r="T736" s="32"/>
      <c r="U736" s="32"/>
    </row>
    <row r="737" spans="13:21" x14ac:dyDescent="0.2">
      <c r="M737" s="31"/>
      <c r="N737" s="31"/>
      <c r="O737" s="31"/>
      <c r="P737" s="30"/>
      <c r="R737" s="44"/>
      <c r="S737" s="32"/>
      <c r="T737" s="32"/>
      <c r="U737" s="32"/>
    </row>
    <row r="738" spans="13:21" x14ac:dyDescent="0.2">
      <c r="M738" s="31"/>
      <c r="N738" s="31"/>
      <c r="O738" s="31"/>
      <c r="P738" s="30"/>
      <c r="R738" s="44"/>
      <c r="S738" s="32"/>
      <c r="T738" s="32"/>
      <c r="U738" s="32"/>
    </row>
    <row r="739" spans="13:21" x14ac:dyDescent="0.2">
      <c r="M739" s="31"/>
      <c r="N739" s="31"/>
      <c r="O739" s="31"/>
      <c r="P739" s="30"/>
      <c r="R739" s="44"/>
      <c r="S739" s="32"/>
      <c r="T739" s="32"/>
      <c r="U739" s="32"/>
    </row>
    <row r="740" spans="13:21" x14ac:dyDescent="0.2">
      <c r="M740" s="31"/>
      <c r="N740" s="31"/>
      <c r="O740" s="31"/>
      <c r="P740" s="30"/>
      <c r="R740" s="44"/>
      <c r="S740" s="32"/>
      <c r="T740" s="32"/>
      <c r="U740" s="32"/>
    </row>
    <row r="741" spans="13:21" x14ac:dyDescent="0.2">
      <c r="M741" s="31"/>
      <c r="N741" s="31"/>
      <c r="O741" s="31"/>
      <c r="P741" s="30"/>
      <c r="R741" s="44"/>
      <c r="S741" s="32"/>
      <c r="T741" s="32"/>
      <c r="U741" s="32"/>
    </row>
    <row r="742" spans="13:21" x14ac:dyDescent="0.2">
      <c r="M742" s="31"/>
      <c r="N742" s="31"/>
      <c r="O742" s="31"/>
      <c r="P742" s="30"/>
      <c r="R742" s="44"/>
      <c r="S742" s="32"/>
      <c r="T742" s="32"/>
      <c r="U742" s="32"/>
    </row>
    <row r="743" spans="13:21" x14ac:dyDescent="0.2">
      <c r="M743" s="31"/>
      <c r="N743" s="31"/>
      <c r="O743" s="31"/>
      <c r="P743" s="30"/>
      <c r="R743" s="44"/>
      <c r="S743" s="32"/>
      <c r="T743" s="32"/>
      <c r="U743" s="32"/>
    </row>
    <row r="744" spans="13:21" x14ac:dyDescent="0.2">
      <c r="M744" s="31"/>
      <c r="N744" s="31"/>
      <c r="O744" s="31"/>
      <c r="P744" s="30"/>
      <c r="R744" s="44"/>
      <c r="S744" s="32"/>
      <c r="T744" s="32"/>
      <c r="U744" s="32"/>
    </row>
    <row r="745" spans="13:21" x14ac:dyDescent="0.2">
      <c r="M745" s="31"/>
      <c r="N745" s="31"/>
      <c r="O745" s="31"/>
      <c r="P745" s="30"/>
      <c r="R745" s="44"/>
      <c r="S745" s="32"/>
      <c r="T745" s="32"/>
      <c r="U745" s="32"/>
    </row>
    <row r="746" spans="13:21" x14ac:dyDescent="0.2">
      <c r="M746" s="31"/>
      <c r="N746" s="31"/>
      <c r="O746" s="31"/>
      <c r="P746" s="30"/>
      <c r="R746" s="44"/>
      <c r="S746" s="32"/>
      <c r="T746" s="32"/>
      <c r="U746" s="32"/>
    </row>
    <row r="747" spans="13:21" x14ac:dyDescent="0.2">
      <c r="M747" s="31"/>
      <c r="N747" s="31"/>
      <c r="O747" s="31"/>
      <c r="P747" s="30"/>
      <c r="R747" s="44"/>
      <c r="S747" s="32"/>
      <c r="T747" s="32"/>
      <c r="U747" s="32"/>
    </row>
    <row r="748" spans="13:21" x14ac:dyDescent="0.2">
      <c r="M748" s="31"/>
      <c r="N748" s="31"/>
      <c r="O748" s="31"/>
      <c r="P748" s="30"/>
      <c r="R748" s="44"/>
      <c r="S748" s="32"/>
      <c r="T748" s="32"/>
      <c r="U748" s="32"/>
    </row>
    <row r="749" spans="13:21" x14ac:dyDescent="0.2">
      <c r="M749" s="31"/>
      <c r="N749" s="31"/>
      <c r="O749" s="31"/>
      <c r="P749" s="30"/>
      <c r="R749" s="44"/>
      <c r="S749" s="32"/>
      <c r="T749" s="32"/>
      <c r="U749" s="32"/>
    </row>
    <row r="750" spans="13:21" x14ac:dyDescent="0.2">
      <c r="M750" s="31"/>
      <c r="N750" s="31"/>
      <c r="O750" s="31"/>
      <c r="P750" s="30"/>
      <c r="R750" s="44"/>
      <c r="S750" s="32"/>
      <c r="T750" s="32"/>
      <c r="U750" s="32"/>
    </row>
    <row r="751" spans="13:21" x14ac:dyDescent="0.2">
      <c r="M751" s="31"/>
      <c r="N751" s="31"/>
      <c r="O751" s="31"/>
      <c r="P751" s="30"/>
      <c r="R751" s="44"/>
      <c r="S751" s="32"/>
      <c r="T751" s="32"/>
      <c r="U751" s="32"/>
    </row>
    <row r="752" spans="13:21" x14ac:dyDescent="0.2">
      <c r="M752" s="31"/>
      <c r="N752" s="31"/>
      <c r="O752" s="31"/>
      <c r="P752" s="30"/>
      <c r="R752" s="44"/>
      <c r="S752" s="32"/>
      <c r="T752" s="32"/>
      <c r="U752" s="32"/>
    </row>
    <row r="753" spans="13:21" x14ac:dyDescent="0.2">
      <c r="M753" s="31"/>
      <c r="N753" s="31"/>
      <c r="O753" s="31"/>
      <c r="P753" s="30"/>
      <c r="R753" s="44"/>
      <c r="S753" s="32"/>
      <c r="T753" s="32"/>
      <c r="U753" s="32"/>
    </row>
    <row r="754" spans="13:21" x14ac:dyDescent="0.2">
      <c r="M754" s="31"/>
      <c r="N754" s="31"/>
      <c r="O754" s="31"/>
      <c r="P754" s="30"/>
      <c r="R754" s="44"/>
      <c r="S754" s="32"/>
      <c r="T754" s="32"/>
      <c r="U754" s="32"/>
    </row>
    <row r="755" spans="13:21" x14ac:dyDescent="0.2">
      <c r="M755" s="31"/>
      <c r="N755" s="31"/>
      <c r="O755" s="31"/>
      <c r="P755" s="30"/>
      <c r="R755" s="44"/>
      <c r="S755" s="32"/>
      <c r="T755" s="32"/>
      <c r="U755" s="32"/>
    </row>
    <row r="756" spans="13:21" x14ac:dyDescent="0.2">
      <c r="M756" s="31"/>
      <c r="N756" s="31"/>
      <c r="O756" s="31"/>
      <c r="P756" s="30"/>
      <c r="R756" s="44"/>
      <c r="S756" s="32"/>
      <c r="T756" s="32"/>
      <c r="U756" s="32"/>
    </row>
    <row r="757" spans="13:21" x14ac:dyDescent="0.2">
      <c r="M757" s="31"/>
      <c r="N757" s="31"/>
      <c r="O757" s="31"/>
      <c r="P757" s="30"/>
      <c r="R757" s="44"/>
      <c r="S757" s="32"/>
      <c r="T757" s="32"/>
      <c r="U757" s="32"/>
    </row>
    <row r="758" spans="13:21" x14ac:dyDescent="0.2">
      <c r="M758" s="31"/>
      <c r="N758" s="31"/>
      <c r="O758" s="31"/>
      <c r="P758" s="30"/>
      <c r="R758" s="44"/>
      <c r="S758" s="32"/>
      <c r="T758" s="32"/>
      <c r="U758" s="32"/>
    </row>
    <row r="759" spans="13:21" x14ac:dyDescent="0.2">
      <c r="M759" s="31"/>
      <c r="N759" s="31"/>
      <c r="O759" s="31"/>
      <c r="P759" s="30"/>
      <c r="R759" s="44"/>
      <c r="S759" s="32"/>
      <c r="T759" s="32"/>
      <c r="U759" s="32"/>
    </row>
    <row r="760" spans="13:21" x14ac:dyDescent="0.2">
      <c r="M760" s="31"/>
      <c r="N760" s="31"/>
      <c r="O760" s="31"/>
      <c r="P760" s="30"/>
      <c r="R760" s="44"/>
      <c r="S760" s="32"/>
      <c r="T760" s="32"/>
      <c r="U760" s="32"/>
    </row>
    <row r="761" spans="13:21" x14ac:dyDescent="0.2">
      <c r="M761" s="31"/>
      <c r="N761" s="31"/>
      <c r="O761" s="31"/>
      <c r="P761" s="30"/>
      <c r="R761" s="44"/>
      <c r="S761" s="32"/>
      <c r="T761" s="32"/>
      <c r="U761" s="32"/>
    </row>
    <row r="762" spans="13:21" x14ac:dyDescent="0.2">
      <c r="M762" s="31"/>
      <c r="N762" s="31"/>
      <c r="O762" s="31"/>
      <c r="P762" s="30"/>
      <c r="R762" s="44"/>
      <c r="S762" s="32"/>
      <c r="T762" s="32"/>
      <c r="U762" s="32"/>
    </row>
    <row r="763" spans="13:21" x14ac:dyDescent="0.2">
      <c r="M763" s="31"/>
      <c r="N763" s="31"/>
      <c r="O763" s="31"/>
      <c r="P763" s="30"/>
      <c r="R763" s="44"/>
      <c r="S763" s="32"/>
      <c r="T763" s="32"/>
      <c r="U763" s="32"/>
    </row>
    <row r="764" spans="13:21" x14ac:dyDescent="0.2">
      <c r="M764" s="31"/>
      <c r="N764" s="31"/>
      <c r="O764" s="31"/>
      <c r="P764" s="30"/>
      <c r="R764" s="44"/>
      <c r="S764" s="32"/>
      <c r="T764" s="32"/>
      <c r="U764" s="32"/>
    </row>
    <row r="765" spans="13:21" x14ac:dyDescent="0.2">
      <c r="M765" s="31"/>
      <c r="N765" s="31"/>
      <c r="O765" s="31"/>
      <c r="P765" s="30"/>
      <c r="R765" s="44"/>
      <c r="S765" s="32"/>
      <c r="T765" s="32"/>
      <c r="U765" s="32"/>
    </row>
    <row r="766" spans="13:21" x14ac:dyDescent="0.2">
      <c r="M766" s="31"/>
      <c r="N766" s="31"/>
      <c r="O766" s="31"/>
      <c r="P766" s="30"/>
      <c r="R766" s="44"/>
      <c r="S766" s="32"/>
      <c r="T766" s="32"/>
      <c r="U766" s="32"/>
    </row>
    <row r="767" spans="13:21" x14ac:dyDescent="0.2">
      <c r="M767" s="31"/>
      <c r="N767" s="31"/>
      <c r="O767" s="31"/>
      <c r="P767" s="30"/>
      <c r="R767" s="44"/>
      <c r="S767" s="32"/>
      <c r="T767" s="32"/>
      <c r="U767" s="32"/>
    </row>
    <row r="768" spans="13:21" x14ac:dyDescent="0.2">
      <c r="M768" s="31"/>
      <c r="N768" s="31"/>
      <c r="O768" s="31"/>
      <c r="P768" s="30"/>
      <c r="R768" s="44"/>
      <c r="S768" s="32"/>
      <c r="T768" s="32"/>
      <c r="U768" s="32"/>
    </row>
    <row r="769" spans="13:21" x14ac:dyDescent="0.2">
      <c r="M769" s="31"/>
      <c r="N769" s="31"/>
      <c r="O769" s="31"/>
      <c r="P769" s="30"/>
      <c r="R769" s="44"/>
      <c r="S769" s="32"/>
      <c r="T769" s="32"/>
      <c r="U769" s="32"/>
    </row>
    <row r="770" spans="13:21" x14ac:dyDescent="0.2">
      <c r="M770" s="31"/>
      <c r="N770" s="31"/>
      <c r="O770" s="31"/>
      <c r="P770" s="30"/>
      <c r="R770" s="44"/>
      <c r="S770" s="32"/>
      <c r="T770" s="32"/>
      <c r="U770" s="32"/>
    </row>
    <row r="771" spans="13:21" x14ac:dyDescent="0.2">
      <c r="M771" s="31"/>
      <c r="N771" s="31"/>
      <c r="O771" s="31"/>
      <c r="P771" s="30"/>
      <c r="R771" s="44"/>
      <c r="S771" s="32"/>
      <c r="T771" s="32"/>
      <c r="U771" s="32"/>
    </row>
    <row r="772" spans="13:21" x14ac:dyDescent="0.2">
      <c r="M772" s="31"/>
      <c r="N772" s="31"/>
      <c r="O772" s="31"/>
      <c r="P772" s="30"/>
      <c r="R772" s="44"/>
      <c r="S772" s="32"/>
      <c r="T772" s="32"/>
      <c r="U772" s="32"/>
    </row>
    <row r="773" spans="13:21" x14ac:dyDescent="0.2">
      <c r="M773" s="31"/>
      <c r="N773" s="31"/>
      <c r="O773" s="31"/>
      <c r="P773" s="30"/>
      <c r="R773" s="44"/>
      <c r="S773" s="32"/>
      <c r="T773" s="32"/>
      <c r="U773" s="32"/>
    </row>
    <row r="774" spans="13:21" x14ac:dyDescent="0.2">
      <c r="M774" s="31"/>
      <c r="N774" s="31"/>
      <c r="O774" s="31"/>
      <c r="P774" s="30"/>
      <c r="R774" s="44"/>
      <c r="S774" s="32"/>
      <c r="T774" s="32"/>
      <c r="U774" s="32"/>
    </row>
    <row r="775" spans="13:21" x14ac:dyDescent="0.2">
      <c r="M775" s="31"/>
      <c r="N775" s="31"/>
      <c r="O775" s="31"/>
      <c r="P775" s="30"/>
      <c r="R775" s="44"/>
      <c r="S775" s="32"/>
      <c r="T775" s="32"/>
      <c r="U775" s="32"/>
    </row>
    <row r="776" spans="13:21" x14ac:dyDescent="0.2">
      <c r="M776" s="31"/>
      <c r="N776" s="31"/>
      <c r="O776" s="31"/>
      <c r="P776" s="30"/>
      <c r="R776" s="44"/>
      <c r="S776" s="32"/>
      <c r="T776" s="32"/>
      <c r="U776" s="32"/>
    </row>
    <row r="777" spans="13:21" x14ac:dyDescent="0.2">
      <c r="M777" s="31"/>
      <c r="N777" s="31"/>
      <c r="O777" s="31"/>
      <c r="P777" s="30"/>
      <c r="R777" s="44"/>
      <c r="S777" s="32"/>
      <c r="T777" s="32"/>
      <c r="U777" s="32"/>
    </row>
    <row r="778" spans="13:21" x14ac:dyDescent="0.2">
      <c r="M778" s="31"/>
      <c r="N778" s="31"/>
      <c r="O778" s="31"/>
      <c r="P778" s="30"/>
      <c r="R778" s="44"/>
      <c r="S778" s="32"/>
      <c r="T778" s="32"/>
      <c r="U778" s="32"/>
    </row>
    <row r="779" spans="13:21" x14ac:dyDescent="0.2">
      <c r="M779" s="31"/>
      <c r="N779" s="31"/>
      <c r="O779" s="31"/>
      <c r="P779" s="30"/>
      <c r="R779" s="44"/>
      <c r="S779" s="32"/>
      <c r="T779" s="32"/>
      <c r="U779" s="32"/>
    </row>
    <row r="780" spans="13:21" x14ac:dyDescent="0.2">
      <c r="M780" s="31"/>
      <c r="N780" s="31"/>
      <c r="O780" s="31"/>
      <c r="P780" s="30"/>
      <c r="R780" s="44"/>
      <c r="S780" s="32"/>
      <c r="T780" s="32"/>
      <c r="U780" s="32"/>
    </row>
    <row r="781" spans="13:21" x14ac:dyDescent="0.2">
      <c r="M781" s="31"/>
      <c r="N781" s="31"/>
      <c r="O781" s="31"/>
      <c r="P781" s="30"/>
      <c r="R781" s="44"/>
      <c r="S781" s="32"/>
      <c r="T781" s="32"/>
      <c r="U781" s="32"/>
    </row>
    <row r="782" spans="13:21" x14ac:dyDescent="0.2">
      <c r="M782" s="31"/>
      <c r="N782" s="31"/>
      <c r="O782" s="31"/>
      <c r="P782" s="30"/>
      <c r="R782" s="44"/>
      <c r="S782" s="32"/>
      <c r="T782" s="32"/>
      <c r="U782" s="32"/>
    </row>
    <row r="783" spans="13:21" x14ac:dyDescent="0.2">
      <c r="M783" s="31"/>
      <c r="N783" s="31"/>
      <c r="O783" s="31"/>
      <c r="P783" s="30"/>
      <c r="R783" s="44"/>
      <c r="S783" s="32"/>
      <c r="T783" s="32"/>
      <c r="U783" s="32"/>
    </row>
    <row r="784" spans="13:21" x14ac:dyDescent="0.2">
      <c r="M784" s="31"/>
      <c r="N784" s="31"/>
      <c r="O784" s="31"/>
      <c r="P784" s="30"/>
      <c r="R784" s="44"/>
      <c r="S784" s="32"/>
      <c r="T784" s="32"/>
      <c r="U784" s="32"/>
    </row>
    <row r="785" spans="13:21" x14ac:dyDescent="0.2">
      <c r="M785" s="31"/>
      <c r="N785" s="31"/>
      <c r="O785" s="31"/>
      <c r="P785" s="30"/>
      <c r="R785" s="44"/>
      <c r="S785" s="32"/>
      <c r="T785" s="32"/>
      <c r="U785" s="32"/>
    </row>
    <row r="786" spans="13:21" x14ac:dyDescent="0.2">
      <c r="M786" s="31"/>
      <c r="N786" s="31"/>
      <c r="O786" s="31"/>
      <c r="P786" s="30"/>
      <c r="R786" s="44"/>
      <c r="S786" s="32"/>
      <c r="T786" s="32"/>
      <c r="U786" s="32"/>
    </row>
    <row r="787" spans="13:21" x14ac:dyDescent="0.2">
      <c r="M787" s="31"/>
      <c r="N787" s="31"/>
      <c r="O787" s="31"/>
      <c r="P787" s="30"/>
      <c r="R787" s="44"/>
      <c r="S787" s="32"/>
      <c r="T787" s="32"/>
      <c r="U787" s="32"/>
    </row>
    <row r="788" spans="13:21" x14ac:dyDescent="0.2">
      <c r="M788" s="31"/>
      <c r="N788" s="31"/>
      <c r="O788" s="31"/>
      <c r="P788" s="30"/>
      <c r="R788" s="44"/>
      <c r="S788" s="32"/>
      <c r="T788" s="32"/>
      <c r="U788" s="32"/>
    </row>
    <row r="789" spans="13:21" x14ac:dyDescent="0.2">
      <c r="M789" s="31"/>
      <c r="N789" s="31"/>
      <c r="O789" s="31"/>
      <c r="P789" s="30"/>
      <c r="R789" s="44"/>
      <c r="S789" s="32"/>
      <c r="T789" s="32"/>
      <c r="U789" s="32"/>
    </row>
    <row r="790" spans="13:21" x14ac:dyDescent="0.2">
      <c r="M790" s="31"/>
      <c r="N790" s="31"/>
      <c r="O790" s="31"/>
      <c r="P790" s="30"/>
      <c r="R790" s="44"/>
      <c r="S790" s="32"/>
      <c r="T790" s="32"/>
      <c r="U790" s="32"/>
    </row>
    <row r="791" spans="13:21" x14ac:dyDescent="0.2">
      <c r="M791" s="31"/>
      <c r="N791" s="31"/>
      <c r="O791" s="31"/>
      <c r="P791" s="30"/>
      <c r="R791" s="44"/>
      <c r="S791" s="32"/>
      <c r="T791" s="32"/>
      <c r="U791" s="32"/>
    </row>
    <row r="792" spans="13:21" x14ac:dyDescent="0.2">
      <c r="M792" s="31"/>
      <c r="N792" s="31"/>
      <c r="O792" s="31"/>
      <c r="P792" s="30"/>
      <c r="R792" s="44"/>
      <c r="S792" s="32"/>
      <c r="T792" s="32"/>
      <c r="U792" s="32"/>
    </row>
    <row r="793" spans="13:21" x14ac:dyDescent="0.2">
      <c r="M793" s="31"/>
      <c r="N793" s="31"/>
      <c r="O793" s="31"/>
      <c r="P793" s="30"/>
      <c r="R793" s="44"/>
      <c r="S793" s="32"/>
      <c r="T793" s="32"/>
      <c r="U793" s="32"/>
    </row>
    <row r="794" spans="13:21" x14ac:dyDescent="0.2">
      <c r="M794" s="31"/>
      <c r="N794" s="31"/>
      <c r="O794" s="31"/>
      <c r="P794" s="30"/>
      <c r="R794" s="44"/>
      <c r="S794" s="32"/>
      <c r="T794" s="32"/>
      <c r="U794" s="32"/>
    </row>
    <row r="795" spans="13:21" x14ac:dyDescent="0.2">
      <c r="M795" s="31"/>
      <c r="N795" s="31"/>
      <c r="O795" s="31"/>
      <c r="P795" s="30"/>
      <c r="R795" s="44"/>
      <c r="S795" s="32"/>
      <c r="T795" s="32"/>
      <c r="U795" s="32"/>
    </row>
    <row r="796" spans="13:21" x14ac:dyDescent="0.2">
      <c r="M796" s="31"/>
      <c r="N796" s="31"/>
      <c r="O796" s="31"/>
      <c r="P796" s="30"/>
      <c r="R796" s="44"/>
      <c r="S796" s="32"/>
      <c r="T796" s="32"/>
      <c r="U796" s="32"/>
    </row>
    <row r="797" spans="13:21" x14ac:dyDescent="0.2">
      <c r="M797" s="31"/>
      <c r="N797" s="31"/>
      <c r="O797" s="31"/>
      <c r="P797" s="30"/>
      <c r="R797" s="44"/>
      <c r="S797" s="32"/>
      <c r="T797" s="32"/>
      <c r="U797" s="32"/>
    </row>
    <row r="798" spans="13:21" x14ac:dyDescent="0.2">
      <c r="M798" s="31"/>
      <c r="N798" s="31"/>
      <c r="O798" s="31"/>
      <c r="P798" s="30"/>
      <c r="R798" s="44"/>
      <c r="S798" s="32"/>
      <c r="T798" s="32"/>
      <c r="U798" s="32"/>
    </row>
    <row r="799" spans="13:21" x14ac:dyDescent="0.2">
      <c r="M799" s="31"/>
      <c r="N799" s="31"/>
      <c r="O799" s="31"/>
      <c r="P799" s="30"/>
      <c r="R799" s="44"/>
      <c r="S799" s="32"/>
      <c r="T799" s="32"/>
      <c r="U799" s="32"/>
    </row>
    <row r="800" spans="13:21" x14ac:dyDescent="0.2">
      <c r="M800" s="31"/>
      <c r="N800" s="31"/>
      <c r="O800" s="31"/>
      <c r="P800" s="30"/>
      <c r="R800" s="44"/>
      <c r="S800" s="32"/>
      <c r="T800" s="32"/>
      <c r="U800" s="32"/>
    </row>
    <row r="801" spans="13:21" x14ac:dyDescent="0.2">
      <c r="M801" s="31"/>
      <c r="N801" s="31"/>
      <c r="O801" s="31"/>
      <c r="P801" s="30"/>
      <c r="R801" s="44"/>
      <c r="S801" s="32"/>
      <c r="T801" s="32"/>
      <c r="U801" s="32"/>
    </row>
    <row r="802" spans="13:21" x14ac:dyDescent="0.2">
      <c r="M802" s="31"/>
      <c r="N802" s="31"/>
      <c r="O802" s="31"/>
      <c r="P802" s="30"/>
      <c r="R802" s="44"/>
      <c r="S802" s="32"/>
      <c r="T802" s="32"/>
      <c r="U802" s="32"/>
    </row>
    <row r="803" spans="13:21" x14ac:dyDescent="0.2">
      <c r="M803" s="31"/>
      <c r="N803" s="31"/>
      <c r="O803" s="31"/>
      <c r="P803" s="30"/>
      <c r="R803" s="44"/>
      <c r="S803" s="32"/>
      <c r="T803" s="32"/>
      <c r="U803" s="32"/>
    </row>
    <row r="804" spans="13:21" x14ac:dyDescent="0.2">
      <c r="M804" s="31"/>
      <c r="N804" s="31"/>
      <c r="O804" s="31"/>
      <c r="P804" s="30"/>
      <c r="R804" s="44"/>
      <c r="S804" s="32"/>
      <c r="T804" s="32"/>
      <c r="U804" s="32"/>
    </row>
    <row r="805" spans="13:21" x14ac:dyDescent="0.2">
      <c r="M805" s="31"/>
      <c r="N805" s="31"/>
      <c r="O805" s="31"/>
      <c r="P805" s="30"/>
      <c r="R805" s="44"/>
      <c r="S805" s="32"/>
      <c r="T805" s="32"/>
      <c r="U805" s="32"/>
    </row>
    <row r="806" spans="13:21" x14ac:dyDescent="0.2">
      <c r="M806" s="31"/>
      <c r="N806" s="31"/>
      <c r="O806" s="31"/>
      <c r="P806" s="30"/>
      <c r="R806" s="44"/>
      <c r="S806" s="32"/>
      <c r="T806" s="32"/>
      <c r="U806" s="32"/>
    </row>
    <row r="807" spans="13:21" x14ac:dyDescent="0.2">
      <c r="M807" s="31"/>
      <c r="N807" s="31"/>
      <c r="O807" s="31"/>
      <c r="P807" s="30"/>
      <c r="R807" s="44"/>
      <c r="S807" s="32"/>
      <c r="T807" s="32"/>
      <c r="U807" s="32"/>
    </row>
    <row r="808" spans="13:21" x14ac:dyDescent="0.2">
      <c r="M808" s="31"/>
      <c r="N808" s="31"/>
      <c r="O808" s="31"/>
      <c r="P808" s="30"/>
      <c r="R808" s="44"/>
      <c r="S808" s="32"/>
      <c r="T808" s="32"/>
      <c r="U808" s="32"/>
    </row>
    <row r="809" spans="13:21" x14ac:dyDescent="0.2">
      <c r="M809" s="31"/>
      <c r="N809" s="31"/>
      <c r="O809" s="31"/>
      <c r="P809" s="30"/>
      <c r="R809" s="44"/>
      <c r="S809" s="32"/>
      <c r="T809" s="32"/>
      <c r="U809" s="32"/>
    </row>
    <row r="810" spans="13:21" x14ac:dyDescent="0.2">
      <c r="M810" s="31"/>
      <c r="N810" s="31"/>
      <c r="O810" s="31"/>
      <c r="P810" s="30"/>
      <c r="R810" s="44"/>
      <c r="S810" s="32"/>
      <c r="T810" s="32"/>
      <c r="U810" s="32"/>
    </row>
    <row r="811" spans="13:21" x14ac:dyDescent="0.2">
      <c r="M811" s="31"/>
      <c r="N811" s="31"/>
      <c r="O811" s="31"/>
      <c r="P811" s="30"/>
      <c r="R811" s="44"/>
      <c r="S811" s="32"/>
      <c r="T811" s="32"/>
      <c r="U811" s="32"/>
    </row>
    <row r="812" spans="13:21" x14ac:dyDescent="0.2">
      <c r="M812" s="31"/>
      <c r="N812" s="31"/>
      <c r="O812" s="31"/>
      <c r="P812" s="30"/>
      <c r="R812" s="44"/>
      <c r="S812" s="32"/>
      <c r="T812" s="32"/>
      <c r="U812" s="32"/>
    </row>
    <row r="813" spans="13:21" x14ac:dyDescent="0.2">
      <c r="M813" s="31"/>
      <c r="N813" s="31"/>
      <c r="O813" s="31"/>
      <c r="P813" s="30"/>
      <c r="R813" s="44"/>
      <c r="S813" s="32"/>
      <c r="T813" s="32"/>
      <c r="U813" s="32"/>
    </row>
    <row r="814" spans="13:21" x14ac:dyDescent="0.2">
      <c r="M814" s="31"/>
      <c r="N814" s="31"/>
      <c r="O814" s="31"/>
      <c r="P814" s="30"/>
      <c r="R814" s="44"/>
      <c r="S814" s="32"/>
      <c r="T814" s="32"/>
      <c r="U814" s="32"/>
    </row>
    <row r="815" spans="13:21" x14ac:dyDescent="0.2">
      <c r="M815" s="31"/>
      <c r="N815" s="31"/>
      <c r="O815" s="31"/>
      <c r="P815" s="30"/>
      <c r="R815" s="44"/>
      <c r="S815" s="32"/>
      <c r="T815" s="32"/>
      <c r="U815" s="32"/>
    </row>
    <row r="816" spans="13:21" x14ac:dyDescent="0.2">
      <c r="M816" s="31"/>
      <c r="N816" s="31"/>
      <c r="O816" s="31"/>
      <c r="P816" s="30"/>
      <c r="R816" s="44"/>
      <c r="S816" s="32"/>
      <c r="T816" s="32"/>
      <c r="U816" s="32"/>
    </row>
    <row r="817" spans="13:21" x14ac:dyDescent="0.2">
      <c r="M817" s="31"/>
      <c r="N817" s="31"/>
      <c r="O817" s="31"/>
      <c r="P817" s="30"/>
      <c r="R817" s="44"/>
      <c r="S817" s="32"/>
      <c r="T817" s="32"/>
      <c r="U817" s="32"/>
    </row>
    <row r="818" spans="13:21" x14ac:dyDescent="0.2">
      <c r="M818" s="31"/>
      <c r="N818" s="31"/>
      <c r="O818" s="31"/>
      <c r="P818" s="30"/>
      <c r="R818" s="44"/>
      <c r="S818" s="32"/>
      <c r="T818" s="32"/>
      <c r="U818" s="32"/>
    </row>
    <row r="819" spans="13:21" x14ac:dyDescent="0.2">
      <c r="M819" s="31"/>
      <c r="N819" s="31"/>
      <c r="O819" s="31"/>
      <c r="P819" s="30"/>
      <c r="R819" s="44"/>
      <c r="S819" s="32"/>
      <c r="T819" s="32"/>
      <c r="U819" s="32"/>
    </row>
    <row r="820" spans="13:21" x14ac:dyDescent="0.2">
      <c r="M820" s="31"/>
      <c r="N820" s="31"/>
      <c r="O820" s="31"/>
      <c r="P820" s="30"/>
      <c r="R820" s="44"/>
      <c r="S820" s="32"/>
      <c r="T820" s="32"/>
      <c r="U820" s="32"/>
    </row>
    <row r="821" spans="13:21" x14ac:dyDescent="0.2">
      <c r="M821" s="31"/>
      <c r="N821" s="31"/>
      <c r="O821" s="31"/>
      <c r="P821" s="30"/>
      <c r="R821" s="44"/>
      <c r="S821" s="32"/>
      <c r="T821" s="32"/>
      <c r="U821" s="32"/>
    </row>
    <row r="822" spans="13:21" x14ac:dyDescent="0.2">
      <c r="M822" s="31"/>
      <c r="N822" s="31"/>
      <c r="O822" s="31"/>
      <c r="P822" s="30"/>
      <c r="R822" s="44"/>
      <c r="S822" s="32"/>
      <c r="T822" s="32"/>
      <c r="U822" s="32"/>
    </row>
    <row r="823" spans="13:21" x14ac:dyDescent="0.2">
      <c r="M823" s="31"/>
      <c r="N823" s="31"/>
      <c r="O823" s="31"/>
      <c r="P823" s="30"/>
      <c r="R823" s="44"/>
      <c r="S823" s="32"/>
      <c r="T823" s="32"/>
      <c r="U823" s="32"/>
    </row>
    <row r="824" spans="13:21" x14ac:dyDescent="0.2">
      <c r="M824" s="31"/>
      <c r="N824" s="31"/>
      <c r="O824" s="31"/>
      <c r="P824" s="30"/>
      <c r="R824" s="44"/>
      <c r="S824" s="32"/>
      <c r="T824" s="32"/>
      <c r="U824" s="32"/>
    </row>
    <row r="825" spans="13:21" x14ac:dyDescent="0.2">
      <c r="M825" s="31"/>
      <c r="N825" s="31"/>
      <c r="O825" s="31"/>
      <c r="P825" s="30"/>
      <c r="R825" s="44"/>
      <c r="S825" s="32"/>
      <c r="T825" s="32"/>
      <c r="U825" s="32"/>
    </row>
    <row r="826" spans="13:21" x14ac:dyDescent="0.2">
      <c r="M826" s="31"/>
      <c r="N826" s="31"/>
      <c r="O826" s="31"/>
      <c r="P826" s="30"/>
      <c r="R826" s="44"/>
      <c r="S826" s="32"/>
      <c r="T826" s="32"/>
      <c r="U826" s="32"/>
    </row>
    <row r="827" spans="13:21" x14ac:dyDescent="0.2">
      <c r="M827" s="31"/>
      <c r="N827" s="31"/>
      <c r="O827" s="31"/>
      <c r="P827" s="30"/>
      <c r="R827" s="44"/>
      <c r="S827" s="32"/>
      <c r="T827" s="32"/>
      <c r="U827" s="32"/>
    </row>
    <row r="828" spans="13:21" x14ac:dyDescent="0.2">
      <c r="M828" s="31"/>
      <c r="N828" s="31"/>
      <c r="O828" s="31"/>
      <c r="P828" s="30"/>
      <c r="R828" s="44"/>
      <c r="S828" s="32"/>
      <c r="T828" s="32"/>
      <c r="U828" s="32"/>
    </row>
    <row r="829" spans="13:21" x14ac:dyDescent="0.2">
      <c r="M829" s="31"/>
      <c r="N829" s="31"/>
      <c r="O829" s="31"/>
      <c r="P829" s="30"/>
      <c r="R829" s="44"/>
      <c r="S829" s="32"/>
      <c r="T829" s="32"/>
      <c r="U829" s="32"/>
    </row>
    <row r="830" spans="13:21" x14ac:dyDescent="0.2">
      <c r="M830" s="31"/>
      <c r="N830" s="31"/>
      <c r="O830" s="31"/>
      <c r="P830" s="30"/>
      <c r="R830" s="44"/>
      <c r="S830" s="32"/>
      <c r="T830" s="32"/>
      <c r="U830" s="32"/>
    </row>
    <row r="831" spans="13:21" x14ac:dyDescent="0.2">
      <c r="M831" s="31"/>
      <c r="N831" s="31"/>
      <c r="O831" s="31"/>
      <c r="P831" s="30"/>
      <c r="R831" s="44"/>
      <c r="S831" s="32"/>
      <c r="T831" s="32"/>
      <c r="U831" s="32"/>
    </row>
    <row r="832" spans="13:21" x14ac:dyDescent="0.2">
      <c r="M832" s="31"/>
      <c r="N832" s="31"/>
      <c r="O832" s="31"/>
      <c r="P832" s="30"/>
      <c r="R832" s="44"/>
      <c r="S832" s="32"/>
      <c r="T832" s="32"/>
      <c r="U832" s="32"/>
    </row>
    <row r="833" spans="13:21" x14ac:dyDescent="0.2">
      <c r="M833" s="31"/>
      <c r="N833" s="31"/>
      <c r="O833" s="31"/>
      <c r="P833" s="30"/>
      <c r="R833" s="44"/>
      <c r="S833" s="32"/>
      <c r="T833" s="32"/>
      <c r="U833" s="32"/>
    </row>
    <row r="834" spans="13:21" x14ac:dyDescent="0.2">
      <c r="M834" s="31"/>
      <c r="N834" s="31"/>
      <c r="O834" s="31"/>
      <c r="P834" s="30"/>
      <c r="R834" s="44"/>
      <c r="S834" s="32"/>
      <c r="T834" s="32"/>
      <c r="U834" s="32"/>
    </row>
    <row r="835" spans="13:21" x14ac:dyDescent="0.2">
      <c r="M835" s="31"/>
      <c r="N835" s="31"/>
      <c r="O835" s="31"/>
      <c r="P835" s="30"/>
      <c r="R835" s="44"/>
      <c r="S835" s="32"/>
      <c r="T835" s="32"/>
      <c r="U835" s="32"/>
    </row>
    <row r="836" spans="13:21" x14ac:dyDescent="0.2">
      <c r="M836" s="31"/>
      <c r="N836" s="31"/>
      <c r="O836" s="31"/>
      <c r="P836" s="30"/>
      <c r="R836" s="44"/>
      <c r="S836" s="32"/>
      <c r="T836" s="32"/>
      <c r="U836" s="32"/>
    </row>
    <row r="837" spans="13:21" x14ac:dyDescent="0.2">
      <c r="M837" s="31"/>
      <c r="N837" s="31"/>
      <c r="O837" s="31"/>
      <c r="P837" s="30"/>
      <c r="R837" s="44"/>
      <c r="S837" s="32"/>
      <c r="T837" s="32"/>
      <c r="U837" s="32"/>
    </row>
    <row r="838" spans="13:21" x14ac:dyDescent="0.2">
      <c r="M838" s="31"/>
      <c r="N838" s="31"/>
      <c r="O838" s="31"/>
      <c r="P838" s="30"/>
      <c r="R838" s="44"/>
      <c r="S838" s="32"/>
      <c r="T838" s="32"/>
      <c r="U838" s="32"/>
    </row>
    <row r="839" spans="13:21" x14ac:dyDescent="0.2">
      <c r="M839" s="31"/>
      <c r="N839" s="31"/>
      <c r="O839" s="31"/>
      <c r="P839" s="30"/>
      <c r="R839" s="44"/>
      <c r="S839" s="32"/>
      <c r="T839" s="32"/>
      <c r="U839" s="32"/>
    </row>
    <row r="840" spans="13:21" x14ac:dyDescent="0.2">
      <c r="M840" s="31"/>
      <c r="N840" s="31"/>
      <c r="O840" s="31"/>
      <c r="P840" s="30"/>
      <c r="R840" s="44"/>
      <c r="S840" s="32"/>
      <c r="T840" s="32"/>
      <c r="U840" s="32"/>
    </row>
    <row r="841" spans="13:21" x14ac:dyDescent="0.2">
      <c r="M841" s="31"/>
      <c r="N841" s="31"/>
      <c r="O841" s="31"/>
      <c r="P841" s="30"/>
      <c r="R841" s="44"/>
      <c r="S841" s="32"/>
      <c r="T841" s="32"/>
      <c r="U841" s="32"/>
    </row>
  </sheetData>
  <mergeCells count="25">
    <mergeCell ref="B466:F466"/>
    <mergeCell ref="H466:J466"/>
    <mergeCell ref="M466:O466"/>
    <mergeCell ref="A262:F262"/>
    <mergeCell ref="A387:F387"/>
    <mergeCell ref="A459:F459"/>
    <mergeCell ref="B465:F465"/>
    <mergeCell ref="H465:J465"/>
    <mergeCell ref="M465:O465"/>
    <mergeCell ref="P6:P7"/>
    <mergeCell ref="Q6:Q7"/>
    <mergeCell ref="A67:F67"/>
    <mergeCell ref="A82:F82"/>
    <mergeCell ref="A110:F110"/>
    <mergeCell ref="A177:F177"/>
    <mergeCell ref="G5:N5"/>
    <mergeCell ref="A6:A7"/>
    <mergeCell ref="B6:B7"/>
    <mergeCell ref="C6:C7"/>
    <mergeCell ref="D6:D7"/>
    <mergeCell ref="E6:E7"/>
    <mergeCell ref="F6:F7"/>
    <mergeCell ref="G6:G7"/>
    <mergeCell ref="H6:K6"/>
    <mergeCell ref="L6:O6"/>
  </mergeCells>
  <printOptions horizontalCentered="1"/>
  <pageMargins left="0" right="0" top="0" bottom="0" header="0" footer="0"/>
  <pageSetup paperSize="9" scale="41" fitToHeight="15" orientation="landscape" r:id="rId1"/>
  <headerFooter alignWithMargins="0"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180245-C4E1-485F-8ED8-7620FFF1B23C}">
  <sheetPr>
    <tabColor rgb="FF92D050"/>
    <pageSetUpPr fitToPage="1"/>
  </sheetPr>
  <dimension ref="A1:EX841"/>
  <sheetViews>
    <sheetView topLeftCell="A170" zoomScale="54" zoomScaleNormal="54" workbookViewId="0">
      <selection activeCell="V67" sqref="V67"/>
    </sheetView>
  </sheetViews>
  <sheetFormatPr defaultColWidth="10.625" defaultRowHeight="16.5" x14ac:dyDescent="0.2"/>
  <cols>
    <col min="1" max="1" width="14.625" style="1" customWidth="1"/>
    <col min="2" max="2" width="11.25" style="1" bestFit="1" customWidth="1"/>
    <col min="3" max="3" width="13.375" style="1" bestFit="1" customWidth="1"/>
    <col min="4" max="4" width="7.375" style="1" customWidth="1"/>
    <col min="5" max="6" width="6.375" style="1" bestFit="1" customWidth="1"/>
    <col min="7" max="7" width="60.375" style="2" customWidth="1"/>
    <col min="8" max="8" width="23.25" style="3" customWidth="1"/>
    <col min="9" max="9" width="19.875" style="4" customWidth="1"/>
    <col min="10" max="10" width="20.5" style="3" customWidth="1"/>
    <col min="11" max="11" width="17" style="5" customWidth="1"/>
    <col min="12" max="12" width="21.125" style="3" customWidth="1"/>
    <col min="13" max="13" width="22" style="3" customWidth="1"/>
    <col min="14" max="14" width="17.625" style="3" customWidth="1"/>
    <col min="15" max="15" width="18.625" style="3" customWidth="1"/>
    <col min="16" max="16" width="22.375" style="6" customWidth="1"/>
    <col min="17" max="17" width="18.375" style="7" customWidth="1"/>
    <col min="18" max="18" width="10.625" style="41"/>
    <col min="19" max="16384" width="10.625" style="10"/>
  </cols>
  <sheetData>
    <row r="1" spans="1:154" ht="18" x14ac:dyDescent="0.2">
      <c r="A1" s="35"/>
      <c r="B1" s="35"/>
      <c r="C1" s="35"/>
      <c r="D1" s="35"/>
      <c r="E1" s="35"/>
      <c r="F1" s="35"/>
      <c r="G1" s="36"/>
      <c r="H1" s="36"/>
      <c r="I1" s="35"/>
      <c r="J1" s="36"/>
      <c r="K1" s="37"/>
      <c r="L1" s="36"/>
      <c r="M1" s="36"/>
      <c r="N1" s="36"/>
      <c r="O1" s="36"/>
      <c r="P1" s="38"/>
      <c r="Q1" s="39"/>
    </row>
    <row r="2" spans="1:154" ht="20.25" x14ac:dyDescent="0.2">
      <c r="A2" s="47"/>
      <c r="B2" s="47"/>
      <c r="C2" s="47"/>
      <c r="D2" s="47"/>
      <c r="E2" s="47"/>
      <c r="F2" s="47"/>
      <c r="G2" s="48"/>
      <c r="H2" s="48"/>
      <c r="I2" s="47"/>
      <c r="J2" s="48"/>
      <c r="K2" s="49"/>
      <c r="L2" s="48"/>
      <c r="M2" s="48"/>
      <c r="N2" s="48"/>
      <c r="O2" s="48"/>
      <c r="P2" s="50"/>
      <c r="Q2" s="51"/>
    </row>
    <row r="3" spans="1:154" ht="20.25" x14ac:dyDescent="0.2">
      <c r="A3" s="48"/>
      <c r="B3" s="47"/>
      <c r="C3" s="47"/>
      <c r="D3" s="47"/>
      <c r="E3" s="47"/>
      <c r="F3" s="47"/>
      <c r="G3" s="48"/>
      <c r="H3" s="48"/>
      <c r="I3" s="47"/>
      <c r="J3" s="48"/>
      <c r="K3" s="49"/>
      <c r="L3" s="48"/>
      <c r="M3" s="48"/>
      <c r="N3" s="48"/>
      <c r="O3" s="48"/>
      <c r="P3" s="50"/>
      <c r="Q3" s="51"/>
    </row>
    <row r="4" spans="1:154" ht="20.25" x14ac:dyDescent="0.2">
      <c r="A4" s="52" t="s">
        <v>432</v>
      </c>
      <c r="B4" s="47"/>
      <c r="C4" s="53"/>
      <c r="D4" s="203"/>
      <c r="E4" s="203"/>
      <c r="F4" s="203"/>
      <c r="G4" s="48"/>
      <c r="H4" s="48"/>
      <c r="I4" s="47"/>
      <c r="J4" s="48"/>
      <c r="K4" s="49"/>
      <c r="L4" s="48"/>
      <c r="M4" s="48"/>
      <c r="N4" s="48"/>
      <c r="O4" s="48"/>
      <c r="P4" s="50"/>
      <c r="Q4" s="51"/>
      <c r="R4" s="45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</row>
    <row r="5" spans="1:154" ht="36" customHeight="1" thickBot="1" x14ac:dyDescent="0.25">
      <c r="A5" s="53"/>
      <c r="B5" s="53"/>
      <c r="C5" s="53"/>
      <c r="D5" s="53"/>
      <c r="E5" s="53"/>
      <c r="F5" s="53"/>
      <c r="G5" s="226" t="s">
        <v>441</v>
      </c>
      <c r="H5" s="226"/>
      <c r="I5" s="226"/>
      <c r="J5" s="226"/>
      <c r="K5" s="226"/>
      <c r="L5" s="226"/>
      <c r="M5" s="227"/>
      <c r="N5" s="226"/>
      <c r="O5" s="54"/>
      <c r="P5" s="50"/>
      <c r="Q5" s="51"/>
      <c r="R5" s="45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</row>
    <row r="6" spans="1:154" ht="21" thickBot="1" x14ac:dyDescent="0.25">
      <c r="A6" s="228" t="s">
        <v>0</v>
      </c>
      <c r="B6" s="230" t="s">
        <v>1</v>
      </c>
      <c r="C6" s="230" t="s">
        <v>2</v>
      </c>
      <c r="D6" s="230" t="s">
        <v>3</v>
      </c>
      <c r="E6" s="230" t="s">
        <v>4</v>
      </c>
      <c r="F6" s="230" t="s">
        <v>5</v>
      </c>
      <c r="G6" s="232" t="s">
        <v>6</v>
      </c>
      <c r="H6" s="234" t="s">
        <v>7</v>
      </c>
      <c r="I6" s="235"/>
      <c r="J6" s="235"/>
      <c r="K6" s="236"/>
      <c r="L6" s="237" t="s">
        <v>8</v>
      </c>
      <c r="M6" s="238"/>
      <c r="N6" s="238"/>
      <c r="O6" s="239"/>
      <c r="P6" s="218" t="s">
        <v>9</v>
      </c>
      <c r="Q6" s="220" t="s">
        <v>241</v>
      </c>
      <c r="R6" s="45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</row>
    <row r="7" spans="1:154" s="12" customFormat="1" ht="91.15" customHeight="1" thickBot="1" x14ac:dyDescent="0.3">
      <c r="A7" s="229"/>
      <c r="B7" s="231"/>
      <c r="C7" s="231"/>
      <c r="D7" s="231"/>
      <c r="E7" s="231"/>
      <c r="F7" s="231"/>
      <c r="G7" s="233"/>
      <c r="H7" s="55" t="s">
        <v>10</v>
      </c>
      <c r="I7" s="56" t="s">
        <v>11</v>
      </c>
      <c r="J7" s="57" t="s">
        <v>12</v>
      </c>
      <c r="K7" s="58" t="s">
        <v>13</v>
      </c>
      <c r="L7" s="59" t="s">
        <v>14</v>
      </c>
      <c r="M7" s="57" t="s">
        <v>15</v>
      </c>
      <c r="N7" s="57" t="s">
        <v>16</v>
      </c>
      <c r="O7" s="60" t="s">
        <v>17</v>
      </c>
      <c r="P7" s="219"/>
      <c r="Q7" s="221"/>
      <c r="R7" s="42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N7" s="11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11"/>
      <c r="CC7" s="11"/>
      <c r="CD7" s="11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11"/>
      <c r="CS7" s="11"/>
      <c r="CT7" s="11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11"/>
      <c r="DI7" s="11"/>
      <c r="DJ7" s="11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11"/>
      <c r="DY7" s="11"/>
      <c r="DZ7" s="11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11"/>
      <c r="EO7" s="11"/>
      <c r="EP7" s="11"/>
      <c r="EQ7" s="11"/>
      <c r="ER7" s="11"/>
      <c r="ES7" s="11"/>
      <c r="ET7" s="11"/>
      <c r="EU7" s="11"/>
      <c r="EV7" s="11"/>
      <c r="EW7" s="11"/>
      <c r="EX7" s="11"/>
    </row>
    <row r="8" spans="1:154" ht="21" thickBot="1" x14ac:dyDescent="0.25">
      <c r="A8" s="61"/>
      <c r="B8" s="62"/>
      <c r="C8" s="62"/>
      <c r="D8" s="62"/>
      <c r="E8" s="62"/>
      <c r="F8" s="62"/>
      <c r="G8" s="63">
        <v>1</v>
      </c>
      <c r="H8" s="64">
        <v>2</v>
      </c>
      <c r="I8" s="62">
        <v>3</v>
      </c>
      <c r="J8" s="65">
        <v>4</v>
      </c>
      <c r="K8" s="66" t="s">
        <v>18</v>
      </c>
      <c r="L8" s="67">
        <v>6</v>
      </c>
      <c r="M8" s="65">
        <v>7</v>
      </c>
      <c r="N8" s="65">
        <v>8</v>
      </c>
      <c r="O8" s="68" t="s">
        <v>19</v>
      </c>
      <c r="P8" s="69" t="s">
        <v>20</v>
      </c>
      <c r="Q8" s="70" t="s">
        <v>21</v>
      </c>
      <c r="R8" s="42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</row>
    <row r="9" spans="1:154" ht="21" thickBot="1" x14ac:dyDescent="0.25">
      <c r="A9" s="71"/>
      <c r="B9" s="72" t="s">
        <v>22</v>
      </c>
      <c r="C9" s="72"/>
      <c r="D9" s="72"/>
      <c r="E9" s="72"/>
      <c r="F9" s="72"/>
      <c r="G9" s="73" t="s">
        <v>23</v>
      </c>
      <c r="H9" s="74">
        <f>+H10+H54</f>
        <v>0</v>
      </c>
      <c r="I9" s="74">
        <f>+I10+I54</f>
        <v>5914635.5300000003</v>
      </c>
      <c r="J9" s="75"/>
      <c r="K9" s="76" t="s">
        <v>24</v>
      </c>
      <c r="L9" s="77">
        <f>+L10+L54</f>
        <v>0</v>
      </c>
      <c r="M9" s="75">
        <f>+M10+M54</f>
        <v>3914303.9800000004</v>
      </c>
      <c r="N9" s="75">
        <f>+N10+N54</f>
        <v>2000331.5500000003</v>
      </c>
      <c r="O9" s="78">
        <f>+O10+O54</f>
        <v>5914635.5300000003</v>
      </c>
      <c r="P9" s="79">
        <f>+P10+P34</f>
        <v>-5914635.5300000003</v>
      </c>
      <c r="Q9" s="80"/>
      <c r="R9" s="43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</row>
    <row r="10" spans="1:154" ht="20.25" x14ac:dyDescent="0.2">
      <c r="A10" s="81" t="s">
        <v>382</v>
      </c>
      <c r="B10" s="82"/>
      <c r="C10" s="82"/>
      <c r="D10" s="82"/>
      <c r="E10" s="82"/>
      <c r="F10" s="82"/>
      <c r="G10" s="83" t="s">
        <v>383</v>
      </c>
      <c r="H10" s="84">
        <f>H12+H13+H25+H11+H34+H41+H52+H36+H58</f>
        <v>0</v>
      </c>
      <c r="I10" s="84">
        <f>I12+I13+I25+I11+I41+I52+I36+I58</f>
        <v>5914635.5300000003</v>
      </c>
      <c r="J10" s="85">
        <f>H10-I10</f>
        <v>-5914635.5300000003</v>
      </c>
      <c r="K10" s="86" t="e">
        <f>I10/H10*100</f>
        <v>#DIV/0!</v>
      </c>
      <c r="L10" s="84">
        <f>L12+L13+L25+L11+L41+L52+L36+L58</f>
        <v>0</v>
      </c>
      <c r="M10" s="84">
        <f>M12+M13+M25+M11+M41+M52+M36+M58</f>
        <v>3914303.9800000004</v>
      </c>
      <c r="N10" s="84">
        <f>N12+N13+N25+N11+N41+N52+N36+N58</f>
        <v>2000331.5500000003</v>
      </c>
      <c r="O10" s="84">
        <f>O12+O13+O25+O11+O41+O52+O36+O58</f>
        <v>5914635.5300000003</v>
      </c>
      <c r="P10" s="87">
        <f>L10-O10</f>
        <v>-5914635.5300000003</v>
      </c>
      <c r="Q10" s="86" t="e">
        <f>ROUND(O10/L10*100,2)</f>
        <v>#DIV/0!</v>
      </c>
      <c r="R10" s="43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</row>
    <row r="11" spans="1:154" ht="40.5" x14ac:dyDescent="0.2">
      <c r="A11" s="88">
        <v>1600</v>
      </c>
      <c r="B11" s="89"/>
      <c r="C11" s="89"/>
      <c r="D11" s="89"/>
      <c r="E11" s="89"/>
      <c r="F11" s="89"/>
      <c r="G11" s="90" t="s">
        <v>25</v>
      </c>
      <c r="H11" s="91">
        <f>H12</f>
        <v>0</v>
      </c>
      <c r="I11" s="91">
        <f>I12</f>
        <v>0</v>
      </c>
      <c r="J11" s="92">
        <f t="shared" ref="J11:J65" si="0">H11-I11</f>
        <v>0</v>
      </c>
      <c r="K11" s="93" t="e">
        <f t="shared" ref="K11:K65" si="1">I11/H11*100</f>
        <v>#DIV/0!</v>
      </c>
      <c r="L11" s="91">
        <f>L12</f>
        <v>0</v>
      </c>
      <c r="M11" s="91">
        <f>M12</f>
        <v>0</v>
      </c>
      <c r="N11" s="91">
        <f>N12</f>
        <v>0</v>
      </c>
      <c r="O11" s="94">
        <f>+M11+N11</f>
        <v>0</v>
      </c>
      <c r="P11" s="95">
        <f t="shared" ref="P11:P65" si="2">L11-O11</f>
        <v>0</v>
      </c>
      <c r="Q11" s="93" t="e">
        <f t="shared" ref="Q11:Q65" si="3">ROUND(O11/L11*100,2)</f>
        <v>#DIV/0!</v>
      </c>
      <c r="R11" s="43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</row>
    <row r="12" spans="1:154" ht="40.5" x14ac:dyDescent="0.2">
      <c r="A12" s="88"/>
      <c r="B12" s="96" t="s">
        <v>400</v>
      </c>
      <c r="C12" s="89"/>
      <c r="D12" s="89"/>
      <c r="E12" s="89"/>
      <c r="F12" s="89"/>
      <c r="G12" s="90" t="s">
        <v>27</v>
      </c>
      <c r="H12" s="91">
        <v>0</v>
      </c>
      <c r="I12" s="91">
        <v>0</v>
      </c>
      <c r="J12" s="92">
        <f t="shared" si="0"/>
        <v>0</v>
      </c>
      <c r="K12" s="93" t="e">
        <f t="shared" si="1"/>
        <v>#DIV/0!</v>
      </c>
      <c r="L12" s="91">
        <v>0</v>
      </c>
      <c r="M12" s="91">
        <v>0</v>
      </c>
      <c r="N12" s="91">
        <v>0</v>
      </c>
      <c r="O12" s="97">
        <f>+M12+N12</f>
        <v>0</v>
      </c>
      <c r="P12" s="95">
        <f t="shared" si="2"/>
        <v>0</v>
      </c>
      <c r="Q12" s="93" t="e">
        <f t="shared" si="3"/>
        <v>#DIV/0!</v>
      </c>
      <c r="R12" s="43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</row>
    <row r="13" spans="1:154" ht="20.25" x14ac:dyDescent="0.2">
      <c r="A13" s="88">
        <v>2000</v>
      </c>
      <c r="B13" s="89"/>
      <c r="C13" s="89"/>
      <c r="D13" s="89"/>
      <c r="E13" s="89"/>
      <c r="F13" s="89"/>
      <c r="G13" s="98" t="s">
        <v>28</v>
      </c>
      <c r="H13" s="91">
        <f>+H14+H19</f>
        <v>0</v>
      </c>
      <c r="I13" s="91">
        <f>+I14+I19</f>
        <v>5914298.8300000001</v>
      </c>
      <c r="J13" s="92">
        <f t="shared" si="0"/>
        <v>-5914298.8300000001</v>
      </c>
      <c r="K13" s="93" t="e">
        <f t="shared" si="1"/>
        <v>#DIV/0!</v>
      </c>
      <c r="L13" s="91">
        <f>+L14+L19</f>
        <v>0</v>
      </c>
      <c r="M13" s="91">
        <f>+M14+M19</f>
        <v>3914175.1100000003</v>
      </c>
      <c r="N13" s="91">
        <f>+N14+N19</f>
        <v>2000123.7200000002</v>
      </c>
      <c r="O13" s="94">
        <f>+O14+O19</f>
        <v>5914298.8300000001</v>
      </c>
      <c r="P13" s="95">
        <f t="shared" si="2"/>
        <v>-5914298.8300000001</v>
      </c>
      <c r="Q13" s="93" t="e">
        <f t="shared" si="3"/>
        <v>#DIV/0!</v>
      </c>
      <c r="R13" s="43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</row>
    <row r="14" spans="1:154" ht="20.25" x14ac:dyDescent="0.2">
      <c r="A14" s="88">
        <v>2000</v>
      </c>
      <c r="B14" s="89"/>
      <c r="C14" s="89"/>
      <c r="D14" s="89"/>
      <c r="E14" s="89"/>
      <c r="F14" s="89"/>
      <c r="G14" s="98" t="s">
        <v>29</v>
      </c>
      <c r="H14" s="91">
        <f>+H15+H16+H17+H18</f>
        <v>0</v>
      </c>
      <c r="I14" s="91">
        <f>+I15+I16+I17+I18</f>
        <v>5913990.8300000001</v>
      </c>
      <c r="J14" s="92">
        <f t="shared" si="0"/>
        <v>-5913990.8300000001</v>
      </c>
      <c r="K14" s="93" t="e">
        <f t="shared" si="1"/>
        <v>#DIV/0!</v>
      </c>
      <c r="L14" s="91">
        <f>+L15+L16+L17+L18</f>
        <v>0</v>
      </c>
      <c r="M14" s="91">
        <f>+M15+M16+M17+M18</f>
        <v>3914039.1100000003</v>
      </c>
      <c r="N14" s="91">
        <f>+N15+N16+N17+N18</f>
        <v>1999951.7200000002</v>
      </c>
      <c r="O14" s="94">
        <f>+O15+O16+O17+O18</f>
        <v>5913990.8300000001</v>
      </c>
      <c r="P14" s="95">
        <f t="shared" si="2"/>
        <v>-5913990.8300000001</v>
      </c>
      <c r="Q14" s="93" t="e">
        <f t="shared" si="3"/>
        <v>#DIV/0!</v>
      </c>
      <c r="R14" s="43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</row>
    <row r="15" spans="1:154" s="18" customFormat="1" ht="20.25" x14ac:dyDescent="0.25">
      <c r="A15" s="88"/>
      <c r="B15" s="99" t="s">
        <v>370</v>
      </c>
      <c r="C15" s="99" t="s">
        <v>369</v>
      </c>
      <c r="D15" s="89"/>
      <c r="E15" s="89"/>
      <c r="F15" s="89"/>
      <c r="G15" s="90" t="s">
        <v>31</v>
      </c>
      <c r="H15" s="91"/>
      <c r="I15" s="91">
        <f>O15</f>
        <v>396</v>
      </c>
      <c r="J15" s="92">
        <f t="shared" si="0"/>
        <v>-396</v>
      </c>
      <c r="K15" s="93" t="e">
        <f t="shared" si="1"/>
        <v>#DIV/0!</v>
      </c>
      <c r="L15" s="91"/>
      <c r="M15" s="91">
        <v>225</v>
      </c>
      <c r="N15" s="91">
        <v>171</v>
      </c>
      <c r="O15" s="97">
        <f>+M15+N15</f>
        <v>396</v>
      </c>
      <c r="P15" s="95">
        <f t="shared" si="2"/>
        <v>-396</v>
      </c>
      <c r="Q15" s="93" t="e">
        <f t="shared" si="3"/>
        <v>#DIV/0!</v>
      </c>
      <c r="R15" s="43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</row>
    <row r="16" spans="1:154" ht="40.5" x14ac:dyDescent="0.2">
      <c r="A16" s="100"/>
      <c r="B16" s="99" t="s">
        <v>371</v>
      </c>
      <c r="C16" s="99"/>
      <c r="D16" s="99"/>
      <c r="E16" s="99"/>
      <c r="F16" s="99"/>
      <c r="G16" s="90" t="s">
        <v>34</v>
      </c>
      <c r="H16" s="91"/>
      <c r="I16" s="91">
        <f>O16</f>
        <v>177</v>
      </c>
      <c r="J16" s="92">
        <f t="shared" si="0"/>
        <v>-177</v>
      </c>
      <c r="K16" s="93" t="e">
        <f t="shared" si="1"/>
        <v>#DIV/0!</v>
      </c>
      <c r="L16" s="91"/>
      <c r="M16" s="91">
        <v>91</v>
      </c>
      <c r="N16" s="91">
        <v>86</v>
      </c>
      <c r="O16" s="97">
        <f>+M16+N16</f>
        <v>177</v>
      </c>
      <c r="P16" s="95">
        <f t="shared" si="2"/>
        <v>-177</v>
      </c>
      <c r="Q16" s="93" t="e">
        <f t="shared" si="3"/>
        <v>#DIV/0!</v>
      </c>
      <c r="R16" s="43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</row>
    <row r="17" spans="1:154" ht="40.5" x14ac:dyDescent="0.2">
      <c r="A17" s="100"/>
      <c r="B17" s="99" t="s">
        <v>372</v>
      </c>
      <c r="C17" s="99"/>
      <c r="D17" s="99"/>
      <c r="E17" s="99"/>
      <c r="F17" s="99"/>
      <c r="G17" s="90" t="s">
        <v>373</v>
      </c>
      <c r="H17" s="91"/>
      <c r="I17" s="91">
        <f>O17</f>
        <v>3378019.9000000004</v>
      </c>
      <c r="J17" s="92">
        <f t="shared" si="0"/>
        <v>-3378019.9000000004</v>
      </c>
      <c r="K17" s="93" t="e">
        <f t="shared" si="1"/>
        <v>#DIV/0!</v>
      </c>
      <c r="L17" s="91"/>
      <c r="M17" s="91">
        <v>2223416.06</v>
      </c>
      <c r="N17" s="91">
        <v>1154603.8400000001</v>
      </c>
      <c r="O17" s="97">
        <f>+M17+N17</f>
        <v>3378019.9000000004</v>
      </c>
      <c r="P17" s="95">
        <f t="shared" si="2"/>
        <v>-3378019.9000000004</v>
      </c>
      <c r="Q17" s="93" t="e">
        <f t="shared" si="3"/>
        <v>#DIV/0!</v>
      </c>
      <c r="R17" s="43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</row>
    <row r="18" spans="1:154" ht="60.75" x14ac:dyDescent="0.2">
      <c r="A18" s="100"/>
      <c r="B18" s="99" t="s">
        <v>374</v>
      </c>
      <c r="C18" s="99"/>
      <c r="D18" s="99"/>
      <c r="E18" s="99"/>
      <c r="F18" s="99"/>
      <c r="G18" s="90" t="s">
        <v>35</v>
      </c>
      <c r="H18" s="91"/>
      <c r="I18" s="91">
        <f>O18</f>
        <v>2535397.9300000002</v>
      </c>
      <c r="J18" s="92">
        <f t="shared" si="0"/>
        <v>-2535397.9300000002</v>
      </c>
      <c r="K18" s="93" t="e">
        <f t="shared" si="1"/>
        <v>#DIV/0!</v>
      </c>
      <c r="L18" s="91"/>
      <c r="M18" s="91">
        <v>1690307.05</v>
      </c>
      <c r="N18" s="91">
        <v>845090.88</v>
      </c>
      <c r="O18" s="97">
        <f>+M18+N18</f>
        <v>2535397.9300000002</v>
      </c>
      <c r="P18" s="95">
        <f t="shared" si="2"/>
        <v>-2535397.9300000002</v>
      </c>
      <c r="Q18" s="93" t="e">
        <f t="shared" si="3"/>
        <v>#DIV/0!</v>
      </c>
      <c r="R18" s="43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</row>
    <row r="19" spans="1:154" ht="20.25" x14ac:dyDescent="0.2">
      <c r="A19" s="88">
        <v>2100</v>
      </c>
      <c r="B19" s="89"/>
      <c r="C19" s="89"/>
      <c r="D19" s="89"/>
      <c r="E19" s="89"/>
      <c r="F19" s="89"/>
      <c r="G19" s="101" t="s">
        <v>36</v>
      </c>
      <c r="H19" s="91">
        <f>H20+H23+H24</f>
        <v>0</v>
      </c>
      <c r="I19" s="91">
        <f>I20+I23+I24</f>
        <v>308</v>
      </c>
      <c r="J19" s="92">
        <f t="shared" si="0"/>
        <v>-308</v>
      </c>
      <c r="K19" s="93" t="e">
        <f t="shared" si="1"/>
        <v>#DIV/0!</v>
      </c>
      <c r="L19" s="91">
        <f>L20+L23+L24</f>
        <v>0</v>
      </c>
      <c r="M19" s="91">
        <f>M20+M23+M24</f>
        <v>136</v>
      </c>
      <c r="N19" s="91">
        <f>N20+N23+N24</f>
        <v>172</v>
      </c>
      <c r="O19" s="91">
        <f>O20+O23+O24</f>
        <v>308</v>
      </c>
      <c r="P19" s="95">
        <f t="shared" si="2"/>
        <v>-308</v>
      </c>
      <c r="Q19" s="93" t="e">
        <f t="shared" si="3"/>
        <v>#DIV/0!</v>
      </c>
      <c r="R19" s="43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</row>
    <row r="20" spans="1:154" s="18" customFormat="1" ht="20.25" x14ac:dyDescent="0.25">
      <c r="A20" s="88"/>
      <c r="B20" s="99" t="s">
        <v>375</v>
      </c>
      <c r="C20" s="89"/>
      <c r="D20" s="89"/>
      <c r="E20" s="89"/>
      <c r="F20" s="89"/>
      <c r="G20" s="102" t="s">
        <v>37</v>
      </c>
      <c r="H20" s="91">
        <f>+H21+H22</f>
        <v>0</v>
      </c>
      <c r="I20" s="91">
        <f>+I21+I22</f>
        <v>308</v>
      </c>
      <c r="J20" s="92">
        <f t="shared" si="0"/>
        <v>-308</v>
      </c>
      <c r="K20" s="93" t="e">
        <f t="shared" si="1"/>
        <v>#DIV/0!</v>
      </c>
      <c r="L20" s="91">
        <f>+L21+L22</f>
        <v>0</v>
      </c>
      <c r="M20" s="91">
        <f>+M21+M22</f>
        <v>136</v>
      </c>
      <c r="N20" s="91">
        <f>+N21+N22</f>
        <v>172</v>
      </c>
      <c r="O20" s="91">
        <f>+O21+O22</f>
        <v>308</v>
      </c>
      <c r="P20" s="95">
        <f t="shared" si="2"/>
        <v>-308</v>
      </c>
      <c r="Q20" s="93" t="e">
        <f t="shared" si="3"/>
        <v>#DIV/0!</v>
      </c>
      <c r="R20" s="43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</row>
    <row r="21" spans="1:154" ht="20.25" x14ac:dyDescent="0.2">
      <c r="A21" s="100"/>
      <c r="B21" s="99"/>
      <c r="C21" s="99" t="s">
        <v>376</v>
      </c>
      <c r="D21" s="99"/>
      <c r="E21" s="99"/>
      <c r="F21" s="99"/>
      <c r="G21" s="102" t="s">
        <v>242</v>
      </c>
      <c r="H21" s="91"/>
      <c r="I21" s="91">
        <f>O21</f>
        <v>308</v>
      </c>
      <c r="J21" s="92">
        <f t="shared" si="0"/>
        <v>-308</v>
      </c>
      <c r="K21" s="93" t="e">
        <f t="shared" si="1"/>
        <v>#DIV/0!</v>
      </c>
      <c r="L21" s="91"/>
      <c r="M21" s="91">
        <v>136</v>
      </c>
      <c r="N21" s="91">
        <v>172</v>
      </c>
      <c r="O21" s="97">
        <f>+M21+N21</f>
        <v>308</v>
      </c>
      <c r="P21" s="95">
        <f t="shared" si="2"/>
        <v>-308</v>
      </c>
      <c r="Q21" s="93" t="e">
        <f t="shared" si="3"/>
        <v>#DIV/0!</v>
      </c>
      <c r="R21" s="43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</row>
    <row r="22" spans="1:154" ht="20.25" x14ac:dyDescent="0.2">
      <c r="A22" s="100"/>
      <c r="B22" s="99"/>
      <c r="C22" s="99" t="s">
        <v>377</v>
      </c>
      <c r="D22" s="99"/>
      <c r="E22" s="99"/>
      <c r="F22" s="99"/>
      <c r="G22" s="102" t="s">
        <v>243</v>
      </c>
      <c r="H22" s="91"/>
      <c r="I22" s="91">
        <f>O22</f>
        <v>0</v>
      </c>
      <c r="J22" s="92">
        <f t="shared" si="0"/>
        <v>0</v>
      </c>
      <c r="K22" s="93" t="e">
        <f t="shared" si="1"/>
        <v>#DIV/0!</v>
      </c>
      <c r="L22" s="91"/>
      <c r="M22" s="91"/>
      <c r="N22" s="91">
        <v>0</v>
      </c>
      <c r="O22" s="97">
        <v>0</v>
      </c>
      <c r="P22" s="95">
        <f t="shared" si="2"/>
        <v>0</v>
      </c>
      <c r="Q22" s="93" t="e">
        <f t="shared" si="3"/>
        <v>#DIV/0!</v>
      </c>
      <c r="R22" s="43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</row>
    <row r="23" spans="1:154" ht="81" x14ac:dyDescent="0.2">
      <c r="A23" s="100"/>
      <c r="B23" s="99" t="s">
        <v>378</v>
      </c>
      <c r="C23" s="99"/>
      <c r="D23" s="99"/>
      <c r="E23" s="99"/>
      <c r="F23" s="99"/>
      <c r="G23" s="90" t="s">
        <v>39</v>
      </c>
      <c r="H23" s="91">
        <v>0</v>
      </c>
      <c r="I23" s="91">
        <v>0</v>
      </c>
      <c r="J23" s="92">
        <f t="shared" si="0"/>
        <v>0</v>
      </c>
      <c r="K23" s="93" t="e">
        <f t="shared" si="1"/>
        <v>#DIV/0!</v>
      </c>
      <c r="L23" s="91">
        <v>0</v>
      </c>
      <c r="M23" s="91">
        <v>0</v>
      </c>
      <c r="N23" s="91">
        <v>0</v>
      </c>
      <c r="O23" s="97">
        <f>+M23+N23</f>
        <v>0</v>
      </c>
      <c r="P23" s="95">
        <f t="shared" si="2"/>
        <v>0</v>
      </c>
      <c r="Q23" s="93" t="e">
        <f t="shared" si="3"/>
        <v>#DIV/0!</v>
      </c>
      <c r="R23" s="43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</row>
    <row r="24" spans="1:154" ht="81" x14ac:dyDescent="0.2">
      <c r="A24" s="100"/>
      <c r="B24" s="99" t="s">
        <v>379</v>
      </c>
      <c r="C24" s="99"/>
      <c r="D24" s="99"/>
      <c r="E24" s="99"/>
      <c r="F24" s="99"/>
      <c r="G24" s="90" t="s">
        <v>409</v>
      </c>
      <c r="H24" s="91">
        <v>0</v>
      </c>
      <c r="I24" s="91">
        <v>0</v>
      </c>
      <c r="J24" s="92">
        <f t="shared" si="0"/>
        <v>0</v>
      </c>
      <c r="K24" s="93" t="e">
        <f t="shared" si="1"/>
        <v>#DIV/0!</v>
      </c>
      <c r="L24" s="91">
        <v>0</v>
      </c>
      <c r="M24" s="91"/>
      <c r="N24" s="91">
        <v>0</v>
      </c>
      <c r="O24" s="97">
        <f>+M24+N24</f>
        <v>0</v>
      </c>
      <c r="P24" s="95">
        <f t="shared" si="2"/>
        <v>0</v>
      </c>
      <c r="Q24" s="93" t="e">
        <f t="shared" si="3"/>
        <v>#DIV/0!</v>
      </c>
      <c r="R24" s="43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</row>
    <row r="25" spans="1:154" ht="20.25" x14ac:dyDescent="0.2">
      <c r="A25" s="88"/>
      <c r="B25" s="89"/>
      <c r="C25" s="89"/>
      <c r="D25" s="89"/>
      <c r="E25" s="89"/>
      <c r="F25" s="89"/>
      <c r="G25" s="98" t="s">
        <v>40</v>
      </c>
      <c r="H25" s="91">
        <f>+H26+H30</f>
        <v>0</v>
      </c>
      <c r="I25" s="91">
        <f>+I26+I30</f>
        <v>336.70000000000005</v>
      </c>
      <c r="J25" s="92">
        <f t="shared" si="0"/>
        <v>-336.70000000000005</v>
      </c>
      <c r="K25" s="93" t="e">
        <f t="shared" si="1"/>
        <v>#DIV/0!</v>
      </c>
      <c r="L25" s="91">
        <f>+L26+L30</f>
        <v>0</v>
      </c>
      <c r="M25" s="91">
        <f>+M26+M30</f>
        <v>128.87</v>
      </c>
      <c r="N25" s="91">
        <f>+N26+N30</f>
        <v>207.83</v>
      </c>
      <c r="O25" s="94">
        <f>+O26+O30</f>
        <v>336.70000000000005</v>
      </c>
      <c r="P25" s="95">
        <f t="shared" si="2"/>
        <v>-336.70000000000005</v>
      </c>
      <c r="Q25" s="93" t="e">
        <f t="shared" si="3"/>
        <v>#DIV/0!</v>
      </c>
      <c r="R25" s="43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</row>
    <row r="26" spans="1:154" ht="20.25" x14ac:dyDescent="0.2">
      <c r="A26" s="88">
        <v>3000</v>
      </c>
      <c r="B26" s="89"/>
      <c r="C26" s="89"/>
      <c r="D26" s="89"/>
      <c r="E26" s="89"/>
      <c r="F26" s="89"/>
      <c r="G26" s="98" t="s">
        <v>41</v>
      </c>
      <c r="H26" s="91">
        <f>+H27</f>
        <v>0</v>
      </c>
      <c r="I26" s="91">
        <f>+I27</f>
        <v>0</v>
      </c>
      <c r="J26" s="92">
        <f t="shared" si="0"/>
        <v>0</v>
      </c>
      <c r="K26" s="93" t="e">
        <f t="shared" si="1"/>
        <v>#DIV/0!</v>
      </c>
      <c r="L26" s="91">
        <f>+L27</f>
        <v>0</v>
      </c>
      <c r="M26" s="91">
        <f>+M27</f>
        <v>0</v>
      </c>
      <c r="N26" s="91">
        <f>+N27</f>
        <v>0</v>
      </c>
      <c r="O26" s="94">
        <f>+O27</f>
        <v>0</v>
      </c>
      <c r="P26" s="95">
        <f t="shared" si="2"/>
        <v>0</v>
      </c>
      <c r="Q26" s="93" t="e">
        <f t="shared" si="3"/>
        <v>#DIV/0!</v>
      </c>
      <c r="R26" s="43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</row>
    <row r="27" spans="1:154" ht="20.25" x14ac:dyDescent="0.2">
      <c r="A27" s="88">
        <v>3100</v>
      </c>
      <c r="B27" s="89"/>
      <c r="C27" s="89"/>
      <c r="D27" s="89"/>
      <c r="E27" s="89"/>
      <c r="F27" s="89"/>
      <c r="G27" s="98" t="s">
        <v>42</v>
      </c>
      <c r="H27" s="91">
        <f>+H28+H29</f>
        <v>0</v>
      </c>
      <c r="I27" s="91">
        <f>+I28+I29</f>
        <v>0</v>
      </c>
      <c r="J27" s="92">
        <f t="shared" si="0"/>
        <v>0</v>
      </c>
      <c r="K27" s="93" t="e">
        <f t="shared" si="1"/>
        <v>#DIV/0!</v>
      </c>
      <c r="L27" s="91">
        <f>+L28+L29</f>
        <v>0</v>
      </c>
      <c r="M27" s="91">
        <f>+M28+M29</f>
        <v>0</v>
      </c>
      <c r="N27" s="91">
        <f>+N28+N29</f>
        <v>0</v>
      </c>
      <c r="O27" s="94">
        <f>+O28+O29</f>
        <v>0</v>
      </c>
      <c r="P27" s="95">
        <f t="shared" si="2"/>
        <v>0</v>
      </c>
      <c r="Q27" s="93" t="e">
        <f t="shared" si="3"/>
        <v>#DIV/0!</v>
      </c>
      <c r="R27" s="43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</row>
    <row r="28" spans="1:154" ht="20.25" x14ac:dyDescent="0.2">
      <c r="A28" s="100"/>
      <c r="B28" s="99" t="s">
        <v>380</v>
      </c>
      <c r="C28" s="99"/>
      <c r="D28" s="99"/>
      <c r="E28" s="99"/>
      <c r="F28" s="99"/>
      <c r="G28" s="90" t="s">
        <v>44</v>
      </c>
      <c r="H28" s="91">
        <v>0</v>
      </c>
      <c r="I28" s="91">
        <v>0</v>
      </c>
      <c r="J28" s="92">
        <f t="shared" si="0"/>
        <v>0</v>
      </c>
      <c r="K28" s="93" t="e">
        <f t="shared" si="1"/>
        <v>#DIV/0!</v>
      </c>
      <c r="L28" s="91">
        <v>0</v>
      </c>
      <c r="M28" s="91">
        <v>0</v>
      </c>
      <c r="N28" s="91">
        <v>0</v>
      </c>
      <c r="O28" s="97">
        <f>+M28+N28</f>
        <v>0</v>
      </c>
      <c r="P28" s="95">
        <f t="shared" si="2"/>
        <v>0</v>
      </c>
      <c r="Q28" s="93" t="e">
        <f t="shared" si="3"/>
        <v>#DIV/0!</v>
      </c>
      <c r="R28" s="43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</row>
    <row r="29" spans="1:154" ht="40.5" x14ac:dyDescent="0.2">
      <c r="A29" s="100"/>
      <c r="B29" s="99" t="s">
        <v>381</v>
      </c>
      <c r="C29" s="99"/>
      <c r="D29" s="99"/>
      <c r="E29" s="99"/>
      <c r="F29" s="99"/>
      <c r="G29" s="90" t="s">
        <v>244</v>
      </c>
      <c r="H29" s="91">
        <v>0</v>
      </c>
      <c r="I29" s="91">
        <v>0</v>
      </c>
      <c r="J29" s="92">
        <f t="shared" si="0"/>
        <v>0</v>
      </c>
      <c r="K29" s="93" t="e">
        <f t="shared" si="1"/>
        <v>#DIV/0!</v>
      </c>
      <c r="L29" s="91">
        <v>0</v>
      </c>
      <c r="M29" s="91">
        <v>0</v>
      </c>
      <c r="N29" s="91">
        <v>0</v>
      </c>
      <c r="O29" s="97">
        <f>+M29+N29</f>
        <v>0</v>
      </c>
      <c r="P29" s="95">
        <f t="shared" si="2"/>
        <v>0</v>
      </c>
      <c r="Q29" s="93" t="e">
        <f t="shared" si="3"/>
        <v>#DIV/0!</v>
      </c>
      <c r="R29" s="43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</row>
    <row r="30" spans="1:154" ht="20.25" x14ac:dyDescent="0.2">
      <c r="A30" s="88">
        <v>3300</v>
      </c>
      <c r="B30" s="89"/>
      <c r="C30" s="89"/>
      <c r="D30" s="89"/>
      <c r="E30" s="89"/>
      <c r="F30" s="89"/>
      <c r="G30" s="101" t="s">
        <v>45</v>
      </c>
      <c r="H30" s="91">
        <f>+H31</f>
        <v>0</v>
      </c>
      <c r="I30" s="91">
        <f>+I31</f>
        <v>336.70000000000005</v>
      </c>
      <c r="J30" s="92">
        <f t="shared" si="0"/>
        <v>-336.70000000000005</v>
      </c>
      <c r="K30" s="93" t="e">
        <f t="shared" si="1"/>
        <v>#DIV/0!</v>
      </c>
      <c r="L30" s="91">
        <f>+L31</f>
        <v>0</v>
      </c>
      <c r="M30" s="91">
        <f>+M31</f>
        <v>128.87</v>
      </c>
      <c r="N30" s="91">
        <f>+N31</f>
        <v>207.83</v>
      </c>
      <c r="O30" s="94">
        <f>+O31</f>
        <v>336.70000000000005</v>
      </c>
      <c r="P30" s="95">
        <f t="shared" si="2"/>
        <v>-336.70000000000005</v>
      </c>
      <c r="Q30" s="93" t="e">
        <f t="shared" si="3"/>
        <v>#DIV/0!</v>
      </c>
      <c r="R30" s="43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</row>
    <row r="31" spans="1:154" ht="20.25" x14ac:dyDescent="0.2">
      <c r="A31" s="88">
        <v>3600</v>
      </c>
      <c r="B31" s="89"/>
      <c r="C31" s="89"/>
      <c r="D31" s="89"/>
      <c r="E31" s="89"/>
      <c r="F31" s="89"/>
      <c r="G31" s="101" t="s">
        <v>46</v>
      </c>
      <c r="H31" s="91">
        <f>+H33+H32</f>
        <v>0</v>
      </c>
      <c r="I31" s="91">
        <f>+I33+I32</f>
        <v>336.70000000000005</v>
      </c>
      <c r="J31" s="92">
        <f t="shared" si="0"/>
        <v>-336.70000000000005</v>
      </c>
      <c r="K31" s="93" t="e">
        <f t="shared" si="1"/>
        <v>#DIV/0!</v>
      </c>
      <c r="L31" s="91">
        <f>+L33+L32</f>
        <v>0</v>
      </c>
      <c r="M31" s="91">
        <f>+M33+M32</f>
        <v>128.87</v>
      </c>
      <c r="N31" s="91">
        <f>+N33+N32</f>
        <v>207.83</v>
      </c>
      <c r="O31" s="91">
        <f>+O33+O32</f>
        <v>336.70000000000005</v>
      </c>
      <c r="P31" s="95">
        <f t="shared" si="2"/>
        <v>-336.70000000000005</v>
      </c>
      <c r="Q31" s="93" t="e">
        <f t="shared" si="3"/>
        <v>#DIV/0!</v>
      </c>
      <c r="R31" s="43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</row>
    <row r="32" spans="1:154" ht="40.5" x14ac:dyDescent="0.2">
      <c r="A32" s="100"/>
      <c r="B32" s="99" t="s">
        <v>384</v>
      </c>
      <c r="C32" s="99"/>
      <c r="D32" s="99"/>
      <c r="E32" s="99"/>
      <c r="F32" s="99"/>
      <c r="G32" s="103" t="s">
        <v>47</v>
      </c>
      <c r="H32" s="91">
        <v>0</v>
      </c>
      <c r="I32" s="91">
        <v>0</v>
      </c>
      <c r="J32" s="92">
        <f t="shared" si="0"/>
        <v>0</v>
      </c>
      <c r="K32" s="93" t="e">
        <f t="shared" si="1"/>
        <v>#DIV/0!</v>
      </c>
      <c r="L32" s="91">
        <v>0</v>
      </c>
      <c r="M32" s="91">
        <v>0</v>
      </c>
      <c r="N32" s="91">
        <v>0</v>
      </c>
      <c r="O32" s="97">
        <f>+M32+N32</f>
        <v>0</v>
      </c>
      <c r="P32" s="95">
        <f t="shared" si="2"/>
        <v>0</v>
      </c>
      <c r="Q32" s="93" t="e">
        <f t="shared" si="3"/>
        <v>#DIV/0!</v>
      </c>
      <c r="R32" s="43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</row>
    <row r="33" spans="1:154" ht="20.25" x14ac:dyDescent="0.2">
      <c r="A33" s="100"/>
      <c r="B33" s="99" t="s">
        <v>385</v>
      </c>
      <c r="C33" s="99"/>
      <c r="D33" s="99"/>
      <c r="E33" s="99"/>
      <c r="F33" s="99"/>
      <c r="G33" s="103" t="s">
        <v>49</v>
      </c>
      <c r="H33" s="91"/>
      <c r="I33" s="91">
        <f>O33</f>
        <v>336.70000000000005</v>
      </c>
      <c r="J33" s="92">
        <f t="shared" si="0"/>
        <v>-336.70000000000005</v>
      </c>
      <c r="K33" s="93" t="e">
        <f t="shared" si="1"/>
        <v>#DIV/0!</v>
      </c>
      <c r="L33" s="91"/>
      <c r="M33" s="91">
        <v>128.87</v>
      </c>
      <c r="N33" s="91">
        <v>207.83</v>
      </c>
      <c r="O33" s="97">
        <f>+M33+N33</f>
        <v>336.70000000000005</v>
      </c>
      <c r="P33" s="95">
        <f t="shared" si="2"/>
        <v>-336.70000000000005</v>
      </c>
      <c r="Q33" s="93" t="e">
        <f t="shared" si="3"/>
        <v>#DIV/0!</v>
      </c>
      <c r="R33" s="43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</row>
    <row r="34" spans="1:154" ht="40.5" x14ac:dyDescent="0.2">
      <c r="A34" s="88">
        <v>4000</v>
      </c>
      <c r="B34" s="89"/>
      <c r="C34" s="89"/>
      <c r="D34" s="89"/>
      <c r="E34" s="89"/>
      <c r="F34" s="89"/>
      <c r="G34" s="101" t="s">
        <v>50</v>
      </c>
      <c r="H34" s="91">
        <f>+H35</f>
        <v>0</v>
      </c>
      <c r="I34" s="91">
        <f>+I35</f>
        <v>0</v>
      </c>
      <c r="J34" s="92">
        <f t="shared" si="0"/>
        <v>0</v>
      </c>
      <c r="K34" s="93" t="e">
        <f t="shared" si="1"/>
        <v>#DIV/0!</v>
      </c>
      <c r="L34" s="91">
        <f>+L35</f>
        <v>0</v>
      </c>
      <c r="M34" s="91">
        <f>+M35</f>
        <v>0</v>
      </c>
      <c r="N34" s="91">
        <f>+N35</f>
        <v>0</v>
      </c>
      <c r="O34" s="94">
        <f>+O35</f>
        <v>0</v>
      </c>
      <c r="P34" s="95">
        <f t="shared" si="2"/>
        <v>0</v>
      </c>
      <c r="Q34" s="93" t="e">
        <f t="shared" si="3"/>
        <v>#DIV/0!</v>
      </c>
      <c r="R34" s="43"/>
      <c r="S34" s="14"/>
      <c r="T34" s="33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</row>
    <row r="35" spans="1:154" ht="60.75" x14ac:dyDescent="0.2">
      <c r="A35" s="100"/>
      <c r="B35" s="99" t="s">
        <v>386</v>
      </c>
      <c r="C35" s="99"/>
      <c r="D35" s="99"/>
      <c r="E35" s="99"/>
      <c r="F35" s="99"/>
      <c r="G35" s="103" t="s">
        <v>246</v>
      </c>
      <c r="H35" s="91">
        <v>0</v>
      </c>
      <c r="I35" s="91">
        <v>0</v>
      </c>
      <c r="J35" s="92">
        <f t="shared" si="0"/>
        <v>0</v>
      </c>
      <c r="K35" s="93" t="e">
        <f t="shared" si="1"/>
        <v>#DIV/0!</v>
      </c>
      <c r="L35" s="91">
        <v>0</v>
      </c>
      <c r="M35" s="91">
        <v>0</v>
      </c>
      <c r="N35" s="91">
        <v>0</v>
      </c>
      <c r="O35" s="97">
        <f t="shared" ref="O35:O40" si="4">+M35+N35</f>
        <v>0</v>
      </c>
      <c r="P35" s="95">
        <f t="shared" si="2"/>
        <v>0</v>
      </c>
      <c r="Q35" s="93" t="e">
        <f t="shared" si="3"/>
        <v>#DIV/0!</v>
      </c>
      <c r="R35" s="43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</row>
    <row r="36" spans="1:154" ht="20.25" x14ac:dyDescent="0.2">
      <c r="A36" s="88">
        <v>4200</v>
      </c>
      <c r="B36" s="99"/>
      <c r="C36" s="99"/>
      <c r="D36" s="99"/>
      <c r="E36" s="99"/>
      <c r="F36" s="99"/>
      <c r="G36" s="103" t="s">
        <v>51</v>
      </c>
      <c r="H36" s="91">
        <f t="shared" ref="H36:I37" si="5">H37</f>
        <v>0</v>
      </c>
      <c r="I36" s="91">
        <f t="shared" si="5"/>
        <v>0</v>
      </c>
      <c r="J36" s="92">
        <f t="shared" si="0"/>
        <v>0</v>
      </c>
      <c r="K36" s="93" t="e">
        <f t="shared" si="1"/>
        <v>#DIV/0!</v>
      </c>
      <c r="L36" s="91">
        <f t="shared" ref="L36:O37" si="6">L37</f>
        <v>0</v>
      </c>
      <c r="M36" s="91">
        <f t="shared" si="6"/>
        <v>0</v>
      </c>
      <c r="N36" s="91">
        <f t="shared" si="6"/>
        <v>0</v>
      </c>
      <c r="O36" s="97">
        <f t="shared" si="6"/>
        <v>0</v>
      </c>
      <c r="P36" s="95">
        <f t="shared" si="2"/>
        <v>0</v>
      </c>
      <c r="Q36" s="93" t="e">
        <f t="shared" si="3"/>
        <v>#DIV/0!</v>
      </c>
      <c r="R36" s="43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</row>
    <row r="37" spans="1:154" ht="40.5" x14ac:dyDescent="0.2">
      <c r="A37" s="88">
        <v>4200</v>
      </c>
      <c r="B37" s="99"/>
      <c r="C37" s="99"/>
      <c r="D37" s="99"/>
      <c r="E37" s="99"/>
      <c r="F37" s="99"/>
      <c r="G37" s="103" t="s">
        <v>245</v>
      </c>
      <c r="H37" s="91">
        <f t="shared" si="5"/>
        <v>0</v>
      </c>
      <c r="I37" s="91">
        <f t="shared" si="5"/>
        <v>0</v>
      </c>
      <c r="J37" s="92">
        <f t="shared" si="0"/>
        <v>0</v>
      </c>
      <c r="K37" s="93" t="e">
        <f t="shared" si="1"/>
        <v>#DIV/0!</v>
      </c>
      <c r="L37" s="91">
        <f t="shared" si="6"/>
        <v>0</v>
      </c>
      <c r="M37" s="91">
        <f t="shared" si="6"/>
        <v>0</v>
      </c>
      <c r="N37" s="91">
        <f t="shared" si="6"/>
        <v>0</v>
      </c>
      <c r="O37" s="97">
        <f t="shared" si="6"/>
        <v>0</v>
      </c>
      <c r="P37" s="95">
        <f t="shared" si="2"/>
        <v>0</v>
      </c>
      <c r="Q37" s="93" t="e">
        <f t="shared" si="3"/>
        <v>#DIV/0!</v>
      </c>
      <c r="R37" s="43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</row>
    <row r="38" spans="1:154" ht="20.25" x14ac:dyDescent="0.2">
      <c r="A38" s="88">
        <v>4200</v>
      </c>
      <c r="B38" s="99"/>
      <c r="C38" s="99"/>
      <c r="D38" s="99"/>
      <c r="E38" s="99"/>
      <c r="F38" s="99"/>
      <c r="G38" s="103" t="s">
        <v>52</v>
      </c>
      <c r="H38" s="91">
        <f>H39+H40</f>
        <v>0</v>
      </c>
      <c r="I38" s="91">
        <f>I39+I40</f>
        <v>0</v>
      </c>
      <c r="J38" s="92">
        <f t="shared" si="0"/>
        <v>0</v>
      </c>
      <c r="K38" s="93" t="e">
        <f t="shared" si="1"/>
        <v>#DIV/0!</v>
      </c>
      <c r="L38" s="91">
        <f>L39+L40</f>
        <v>0</v>
      </c>
      <c r="M38" s="91">
        <f>M39+M40</f>
        <v>0</v>
      </c>
      <c r="N38" s="91">
        <f>N39+N40</f>
        <v>0</v>
      </c>
      <c r="O38" s="91">
        <f>O39+O40</f>
        <v>0</v>
      </c>
      <c r="P38" s="95">
        <f t="shared" si="2"/>
        <v>0</v>
      </c>
      <c r="Q38" s="93" t="e">
        <f t="shared" si="3"/>
        <v>#DIV/0!</v>
      </c>
      <c r="R38" s="43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</row>
    <row r="39" spans="1:154" ht="40.5" x14ac:dyDescent="0.2">
      <c r="A39" s="88"/>
      <c r="B39" s="99" t="s">
        <v>387</v>
      </c>
      <c r="C39" s="99"/>
      <c r="D39" s="99"/>
      <c r="E39" s="99"/>
      <c r="F39" s="99"/>
      <c r="G39" s="103" t="s">
        <v>53</v>
      </c>
      <c r="H39" s="91">
        <v>0</v>
      </c>
      <c r="I39" s="91">
        <v>0</v>
      </c>
      <c r="J39" s="92">
        <f t="shared" si="0"/>
        <v>0</v>
      </c>
      <c r="K39" s="93" t="e">
        <f t="shared" si="1"/>
        <v>#DIV/0!</v>
      </c>
      <c r="L39" s="91">
        <v>0</v>
      </c>
      <c r="M39" s="91">
        <v>0</v>
      </c>
      <c r="N39" s="91">
        <v>0</v>
      </c>
      <c r="O39" s="97">
        <f t="shared" si="4"/>
        <v>0</v>
      </c>
      <c r="P39" s="95">
        <f t="shared" si="2"/>
        <v>0</v>
      </c>
      <c r="Q39" s="93" t="e">
        <f t="shared" si="3"/>
        <v>#DIV/0!</v>
      </c>
      <c r="R39" s="43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</row>
    <row r="40" spans="1:154" ht="40.5" x14ac:dyDescent="0.2">
      <c r="A40" s="88"/>
      <c r="B40" s="99" t="s">
        <v>391</v>
      </c>
      <c r="C40" s="99"/>
      <c r="D40" s="99"/>
      <c r="E40" s="99"/>
      <c r="F40" s="99"/>
      <c r="G40" s="103" t="s">
        <v>260</v>
      </c>
      <c r="H40" s="91"/>
      <c r="I40" s="91"/>
      <c r="J40" s="92">
        <f t="shared" si="0"/>
        <v>0</v>
      </c>
      <c r="K40" s="93"/>
      <c r="L40" s="91"/>
      <c r="M40" s="91"/>
      <c r="N40" s="91"/>
      <c r="O40" s="97">
        <f t="shared" si="4"/>
        <v>0</v>
      </c>
      <c r="P40" s="95"/>
      <c r="Q40" s="93"/>
      <c r="R40" s="43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</row>
    <row r="41" spans="1:154" ht="60.75" x14ac:dyDescent="0.2">
      <c r="A41" s="88">
        <v>4500</v>
      </c>
      <c r="B41" s="99"/>
      <c r="C41" s="99"/>
      <c r="D41" s="99"/>
      <c r="E41" s="99"/>
      <c r="F41" s="99"/>
      <c r="G41" s="101" t="s">
        <v>256</v>
      </c>
      <c r="H41" s="91">
        <f>H42+H44+H47+H48</f>
        <v>0</v>
      </c>
      <c r="I41" s="91">
        <f>I42+I44+I47+I48</f>
        <v>0</v>
      </c>
      <c r="J41" s="92">
        <f t="shared" si="0"/>
        <v>0</v>
      </c>
      <c r="K41" s="93" t="e">
        <f t="shared" si="1"/>
        <v>#DIV/0!</v>
      </c>
      <c r="L41" s="91">
        <f t="shared" ref="L41:O41" si="7">L42+L44+L47+L48</f>
        <v>0</v>
      </c>
      <c r="M41" s="91">
        <f t="shared" si="7"/>
        <v>0</v>
      </c>
      <c r="N41" s="91">
        <f t="shared" si="7"/>
        <v>0</v>
      </c>
      <c r="O41" s="91">
        <f t="shared" si="7"/>
        <v>0</v>
      </c>
      <c r="P41" s="95">
        <f t="shared" si="2"/>
        <v>0</v>
      </c>
      <c r="Q41" s="93" t="e">
        <f t="shared" si="3"/>
        <v>#DIV/0!</v>
      </c>
      <c r="R41" s="43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8"/>
      <c r="AT41" s="8"/>
      <c r="AU41" s="8"/>
      <c r="AV41" s="8"/>
      <c r="AW41" s="8"/>
      <c r="AX41" s="8"/>
      <c r="AY41" s="8"/>
      <c r="AZ41" s="8"/>
      <c r="BA41" s="8"/>
      <c r="BB41" s="8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  <c r="BX41" s="8"/>
      <c r="BY41" s="8"/>
      <c r="BZ41" s="8"/>
      <c r="CA41" s="8"/>
      <c r="CB41" s="8"/>
      <c r="CC41" s="8"/>
      <c r="CD41" s="8"/>
      <c r="CE41" s="8"/>
      <c r="CF41" s="8"/>
      <c r="CG41" s="8"/>
      <c r="CH41" s="8"/>
      <c r="CI41" s="8"/>
      <c r="CJ41" s="8"/>
      <c r="CK41" s="8"/>
      <c r="CL41" s="8"/>
      <c r="CM41" s="8"/>
      <c r="CN41" s="8"/>
      <c r="CO41" s="8"/>
      <c r="CP41" s="8"/>
      <c r="CQ41" s="8"/>
      <c r="CR41" s="8"/>
      <c r="CS41" s="8"/>
      <c r="CT41" s="8"/>
      <c r="CU41" s="8"/>
      <c r="CV41" s="8"/>
      <c r="CW41" s="8"/>
      <c r="CX41" s="8"/>
      <c r="CY41" s="8"/>
      <c r="CZ41" s="8"/>
      <c r="DA41" s="8"/>
      <c r="DB41" s="8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</row>
    <row r="42" spans="1:154" ht="40.5" x14ac:dyDescent="0.2">
      <c r="A42" s="88"/>
      <c r="B42" s="99" t="s">
        <v>392</v>
      </c>
      <c r="C42" s="99"/>
      <c r="D42" s="99"/>
      <c r="E42" s="99"/>
      <c r="F42" s="99"/>
      <c r="G42" s="103" t="s">
        <v>250</v>
      </c>
      <c r="H42" s="91">
        <f>H43</f>
        <v>0</v>
      </c>
      <c r="I42" s="91">
        <f>I43</f>
        <v>0</v>
      </c>
      <c r="J42" s="92">
        <f t="shared" si="0"/>
        <v>0</v>
      </c>
      <c r="K42" s="93" t="e">
        <f t="shared" si="1"/>
        <v>#DIV/0!</v>
      </c>
      <c r="L42" s="91">
        <f>L43</f>
        <v>0</v>
      </c>
      <c r="M42" s="91">
        <f>M43</f>
        <v>0</v>
      </c>
      <c r="N42" s="91">
        <f>N43</f>
        <v>0</v>
      </c>
      <c r="O42" s="91">
        <f>O43</f>
        <v>0</v>
      </c>
      <c r="P42" s="95">
        <f t="shared" si="2"/>
        <v>0</v>
      </c>
      <c r="Q42" s="93" t="e">
        <f t="shared" si="3"/>
        <v>#DIV/0!</v>
      </c>
      <c r="R42" s="43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  <c r="BX42" s="8"/>
      <c r="BY42" s="8"/>
      <c r="BZ42" s="8"/>
      <c r="CA42" s="8"/>
      <c r="CB42" s="8"/>
      <c r="CC42" s="8"/>
      <c r="CD42" s="8"/>
      <c r="CE42" s="8"/>
      <c r="CF42" s="8"/>
      <c r="CG42" s="8"/>
      <c r="CH42" s="8"/>
      <c r="CI42" s="8"/>
      <c r="CJ42" s="8"/>
      <c r="CK42" s="8"/>
      <c r="CL42" s="8"/>
      <c r="CM42" s="8"/>
      <c r="CN42" s="8"/>
      <c r="CO42" s="8"/>
      <c r="CP42" s="8"/>
      <c r="CQ42" s="8"/>
      <c r="CR42" s="8"/>
      <c r="CS42" s="8"/>
      <c r="CT42" s="8"/>
      <c r="CU42" s="8"/>
      <c r="CV42" s="8"/>
      <c r="CW42" s="8"/>
      <c r="CX42" s="8"/>
      <c r="CY42" s="8"/>
      <c r="CZ42" s="8"/>
      <c r="DA42" s="8"/>
      <c r="DB42" s="8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</row>
    <row r="43" spans="1:154" ht="40.5" x14ac:dyDescent="0.2">
      <c r="A43" s="88"/>
      <c r="B43" s="99"/>
      <c r="C43" s="99" t="s">
        <v>388</v>
      </c>
      <c r="D43" s="99"/>
      <c r="E43" s="99"/>
      <c r="F43" s="99"/>
      <c r="G43" s="103" t="s">
        <v>257</v>
      </c>
      <c r="H43" s="91"/>
      <c r="I43" s="91"/>
      <c r="J43" s="92">
        <f t="shared" si="0"/>
        <v>0</v>
      </c>
      <c r="K43" s="93" t="e">
        <f t="shared" si="1"/>
        <v>#DIV/0!</v>
      </c>
      <c r="L43" s="91"/>
      <c r="M43" s="91"/>
      <c r="N43" s="91"/>
      <c r="O43" s="97">
        <f t="shared" ref="O43:O51" si="8">+M43+N43</f>
        <v>0</v>
      </c>
      <c r="P43" s="95">
        <f t="shared" si="2"/>
        <v>0</v>
      </c>
      <c r="Q43" s="93" t="e">
        <f t="shared" si="3"/>
        <v>#DIV/0!</v>
      </c>
      <c r="R43" s="43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  <c r="BX43" s="8"/>
      <c r="BY43" s="8"/>
      <c r="BZ43" s="8"/>
      <c r="CA43" s="8"/>
      <c r="CB43" s="8"/>
      <c r="CC43" s="8"/>
      <c r="CD43" s="8"/>
      <c r="CE43" s="8"/>
      <c r="CF43" s="8"/>
      <c r="CG43" s="8"/>
      <c r="CH43" s="8"/>
      <c r="CI43" s="8"/>
      <c r="CJ43" s="8"/>
      <c r="CK43" s="8"/>
      <c r="CL43" s="8"/>
      <c r="CM43" s="8"/>
      <c r="CN43" s="8"/>
      <c r="CO43" s="8"/>
      <c r="CP43" s="8"/>
      <c r="CQ43" s="8"/>
      <c r="CR43" s="8"/>
      <c r="CS43" s="8"/>
      <c r="CT43" s="8"/>
      <c r="CU43" s="8"/>
      <c r="CV43" s="8"/>
      <c r="CW43" s="8"/>
      <c r="CX43" s="8"/>
      <c r="CY43" s="8"/>
      <c r="CZ43" s="8"/>
      <c r="DA43" s="8"/>
      <c r="DB43" s="8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</row>
    <row r="44" spans="1:154" ht="20.25" x14ac:dyDescent="0.2">
      <c r="A44" s="88"/>
      <c r="B44" s="99" t="s">
        <v>393</v>
      </c>
      <c r="C44" s="99"/>
      <c r="D44" s="99"/>
      <c r="E44" s="99"/>
      <c r="F44" s="99"/>
      <c r="G44" s="103" t="s">
        <v>251</v>
      </c>
      <c r="H44" s="91">
        <f>H45+H46</f>
        <v>0</v>
      </c>
      <c r="I44" s="91">
        <f>I45+I46</f>
        <v>0</v>
      </c>
      <c r="J44" s="92">
        <f t="shared" si="0"/>
        <v>0</v>
      </c>
      <c r="K44" s="93" t="e">
        <f t="shared" si="1"/>
        <v>#DIV/0!</v>
      </c>
      <c r="L44" s="91">
        <f>L45+L46</f>
        <v>0</v>
      </c>
      <c r="M44" s="91">
        <f>M45+M46</f>
        <v>0</v>
      </c>
      <c r="N44" s="91">
        <f>N45+N46</f>
        <v>0</v>
      </c>
      <c r="O44" s="91">
        <f>O45+O46</f>
        <v>0</v>
      </c>
      <c r="P44" s="95">
        <f t="shared" si="2"/>
        <v>0</v>
      </c>
      <c r="Q44" s="93" t="e">
        <f t="shared" si="3"/>
        <v>#DIV/0!</v>
      </c>
      <c r="R44" s="43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</row>
    <row r="45" spans="1:154" ht="40.5" x14ac:dyDescent="0.2">
      <c r="A45" s="88"/>
      <c r="B45" s="99"/>
      <c r="C45" s="99" t="s">
        <v>389</v>
      </c>
      <c r="D45" s="99"/>
      <c r="E45" s="99"/>
      <c r="F45" s="99"/>
      <c r="G45" s="103" t="s">
        <v>257</v>
      </c>
      <c r="H45" s="91"/>
      <c r="I45" s="91"/>
      <c r="J45" s="92">
        <f t="shared" si="0"/>
        <v>0</v>
      </c>
      <c r="K45" s="93" t="e">
        <f t="shared" si="1"/>
        <v>#DIV/0!</v>
      </c>
      <c r="L45" s="91"/>
      <c r="M45" s="91"/>
      <c r="N45" s="91"/>
      <c r="O45" s="97">
        <f t="shared" si="8"/>
        <v>0</v>
      </c>
      <c r="P45" s="95">
        <f t="shared" si="2"/>
        <v>0</v>
      </c>
      <c r="Q45" s="93" t="e">
        <f t="shared" si="3"/>
        <v>#DIV/0!</v>
      </c>
      <c r="R45" s="43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</row>
    <row r="46" spans="1:154" ht="40.5" x14ac:dyDescent="0.2">
      <c r="A46" s="88"/>
      <c r="B46" s="99"/>
      <c r="C46" s="99" t="s">
        <v>390</v>
      </c>
      <c r="D46" s="99"/>
      <c r="E46" s="99"/>
      <c r="F46" s="99"/>
      <c r="G46" s="103" t="s">
        <v>258</v>
      </c>
      <c r="H46" s="91"/>
      <c r="I46" s="91"/>
      <c r="J46" s="92">
        <f t="shared" si="0"/>
        <v>0</v>
      </c>
      <c r="K46" s="93" t="e">
        <f t="shared" si="1"/>
        <v>#DIV/0!</v>
      </c>
      <c r="L46" s="91"/>
      <c r="M46" s="91"/>
      <c r="N46" s="91"/>
      <c r="O46" s="97">
        <f t="shared" si="8"/>
        <v>0</v>
      </c>
      <c r="P46" s="95">
        <f t="shared" si="2"/>
        <v>0</v>
      </c>
      <c r="Q46" s="93" t="e">
        <f t="shared" si="3"/>
        <v>#DIV/0!</v>
      </c>
      <c r="R46" s="43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</row>
    <row r="47" spans="1:154" ht="20.25" x14ac:dyDescent="0.2">
      <c r="A47" s="100"/>
      <c r="B47" s="99" t="s">
        <v>394</v>
      </c>
      <c r="C47" s="99"/>
      <c r="D47" s="99"/>
      <c r="E47" s="99"/>
      <c r="F47" s="99"/>
      <c r="G47" s="103" t="s">
        <v>259</v>
      </c>
      <c r="H47" s="91"/>
      <c r="I47" s="91"/>
      <c r="J47" s="92">
        <f t="shared" si="0"/>
        <v>0</v>
      </c>
      <c r="K47" s="93" t="e">
        <f t="shared" si="1"/>
        <v>#DIV/0!</v>
      </c>
      <c r="L47" s="91"/>
      <c r="M47" s="91"/>
      <c r="N47" s="91"/>
      <c r="O47" s="97">
        <f t="shared" si="8"/>
        <v>0</v>
      </c>
      <c r="P47" s="95">
        <f t="shared" si="2"/>
        <v>0</v>
      </c>
      <c r="Q47" s="93" t="e">
        <f t="shared" si="3"/>
        <v>#DIV/0!</v>
      </c>
      <c r="R47" s="43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</row>
    <row r="48" spans="1:154" ht="40.5" x14ac:dyDescent="0.2">
      <c r="A48" s="100"/>
      <c r="B48" s="99" t="s">
        <v>412</v>
      </c>
      <c r="C48" s="99"/>
      <c r="D48" s="99"/>
      <c r="E48" s="99"/>
      <c r="F48" s="99"/>
      <c r="G48" s="103" t="s">
        <v>413</v>
      </c>
      <c r="H48" s="91">
        <f>H49+H50+H51</f>
        <v>0</v>
      </c>
      <c r="I48" s="91">
        <f>I49+I50+I51</f>
        <v>0</v>
      </c>
      <c r="J48" s="92">
        <f t="shared" si="0"/>
        <v>0</v>
      </c>
      <c r="K48" s="93" t="e">
        <f t="shared" si="1"/>
        <v>#DIV/0!</v>
      </c>
      <c r="L48" s="91">
        <f>L49+L50+L51</f>
        <v>0</v>
      </c>
      <c r="M48" s="91">
        <f t="shared" ref="M48:O48" si="9">M49+M50+M51</f>
        <v>0</v>
      </c>
      <c r="N48" s="91">
        <f t="shared" si="9"/>
        <v>0</v>
      </c>
      <c r="O48" s="91">
        <f t="shared" si="9"/>
        <v>0</v>
      </c>
      <c r="P48" s="95">
        <f t="shared" si="2"/>
        <v>0</v>
      </c>
      <c r="Q48" s="93" t="e">
        <f t="shared" si="3"/>
        <v>#DIV/0!</v>
      </c>
      <c r="R48" s="43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</row>
    <row r="49" spans="1:154" ht="40.5" x14ac:dyDescent="0.2">
      <c r="A49" s="100"/>
      <c r="B49" s="99"/>
      <c r="C49" s="99" t="s">
        <v>414</v>
      </c>
      <c r="D49" s="99"/>
      <c r="E49" s="99"/>
      <c r="F49" s="99"/>
      <c r="G49" s="103" t="s">
        <v>417</v>
      </c>
      <c r="H49" s="91"/>
      <c r="I49" s="91"/>
      <c r="J49" s="92">
        <f t="shared" si="0"/>
        <v>0</v>
      </c>
      <c r="K49" s="93" t="e">
        <f t="shared" si="1"/>
        <v>#DIV/0!</v>
      </c>
      <c r="L49" s="91"/>
      <c r="M49" s="91"/>
      <c r="N49" s="91"/>
      <c r="O49" s="97">
        <f t="shared" si="8"/>
        <v>0</v>
      </c>
      <c r="P49" s="95">
        <f t="shared" si="2"/>
        <v>0</v>
      </c>
      <c r="Q49" s="93" t="e">
        <f t="shared" si="3"/>
        <v>#DIV/0!</v>
      </c>
      <c r="R49" s="43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</row>
    <row r="50" spans="1:154" ht="40.5" x14ac:dyDescent="0.2">
      <c r="A50" s="100"/>
      <c r="B50" s="99"/>
      <c r="C50" s="99" t="s">
        <v>415</v>
      </c>
      <c r="D50" s="99"/>
      <c r="E50" s="99"/>
      <c r="F50" s="99"/>
      <c r="G50" s="103" t="s">
        <v>418</v>
      </c>
      <c r="H50" s="91"/>
      <c r="I50" s="91"/>
      <c r="J50" s="92">
        <f t="shared" si="0"/>
        <v>0</v>
      </c>
      <c r="K50" s="93" t="e">
        <f t="shared" si="1"/>
        <v>#DIV/0!</v>
      </c>
      <c r="L50" s="91"/>
      <c r="M50" s="91"/>
      <c r="N50" s="91"/>
      <c r="O50" s="97">
        <f t="shared" si="8"/>
        <v>0</v>
      </c>
      <c r="P50" s="95">
        <f t="shared" si="2"/>
        <v>0</v>
      </c>
      <c r="Q50" s="93" t="e">
        <f t="shared" si="3"/>
        <v>#DIV/0!</v>
      </c>
      <c r="R50" s="43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</row>
    <row r="51" spans="1:154" ht="20.25" x14ac:dyDescent="0.2">
      <c r="A51" s="100"/>
      <c r="B51" s="99"/>
      <c r="C51" s="99" t="s">
        <v>416</v>
      </c>
      <c r="D51" s="99"/>
      <c r="E51" s="99"/>
      <c r="F51" s="99"/>
      <c r="G51" s="103" t="s">
        <v>419</v>
      </c>
      <c r="H51" s="91"/>
      <c r="I51" s="91"/>
      <c r="J51" s="92">
        <f t="shared" si="0"/>
        <v>0</v>
      </c>
      <c r="K51" s="93" t="e">
        <f t="shared" si="1"/>
        <v>#DIV/0!</v>
      </c>
      <c r="L51" s="91"/>
      <c r="M51" s="91"/>
      <c r="N51" s="91"/>
      <c r="O51" s="97">
        <f t="shared" si="8"/>
        <v>0</v>
      </c>
      <c r="P51" s="95">
        <f t="shared" si="2"/>
        <v>0</v>
      </c>
      <c r="Q51" s="93" t="e">
        <f t="shared" si="3"/>
        <v>#DIV/0!</v>
      </c>
      <c r="R51" s="43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8"/>
      <c r="AT51" s="8"/>
      <c r="AU51" s="8"/>
      <c r="AV51" s="8"/>
      <c r="AW51" s="8"/>
      <c r="AX51" s="8"/>
      <c r="AY51" s="8"/>
      <c r="AZ51" s="8"/>
      <c r="BA51" s="8"/>
      <c r="BB51" s="8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  <c r="BX51" s="8"/>
      <c r="BY51" s="8"/>
      <c r="BZ51" s="8"/>
      <c r="CA51" s="8"/>
      <c r="CB51" s="8"/>
      <c r="CC51" s="8"/>
      <c r="CD51" s="8"/>
      <c r="CE51" s="8"/>
      <c r="CF51" s="8"/>
      <c r="CG51" s="8"/>
      <c r="CH51" s="8"/>
      <c r="CI51" s="8"/>
      <c r="CJ51" s="8"/>
      <c r="CK51" s="8"/>
      <c r="CL51" s="8"/>
      <c r="CM51" s="8"/>
      <c r="CN51" s="8"/>
      <c r="CO51" s="8"/>
      <c r="CP51" s="8"/>
      <c r="CQ51" s="8"/>
      <c r="CR51" s="8"/>
      <c r="CS51" s="8"/>
      <c r="CT51" s="8"/>
      <c r="CU51" s="8"/>
      <c r="CV51" s="8"/>
      <c r="CW51" s="8"/>
      <c r="CX51" s="8"/>
      <c r="CY51" s="8"/>
      <c r="CZ51" s="8"/>
      <c r="DA51" s="8"/>
      <c r="DB51" s="8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</row>
    <row r="52" spans="1:154" s="18" customFormat="1" ht="20.25" x14ac:dyDescent="0.25">
      <c r="A52" s="88">
        <v>4600</v>
      </c>
      <c r="B52" s="89"/>
      <c r="C52" s="89"/>
      <c r="D52" s="89"/>
      <c r="E52" s="89"/>
      <c r="F52" s="89"/>
      <c r="G52" s="101" t="s">
        <v>247</v>
      </c>
      <c r="H52" s="91">
        <f>H53</f>
        <v>0</v>
      </c>
      <c r="I52" s="91">
        <f>I53</f>
        <v>0</v>
      </c>
      <c r="J52" s="92">
        <f t="shared" si="0"/>
        <v>0</v>
      </c>
      <c r="K52" s="93" t="e">
        <f t="shared" si="1"/>
        <v>#DIV/0!</v>
      </c>
      <c r="L52" s="91">
        <f>L53</f>
        <v>0</v>
      </c>
      <c r="M52" s="91">
        <f>M53</f>
        <v>0</v>
      </c>
      <c r="N52" s="91">
        <f>N53</f>
        <v>0</v>
      </c>
      <c r="O52" s="91">
        <f>O53</f>
        <v>0</v>
      </c>
      <c r="P52" s="95">
        <f t="shared" si="2"/>
        <v>0</v>
      </c>
      <c r="Q52" s="93" t="e">
        <f t="shared" si="3"/>
        <v>#DIV/0!</v>
      </c>
      <c r="R52" s="43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</row>
    <row r="53" spans="1:154" s="18" customFormat="1" ht="60.75" x14ac:dyDescent="0.25">
      <c r="A53" s="88"/>
      <c r="B53" s="99" t="s">
        <v>395</v>
      </c>
      <c r="C53" s="89"/>
      <c r="D53" s="89"/>
      <c r="E53" s="89"/>
      <c r="F53" s="89"/>
      <c r="G53" s="103" t="s">
        <v>248</v>
      </c>
      <c r="H53" s="91"/>
      <c r="I53" s="91"/>
      <c r="J53" s="92">
        <f t="shared" si="0"/>
        <v>0</v>
      </c>
      <c r="K53" s="93" t="e">
        <f t="shared" si="1"/>
        <v>#DIV/0!</v>
      </c>
      <c r="L53" s="91"/>
      <c r="M53" s="91"/>
      <c r="N53" s="91"/>
      <c r="O53" s="94">
        <f t="shared" ref="O53" si="10">+M53+N53</f>
        <v>0</v>
      </c>
      <c r="P53" s="95">
        <f t="shared" si="2"/>
        <v>0</v>
      </c>
      <c r="Q53" s="93" t="e">
        <f t="shared" si="3"/>
        <v>#DIV/0!</v>
      </c>
      <c r="R53" s="43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  <c r="CE53" s="16"/>
      <c r="CF53" s="16"/>
      <c r="CG53" s="16"/>
      <c r="CH53" s="16"/>
      <c r="CI53" s="16"/>
      <c r="CJ53" s="16"/>
      <c r="CK53" s="16"/>
      <c r="CL53" s="16"/>
      <c r="CM53" s="16"/>
      <c r="CN53" s="16"/>
      <c r="CO53" s="16"/>
      <c r="CP53" s="16"/>
      <c r="CQ53" s="16"/>
      <c r="CR53" s="16"/>
      <c r="CS53" s="16"/>
      <c r="CT53" s="16"/>
      <c r="CU53" s="16"/>
      <c r="CV53" s="16"/>
      <c r="CW53" s="16"/>
      <c r="CX53" s="16"/>
      <c r="CY53" s="16"/>
      <c r="CZ53" s="16"/>
      <c r="DA53" s="16"/>
      <c r="DB53" s="16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</row>
    <row r="54" spans="1:154" s="18" customFormat="1" ht="81" x14ac:dyDescent="0.25">
      <c r="A54" s="88">
        <v>4800</v>
      </c>
      <c r="B54" s="99"/>
      <c r="C54" s="89"/>
      <c r="D54" s="89"/>
      <c r="E54" s="89"/>
      <c r="F54" s="89"/>
      <c r="G54" s="103" t="s">
        <v>253</v>
      </c>
      <c r="H54" s="91">
        <f>H55+H56+H57</f>
        <v>0</v>
      </c>
      <c r="I54" s="91">
        <f>I55+I56+I57</f>
        <v>0</v>
      </c>
      <c r="J54" s="92">
        <f t="shared" si="0"/>
        <v>0</v>
      </c>
      <c r="K54" s="93" t="e">
        <f t="shared" si="1"/>
        <v>#DIV/0!</v>
      </c>
      <c r="L54" s="91">
        <f>L55+L56+L57</f>
        <v>0</v>
      </c>
      <c r="M54" s="91">
        <f>M55+M56+M57</f>
        <v>0</v>
      </c>
      <c r="N54" s="91">
        <f>N55+N56+N57</f>
        <v>0</v>
      </c>
      <c r="O54" s="91">
        <f>O55+O56+O57</f>
        <v>0</v>
      </c>
      <c r="P54" s="95">
        <f t="shared" si="2"/>
        <v>0</v>
      </c>
      <c r="Q54" s="93" t="e">
        <f t="shared" si="3"/>
        <v>#DIV/0!</v>
      </c>
      <c r="R54" s="43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  <c r="BF54" s="16"/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  <c r="CS54" s="16"/>
      <c r="CT54" s="16"/>
      <c r="CU54" s="16"/>
      <c r="CV54" s="16"/>
      <c r="CW54" s="16"/>
      <c r="CX54" s="16"/>
      <c r="CY54" s="16"/>
      <c r="CZ54" s="16"/>
      <c r="DA54" s="16"/>
      <c r="DB54" s="16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</row>
    <row r="55" spans="1:154" ht="40.5" x14ac:dyDescent="0.2">
      <c r="A55" s="100"/>
      <c r="B55" s="96" t="s">
        <v>396</v>
      </c>
      <c r="C55" s="99"/>
      <c r="D55" s="99"/>
      <c r="E55" s="99"/>
      <c r="F55" s="99"/>
      <c r="G55" s="103" t="s">
        <v>250</v>
      </c>
      <c r="H55" s="91">
        <v>0</v>
      </c>
      <c r="I55" s="91">
        <v>0</v>
      </c>
      <c r="J55" s="92">
        <f t="shared" si="0"/>
        <v>0</v>
      </c>
      <c r="K55" s="93" t="e">
        <f t="shared" si="1"/>
        <v>#DIV/0!</v>
      </c>
      <c r="L55" s="91">
        <v>0</v>
      </c>
      <c r="M55" s="91">
        <v>0</v>
      </c>
      <c r="N55" s="91">
        <v>0</v>
      </c>
      <c r="O55" s="97">
        <f t="shared" ref="O55:O59" si="11">+M55+N55</f>
        <v>0</v>
      </c>
      <c r="P55" s="95">
        <f t="shared" si="2"/>
        <v>0</v>
      </c>
      <c r="Q55" s="93" t="e">
        <f t="shared" si="3"/>
        <v>#DIV/0!</v>
      </c>
      <c r="R55" s="43"/>
      <c r="S55" s="14"/>
      <c r="T55" s="3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8"/>
      <c r="AT55" s="8"/>
      <c r="AU55" s="8"/>
      <c r="AV55" s="8"/>
      <c r="AW55" s="8"/>
      <c r="AX55" s="8"/>
      <c r="AY55" s="8"/>
      <c r="AZ55" s="8"/>
      <c r="BA55" s="8"/>
      <c r="BB55" s="8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  <c r="BX55" s="8"/>
      <c r="BY55" s="8"/>
      <c r="BZ55" s="8"/>
      <c r="CA55" s="8"/>
      <c r="CB55" s="8"/>
      <c r="CC55" s="8"/>
      <c r="CD55" s="8"/>
      <c r="CE55" s="8"/>
      <c r="CF55" s="8"/>
      <c r="CG55" s="8"/>
      <c r="CH55" s="8"/>
      <c r="CI55" s="8"/>
      <c r="CJ55" s="8"/>
      <c r="CK55" s="8"/>
      <c r="CL55" s="8"/>
      <c r="CM55" s="8"/>
      <c r="CN55" s="8"/>
      <c r="CO55" s="8"/>
      <c r="CP55" s="8"/>
      <c r="CQ55" s="8"/>
      <c r="CR55" s="8"/>
      <c r="CS55" s="8"/>
      <c r="CT55" s="8"/>
      <c r="CU55" s="8"/>
      <c r="CV55" s="8"/>
      <c r="CW55" s="8"/>
      <c r="CX55" s="8"/>
      <c r="CY55" s="8"/>
      <c r="CZ55" s="8"/>
      <c r="DA55" s="8"/>
      <c r="DB55" s="8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</row>
    <row r="56" spans="1:154" ht="20.25" x14ac:dyDescent="0.2">
      <c r="A56" s="100"/>
      <c r="B56" s="96" t="s">
        <v>397</v>
      </c>
      <c r="C56" s="99"/>
      <c r="D56" s="99"/>
      <c r="E56" s="99"/>
      <c r="F56" s="99"/>
      <c r="G56" s="103" t="s">
        <v>251</v>
      </c>
      <c r="H56" s="91">
        <v>0</v>
      </c>
      <c r="I56" s="91">
        <v>0</v>
      </c>
      <c r="J56" s="92">
        <f t="shared" si="0"/>
        <v>0</v>
      </c>
      <c r="K56" s="93" t="e">
        <f t="shared" si="1"/>
        <v>#DIV/0!</v>
      </c>
      <c r="L56" s="91">
        <v>0</v>
      </c>
      <c r="M56" s="91">
        <v>0</v>
      </c>
      <c r="N56" s="91">
        <v>0</v>
      </c>
      <c r="O56" s="97">
        <f t="shared" si="11"/>
        <v>0</v>
      </c>
      <c r="P56" s="95">
        <f t="shared" si="2"/>
        <v>0</v>
      </c>
      <c r="Q56" s="93" t="e">
        <f t="shared" si="3"/>
        <v>#DIV/0!</v>
      </c>
      <c r="R56" s="43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8"/>
      <c r="AT56" s="8"/>
      <c r="AU56" s="8"/>
      <c r="AV56" s="8"/>
      <c r="AW56" s="8"/>
      <c r="AX56" s="8"/>
      <c r="AY56" s="8"/>
      <c r="AZ56" s="8"/>
      <c r="BA56" s="8"/>
      <c r="BB56" s="8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  <c r="BX56" s="8"/>
      <c r="BY56" s="8"/>
      <c r="BZ56" s="8"/>
      <c r="CA56" s="8"/>
      <c r="CB56" s="8"/>
      <c r="CC56" s="8"/>
      <c r="CD56" s="8"/>
      <c r="CE56" s="8"/>
      <c r="CF56" s="8"/>
      <c r="CG56" s="8"/>
      <c r="CH56" s="8"/>
      <c r="CI56" s="8"/>
      <c r="CJ56" s="8"/>
      <c r="CK56" s="8"/>
      <c r="CL56" s="8"/>
      <c r="CM56" s="8"/>
      <c r="CN56" s="8"/>
      <c r="CO56" s="8"/>
      <c r="CP56" s="8"/>
      <c r="CQ56" s="8"/>
      <c r="CR56" s="8"/>
      <c r="CS56" s="8"/>
      <c r="CT56" s="8"/>
      <c r="CU56" s="8"/>
      <c r="CV56" s="8"/>
      <c r="CW56" s="8"/>
      <c r="CX56" s="8"/>
      <c r="CY56" s="8"/>
      <c r="CZ56" s="8"/>
      <c r="DA56" s="8"/>
      <c r="DB56" s="8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</row>
    <row r="57" spans="1:154" ht="20.25" x14ac:dyDescent="0.2">
      <c r="A57" s="100"/>
      <c r="B57" s="96" t="s">
        <v>398</v>
      </c>
      <c r="C57" s="99"/>
      <c r="D57" s="99"/>
      <c r="E57" s="99"/>
      <c r="F57" s="99"/>
      <c r="G57" s="103" t="s">
        <v>252</v>
      </c>
      <c r="H57" s="91">
        <v>0</v>
      </c>
      <c r="I57" s="91">
        <v>0</v>
      </c>
      <c r="J57" s="92">
        <f t="shared" si="0"/>
        <v>0</v>
      </c>
      <c r="K57" s="93" t="e">
        <f t="shared" si="1"/>
        <v>#DIV/0!</v>
      </c>
      <c r="L57" s="91">
        <v>0</v>
      </c>
      <c r="M57" s="91">
        <v>0</v>
      </c>
      <c r="N57" s="91">
        <v>0</v>
      </c>
      <c r="O57" s="97">
        <f t="shared" si="11"/>
        <v>0</v>
      </c>
      <c r="P57" s="95">
        <f t="shared" si="2"/>
        <v>0</v>
      </c>
      <c r="Q57" s="93" t="e">
        <f t="shared" si="3"/>
        <v>#DIV/0!</v>
      </c>
      <c r="R57" s="43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8"/>
      <c r="AT57" s="8"/>
      <c r="AU57" s="8"/>
      <c r="AV57" s="8"/>
      <c r="AW57" s="8"/>
      <c r="AX57" s="8"/>
      <c r="AY57" s="8"/>
      <c r="AZ57" s="8"/>
      <c r="BA57" s="8"/>
      <c r="BB57" s="8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  <c r="BX57" s="8"/>
      <c r="BY57" s="8"/>
      <c r="BZ57" s="8"/>
      <c r="CA57" s="8"/>
      <c r="CB57" s="8"/>
      <c r="CC57" s="8"/>
      <c r="CD57" s="8"/>
      <c r="CE57" s="8"/>
      <c r="CF57" s="8"/>
      <c r="CG57" s="8"/>
      <c r="CH57" s="8"/>
      <c r="CI57" s="8"/>
      <c r="CJ57" s="8"/>
      <c r="CK57" s="8"/>
      <c r="CL57" s="8"/>
      <c r="CM57" s="8"/>
      <c r="CN57" s="8"/>
      <c r="CO57" s="8"/>
      <c r="CP57" s="8"/>
      <c r="CQ57" s="8"/>
      <c r="CR57" s="8"/>
      <c r="CS57" s="8"/>
      <c r="CT57" s="8"/>
      <c r="CU57" s="8"/>
      <c r="CV57" s="8"/>
      <c r="CW57" s="8"/>
      <c r="CX57" s="8"/>
      <c r="CY57" s="8"/>
      <c r="CZ57" s="8"/>
      <c r="DA57" s="8"/>
      <c r="DB57" s="8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</row>
    <row r="58" spans="1:154" ht="40.5" x14ac:dyDescent="0.2">
      <c r="A58" s="88">
        <v>4900</v>
      </c>
      <c r="B58" s="96"/>
      <c r="C58" s="99"/>
      <c r="D58" s="99"/>
      <c r="E58" s="99"/>
      <c r="F58" s="99"/>
      <c r="G58" s="103" t="s">
        <v>254</v>
      </c>
      <c r="H58" s="91">
        <f>H59</f>
        <v>0</v>
      </c>
      <c r="I58" s="91">
        <f>I59</f>
        <v>0</v>
      </c>
      <c r="J58" s="92">
        <f t="shared" si="0"/>
        <v>0</v>
      </c>
      <c r="K58" s="93" t="e">
        <f t="shared" si="1"/>
        <v>#DIV/0!</v>
      </c>
      <c r="L58" s="91">
        <f>L59</f>
        <v>0</v>
      </c>
      <c r="M58" s="91">
        <f>M59</f>
        <v>0</v>
      </c>
      <c r="N58" s="91">
        <f>N59</f>
        <v>0</v>
      </c>
      <c r="O58" s="91">
        <f>O59</f>
        <v>0</v>
      </c>
      <c r="P58" s="95">
        <f t="shared" si="2"/>
        <v>0</v>
      </c>
      <c r="Q58" s="93" t="e">
        <f t="shared" si="3"/>
        <v>#DIV/0!</v>
      </c>
      <c r="R58" s="43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8"/>
      <c r="AT58" s="8"/>
      <c r="AU58" s="8"/>
      <c r="AV58" s="8"/>
      <c r="AW58" s="8"/>
      <c r="AX58" s="8"/>
      <c r="AY58" s="8"/>
      <c r="AZ58" s="8"/>
      <c r="BA58" s="8"/>
      <c r="BB58" s="8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  <c r="BX58" s="8"/>
      <c r="BY58" s="8"/>
      <c r="BZ58" s="8"/>
      <c r="CA58" s="8"/>
      <c r="CB58" s="8"/>
      <c r="CC58" s="8"/>
      <c r="CD58" s="8"/>
      <c r="CE58" s="8"/>
      <c r="CF58" s="8"/>
      <c r="CG58" s="8"/>
      <c r="CH58" s="8"/>
      <c r="CI58" s="8"/>
      <c r="CJ58" s="8"/>
      <c r="CK58" s="8"/>
      <c r="CL58" s="8"/>
      <c r="CM58" s="8"/>
      <c r="CN58" s="8"/>
      <c r="CO58" s="8"/>
      <c r="CP58" s="8"/>
      <c r="CQ58" s="8"/>
      <c r="CR58" s="8"/>
      <c r="CS58" s="8"/>
      <c r="CT58" s="8"/>
      <c r="CU58" s="8"/>
      <c r="CV58" s="8"/>
      <c r="CW58" s="8"/>
      <c r="CX58" s="8"/>
      <c r="CY58" s="8"/>
      <c r="CZ58" s="8"/>
      <c r="DA58" s="8"/>
      <c r="DB58" s="8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</row>
    <row r="59" spans="1:154" ht="20.25" x14ac:dyDescent="0.2">
      <c r="A59" s="100"/>
      <c r="B59" s="96" t="s">
        <v>399</v>
      </c>
      <c r="C59" s="99"/>
      <c r="D59" s="99"/>
      <c r="E59" s="99"/>
      <c r="F59" s="99"/>
      <c r="G59" s="103" t="s">
        <v>255</v>
      </c>
      <c r="H59" s="91">
        <v>0</v>
      </c>
      <c r="I59" s="91">
        <v>0</v>
      </c>
      <c r="J59" s="92">
        <f t="shared" si="0"/>
        <v>0</v>
      </c>
      <c r="K59" s="93" t="e">
        <f t="shared" si="1"/>
        <v>#DIV/0!</v>
      </c>
      <c r="L59" s="91">
        <v>0</v>
      </c>
      <c r="M59" s="91">
        <v>0</v>
      </c>
      <c r="N59" s="91">
        <v>0</v>
      </c>
      <c r="O59" s="97">
        <f t="shared" si="11"/>
        <v>0</v>
      </c>
      <c r="P59" s="95">
        <f t="shared" si="2"/>
        <v>0</v>
      </c>
      <c r="Q59" s="93" t="e">
        <f t="shared" si="3"/>
        <v>#DIV/0!</v>
      </c>
      <c r="R59" s="43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8"/>
      <c r="AT59" s="8"/>
      <c r="AU59" s="8"/>
      <c r="AV59" s="8"/>
      <c r="AW59" s="8"/>
      <c r="AX59" s="8"/>
      <c r="AY59" s="8"/>
      <c r="AZ59" s="8"/>
      <c r="BA59" s="8"/>
      <c r="BB59" s="8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  <c r="BX59" s="8"/>
      <c r="BY59" s="8"/>
      <c r="BZ59" s="8"/>
      <c r="CA59" s="8"/>
      <c r="CB59" s="8"/>
      <c r="CC59" s="8"/>
      <c r="CD59" s="8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</row>
    <row r="60" spans="1:154" ht="20.25" x14ac:dyDescent="0.2">
      <c r="A60" s="88"/>
      <c r="B60" s="89"/>
      <c r="C60" s="89"/>
      <c r="D60" s="89"/>
      <c r="E60" s="89"/>
      <c r="F60" s="89"/>
      <c r="G60" s="101" t="s">
        <v>56</v>
      </c>
      <c r="H60" s="91">
        <f>H15+H17+H20+H24+H28+H33+H32+H39+H41+H52+H54+H58</f>
        <v>0</v>
      </c>
      <c r="I60" s="91">
        <f>I15+I17+I20+I24+I28+I33+I32+I39+I41+I52+I54+I58</f>
        <v>3379060.6000000006</v>
      </c>
      <c r="J60" s="92">
        <f t="shared" si="0"/>
        <v>-3379060.6000000006</v>
      </c>
      <c r="K60" s="93" t="e">
        <f t="shared" si="1"/>
        <v>#DIV/0!</v>
      </c>
      <c r="L60" s="91">
        <f>L15+L17+L20+L24+L28+L33+L32+L39+L41+L52+L54+L58</f>
        <v>0</v>
      </c>
      <c r="M60" s="91">
        <f>M15+M17+M20+M24+M28+M33+M32+M39+M41+M52+M54+M58</f>
        <v>2223905.9300000002</v>
      </c>
      <c r="N60" s="91">
        <f>N15+N17+N20+N24+N28+N33+N32+N39+N41+N52+N54+N58</f>
        <v>1155154.6700000002</v>
      </c>
      <c r="O60" s="91">
        <f>O15+O17+O20+O24+O28+O33+O32+O39+O41+O52+O54+O58</f>
        <v>3379060.6000000006</v>
      </c>
      <c r="P60" s="95">
        <f t="shared" si="2"/>
        <v>-3379060.6000000006</v>
      </c>
      <c r="Q60" s="93" t="e">
        <f t="shared" si="3"/>
        <v>#DIV/0!</v>
      </c>
      <c r="R60" s="43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8"/>
      <c r="AT60" s="8"/>
      <c r="AU60" s="8"/>
      <c r="AV60" s="8"/>
      <c r="AW60" s="8"/>
      <c r="AX60" s="8"/>
      <c r="AY60" s="8"/>
      <c r="AZ60" s="8"/>
      <c r="BA60" s="8"/>
      <c r="BB60" s="8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  <c r="BX60" s="8"/>
      <c r="BY60" s="8"/>
      <c r="BZ60" s="8"/>
      <c r="CA60" s="8"/>
      <c r="CB60" s="8"/>
      <c r="CC60" s="8"/>
      <c r="CD60" s="8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</row>
    <row r="61" spans="1:154" ht="40.5" x14ac:dyDescent="0.2">
      <c r="A61" s="88"/>
      <c r="B61" s="89"/>
      <c r="C61" s="89"/>
      <c r="D61" s="89"/>
      <c r="E61" s="89"/>
      <c r="F61" s="89"/>
      <c r="G61" s="101" t="s">
        <v>261</v>
      </c>
      <c r="H61" s="91">
        <f>+H16+H18+H29+H40</f>
        <v>0</v>
      </c>
      <c r="I61" s="91">
        <f>+I16+I18+I29+I40</f>
        <v>2535574.9300000002</v>
      </c>
      <c r="J61" s="92">
        <f t="shared" si="0"/>
        <v>-2535574.9300000002</v>
      </c>
      <c r="K61" s="93" t="e">
        <f t="shared" si="1"/>
        <v>#DIV/0!</v>
      </c>
      <c r="L61" s="91">
        <f>+L16+L18+L29+L40</f>
        <v>0</v>
      </c>
      <c r="M61" s="91">
        <f>+M16+M18+M29+M40</f>
        <v>1690398.05</v>
      </c>
      <c r="N61" s="91">
        <f>+N16+N18+N29+N40</f>
        <v>845176.88</v>
      </c>
      <c r="O61" s="91">
        <f>+O16+O18+O29+O40</f>
        <v>2535574.9300000002</v>
      </c>
      <c r="P61" s="95">
        <f t="shared" si="2"/>
        <v>-2535574.9300000002</v>
      </c>
      <c r="Q61" s="93" t="e">
        <f t="shared" si="3"/>
        <v>#DIV/0!</v>
      </c>
      <c r="R61" s="43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8"/>
      <c r="AT61" s="8"/>
      <c r="AU61" s="8"/>
      <c r="AV61" s="8"/>
      <c r="AW61" s="8"/>
      <c r="AX61" s="8"/>
      <c r="AY61" s="8"/>
      <c r="AZ61" s="8"/>
      <c r="BA61" s="8"/>
      <c r="BB61" s="8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  <c r="BX61" s="8"/>
      <c r="BY61" s="8"/>
      <c r="BZ61" s="8"/>
      <c r="CA61" s="8"/>
      <c r="CB61" s="8"/>
      <c r="CC61" s="8"/>
      <c r="CD61" s="8"/>
      <c r="CE61" s="8"/>
      <c r="CF61" s="8"/>
      <c r="CG61" s="8"/>
      <c r="CH61" s="8"/>
      <c r="CI61" s="8"/>
      <c r="CJ61" s="8"/>
      <c r="CK61" s="8"/>
      <c r="CL61" s="8"/>
      <c r="CM61" s="8"/>
      <c r="CN61" s="8"/>
      <c r="CO61" s="8"/>
      <c r="CP61" s="8"/>
      <c r="CQ61" s="8"/>
      <c r="CR61" s="8"/>
      <c r="CS61" s="8"/>
      <c r="CT61" s="8"/>
      <c r="CU61" s="8"/>
      <c r="CV61" s="8"/>
      <c r="CW61" s="8"/>
      <c r="CX61" s="8"/>
      <c r="CY61" s="8"/>
      <c r="CZ61" s="8"/>
      <c r="DA61" s="8"/>
      <c r="DB61" s="8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</row>
    <row r="62" spans="1:154" ht="20.25" x14ac:dyDescent="0.2">
      <c r="A62" s="100"/>
      <c r="B62" s="104"/>
      <c r="C62" s="89"/>
      <c r="D62" s="89"/>
      <c r="E62" s="89"/>
      <c r="F62" s="89"/>
      <c r="G62" s="105" t="s">
        <v>57</v>
      </c>
      <c r="H62" s="91">
        <f>H63</f>
        <v>0</v>
      </c>
      <c r="I62" s="91">
        <f>I63</f>
        <v>0</v>
      </c>
      <c r="J62" s="92">
        <f t="shared" si="0"/>
        <v>0</v>
      </c>
      <c r="K62" s="93" t="e">
        <f t="shared" si="1"/>
        <v>#DIV/0!</v>
      </c>
      <c r="L62" s="91">
        <f>L63</f>
        <v>0</v>
      </c>
      <c r="M62" s="91">
        <f>M63</f>
        <v>0</v>
      </c>
      <c r="N62" s="91">
        <f>N63</f>
        <v>0</v>
      </c>
      <c r="O62" s="91">
        <f>O63</f>
        <v>0</v>
      </c>
      <c r="P62" s="95">
        <f t="shared" si="2"/>
        <v>0</v>
      </c>
      <c r="Q62" s="93" t="e">
        <f t="shared" si="3"/>
        <v>#DIV/0!</v>
      </c>
      <c r="R62" s="43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</row>
    <row r="63" spans="1:154" ht="60.75" x14ac:dyDescent="0.2">
      <c r="A63" s="88">
        <v>4800</v>
      </c>
      <c r="B63" s="99"/>
      <c r="C63" s="99"/>
      <c r="D63" s="99"/>
      <c r="E63" s="99"/>
      <c r="F63" s="99"/>
      <c r="G63" s="101" t="s">
        <v>58</v>
      </c>
      <c r="H63" s="91">
        <f>H64+H65</f>
        <v>0</v>
      </c>
      <c r="I63" s="91">
        <f>I64+I65</f>
        <v>0</v>
      </c>
      <c r="J63" s="92">
        <f t="shared" si="0"/>
        <v>0</v>
      </c>
      <c r="K63" s="93" t="e">
        <f t="shared" si="1"/>
        <v>#DIV/0!</v>
      </c>
      <c r="L63" s="91">
        <f>L64+L65</f>
        <v>0</v>
      </c>
      <c r="M63" s="91">
        <f>M64+M65</f>
        <v>0</v>
      </c>
      <c r="N63" s="91">
        <f>N64+N65</f>
        <v>0</v>
      </c>
      <c r="O63" s="91">
        <f>O64+O65</f>
        <v>0</v>
      </c>
      <c r="P63" s="95">
        <f t="shared" si="2"/>
        <v>0</v>
      </c>
      <c r="Q63" s="93" t="e">
        <f t="shared" si="3"/>
        <v>#DIV/0!</v>
      </c>
      <c r="R63" s="43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8"/>
      <c r="AT63" s="8"/>
      <c r="AU63" s="8"/>
      <c r="AV63" s="8"/>
      <c r="AW63" s="8"/>
      <c r="AX63" s="8"/>
      <c r="AY63" s="8"/>
      <c r="AZ63" s="8"/>
      <c r="BA63" s="8"/>
      <c r="BB63" s="8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  <c r="BX63" s="8"/>
      <c r="BY63" s="8"/>
      <c r="BZ63" s="8"/>
      <c r="CA63" s="8"/>
      <c r="CB63" s="8"/>
      <c r="CC63" s="8"/>
      <c r="CD63" s="8"/>
      <c r="CE63" s="8"/>
      <c r="CF63" s="8"/>
      <c r="CG63" s="8"/>
      <c r="CH63" s="8"/>
      <c r="CI63" s="8"/>
      <c r="CJ63" s="8"/>
      <c r="CK63" s="8"/>
      <c r="CL63" s="8"/>
      <c r="CM63" s="8"/>
      <c r="CN63" s="8"/>
      <c r="CO63" s="8"/>
      <c r="CP63" s="8"/>
      <c r="CQ63" s="8"/>
      <c r="CR63" s="8"/>
      <c r="CS63" s="8"/>
      <c r="CT63" s="8"/>
      <c r="CU63" s="8"/>
      <c r="CV63" s="8"/>
      <c r="CW63" s="8"/>
      <c r="CX63" s="8"/>
      <c r="CY63" s="8"/>
      <c r="CZ63" s="8"/>
      <c r="DA63" s="8"/>
      <c r="DB63" s="8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</row>
    <row r="64" spans="1:154" ht="40.5" x14ac:dyDescent="0.2">
      <c r="A64" s="88"/>
      <c r="B64" s="99" t="s">
        <v>407</v>
      </c>
      <c r="C64" s="99"/>
      <c r="D64" s="99"/>
      <c r="E64" s="99"/>
      <c r="F64" s="99"/>
      <c r="G64" s="103" t="s">
        <v>408</v>
      </c>
      <c r="H64" s="91"/>
      <c r="I64" s="91"/>
      <c r="J64" s="92">
        <f t="shared" si="0"/>
        <v>0</v>
      </c>
      <c r="K64" s="93"/>
      <c r="L64" s="91"/>
      <c r="M64" s="91"/>
      <c r="N64" s="91"/>
      <c r="O64" s="97">
        <f t="shared" ref="O64:O65" si="12">+M64+N64</f>
        <v>0</v>
      </c>
      <c r="P64" s="95"/>
      <c r="Q64" s="93"/>
      <c r="R64" s="43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8"/>
      <c r="AT64" s="8"/>
      <c r="AU64" s="8"/>
      <c r="AV64" s="8"/>
      <c r="AW64" s="8"/>
      <c r="AX64" s="8"/>
      <c r="AY64" s="8"/>
      <c r="AZ64" s="8"/>
      <c r="BA64" s="8"/>
      <c r="BB64" s="8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  <c r="BX64" s="8"/>
      <c r="BY64" s="8"/>
      <c r="BZ64" s="8"/>
      <c r="CA64" s="8"/>
      <c r="CB64" s="8"/>
      <c r="CC64" s="8"/>
      <c r="CD64" s="8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</row>
    <row r="65" spans="1:154" ht="20.25" x14ac:dyDescent="0.2">
      <c r="A65" s="100"/>
      <c r="B65" s="99" t="s">
        <v>401</v>
      </c>
      <c r="C65" s="99"/>
      <c r="D65" s="99"/>
      <c r="E65" s="99"/>
      <c r="F65" s="99"/>
      <c r="G65" s="106" t="s">
        <v>59</v>
      </c>
      <c r="H65" s="91">
        <v>0</v>
      </c>
      <c r="I65" s="91">
        <v>0</v>
      </c>
      <c r="J65" s="92">
        <f t="shared" si="0"/>
        <v>0</v>
      </c>
      <c r="K65" s="93" t="e">
        <f t="shared" si="1"/>
        <v>#DIV/0!</v>
      </c>
      <c r="L65" s="91">
        <v>0</v>
      </c>
      <c r="M65" s="91">
        <v>0</v>
      </c>
      <c r="N65" s="91">
        <v>0</v>
      </c>
      <c r="O65" s="97">
        <f t="shared" si="12"/>
        <v>0</v>
      </c>
      <c r="P65" s="95">
        <f t="shared" si="2"/>
        <v>0</v>
      </c>
      <c r="Q65" s="93" t="e">
        <f t="shared" si="3"/>
        <v>#DIV/0!</v>
      </c>
      <c r="R65" s="43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8"/>
      <c r="AT65" s="8"/>
      <c r="AU65" s="8"/>
      <c r="AV65" s="8"/>
      <c r="AW65" s="8"/>
      <c r="AX65" s="8"/>
      <c r="AY65" s="8"/>
      <c r="AZ65" s="8"/>
      <c r="BA65" s="8"/>
      <c r="BB65" s="8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  <c r="BX65" s="8"/>
      <c r="BY65" s="8"/>
      <c r="BZ65" s="8"/>
      <c r="CA65" s="8"/>
      <c r="CB65" s="8"/>
      <c r="CC65" s="8"/>
      <c r="CD65" s="8"/>
      <c r="CE65" s="8"/>
      <c r="CF65" s="8"/>
      <c r="CG65" s="8"/>
      <c r="CH65" s="8"/>
      <c r="CI65" s="8"/>
      <c r="CJ65" s="8"/>
      <c r="CK65" s="8"/>
      <c r="CL65" s="8"/>
      <c r="CM65" s="8"/>
      <c r="CN65" s="8"/>
      <c r="CO65" s="8"/>
      <c r="CP65" s="8"/>
      <c r="CQ65" s="8"/>
      <c r="CR65" s="8"/>
      <c r="CS65" s="8"/>
      <c r="CT65" s="8"/>
      <c r="CU65" s="8"/>
      <c r="CV65" s="8"/>
      <c r="CW65" s="8"/>
      <c r="CX65" s="8"/>
      <c r="CY65" s="8"/>
      <c r="CZ65" s="8"/>
      <c r="DA65" s="8"/>
      <c r="DB65" s="8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</row>
    <row r="66" spans="1:154" ht="21" thickBot="1" x14ac:dyDescent="0.25">
      <c r="A66" s="107"/>
      <c r="B66" s="108"/>
      <c r="C66" s="108"/>
      <c r="D66" s="108"/>
      <c r="E66" s="108"/>
      <c r="F66" s="108"/>
      <c r="G66" s="109"/>
      <c r="H66" s="110"/>
      <c r="I66" s="111"/>
      <c r="J66" s="112"/>
      <c r="K66" s="113"/>
      <c r="L66" s="114"/>
      <c r="M66" s="114"/>
      <c r="N66" s="112"/>
      <c r="O66" s="115"/>
      <c r="P66" s="116"/>
      <c r="Q66" s="117"/>
      <c r="R66" s="43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8"/>
      <c r="AT66" s="8"/>
      <c r="AU66" s="8"/>
      <c r="AV66" s="8"/>
      <c r="AW66" s="8"/>
      <c r="AX66" s="8"/>
      <c r="AY66" s="8"/>
      <c r="AZ66" s="8"/>
      <c r="BA66" s="8"/>
      <c r="BB66" s="8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  <c r="BX66" s="8"/>
      <c r="BY66" s="8"/>
      <c r="BZ66" s="8"/>
      <c r="CA66" s="8"/>
      <c r="CB66" s="8"/>
      <c r="CC66" s="8"/>
      <c r="CD66" s="8"/>
      <c r="CE66" s="8"/>
      <c r="CF66" s="8"/>
      <c r="CG66" s="8"/>
      <c r="CH66" s="8"/>
      <c r="CI66" s="8"/>
      <c r="CJ66" s="8"/>
      <c r="CK66" s="8"/>
      <c r="CL66" s="8"/>
      <c r="CM66" s="8"/>
      <c r="CN66" s="8"/>
      <c r="CO66" s="8"/>
      <c r="CP66" s="8"/>
      <c r="CQ66" s="8"/>
      <c r="CR66" s="8"/>
      <c r="CS66" s="8"/>
      <c r="CT66" s="8"/>
      <c r="CU66" s="8"/>
      <c r="CV66" s="8"/>
      <c r="CW66" s="8"/>
      <c r="CX66" s="8"/>
      <c r="CY66" s="8"/>
      <c r="CZ66" s="8"/>
      <c r="DA66" s="8"/>
      <c r="DB66" s="8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</row>
    <row r="67" spans="1:154" ht="20.25" x14ac:dyDescent="0.2">
      <c r="A67" s="222" t="s">
        <v>60</v>
      </c>
      <c r="B67" s="223"/>
      <c r="C67" s="223"/>
      <c r="D67" s="223"/>
      <c r="E67" s="223"/>
      <c r="F67" s="223"/>
      <c r="G67" s="118" t="s">
        <v>61</v>
      </c>
      <c r="H67" s="119">
        <f>+H68+H79+H81</f>
        <v>9613900</v>
      </c>
      <c r="I67" s="119">
        <f>+I68+I79+I81</f>
        <v>9192324.5899999999</v>
      </c>
      <c r="J67" s="119">
        <f t="shared" ref="J67" si="13">+J68+J79+J81</f>
        <v>421575.41000000003</v>
      </c>
      <c r="K67" s="120">
        <f t="shared" ref="K67:K108" si="14">ROUND(I67/H67*100,2)</f>
        <v>95.61</v>
      </c>
      <c r="L67" s="119">
        <f>+L68+L79+L81</f>
        <v>0</v>
      </c>
      <c r="M67" s="119">
        <f>+M68+M79+M81</f>
        <v>5050823.13</v>
      </c>
      <c r="N67" s="119">
        <f>+N68+N79+N81</f>
        <v>4141501.46</v>
      </c>
      <c r="O67" s="119">
        <f>+O68+O79+O81</f>
        <v>9192324.5899999999</v>
      </c>
      <c r="P67" s="119">
        <f>L67-O67</f>
        <v>-9192324.5899999999</v>
      </c>
      <c r="Q67" s="120" t="e">
        <f>ROUND(O67/L67*100,2)</f>
        <v>#DIV/0!</v>
      </c>
      <c r="R67" s="43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</row>
    <row r="68" spans="1:154" ht="20.25" x14ac:dyDescent="0.2">
      <c r="A68" s="88"/>
      <c r="B68" s="89"/>
      <c r="C68" s="89"/>
      <c r="D68" s="104" t="s">
        <v>54</v>
      </c>
      <c r="E68" s="89"/>
      <c r="F68" s="89"/>
      <c r="G68" s="101" t="s">
        <v>62</v>
      </c>
      <c r="H68" s="121">
        <f>+H69+H70+H71+H72+H73+H74+H75+H76+H77+H78</f>
        <v>9613900</v>
      </c>
      <c r="I68" s="121">
        <f>+I69+I70+I71+I72+I73+I74+I75+I76+I77+I78</f>
        <v>9212624.3000000007</v>
      </c>
      <c r="J68" s="121">
        <f t="shared" ref="J68" si="15">+J69+J70+J71+J72+J73+J74+J75+J76+J77+J78</f>
        <v>401275.7</v>
      </c>
      <c r="K68" s="122">
        <f t="shared" si="14"/>
        <v>95.83</v>
      </c>
      <c r="L68" s="121">
        <f>+L69+L70+L71+L72+L73+L74+L75+L76+L77+L78</f>
        <v>0</v>
      </c>
      <c r="M68" s="121">
        <f>+M69+M70+M71+M72+M73+M74+M75+M76+M77+M78</f>
        <v>5068712.13</v>
      </c>
      <c r="N68" s="121">
        <f>+N69+N70+N71+N72+N73+N74+N75+N76+N77+N78</f>
        <v>4143912.17</v>
      </c>
      <c r="O68" s="121">
        <f t="shared" ref="O68" si="16">+O69+O70+O71+O72+O73+O74+O75+O76+O77+O78</f>
        <v>9212624.3000000007</v>
      </c>
      <c r="P68" s="121">
        <f t="shared" ref="P68:P131" si="17">L68-O68</f>
        <v>-9212624.3000000007</v>
      </c>
      <c r="Q68" s="122" t="e">
        <f t="shared" ref="Q68:Q112" si="18">ROUND(O68/L68*100,2)</f>
        <v>#DIV/0!</v>
      </c>
      <c r="R68" s="43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</row>
    <row r="69" spans="1:154" ht="20.25" x14ac:dyDescent="0.2">
      <c r="A69" s="88"/>
      <c r="B69" s="89"/>
      <c r="C69" s="89"/>
      <c r="D69" s="104" t="s">
        <v>63</v>
      </c>
      <c r="E69" s="89"/>
      <c r="F69" s="89"/>
      <c r="G69" s="101" t="s">
        <v>64</v>
      </c>
      <c r="H69" s="121">
        <f t="shared" ref="H69:J73" si="19">+H84</f>
        <v>1094500</v>
      </c>
      <c r="I69" s="121">
        <f t="shared" si="19"/>
        <v>1088992</v>
      </c>
      <c r="J69" s="121">
        <f t="shared" si="19"/>
        <v>5508</v>
      </c>
      <c r="K69" s="122">
        <f t="shared" si="14"/>
        <v>99.5</v>
      </c>
      <c r="L69" s="121">
        <f t="shared" ref="L69:O73" si="20">+L84</f>
        <v>0</v>
      </c>
      <c r="M69" s="121">
        <f t="shared" si="20"/>
        <v>735272</v>
      </c>
      <c r="N69" s="121">
        <f t="shared" si="20"/>
        <v>353720</v>
      </c>
      <c r="O69" s="121">
        <f t="shared" si="20"/>
        <v>1088992</v>
      </c>
      <c r="P69" s="121">
        <f t="shared" si="17"/>
        <v>-1088992</v>
      </c>
      <c r="Q69" s="122" t="e">
        <f t="shared" si="18"/>
        <v>#DIV/0!</v>
      </c>
      <c r="R69" s="43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</row>
    <row r="70" spans="1:154" ht="20.25" x14ac:dyDescent="0.2">
      <c r="A70" s="88"/>
      <c r="B70" s="89"/>
      <c r="C70" s="89"/>
      <c r="D70" s="104" t="s">
        <v>65</v>
      </c>
      <c r="E70" s="89"/>
      <c r="F70" s="89"/>
      <c r="G70" s="101" t="s">
        <v>66</v>
      </c>
      <c r="H70" s="121">
        <f t="shared" si="19"/>
        <v>134900</v>
      </c>
      <c r="I70" s="121">
        <f t="shared" si="19"/>
        <v>125302.30000000002</v>
      </c>
      <c r="J70" s="121">
        <f t="shared" si="19"/>
        <v>9597.6999999999953</v>
      </c>
      <c r="K70" s="122">
        <f t="shared" si="14"/>
        <v>92.89</v>
      </c>
      <c r="L70" s="121">
        <f t="shared" si="20"/>
        <v>0</v>
      </c>
      <c r="M70" s="121">
        <f t="shared" si="20"/>
        <v>79621.13</v>
      </c>
      <c r="N70" s="121">
        <f t="shared" si="20"/>
        <v>45681.17</v>
      </c>
      <c r="O70" s="121">
        <f t="shared" si="20"/>
        <v>125302.30000000002</v>
      </c>
      <c r="P70" s="121">
        <f t="shared" si="17"/>
        <v>-125302.30000000002</v>
      </c>
      <c r="Q70" s="122" t="e">
        <f t="shared" si="18"/>
        <v>#DIV/0!</v>
      </c>
      <c r="R70" s="43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9"/>
      <c r="BD70" s="9"/>
      <c r="BE70" s="9"/>
      <c r="BF70" s="9"/>
      <c r="BG70" s="9"/>
      <c r="BH70" s="9"/>
      <c r="BI70" s="9"/>
      <c r="BJ70" s="9"/>
      <c r="BK70" s="9"/>
      <c r="BL70" s="9"/>
      <c r="BM70" s="9"/>
      <c r="BN70" s="9"/>
      <c r="BO70" s="9"/>
      <c r="BP70" s="9"/>
      <c r="BQ70" s="9"/>
      <c r="BR70" s="9"/>
      <c r="BS70" s="9"/>
      <c r="BT70" s="9"/>
      <c r="BU70" s="9"/>
      <c r="BV70" s="9"/>
      <c r="BW70" s="9"/>
      <c r="BX70" s="9"/>
      <c r="BY70" s="9"/>
      <c r="BZ70" s="9"/>
      <c r="CA70" s="9"/>
      <c r="CB70" s="9"/>
      <c r="CC70" s="9"/>
      <c r="CD70" s="9"/>
      <c r="CE70" s="9"/>
      <c r="CF70" s="9"/>
      <c r="CG70" s="9"/>
      <c r="CH70" s="9"/>
      <c r="CI70" s="9"/>
      <c r="CJ70" s="9"/>
      <c r="CK70" s="9"/>
      <c r="CL70" s="9"/>
      <c r="CM70" s="9"/>
      <c r="CN70" s="9"/>
      <c r="CO70" s="9"/>
      <c r="CP70" s="9"/>
      <c r="CQ70" s="9"/>
      <c r="CR70" s="9"/>
      <c r="CS70" s="9"/>
      <c r="CT70" s="9"/>
      <c r="CU70" s="9"/>
      <c r="CV70" s="9"/>
      <c r="CW70" s="9"/>
      <c r="CX70" s="9"/>
      <c r="CY70" s="9"/>
      <c r="CZ70" s="9"/>
      <c r="DA70" s="9"/>
      <c r="DB70" s="9"/>
      <c r="DC70" s="9"/>
      <c r="DD70" s="9"/>
      <c r="DE70" s="9"/>
      <c r="DF70" s="9"/>
      <c r="DG70" s="9"/>
      <c r="DH70" s="9"/>
      <c r="DI70" s="9"/>
      <c r="DJ70" s="9"/>
      <c r="DK70" s="9"/>
      <c r="DL70" s="9"/>
      <c r="DM70" s="9"/>
      <c r="DN70" s="9"/>
      <c r="DO70" s="9"/>
      <c r="DP70" s="9"/>
      <c r="DQ70" s="9"/>
      <c r="DR70" s="9"/>
      <c r="DS70" s="9"/>
      <c r="DT70" s="9"/>
      <c r="DU70" s="9"/>
      <c r="DV70" s="9"/>
      <c r="DW70" s="9"/>
      <c r="DX70" s="9"/>
      <c r="DY70" s="9"/>
      <c r="DZ70" s="9"/>
      <c r="EA70" s="9"/>
      <c r="EB70" s="9"/>
      <c r="EC70" s="9"/>
      <c r="ED70" s="9"/>
      <c r="EE70" s="9"/>
      <c r="EF70" s="9"/>
      <c r="EG70" s="9"/>
      <c r="EH70" s="9"/>
      <c r="EI70" s="9"/>
      <c r="EJ70" s="9"/>
      <c r="EK70" s="9"/>
      <c r="EL70" s="9"/>
      <c r="EM70" s="9"/>
      <c r="EN70" s="9"/>
      <c r="EO70" s="9"/>
      <c r="EP70" s="9"/>
      <c r="EQ70" s="9"/>
      <c r="ER70" s="9"/>
      <c r="ES70" s="9"/>
      <c r="ET70" s="9"/>
      <c r="EU70" s="9"/>
      <c r="EV70" s="9"/>
      <c r="EW70" s="9"/>
      <c r="EX70" s="9"/>
    </row>
    <row r="71" spans="1:154" ht="20.25" x14ac:dyDescent="0.2">
      <c r="A71" s="88"/>
      <c r="B71" s="89"/>
      <c r="C71" s="89"/>
      <c r="D71" s="104" t="s">
        <v>67</v>
      </c>
      <c r="E71" s="89"/>
      <c r="F71" s="89"/>
      <c r="G71" s="101" t="s">
        <v>68</v>
      </c>
      <c r="H71" s="121">
        <f t="shared" si="19"/>
        <v>0</v>
      </c>
      <c r="I71" s="121">
        <f t="shared" si="19"/>
        <v>0</v>
      </c>
      <c r="J71" s="121">
        <f t="shared" si="19"/>
        <v>0</v>
      </c>
      <c r="K71" s="122" t="e">
        <f t="shared" si="14"/>
        <v>#DIV/0!</v>
      </c>
      <c r="L71" s="121">
        <f t="shared" si="20"/>
        <v>0</v>
      </c>
      <c r="M71" s="121">
        <f t="shared" si="20"/>
        <v>0</v>
      </c>
      <c r="N71" s="121">
        <f t="shared" si="20"/>
        <v>0</v>
      </c>
      <c r="O71" s="121">
        <f t="shared" si="20"/>
        <v>0</v>
      </c>
      <c r="P71" s="121">
        <f t="shared" si="17"/>
        <v>0</v>
      </c>
      <c r="Q71" s="122" t="e">
        <f t="shared" si="18"/>
        <v>#DIV/0!</v>
      </c>
      <c r="R71" s="43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9"/>
      <c r="BD71" s="9"/>
      <c r="BE71" s="9"/>
      <c r="BF71" s="9"/>
      <c r="BG71" s="9"/>
      <c r="BH71" s="9"/>
      <c r="BI71" s="9"/>
      <c r="BJ71" s="9"/>
      <c r="BK71" s="9"/>
      <c r="BL71" s="9"/>
      <c r="BM71" s="9"/>
      <c r="BN71" s="9"/>
      <c r="BO71" s="9"/>
      <c r="BP71" s="9"/>
      <c r="BQ71" s="9"/>
      <c r="BR71" s="9"/>
      <c r="BS71" s="9"/>
      <c r="BT71" s="9"/>
      <c r="BU71" s="9"/>
      <c r="BV71" s="9"/>
      <c r="BW71" s="9"/>
      <c r="BX71" s="9"/>
      <c r="BY71" s="9"/>
      <c r="BZ71" s="9"/>
      <c r="CA71" s="9"/>
      <c r="CB71" s="9"/>
      <c r="CC71" s="9"/>
      <c r="CD71" s="9"/>
      <c r="CE71" s="9"/>
      <c r="CF71" s="9"/>
      <c r="CG71" s="9"/>
      <c r="CH71" s="9"/>
      <c r="CI71" s="9"/>
      <c r="CJ71" s="9"/>
      <c r="CK71" s="9"/>
      <c r="CL71" s="9"/>
      <c r="CM71" s="9"/>
      <c r="CN71" s="9"/>
      <c r="CO71" s="9"/>
      <c r="CP71" s="9"/>
      <c r="CQ71" s="9"/>
      <c r="CR71" s="9"/>
      <c r="CS71" s="9"/>
      <c r="CT71" s="9"/>
      <c r="CU71" s="9"/>
      <c r="CV71" s="9"/>
      <c r="CW71" s="9"/>
      <c r="CX71" s="9"/>
      <c r="CY71" s="9"/>
      <c r="CZ71" s="9"/>
      <c r="DA71" s="9"/>
      <c r="DB71" s="9"/>
      <c r="DC71" s="9"/>
      <c r="DD71" s="9"/>
      <c r="DE71" s="9"/>
      <c r="DF71" s="9"/>
      <c r="DG71" s="9"/>
      <c r="DH71" s="9"/>
      <c r="DI71" s="9"/>
      <c r="DJ71" s="9"/>
      <c r="DK71" s="9"/>
      <c r="DL71" s="9"/>
      <c r="DM71" s="9"/>
      <c r="DN71" s="9"/>
      <c r="DO71" s="9"/>
      <c r="DP71" s="9"/>
      <c r="DQ71" s="9"/>
      <c r="DR71" s="9"/>
      <c r="DS71" s="9"/>
      <c r="DT71" s="9"/>
      <c r="DU71" s="9"/>
      <c r="DV71" s="9"/>
      <c r="DW71" s="9"/>
      <c r="DX71" s="9"/>
      <c r="DY71" s="9"/>
      <c r="DZ71" s="9"/>
      <c r="EA71" s="9"/>
      <c r="EB71" s="9"/>
      <c r="EC71" s="9"/>
      <c r="ED71" s="9"/>
      <c r="EE71" s="9"/>
      <c r="EF71" s="9"/>
      <c r="EG71" s="9"/>
      <c r="EH71" s="9"/>
      <c r="EI71" s="9"/>
      <c r="EJ71" s="9"/>
      <c r="EK71" s="9"/>
      <c r="EL71" s="9"/>
      <c r="EM71" s="9"/>
      <c r="EN71" s="9"/>
      <c r="EO71" s="9"/>
      <c r="EP71" s="9"/>
      <c r="EQ71" s="9"/>
      <c r="ER71" s="9"/>
      <c r="ES71" s="9"/>
      <c r="ET71" s="9"/>
      <c r="EU71" s="9"/>
      <c r="EV71" s="9"/>
      <c r="EW71" s="9"/>
      <c r="EX71" s="9"/>
    </row>
    <row r="72" spans="1:154" ht="20.25" x14ac:dyDescent="0.2">
      <c r="A72" s="88"/>
      <c r="B72" s="89"/>
      <c r="C72" s="89"/>
      <c r="D72" s="104" t="s">
        <v>69</v>
      </c>
      <c r="E72" s="89"/>
      <c r="F72" s="89"/>
      <c r="G72" s="101" t="s">
        <v>70</v>
      </c>
      <c r="H72" s="121">
        <f t="shared" si="19"/>
        <v>0</v>
      </c>
      <c r="I72" s="121">
        <f t="shared" si="19"/>
        <v>0</v>
      </c>
      <c r="J72" s="121">
        <f t="shared" si="19"/>
        <v>0</v>
      </c>
      <c r="K72" s="122" t="e">
        <f t="shared" si="14"/>
        <v>#DIV/0!</v>
      </c>
      <c r="L72" s="121">
        <f t="shared" si="20"/>
        <v>0</v>
      </c>
      <c r="M72" s="121">
        <f t="shared" si="20"/>
        <v>0</v>
      </c>
      <c r="N72" s="121">
        <f t="shared" si="20"/>
        <v>0</v>
      </c>
      <c r="O72" s="121">
        <f t="shared" si="20"/>
        <v>0</v>
      </c>
      <c r="P72" s="121">
        <f t="shared" si="17"/>
        <v>0</v>
      </c>
      <c r="Q72" s="122" t="e">
        <f t="shared" si="18"/>
        <v>#DIV/0!</v>
      </c>
      <c r="R72" s="43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B72" s="9"/>
      <c r="EC72" s="9"/>
      <c r="ED72" s="9"/>
      <c r="EE72" s="9"/>
      <c r="EF72" s="9"/>
      <c r="EG72" s="9"/>
      <c r="EH72" s="9"/>
      <c r="EI72" s="9"/>
      <c r="EJ72" s="9"/>
      <c r="EK72" s="9"/>
      <c r="EL72" s="9"/>
      <c r="EM72" s="9"/>
      <c r="EN72" s="9"/>
      <c r="EO72" s="9"/>
      <c r="EP72" s="9"/>
      <c r="EQ72" s="9"/>
      <c r="ER72" s="9"/>
      <c r="ES72" s="9"/>
      <c r="ET72" s="9"/>
      <c r="EU72" s="9"/>
      <c r="EV72" s="9"/>
      <c r="EW72" s="9"/>
      <c r="EX72" s="9"/>
    </row>
    <row r="73" spans="1:154" ht="40.5" x14ac:dyDescent="0.2">
      <c r="A73" s="88"/>
      <c r="B73" s="89"/>
      <c r="C73" s="89"/>
      <c r="D73" s="104" t="s">
        <v>71</v>
      </c>
      <c r="E73" s="89"/>
      <c r="F73" s="89"/>
      <c r="G73" s="101" t="s">
        <v>72</v>
      </c>
      <c r="H73" s="121">
        <f t="shared" si="19"/>
        <v>1213000</v>
      </c>
      <c r="I73" s="121">
        <f t="shared" si="19"/>
        <v>1149897</v>
      </c>
      <c r="J73" s="121">
        <f t="shared" si="19"/>
        <v>63103</v>
      </c>
      <c r="K73" s="122">
        <f t="shared" si="14"/>
        <v>94.8</v>
      </c>
      <c r="L73" s="121">
        <f t="shared" si="20"/>
        <v>0</v>
      </c>
      <c r="M73" s="121">
        <f t="shared" si="20"/>
        <v>772605</v>
      </c>
      <c r="N73" s="121">
        <f t="shared" si="20"/>
        <v>377292</v>
      </c>
      <c r="O73" s="121">
        <f t="shared" si="20"/>
        <v>1149897</v>
      </c>
      <c r="P73" s="121">
        <f t="shared" si="17"/>
        <v>-1149897</v>
      </c>
      <c r="Q73" s="122" t="e">
        <f t="shared" si="18"/>
        <v>#DIV/0!</v>
      </c>
      <c r="R73" s="43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9"/>
      <c r="BD73" s="9"/>
      <c r="BE73" s="9"/>
      <c r="BF73" s="9"/>
      <c r="BG73" s="9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  <c r="CC73" s="9"/>
      <c r="CD73" s="9"/>
      <c r="CE73" s="9"/>
      <c r="CF73" s="9"/>
      <c r="CG73" s="9"/>
      <c r="CH73" s="9"/>
      <c r="CI73" s="9"/>
      <c r="CJ73" s="9"/>
      <c r="CK73" s="9"/>
      <c r="CL73" s="9"/>
      <c r="CM73" s="9"/>
      <c r="CN73" s="9"/>
      <c r="CO73" s="9"/>
      <c r="CP73" s="9"/>
      <c r="CQ73" s="9"/>
      <c r="CR73" s="9"/>
      <c r="CS73" s="9"/>
      <c r="CT73" s="9"/>
      <c r="CU73" s="9"/>
      <c r="CV73" s="9"/>
      <c r="CW73" s="9"/>
      <c r="CX73" s="9"/>
      <c r="CY73" s="9"/>
      <c r="CZ73" s="9"/>
      <c r="DA73" s="9"/>
      <c r="DB73" s="9"/>
      <c r="DC73" s="9"/>
      <c r="DD73" s="9"/>
      <c r="DE73" s="9"/>
      <c r="DF73" s="9"/>
      <c r="DG73" s="9"/>
      <c r="DH73" s="9"/>
      <c r="DI73" s="9"/>
      <c r="DJ73" s="9"/>
      <c r="DK73" s="9"/>
      <c r="DL73" s="9"/>
      <c r="DM73" s="9"/>
      <c r="DN73" s="9"/>
      <c r="DO73" s="9"/>
      <c r="DP73" s="9"/>
      <c r="DQ73" s="9"/>
      <c r="DR73" s="9"/>
      <c r="DS73" s="9"/>
      <c r="DT73" s="9"/>
      <c r="DU73" s="9"/>
      <c r="DV73" s="9"/>
      <c r="DW73" s="9"/>
      <c r="DX73" s="9"/>
      <c r="DY73" s="9"/>
      <c r="DZ73" s="9"/>
      <c r="EA73" s="9"/>
      <c r="EB73" s="9"/>
      <c r="EC73" s="9"/>
      <c r="ED73" s="9"/>
      <c r="EE73" s="9"/>
      <c r="EF73" s="9"/>
      <c r="EG73" s="9"/>
      <c r="EH73" s="9"/>
      <c r="EI73" s="9"/>
      <c r="EJ73" s="9"/>
      <c r="EK73" s="9"/>
      <c r="EL73" s="9"/>
      <c r="EM73" s="9"/>
      <c r="EN73" s="9"/>
      <c r="EO73" s="9"/>
      <c r="EP73" s="9"/>
      <c r="EQ73" s="9"/>
      <c r="ER73" s="9"/>
      <c r="ES73" s="9"/>
      <c r="ET73" s="9"/>
      <c r="EU73" s="9"/>
      <c r="EV73" s="9"/>
      <c r="EW73" s="9"/>
      <c r="EX73" s="9"/>
    </row>
    <row r="74" spans="1:154" ht="20.25" x14ac:dyDescent="0.2">
      <c r="A74" s="88"/>
      <c r="B74" s="89"/>
      <c r="C74" s="89"/>
      <c r="D74" s="104" t="s">
        <v>73</v>
      </c>
      <c r="E74" s="89"/>
      <c r="F74" s="89"/>
      <c r="G74" s="101" t="s">
        <v>74</v>
      </c>
      <c r="H74" s="121">
        <f t="shared" ref="H74:J76" si="21">+H95</f>
        <v>0</v>
      </c>
      <c r="I74" s="121">
        <f t="shared" si="21"/>
        <v>0</v>
      </c>
      <c r="J74" s="121">
        <f t="shared" si="21"/>
        <v>0</v>
      </c>
      <c r="K74" s="122" t="e">
        <f t="shared" si="14"/>
        <v>#DIV/0!</v>
      </c>
      <c r="L74" s="121">
        <f t="shared" ref="L74:O76" si="22">+L95</f>
        <v>0</v>
      </c>
      <c r="M74" s="121">
        <f t="shared" si="22"/>
        <v>0</v>
      </c>
      <c r="N74" s="121">
        <f t="shared" si="22"/>
        <v>0</v>
      </c>
      <c r="O74" s="121">
        <f t="shared" si="22"/>
        <v>0</v>
      </c>
      <c r="P74" s="121">
        <f t="shared" si="17"/>
        <v>0</v>
      </c>
      <c r="Q74" s="122" t="e">
        <f t="shared" si="18"/>
        <v>#DIV/0!</v>
      </c>
      <c r="R74" s="43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9"/>
      <c r="BD74" s="9"/>
      <c r="BE74" s="9"/>
      <c r="BF74" s="9"/>
      <c r="BG74" s="9"/>
      <c r="BH74" s="9"/>
      <c r="BI74" s="9"/>
      <c r="BJ74" s="9"/>
      <c r="BK74" s="9"/>
      <c r="BL74" s="9"/>
      <c r="BM74" s="9"/>
      <c r="BN74" s="9"/>
      <c r="BO74" s="9"/>
      <c r="BP74" s="9"/>
      <c r="BQ74" s="9"/>
      <c r="BR74" s="9"/>
      <c r="BS74" s="9"/>
      <c r="BT74" s="9"/>
      <c r="BU74" s="9"/>
      <c r="BV74" s="9"/>
      <c r="BW74" s="9"/>
      <c r="BX74" s="9"/>
      <c r="BY74" s="9"/>
      <c r="BZ74" s="9"/>
      <c r="CA74" s="9"/>
      <c r="CB74" s="9"/>
      <c r="CC74" s="9"/>
      <c r="CD74" s="9"/>
      <c r="CE74" s="9"/>
      <c r="CF74" s="9"/>
      <c r="CG74" s="9"/>
      <c r="CH74" s="9"/>
      <c r="CI74" s="9"/>
      <c r="CJ74" s="9"/>
      <c r="CK74" s="9"/>
      <c r="CL74" s="9"/>
      <c r="CM74" s="9"/>
      <c r="CN74" s="9"/>
      <c r="CO74" s="9"/>
      <c r="CP74" s="9"/>
      <c r="CQ74" s="9"/>
      <c r="CR74" s="9"/>
      <c r="CS74" s="9"/>
      <c r="CT74" s="9"/>
      <c r="CU74" s="9"/>
      <c r="CV74" s="9"/>
      <c r="CW74" s="9"/>
      <c r="CX74" s="9"/>
      <c r="CY74" s="9"/>
      <c r="CZ74" s="9"/>
      <c r="DA74" s="9"/>
      <c r="DB74" s="9"/>
      <c r="DC74" s="9"/>
      <c r="DD74" s="9"/>
      <c r="DE74" s="9"/>
      <c r="DF74" s="9"/>
      <c r="DG74" s="9"/>
      <c r="DH74" s="9"/>
      <c r="DI74" s="9"/>
      <c r="DJ74" s="9"/>
      <c r="DK74" s="9"/>
      <c r="DL74" s="9"/>
      <c r="DM74" s="9"/>
      <c r="DN74" s="9"/>
      <c r="DO74" s="9"/>
      <c r="DP74" s="9"/>
      <c r="DQ74" s="9"/>
      <c r="DR74" s="9"/>
      <c r="DS74" s="9"/>
      <c r="DT74" s="9"/>
      <c r="DU74" s="9"/>
      <c r="DV74" s="9"/>
      <c r="DW74" s="9"/>
      <c r="DX74" s="9"/>
      <c r="DY74" s="9"/>
      <c r="DZ74" s="9"/>
      <c r="EA74" s="9"/>
      <c r="EB74" s="9"/>
      <c r="EC74" s="9"/>
      <c r="ED74" s="9"/>
      <c r="EE74" s="9"/>
      <c r="EF74" s="9"/>
      <c r="EG74" s="9"/>
      <c r="EH74" s="9"/>
      <c r="EI74" s="9"/>
      <c r="EJ74" s="9"/>
      <c r="EK74" s="9"/>
      <c r="EL74" s="9"/>
      <c r="EM74" s="9"/>
      <c r="EN74" s="9"/>
      <c r="EO74" s="9"/>
      <c r="EP74" s="9"/>
      <c r="EQ74" s="9"/>
      <c r="ER74" s="9"/>
      <c r="ES74" s="9"/>
      <c r="ET74" s="9"/>
      <c r="EU74" s="9"/>
      <c r="EV74" s="9"/>
      <c r="EW74" s="9"/>
      <c r="EX74" s="9"/>
    </row>
    <row r="75" spans="1:154" ht="40.5" x14ac:dyDescent="0.2">
      <c r="A75" s="88"/>
      <c r="B75" s="89"/>
      <c r="C75" s="89"/>
      <c r="D75" s="104" t="s">
        <v>75</v>
      </c>
      <c r="E75" s="89"/>
      <c r="F75" s="89"/>
      <c r="G75" s="101" t="s">
        <v>76</v>
      </c>
      <c r="H75" s="121">
        <f t="shared" si="21"/>
        <v>447000</v>
      </c>
      <c r="I75" s="121">
        <f t="shared" si="21"/>
        <v>398001</v>
      </c>
      <c r="J75" s="121">
        <f t="shared" si="21"/>
        <v>48999</v>
      </c>
      <c r="K75" s="122">
        <f t="shared" si="14"/>
        <v>89.04</v>
      </c>
      <c r="L75" s="121">
        <f t="shared" si="22"/>
        <v>0</v>
      </c>
      <c r="M75" s="121">
        <f t="shared" si="22"/>
        <v>273167</v>
      </c>
      <c r="N75" s="121">
        <f t="shared" si="22"/>
        <v>124834</v>
      </c>
      <c r="O75" s="121">
        <f t="shared" si="22"/>
        <v>398001</v>
      </c>
      <c r="P75" s="121">
        <f t="shared" si="17"/>
        <v>-398001</v>
      </c>
      <c r="Q75" s="122" t="e">
        <f t="shared" si="18"/>
        <v>#DIV/0!</v>
      </c>
      <c r="R75" s="43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  <c r="CM75" s="9"/>
      <c r="CN75" s="9"/>
      <c r="CO75" s="9"/>
      <c r="CP75" s="9"/>
      <c r="CQ75" s="9"/>
      <c r="CR75" s="9"/>
      <c r="CS75" s="9"/>
      <c r="CT75" s="9"/>
      <c r="CU75" s="9"/>
      <c r="CV75" s="9"/>
      <c r="CW75" s="9"/>
      <c r="CX75" s="9"/>
      <c r="CY75" s="9"/>
      <c r="CZ75" s="9"/>
      <c r="DA75" s="9"/>
      <c r="DB75" s="9"/>
      <c r="DC75" s="9"/>
      <c r="DD75" s="9"/>
      <c r="DE75" s="9"/>
      <c r="DF75" s="9"/>
      <c r="DG75" s="9"/>
      <c r="DH75" s="9"/>
      <c r="DI75" s="9"/>
      <c r="DJ75" s="9"/>
      <c r="DK75" s="9"/>
      <c r="DL75" s="9"/>
      <c r="DM75" s="9"/>
      <c r="DN75" s="9"/>
      <c r="DO75" s="9"/>
      <c r="DP75" s="9"/>
      <c r="DQ75" s="9"/>
      <c r="DR75" s="9"/>
      <c r="DS75" s="9"/>
      <c r="DT75" s="9"/>
      <c r="DU75" s="9"/>
      <c r="DV75" s="9"/>
      <c r="DW75" s="9"/>
      <c r="DX75" s="9"/>
      <c r="DY75" s="9"/>
      <c r="DZ75" s="9"/>
      <c r="EA75" s="9"/>
      <c r="EB75" s="9"/>
      <c r="EC75" s="9"/>
      <c r="ED75" s="9"/>
      <c r="EE75" s="9"/>
      <c r="EF75" s="9"/>
      <c r="EG75" s="9"/>
      <c r="EH75" s="9"/>
      <c r="EI75" s="9"/>
      <c r="EJ75" s="9"/>
      <c r="EK75" s="9"/>
      <c r="EL75" s="9"/>
      <c r="EM75" s="9"/>
      <c r="EN75" s="9"/>
      <c r="EO75" s="9"/>
      <c r="EP75" s="9"/>
      <c r="EQ75" s="9"/>
      <c r="ER75" s="9"/>
      <c r="ES75" s="9"/>
      <c r="ET75" s="9"/>
      <c r="EU75" s="9"/>
      <c r="EV75" s="9"/>
      <c r="EW75" s="9"/>
      <c r="EX75" s="9"/>
    </row>
    <row r="76" spans="1:154" ht="20.25" x14ac:dyDescent="0.2">
      <c r="A76" s="88"/>
      <c r="B76" s="89"/>
      <c r="C76" s="89"/>
      <c r="D76" s="104" t="s">
        <v>77</v>
      </c>
      <c r="E76" s="89"/>
      <c r="F76" s="89"/>
      <c r="G76" s="101" t="s">
        <v>78</v>
      </c>
      <c r="H76" s="121">
        <f t="shared" si="21"/>
        <v>5847300</v>
      </c>
      <c r="I76" s="121">
        <f t="shared" si="21"/>
        <v>5692328</v>
      </c>
      <c r="J76" s="121">
        <f t="shared" si="21"/>
        <v>154972</v>
      </c>
      <c r="K76" s="122">
        <f t="shared" si="14"/>
        <v>97.35</v>
      </c>
      <c r="L76" s="121">
        <f t="shared" si="22"/>
        <v>0</v>
      </c>
      <c r="M76" s="121">
        <f>+M97</f>
        <v>3208047</v>
      </c>
      <c r="N76" s="121">
        <f t="shared" si="22"/>
        <v>2484281</v>
      </c>
      <c r="O76" s="121">
        <f t="shared" si="22"/>
        <v>5692328</v>
      </c>
      <c r="P76" s="121">
        <f t="shared" si="17"/>
        <v>-5692328</v>
      </c>
      <c r="Q76" s="122" t="e">
        <f t="shared" si="18"/>
        <v>#DIV/0!</v>
      </c>
      <c r="R76" s="43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9"/>
      <c r="AT76" s="9"/>
      <c r="AU76" s="9"/>
      <c r="AV76" s="9"/>
      <c r="AW76" s="9"/>
      <c r="AX76" s="9"/>
      <c r="AY76" s="9"/>
      <c r="AZ76" s="9"/>
      <c r="BA76" s="9"/>
      <c r="BB76" s="9"/>
      <c r="BC76" s="9"/>
      <c r="BD76" s="9"/>
      <c r="BE76" s="9"/>
      <c r="BF76" s="9"/>
      <c r="BG76" s="9"/>
      <c r="BH76" s="9"/>
      <c r="BI76" s="9"/>
      <c r="BJ76" s="9"/>
      <c r="BK76" s="9"/>
      <c r="BL76" s="9"/>
      <c r="BM76" s="9"/>
      <c r="BN76" s="9"/>
      <c r="BO76" s="9"/>
      <c r="BP76" s="9"/>
      <c r="BQ76" s="9"/>
      <c r="BR76" s="9"/>
      <c r="BS76" s="9"/>
      <c r="BT76" s="9"/>
      <c r="BU76" s="9"/>
      <c r="BV76" s="9"/>
      <c r="BW76" s="9"/>
      <c r="BX76" s="9"/>
      <c r="BY76" s="9"/>
      <c r="BZ76" s="9"/>
      <c r="CA76" s="9"/>
      <c r="CB76" s="9"/>
      <c r="CC76" s="9"/>
      <c r="CD76" s="9"/>
      <c r="CE76" s="9"/>
      <c r="CF76" s="9"/>
      <c r="CG76" s="9"/>
      <c r="CH76" s="9"/>
      <c r="CI76" s="9"/>
      <c r="CJ76" s="9"/>
      <c r="CK76" s="9"/>
      <c r="CL76" s="9"/>
      <c r="CM76" s="9"/>
      <c r="CN76" s="9"/>
      <c r="CO76" s="9"/>
      <c r="CP76" s="9"/>
      <c r="CQ76" s="9"/>
      <c r="CR76" s="9"/>
      <c r="CS76" s="9"/>
      <c r="CT76" s="9"/>
      <c r="CU76" s="9"/>
      <c r="CV76" s="9"/>
      <c r="CW76" s="9"/>
      <c r="CX76" s="9"/>
      <c r="CY76" s="9"/>
      <c r="CZ76" s="9"/>
      <c r="DA76" s="9"/>
      <c r="DB76" s="9"/>
      <c r="DC76" s="9"/>
      <c r="DD76" s="9"/>
      <c r="DE76" s="9"/>
      <c r="DF76" s="9"/>
      <c r="DG76" s="9"/>
      <c r="DH76" s="9"/>
      <c r="DI76" s="9"/>
      <c r="DJ76" s="9"/>
      <c r="DK76" s="9"/>
      <c r="DL76" s="9"/>
      <c r="DM76" s="9"/>
      <c r="DN76" s="9"/>
      <c r="DO76" s="9"/>
      <c r="DP76" s="9"/>
      <c r="DQ76" s="9"/>
      <c r="DR76" s="9"/>
      <c r="DS76" s="9"/>
      <c r="DT76" s="9"/>
      <c r="DU76" s="9"/>
      <c r="DV76" s="9"/>
      <c r="DW76" s="9"/>
      <c r="DX76" s="9"/>
      <c r="DY76" s="9"/>
      <c r="DZ76" s="9"/>
      <c r="EA76" s="9"/>
      <c r="EB76" s="9"/>
      <c r="EC76" s="9"/>
      <c r="ED76" s="9"/>
      <c r="EE76" s="9"/>
      <c r="EF76" s="9"/>
      <c r="EG76" s="9"/>
      <c r="EH76" s="9"/>
      <c r="EI76" s="9"/>
      <c r="EJ76" s="9"/>
      <c r="EK76" s="9"/>
      <c r="EL76" s="9"/>
      <c r="EM76" s="9"/>
      <c r="EN76" s="9"/>
      <c r="EO76" s="9"/>
      <c r="EP76" s="9"/>
      <c r="EQ76" s="9"/>
      <c r="ER76" s="9"/>
      <c r="ES76" s="9"/>
      <c r="ET76" s="9"/>
      <c r="EU76" s="9"/>
      <c r="EV76" s="9"/>
      <c r="EW76" s="9"/>
      <c r="EX76" s="9"/>
    </row>
    <row r="77" spans="1:154" ht="20.25" x14ac:dyDescent="0.2">
      <c r="A77" s="88"/>
      <c r="B77" s="89"/>
      <c r="C77" s="89"/>
      <c r="D77" s="104" t="s">
        <v>79</v>
      </c>
      <c r="E77" s="89"/>
      <c r="F77" s="89"/>
      <c r="G77" s="101" t="s">
        <v>80</v>
      </c>
      <c r="H77" s="121">
        <f t="shared" ref="H77:I77" si="23">+H102</f>
        <v>877200</v>
      </c>
      <c r="I77" s="121">
        <f t="shared" si="23"/>
        <v>758104</v>
      </c>
      <c r="J77" s="121">
        <f>+J102</f>
        <v>119096</v>
      </c>
      <c r="K77" s="122">
        <f t="shared" si="14"/>
        <v>86.42</v>
      </c>
      <c r="L77" s="121">
        <f t="shared" ref="L77:N77" si="24">+L102</f>
        <v>0</v>
      </c>
      <c r="M77" s="121">
        <f t="shared" si="24"/>
        <v>0</v>
      </c>
      <c r="N77" s="121">
        <f t="shared" si="24"/>
        <v>758104</v>
      </c>
      <c r="O77" s="121">
        <f>+O102</f>
        <v>758104</v>
      </c>
      <c r="P77" s="121">
        <f t="shared" si="17"/>
        <v>-758104</v>
      </c>
      <c r="Q77" s="122" t="e">
        <f t="shared" si="18"/>
        <v>#DIV/0!</v>
      </c>
      <c r="R77" s="43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9"/>
      <c r="AT77" s="9"/>
      <c r="AU77" s="9"/>
      <c r="AV77" s="9"/>
      <c r="AW77" s="9"/>
      <c r="AX77" s="9"/>
      <c r="AY77" s="9"/>
      <c r="AZ77" s="9"/>
      <c r="BA77" s="9"/>
      <c r="BB77" s="9"/>
      <c r="BC77" s="9"/>
      <c r="BD77" s="9"/>
      <c r="BE77" s="9"/>
      <c r="BF77" s="9"/>
      <c r="BG77" s="9"/>
      <c r="BH77" s="9"/>
      <c r="BI77" s="9"/>
      <c r="BJ77" s="9"/>
      <c r="BK77" s="9"/>
      <c r="BL77" s="9"/>
      <c r="BM77" s="9"/>
      <c r="BN77" s="9"/>
      <c r="BO77" s="9"/>
      <c r="BP77" s="9"/>
      <c r="BQ77" s="9"/>
      <c r="BR77" s="9"/>
      <c r="BS77" s="9"/>
      <c r="BT77" s="9"/>
      <c r="BU77" s="9"/>
      <c r="BV77" s="9"/>
      <c r="BW77" s="9"/>
      <c r="BX77" s="9"/>
      <c r="BY77" s="9"/>
      <c r="BZ77" s="9"/>
      <c r="CA77" s="9"/>
      <c r="CB77" s="9"/>
      <c r="CC77" s="9"/>
      <c r="CD77" s="9"/>
      <c r="CE77" s="9"/>
      <c r="CF77" s="9"/>
      <c r="CG77" s="9"/>
      <c r="CH77" s="9"/>
      <c r="CI77" s="9"/>
      <c r="CJ77" s="9"/>
      <c r="CK77" s="9"/>
      <c r="CL77" s="9"/>
      <c r="CM77" s="9"/>
      <c r="CN77" s="9"/>
      <c r="CO77" s="9"/>
      <c r="CP77" s="9"/>
      <c r="CQ77" s="9"/>
      <c r="CR77" s="9"/>
      <c r="CS77" s="9"/>
      <c r="CT77" s="9"/>
      <c r="CU77" s="9"/>
      <c r="CV77" s="9"/>
      <c r="CW77" s="9"/>
      <c r="CX77" s="9"/>
      <c r="CY77" s="9"/>
      <c r="CZ77" s="9"/>
      <c r="DA77" s="9"/>
      <c r="DB77" s="9"/>
      <c r="DC77" s="9"/>
      <c r="DD77" s="9"/>
      <c r="DE77" s="9"/>
      <c r="DF77" s="9"/>
      <c r="DG77" s="9"/>
      <c r="DH77" s="9"/>
      <c r="DI77" s="9"/>
      <c r="DJ77" s="9"/>
      <c r="DK77" s="9"/>
      <c r="DL77" s="9"/>
      <c r="DM77" s="9"/>
      <c r="DN77" s="9"/>
      <c r="DO77" s="9"/>
      <c r="DP77" s="9"/>
      <c r="DQ77" s="9"/>
      <c r="DR77" s="9"/>
      <c r="DS77" s="9"/>
      <c r="DT77" s="9"/>
      <c r="DU77" s="9"/>
      <c r="DV77" s="9"/>
      <c r="DW77" s="9"/>
      <c r="DX77" s="9"/>
      <c r="DY77" s="9"/>
      <c r="DZ77" s="9"/>
      <c r="EA77" s="9"/>
      <c r="EB77" s="9"/>
      <c r="EC77" s="9"/>
      <c r="ED77" s="9"/>
      <c r="EE77" s="9"/>
      <c r="EF77" s="9"/>
      <c r="EG77" s="9"/>
      <c r="EH77" s="9"/>
      <c r="EI77" s="9"/>
      <c r="EJ77" s="9"/>
      <c r="EK77" s="9"/>
      <c r="EL77" s="9"/>
      <c r="EM77" s="9"/>
      <c r="EN77" s="9"/>
      <c r="EO77" s="9"/>
      <c r="EP77" s="9"/>
      <c r="EQ77" s="9"/>
      <c r="ER77" s="9"/>
      <c r="ES77" s="9"/>
      <c r="ET77" s="9"/>
      <c r="EU77" s="9"/>
      <c r="EV77" s="9"/>
      <c r="EW77" s="9"/>
      <c r="EX77" s="9"/>
    </row>
    <row r="78" spans="1:154" ht="81" x14ac:dyDescent="0.2">
      <c r="A78" s="88"/>
      <c r="B78" s="89"/>
      <c r="C78" s="89"/>
      <c r="D78" s="104" t="s">
        <v>81</v>
      </c>
      <c r="E78" s="89"/>
      <c r="F78" s="89"/>
      <c r="G78" s="123" t="s">
        <v>203</v>
      </c>
      <c r="H78" s="121">
        <f>H103</f>
        <v>0</v>
      </c>
      <c r="I78" s="121">
        <f>I103</f>
        <v>0</v>
      </c>
      <c r="J78" s="121">
        <v>0</v>
      </c>
      <c r="K78" s="122" t="e">
        <f t="shared" si="14"/>
        <v>#DIV/0!</v>
      </c>
      <c r="L78" s="121">
        <f>L103</f>
        <v>0</v>
      </c>
      <c r="M78" s="121">
        <f>M103</f>
        <v>0</v>
      </c>
      <c r="N78" s="121">
        <f>N103</f>
        <v>0</v>
      </c>
      <c r="O78" s="121">
        <f>O103</f>
        <v>0</v>
      </c>
      <c r="P78" s="121">
        <f t="shared" si="17"/>
        <v>0</v>
      </c>
      <c r="Q78" s="122" t="e">
        <f t="shared" si="18"/>
        <v>#DIV/0!</v>
      </c>
      <c r="R78" s="43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9"/>
      <c r="AT78" s="9"/>
      <c r="AU78" s="9"/>
      <c r="AV78" s="9"/>
      <c r="AW78" s="9"/>
      <c r="AX78" s="9"/>
      <c r="AY78" s="9"/>
      <c r="AZ78" s="9"/>
      <c r="BA78" s="9"/>
      <c r="BB78" s="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9"/>
      <c r="BP78" s="9"/>
      <c r="BQ78" s="9"/>
      <c r="BR78" s="9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9"/>
      <c r="CF78" s="9"/>
      <c r="CG78" s="9"/>
      <c r="CH78" s="9"/>
      <c r="CI78" s="9"/>
      <c r="CJ78" s="9"/>
      <c r="CK78" s="9"/>
      <c r="CL78" s="9"/>
      <c r="CM78" s="9"/>
      <c r="CN78" s="9"/>
      <c r="CO78" s="9"/>
      <c r="CP78" s="9"/>
      <c r="CQ78" s="9"/>
      <c r="CR78" s="9"/>
      <c r="CS78" s="9"/>
      <c r="CT78" s="9"/>
      <c r="CU78" s="9"/>
      <c r="CV78" s="9"/>
      <c r="CW78" s="9"/>
      <c r="CX78" s="9"/>
      <c r="CY78" s="9"/>
      <c r="CZ78" s="9"/>
      <c r="DA78" s="9"/>
      <c r="DB78" s="9"/>
      <c r="DC78" s="9"/>
      <c r="DD78" s="9"/>
      <c r="DE78" s="9"/>
      <c r="DF78" s="9"/>
      <c r="DG78" s="9"/>
      <c r="DH78" s="9"/>
      <c r="DI78" s="9"/>
      <c r="DJ78" s="9"/>
      <c r="DK78" s="9"/>
      <c r="DL78" s="9"/>
      <c r="DM78" s="9"/>
      <c r="DN78" s="9"/>
      <c r="DO78" s="9"/>
      <c r="DP78" s="9"/>
      <c r="DQ78" s="9"/>
      <c r="DR78" s="9"/>
      <c r="DS78" s="9"/>
      <c r="DT78" s="9"/>
      <c r="DU78" s="9"/>
      <c r="DV78" s="9"/>
      <c r="DW78" s="9"/>
      <c r="DX78" s="9"/>
      <c r="DY78" s="9"/>
      <c r="DZ78" s="9"/>
      <c r="EA78" s="9"/>
      <c r="EB78" s="9"/>
      <c r="EC78" s="9"/>
      <c r="ED78" s="9"/>
      <c r="EE78" s="9"/>
      <c r="EF78" s="9"/>
      <c r="EG78" s="9"/>
      <c r="EH78" s="9"/>
      <c r="EI78" s="9"/>
      <c r="EJ78" s="9"/>
      <c r="EK78" s="9"/>
      <c r="EL78" s="9"/>
      <c r="EM78" s="9"/>
      <c r="EN78" s="9"/>
      <c r="EO78" s="9"/>
      <c r="EP78" s="9"/>
      <c r="EQ78" s="9"/>
      <c r="ER78" s="9"/>
      <c r="ES78" s="9"/>
      <c r="ET78" s="9"/>
      <c r="EU78" s="9"/>
      <c r="EV78" s="9"/>
      <c r="EW78" s="9"/>
      <c r="EX78" s="9"/>
    </row>
    <row r="79" spans="1:154" ht="20.25" x14ac:dyDescent="0.2">
      <c r="A79" s="88"/>
      <c r="B79" s="89"/>
      <c r="C79" s="89"/>
      <c r="D79" s="104" t="s">
        <v>82</v>
      </c>
      <c r="E79" s="89"/>
      <c r="F79" s="89"/>
      <c r="G79" s="101" t="s">
        <v>83</v>
      </c>
      <c r="H79" s="121">
        <f>+H80</f>
        <v>0</v>
      </c>
      <c r="I79" s="121">
        <f>+I80</f>
        <v>0</v>
      </c>
      <c r="J79" s="121">
        <f>+J80</f>
        <v>0</v>
      </c>
      <c r="K79" s="122" t="e">
        <f t="shared" si="14"/>
        <v>#DIV/0!</v>
      </c>
      <c r="L79" s="121">
        <f>+L80</f>
        <v>0</v>
      </c>
      <c r="M79" s="121">
        <f>+M80</f>
        <v>0</v>
      </c>
      <c r="N79" s="121">
        <f>+N80</f>
        <v>0</v>
      </c>
      <c r="O79" s="121">
        <f>+O80</f>
        <v>0</v>
      </c>
      <c r="P79" s="121">
        <f t="shared" si="17"/>
        <v>0</v>
      </c>
      <c r="Q79" s="122" t="e">
        <f t="shared" si="18"/>
        <v>#DIV/0!</v>
      </c>
      <c r="R79" s="43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  <c r="BK79" s="9"/>
      <c r="BL79" s="9"/>
      <c r="BM79" s="9"/>
      <c r="BN79" s="9"/>
      <c r="BO79" s="9"/>
      <c r="BP79" s="9"/>
      <c r="BQ79" s="9"/>
      <c r="BR79" s="9"/>
      <c r="BS79" s="9"/>
      <c r="BT79" s="9"/>
      <c r="BU79" s="9"/>
      <c r="BV79" s="9"/>
      <c r="BW79" s="9"/>
      <c r="BX79" s="9"/>
      <c r="BY79" s="9"/>
      <c r="BZ79" s="9"/>
      <c r="CA79" s="9"/>
      <c r="CB79" s="9"/>
      <c r="CC79" s="9"/>
      <c r="CD79" s="9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9"/>
      <c r="EL79" s="9"/>
      <c r="EM79" s="9"/>
      <c r="EN79" s="9"/>
      <c r="EO79" s="9"/>
      <c r="EP79" s="9"/>
      <c r="EQ79" s="9"/>
      <c r="ER79" s="9"/>
      <c r="ES79" s="9"/>
      <c r="ET79" s="9"/>
      <c r="EU79" s="9"/>
      <c r="EV79" s="9"/>
      <c r="EW79" s="9"/>
      <c r="EX79" s="9"/>
    </row>
    <row r="80" spans="1:154" ht="20.25" x14ac:dyDescent="0.2">
      <c r="A80" s="88"/>
      <c r="B80" s="89"/>
      <c r="C80" s="89"/>
      <c r="D80" s="104" t="s">
        <v>84</v>
      </c>
      <c r="E80" s="89"/>
      <c r="F80" s="89"/>
      <c r="G80" s="101" t="s">
        <v>85</v>
      </c>
      <c r="H80" s="121">
        <f>H105</f>
        <v>0</v>
      </c>
      <c r="I80" s="121">
        <f>I105</f>
        <v>0</v>
      </c>
      <c r="J80" s="121">
        <f>J175</f>
        <v>0</v>
      </c>
      <c r="K80" s="122" t="e">
        <f t="shared" si="14"/>
        <v>#DIV/0!</v>
      </c>
      <c r="L80" s="121">
        <f>L105</f>
        <v>0</v>
      </c>
      <c r="M80" s="121">
        <f>M105</f>
        <v>0</v>
      </c>
      <c r="N80" s="121">
        <f>N105</f>
        <v>0</v>
      </c>
      <c r="O80" s="121">
        <f>O105</f>
        <v>0</v>
      </c>
      <c r="P80" s="121">
        <f t="shared" si="17"/>
        <v>0</v>
      </c>
      <c r="Q80" s="122" t="e">
        <f t="shared" si="18"/>
        <v>#DIV/0!</v>
      </c>
      <c r="R80" s="43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9"/>
      <c r="BD80" s="9"/>
      <c r="BE80" s="9"/>
      <c r="BF80" s="9"/>
      <c r="BG80" s="9"/>
      <c r="BH80" s="9"/>
      <c r="BI80" s="9"/>
      <c r="BJ80" s="9"/>
      <c r="BK80" s="9"/>
      <c r="BL80" s="9"/>
      <c r="BM80" s="9"/>
      <c r="BN80" s="9"/>
      <c r="BO80" s="9"/>
      <c r="BP80" s="9"/>
      <c r="BQ80" s="9"/>
      <c r="BR80" s="9"/>
      <c r="BS80" s="9"/>
      <c r="BT80" s="9"/>
      <c r="BU80" s="9"/>
      <c r="BV80" s="9"/>
      <c r="BW80" s="9"/>
      <c r="BX80" s="9"/>
      <c r="BY80" s="9"/>
      <c r="BZ80" s="9"/>
      <c r="CA80" s="9"/>
      <c r="CB80" s="9"/>
      <c r="CC80" s="9"/>
      <c r="CD80" s="9"/>
      <c r="CE80" s="9"/>
      <c r="CF80" s="9"/>
      <c r="CG80" s="9"/>
      <c r="CH80" s="9"/>
      <c r="CI80" s="9"/>
      <c r="CJ80" s="9"/>
      <c r="CK80" s="9"/>
      <c r="CL80" s="9"/>
      <c r="CM80" s="9"/>
      <c r="CN80" s="9"/>
      <c r="CO80" s="9"/>
      <c r="CP80" s="9"/>
      <c r="CQ80" s="9"/>
      <c r="CR80" s="9"/>
      <c r="CS80" s="9"/>
      <c r="CT80" s="9"/>
      <c r="CU80" s="9"/>
      <c r="CV80" s="9"/>
      <c r="CW80" s="9"/>
      <c r="CX80" s="9"/>
      <c r="CY80" s="9"/>
      <c r="CZ80" s="9"/>
      <c r="DA80" s="9"/>
      <c r="DB80" s="9"/>
      <c r="DC80" s="9"/>
      <c r="DD80" s="9"/>
      <c r="DE80" s="9"/>
      <c r="DF80" s="9"/>
      <c r="DG80" s="9"/>
      <c r="DH80" s="9"/>
      <c r="DI80" s="9"/>
      <c r="DJ80" s="9"/>
      <c r="DK80" s="9"/>
      <c r="DL80" s="9"/>
      <c r="DM80" s="9"/>
      <c r="DN80" s="9"/>
      <c r="DO80" s="9"/>
      <c r="DP80" s="9"/>
      <c r="DQ80" s="9"/>
      <c r="DR80" s="9"/>
      <c r="DS80" s="9"/>
      <c r="DT80" s="9"/>
      <c r="DU80" s="9"/>
      <c r="DV80" s="9"/>
      <c r="DW80" s="9"/>
      <c r="DX80" s="9"/>
      <c r="DY80" s="9"/>
      <c r="DZ80" s="9"/>
      <c r="EA80" s="9"/>
      <c r="EB80" s="9"/>
      <c r="EC80" s="9"/>
      <c r="ED80" s="9"/>
      <c r="EE80" s="9"/>
      <c r="EF80" s="9"/>
      <c r="EG80" s="9"/>
      <c r="EH80" s="9"/>
      <c r="EI80" s="9"/>
      <c r="EJ80" s="9"/>
      <c r="EK80" s="9"/>
      <c r="EL80" s="9"/>
      <c r="EM80" s="9"/>
      <c r="EN80" s="9"/>
      <c r="EO80" s="9"/>
      <c r="EP80" s="9"/>
      <c r="EQ80" s="9"/>
      <c r="ER80" s="9"/>
      <c r="ES80" s="9"/>
      <c r="ET80" s="9"/>
      <c r="EU80" s="9"/>
      <c r="EV80" s="9"/>
      <c r="EW80" s="9"/>
      <c r="EX80" s="9"/>
    </row>
    <row r="81" spans="1:154" ht="20.25" x14ac:dyDescent="0.2">
      <c r="A81" s="88"/>
      <c r="B81" s="89"/>
      <c r="C81" s="89"/>
      <c r="D81" s="89">
        <v>85</v>
      </c>
      <c r="E81" s="89"/>
      <c r="F81" s="89"/>
      <c r="G81" s="101" t="s">
        <v>86</v>
      </c>
      <c r="H81" s="121">
        <f>+H109</f>
        <v>0</v>
      </c>
      <c r="I81" s="121">
        <f>+I109</f>
        <v>-20299.71</v>
      </c>
      <c r="J81" s="121">
        <f>+J109</f>
        <v>20299.71</v>
      </c>
      <c r="K81" s="122" t="e">
        <f t="shared" si="14"/>
        <v>#DIV/0!</v>
      </c>
      <c r="L81" s="121">
        <f>+L109</f>
        <v>0</v>
      </c>
      <c r="M81" s="121">
        <f>+M109</f>
        <v>-17889</v>
      </c>
      <c r="N81" s="121">
        <f>+N109</f>
        <v>-2410.71</v>
      </c>
      <c r="O81" s="121">
        <f>+O109</f>
        <v>-20299.71</v>
      </c>
      <c r="P81" s="121">
        <f t="shared" si="17"/>
        <v>20299.71</v>
      </c>
      <c r="Q81" s="122" t="e">
        <f t="shared" si="18"/>
        <v>#DIV/0!</v>
      </c>
      <c r="R81" s="43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9"/>
      <c r="BD81" s="9"/>
      <c r="BE81" s="9"/>
      <c r="BF81" s="9"/>
      <c r="BG81" s="9"/>
      <c r="BH81" s="9"/>
      <c r="BI81" s="9"/>
      <c r="BJ81" s="9"/>
      <c r="BK81" s="9"/>
      <c r="BL81" s="9"/>
      <c r="BM81" s="9"/>
      <c r="BN81" s="9"/>
      <c r="BO81" s="9"/>
      <c r="BP81" s="9"/>
      <c r="BQ81" s="9"/>
      <c r="BR81" s="9"/>
      <c r="BS81" s="9"/>
      <c r="BT81" s="9"/>
      <c r="BU81" s="9"/>
      <c r="BV81" s="9"/>
      <c r="BW81" s="9"/>
      <c r="BX81" s="9"/>
      <c r="BY81" s="9"/>
      <c r="BZ81" s="9"/>
      <c r="CA81" s="9"/>
      <c r="CB81" s="9"/>
      <c r="CC81" s="9"/>
      <c r="CD81" s="9"/>
      <c r="CE81" s="9"/>
      <c r="CF81" s="9"/>
      <c r="CG81" s="9"/>
      <c r="CH81" s="9"/>
      <c r="CI81" s="9"/>
      <c r="CJ81" s="9"/>
      <c r="CK81" s="9"/>
      <c r="CL81" s="9"/>
      <c r="CM81" s="9"/>
      <c r="CN81" s="9"/>
      <c r="CO81" s="9"/>
      <c r="CP81" s="9"/>
      <c r="CQ81" s="9"/>
      <c r="CR81" s="9"/>
      <c r="CS81" s="9"/>
      <c r="CT81" s="9"/>
      <c r="CU81" s="9"/>
      <c r="CV81" s="9"/>
      <c r="CW81" s="9"/>
      <c r="CX81" s="9"/>
      <c r="CY81" s="9"/>
      <c r="CZ81" s="9"/>
      <c r="DA81" s="9"/>
      <c r="DB81" s="9"/>
      <c r="DC81" s="9"/>
      <c r="DD81" s="9"/>
      <c r="DE81" s="9"/>
      <c r="DF81" s="9"/>
      <c r="DG81" s="9"/>
      <c r="DH81" s="9"/>
      <c r="DI81" s="9"/>
      <c r="DJ81" s="9"/>
      <c r="DK81" s="9"/>
      <c r="DL81" s="9"/>
      <c r="DM81" s="9"/>
      <c r="DN81" s="9"/>
      <c r="DO81" s="9"/>
      <c r="DP81" s="9"/>
      <c r="DQ81" s="9"/>
      <c r="DR81" s="9"/>
      <c r="DS81" s="9"/>
      <c r="DT81" s="9"/>
      <c r="DU81" s="9"/>
      <c r="DV81" s="9"/>
      <c r="DW81" s="9"/>
      <c r="DX81" s="9"/>
      <c r="DY81" s="9"/>
      <c r="DZ81" s="9"/>
      <c r="EA81" s="9"/>
      <c r="EB81" s="9"/>
      <c r="EC81" s="9"/>
      <c r="ED81" s="9"/>
      <c r="EE81" s="9"/>
      <c r="EF81" s="9"/>
      <c r="EG81" s="9"/>
      <c r="EH81" s="9"/>
      <c r="EI81" s="9"/>
      <c r="EJ81" s="9"/>
      <c r="EK81" s="9"/>
      <c r="EL81" s="9"/>
      <c r="EM81" s="9"/>
      <c r="EN81" s="9"/>
      <c r="EO81" s="9"/>
      <c r="EP81" s="9"/>
      <c r="EQ81" s="9"/>
      <c r="ER81" s="9"/>
      <c r="ES81" s="9"/>
      <c r="ET81" s="9"/>
      <c r="EU81" s="9"/>
      <c r="EV81" s="9"/>
      <c r="EW81" s="9"/>
      <c r="EX81" s="9"/>
    </row>
    <row r="82" spans="1:154" ht="20.25" x14ac:dyDescent="0.2">
      <c r="A82" s="214">
        <v>5004</v>
      </c>
      <c r="B82" s="215"/>
      <c r="C82" s="215"/>
      <c r="D82" s="215"/>
      <c r="E82" s="215"/>
      <c r="F82" s="215"/>
      <c r="G82" s="126" t="s">
        <v>87</v>
      </c>
      <c r="H82" s="127">
        <f>+H83+H104+H105+H109</f>
        <v>9613900</v>
      </c>
      <c r="I82" s="127">
        <f>+I83+I104+I105+I109</f>
        <v>9192324.5899999999</v>
      </c>
      <c r="J82" s="127">
        <f>+J83+J104+J106+J109</f>
        <v>421575.41000000003</v>
      </c>
      <c r="K82" s="122">
        <f t="shared" si="14"/>
        <v>95.61</v>
      </c>
      <c r="L82" s="127">
        <f>+L83+L104+L105+L109</f>
        <v>0</v>
      </c>
      <c r="M82" s="127">
        <f>+M83+M104+M105+M109</f>
        <v>5050823.13</v>
      </c>
      <c r="N82" s="127">
        <f>+N83+N104+N105+N109</f>
        <v>4141501.46</v>
      </c>
      <c r="O82" s="127">
        <f>+O83+O104+O106+O109</f>
        <v>9192324.5899999999</v>
      </c>
      <c r="P82" s="127">
        <f t="shared" si="17"/>
        <v>-9192324.5899999999</v>
      </c>
      <c r="Q82" s="120" t="e">
        <f t="shared" si="18"/>
        <v>#DIV/0!</v>
      </c>
      <c r="R82" s="43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  <c r="BX82" s="8"/>
      <c r="BY82" s="8"/>
      <c r="BZ82" s="8"/>
      <c r="CA82" s="8"/>
      <c r="CB82" s="8"/>
      <c r="CC82" s="8"/>
      <c r="CD82" s="8"/>
      <c r="CE82" s="8"/>
      <c r="CF82" s="8"/>
      <c r="CG82" s="8"/>
      <c r="CH82" s="8"/>
      <c r="CI82" s="8"/>
      <c r="CJ82" s="8"/>
      <c r="CK82" s="8"/>
      <c r="CL82" s="8"/>
      <c r="CM82" s="8"/>
      <c r="CN82" s="8"/>
      <c r="CO82" s="8"/>
      <c r="CP82" s="8"/>
      <c r="CQ82" s="8"/>
      <c r="CR82" s="8"/>
      <c r="CS82" s="8"/>
      <c r="CT82" s="8"/>
      <c r="CU82" s="8"/>
      <c r="CV82" s="8"/>
      <c r="CW82" s="8"/>
      <c r="CX82" s="8"/>
      <c r="CY82" s="8"/>
      <c r="CZ82" s="8"/>
      <c r="DA82" s="8"/>
      <c r="DB82" s="8"/>
      <c r="DC82" s="9"/>
      <c r="DD82" s="9"/>
      <c r="DE82" s="9"/>
      <c r="DF82" s="9"/>
      <c r="DG82" s="9"/>
      <c r="DH82" s="9"/>
      <c r="DI82" s="9"/>
      <c r="DJ82" s="9"/>
      <c r="DK82" s="9"/>
      <c r="DL82" s="9"/>
      <c r="DM82" s="9"/>
      <c r="DN82" s="9"/>
      <c r="DO82" s="9"/>
      <c r="DP82" s="9"/>
      <c r="DQ82" s="9"/>
      <c r="DR82" s="9"/>
      <c r="DS82" s="9"/>
      <c r="DT82" s="9"/>
      <c r="DU82" s="9"/>
      <c r="DV82" s="9"/>
      <c r="DW82" s="9"/>
      <c r="DX82" s="9"/>
      <c r="DY82" s="9"/>
      <c r="DZ82" s="9"/>
      <c r="EA82" s="9"/>
      <c r="EB82" s="9"/>
      <c r="EC82" s="9"/>
      <c r="ED82" s="9"/>
      <c r="EE82" s="9"/>
      <c r="EF82" s="9"/>
      <c r="EG82" s="9"/>
      <c r="EH82" s="9"/>
      <c r="EI82" s="9"/>
      <c r="EJ82" s="9"/>
      <c r="EK82" s="9"/>
      <c r="EL82" s="9"/>
      <c r="EM82" s="9"/>
      <c r="EN82" s="9"/>
      <c r="EO82" s="9"/>
      <c r="EP82" s="9"/>
      <c r="EQ82" s="9"/>
      <c r="ER82" s="9"/>
      <c r="ES82" s="9"/>
      <c r="ET82" s="9"/>
      <c r="EU82" s="9"/>
      <c r="EV82" s="9"/>
      <c r="EW82" s="9"/>
      <c r="EX82" s="9"/>
    </row>
    <row r="83" spans="1:154" ht="20.25" x14ac:dyDescent="0.2">
      <c r="A83" s="124"/>
      <c r="B83" s="125"/>
      <c r="C83" s="125"/>
      <c r="D83" s="125" t="s">
        <v>32</v>
      </c>
      <c r="E83" s="125"/>
      <c r="F83" s="125"/>
      <c r="G83" s="101" t="s">
        <v>62</v>
      </c>
      <c r="H83" s="121">
        <f>H84+H85+H86+H87+H88+H95+H96+H97+H102+H103</f>
        <v>9613900</v>
      </c>
      <c r="I83" s="121">
        <f>I84+I85+I86+I87+I88+I95+I96+I97+I102+I103</f>
        <v>9212624.3000000007</v>
      </c>
      <c r="J83" s="121">
        <f t="shared" ref="J83" si="25">J84+J85+J86+J87+J88+J95+J96+J97+J102+J103</f>
        <v>401275.7</v>
      </c>
      <c r="K83" s="122">
        <f t="shared" si="14"/>
        <v>95.83</v>
      </c>
      <c r="L83" s="121">
        <f>L84+L85+L86+L87+L88+L95+L96+L97+L102+L103</f>
        <v>0</v>
      </c>
      <c r="M83" s="121">
        <f>M84+M85+M86+M87+M88+M95+M96+M97+M102+M103</f>
        <v>5068712.13</v>
      </c>
      <c r="N83" s="121">
        <f>N84+N85+N86+N87+N88+N95+N96+N97+N102+N103</f>
        <v>4143912.17</v>
      </c>
      <c r="O83" s="121">
        <f t="shared" ref="O83" si="26">O84+O85+O86+O87+O88+O95+O96+O97+O102+O103</f>
        <v>9212624.3000000007</v>
      </c>
      <c r="P83" s="121">
        <f t="shared" si="17"/>
        <v>-9212624.3000000007</v>
      </c>
      <c r="Q83" s="122" t="e">
        <f t="shared" si="18"/>
        <v>#DIV/0!</v>
      </c>
      <c r="R83" s="43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  <c r="BX83" s="8"/>
      <c r="BY83" s="8"/>
      <c r="BZ83" s="8"/>
      <c r="CA83" s="8"/>
      <c r="CB83" s="8"/>
      <c r="CC83" s="8"/>
      <c r="CD83" s="8"/>
      <c r="CE83" s="8"/>
      <c r="CF83" s="8"/>
      <c r="CG83" s="8"/>
      <c r="CH83" s="8"/>
      <c r="CI83" s="8"/>
      <c r="CJ83" s="8"/>
      <c r="CK83" s="8"/>
      <c r="CL83" s="8"/>
      <c r="CM83" s="8"/>
      <c r="CN83" s="8"/>
      <c r="CO83" s="8"/>
      <c r="CP83" s="8"/>
      <c r="CQ83" s="8"/>
      <c r="CR83" s="8"/>
      <c r="CS83" s="8"/>
      <c r="CT83" s="8"/>
      <c r="CU83" s="8"/>
      <c r="CV83" s="8"/>
      <c r="CW83" s="8"/>
      <c r="CX83" s="8"/>
      <c r="CY83" s="8"/>
      <c r="CZ83" s="8"/>
      <c r="DA83" s="8"/>
      <c r="DB83" s="8"/>
      <c r="DC83" s="9"/>
      <c r="DD83" s="9"/>
      <c r="DE83" s="9"/>
      <c r="DF83" s="9"/>
      <c r="DG83" s="9"/>
      <c r="DH83" s="9"/>
      <c r="DI83" s="9"/>
      <c r="DJ83" s="9"/>
      <c r="DK83" s="9"/>
      <c r="DL83" s="9"/>
      <c r="DM83" s="9"/>
      <c r="DN83" s="9"/>
      <c r="DO83" s="9"/>
      <c r="DP83" s="9"/>
      <c r="DQ83" s="9"/>
      <c r="DR83" s="9"/>
      <c r="DS83" s="9"/>
      <c r="DT83" s="9"/>
      <c r="DU83" s="9"/>
      <c r="DV83" s="9"/>
      <c r="DW83" s="9"/>
      <c r="DX83" s="9"/>
      <c r="DY83" s="9"/>
      <c r="DZ83" s="9"/>
      <c r="EA83" s="9"/>
      <c r="EB83" s="9"/>
      <c r="EC83" s="9"/>
      <c r="ED83" s="9"/>
      <c r="EE83" s="9"/>
      <c r="EF83" s="9"/>
      <c r="EG83" s="9"/>
      <c r="EH83" s="9"/>
      <c r="EI83" s="9"/>
      <c r="EJ83" s="9"/>
      <c r="EK83" s="9"/>
      <c r="EL83" s="9"/>
      <c r="EM83" s="9"/>
      <c r="EN83" s="9"/>
      <c r="EO83" s="9"/>
      <c r="EP83" s="9"/>
      <c r="EQ83" s="9"/>
      <c r="ER83" s="9"/>
      <c r="ES83" s="9"/>
      <c r="ET83" s="9"/>
      <c r="EU83" s="9"/>
      <c r="EV83" s="9"/>
      <c r="EW83" s="9"/>
      <c r="EX83" s="9"/>
    </row>
    <row r="84" spans="1:154" ht="20.25" x14ac:dyDescent="0.2">
      <c r="A84" s="88"/>
      <c r="B84" s="89"/>
      <c r="C84" s="89"/>
      <c r="D84" s="89" t="s">
        <v>88</v>
      </c>
      <c r="E84" s="89"/>
      <c r="F84" s="89"/>
      <c r="G84" s="101" t="s">
        <v>64</v>
      </c>
      <c r="H84" s="121">
        <f>H112+H179+H264</f>
        <v>1094500</v>
      </c>
      <c r="I84" s="121">
        <f>I112+I179+I264</f>
        <v>1088992</v>
      </c>
      <c r="J84" s="121">
        <f>J112+J179+J264</f>
        <v>5508</v>
      </c>
      <c r="K84" s="122">
        <f t="shared" si="14"/>
        <v>99.5</v>
      </c>
      <c r="L84" s="121">
        <f>L112+L179+L264</f>
        <v>0</v>
      </c>
      <c r="M84" s="121">
        <f>M112+M179+M264</f>
        <v>735272</v>
      </c>
      <c r="N84" s="121">
        <f>N112+N179+N264</f>
        <v>353720</v>
      </c>
      <c r="O84" s="121">
        <f>O112+O179+O264</f>
        <v>1088992</v>
      </c>
      <c r="P84" s="121">
        <f t="shared" si="17"/>
        <v>-1088992</v>
      </c>
      <c r="Q84" s="122" t="e">
        <f t="shared" si="18"/>
        <v>#DIV/0!</v>
      </c>
      <c r="R84" s="43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  <c r="BX84" s="8"/>
      <c r="BY84" s="8"/>
      <c r="BZ84" s="8"/>
      <c r="CA84" s="8"/>
      <c r="CB84" s="8"/>
      <c r="CC84" s="8"/>
      <c r="CD84" s="8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9"/>
      <c r="DD84" s="9"/>
      <c r="DE84" s="9"/>
      <c r="DF84" s="9"/>
      <c r="DG84" s="9"/>
      <c r="DH84" s="9"/>
      <c r="DI84" s="9"/>
      <c r="DJ84" s="9"/>
      <c r="DK84" s="9"/>
      <c r="DL84" s="9"/>
      <c r="DM84" s="9"/>
      <c r="DN84" s="9"/>
      <c r="DO84" s="9"/>
      <c r="DP84" s="9"/>
      <c r="DQ84" s="9"/>
      <c r="DR84" s="9"/>
      <c r="DS84" s="9"/>
      <c r="DT84" s="9"/>
      <c r="DU84" s="9"/>
      <c r="DV84" s="9"/>
      <c r="DW84" s="9"/>
      <c r="DX84" s="9"/>
      <c r="DY84" s="9"/>
      <c r="DZ84" s="9"/>
      <c r="EA84" s="9"/>
      <c r="EB84" s="9"/>
      <c r="EC84" s="9"/>
      <c r="ED84" s="9"/>
      <c r="EE84" s="9"/>
      <c r="EF84" s="9"/>
      <c r="EG84" s="9"/>
      <c r="EH84" s="9"/>
      <c r="EI84" s="9"/>
      <c r="EJ84" s="9"/>
      <c r="EK84" s="9"/>
      <c r="EL84" s="9"/>
      <c r="EM84" s="9"/>
      <c r="EN84" s="9"/>
      <c r="EO84" s="9"/>
      <c r="EP84" s="9"/>
      <c r="EQ84" s="9"/>
      <c r="ER84" s="9"/>
      <c r="ES84" s="9"/>
      <c r="ET84" s="9"/>
      <c r="EU84" s="9"/>
      <c r="EV84" s="9"/>
      <c r="EW84" s="9"/>
      <c r="EX84" s="9"/>
    </row>
    <row r="85" spans="1:154" ht="20.25" x14ac:dyDescent="0.2">
      <c r="A85" s="88"/>
      <c r="B85" s="89"/>
      <c r="C85" s="89"/>
      <c r="D85" s="89" t="s">
        <v>89</v>
      </c>
      <c r="E85" s="89"/>
      <c r="F85" s="89"/>
      <c r="G85" s="101" t="s">
        <v>66</v>
      </c>
      <c r="H85" s="121">
        <f>H139+H206+H296+H389</f>
        <v>134900</v>
      </c>
      <c r="I85" s="121">
        <f>I139+I206+I296+I389</f>
        <v>125302.30000000002</v>
      </c>
      <c r="J85" s="121">
        <f>J139+J206+J296+J389</f>
        <v>9597.6999999999953</v>
      </c>
      <c r="K85" s="122">
        <f t="shared" si="14"/>
        <v>92.89</v>
      </c>
      <c r="L85" s="121">
        <f>L139+L206+L296+L389</f>
        <v>0</v>
      </c>
      <c r="M85" s="121">
        <f>M139+M206+M296+M389</f>
        <v>79621.13</v>
      </c>
      <c r="N85" s="121">
        <f>N139+N206+N296+N389</f>
        <v>45681.17</v>
      </c>
      <c r="O85" s="121">
        <f>O139+O206+O296+O389</f>
        <v>125302.30000000002</v>
      </c>
      <c r="P85" s="121">
        <f t="shared" si="17"/>
        <v>-125302.30000000002</v>
      </c>
      <c r="Q85" s="122" t="e">
        <f t="shared" si="18"/>
        <v>#DIV/0!</v>
      </c>
      <c r="R85" s="43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  <c r="BX85" s="8"/>
      <c r="BY85" s="8"/>
      <c r="BZ85" s="8"/>
      <c r="CA85" s="8"/>
      <c r="CB85" s="8"/>
      <c r="CC85" s="8"/>
      <c r="CD85" s="8"/>
      <c r="CE85" s="8"/>
      <c r="CF85" s="8"/>
      <c r="CG85" s="8"/>
      <c r="CH85" s="8"/>
      <c r="CI85" s="8"/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/>
      <c r="CX85" s="8"/>
      <c r="CY85" s="8"/>
      <c r="CZ85" s="8"/>
      <c r="DA85" s="8"/>
      <c r="DB85" s="8"/>
      <c r="DC85" s="9"/>
      <c r="DD85" s="9"/>
      <c r="DE85" s="9"/>
      <c r="DF85" s="9"/>
      <c r="DG85" s="9"/>
      <c r="DH85" s="9"/>
      <c r="DI85" s="9"/>
      <c r="DJ85" s="9"/>
      <c r="DK85" s="9"/>
      <c r="DL85" s="9"/>
      <c r="DM85" s="9"/>
      <c r="DN85" s="9"/>
      <c r="DO85" s="9"/>
      <c r="DP85" s="9"/>
      <c r="DQ85" s="9"/>
      <c r="DR85" s="9"/>
      <c r="DS85" s="9"/>
      <c r="DT85" s="9"/>
      <c r="DU85" s="9"/>
      <c r="DV85" s="9"/>
      <c r="DW85" s="9"/>
      <c r="DX85" s="9"/>
      <c r="DY85" s="9"/>
      <c r="DZ85" s="9"/>
      <c r="EA85" s="9"/>
      <c r="EB85" s="9"/>
      <c r="EC85" s="9"/>
      <c r="ED85" s="9"/>
      <c r="EE85" s="9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9"/>
      <c r="ER85" s="9"/>
      <c r="ES85" s="9"/>
      <c r="ET85" s="9"/>
      <c r="EU85" s="9"/>
      <c r="EV85" s="9"/>
      <c r="EW85" s="9"/>
      <c r="EX85" s="9"/>
    </row>
    <row r="86" spans="1:154" ht="20.25" x14ac:dyDescent="0.2">
      <c r="A86" s="88"/>
      <c r="B86" s="89"/>
      <c r="C86" s="89"/>
      <c r="D86" s="89" t="s">
        <v>90</v>
      </c>
      <c r="E86" s="89"/>
      <c r="F86" s="89"/>
      <c r="G86" s="101" t="s">
        <v>68</v>
      </c>
      <c r="H86" s="121">
        <f>H329</f>
        <v>0</v>
      </c>
      <c r="I86" s="121">
        <f>I329</f>
        <v>0</v>
      </c>
      <c r="J86" s="121">
        <f>J331</f>
        <v>0</v>
      </c>
      <c r="K86" s="122" t="e">
        <f t="shared" si="14"/>
        <v>#DIV/0!</v>
      </c>
      <c r="L86" s="121">
        <f>L329</f>
        <v>0</v>
      </c>
      <c r="M86" s="121">
        <f>M329</f>
        <v>0</v>
      </c>
      <c r="N86" s="121">
        <f>N329</f>
        <v>0</v>
      </c>
      <c r="O86" s="121">
        <f>O329</f>
        <v>0</v>
      </c>
      <c r="P86" s="121">
        <f t="shared" si="17"/>
        <v>0</v>
      </c>
      <c r="Q86" s="122" t="e">
        <f t="shared" si="18"/>
        <v>#DIV/0!</v>
      </c>
      <c r="R86" s="43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9"/>
      <c r="DD86" s="9"/>
      <c r="DE86" s="9"/>
      <c r="DF86" s="9"/>
      <c r="DG86" s="9"/>
      <c r="DH86" s="9"/>
      <c r="DI86" s="9"/>
      <c r="DJ86" s="9"/>
      <c r="DK86" s="9"/>
      <c r="DL86" s="9"/>
      <c r="DM86" s="9"/>
      <c r="DN86" s="9"/>
      <c r="DO86" s="9"/>
      <c r="DP86" s="9"/>
      <c r="DQ86" s="9"/>
      <c r="DR86" s="9"/>
      <c r="DS86" s="9"/>
      <c r="DT86" s="9"/>
      <c r="DU86" s="9"/>
      <c r="DV86" s="9"/>
      <c r="DW86" s="9"/>
      <c r="DX86" s="9"/>
      <c r="DY86" s="9"/>
      <c r="DZ86" s="9"/>
      <c r="EA86" s="9"/>
      <c r="EB86" s="9"/>
      <c r="EC86" s="9"/>
      <c r="ED86" s="9"/>
      <c r="EE86" s="9"/>
      <c r="EF86" s="9"/>
      <c r="EG86" s="9"/>
      <c r="EH86" s="9"/>
      <c r="EI86" s="9"/>
      <c r="EJ86" s="9"/>
      <c r="EK86" s="9"/>
      <c r="EL86" s="9"/>
      <c r="EM86" s="9"/>
      <c r="EN86" s="9"/>
      <c r="EO86" s="9"/>
      <c r="EP86" s="9"/>
      <c r="EQ86" s="9"/>
      <c r="ER86" s="9"/>
      <c r="ES86" s="9"/>
      <c r="ET86" s="9"/>
      <c r="EU86" s="9"/>
      <c r="EV86" s="9"/>
      <c r="EW86" s="9"/>
      <c r="EX86" s="9"/>
    </row>
    <row r="87" spans="1:154" ht="20.25" x14ac:dyDescent="0.2">
      <c r="A87" s="88"/>
      <c r="B87" s="89"/>
      <c r="C87" s="89"/>
      <c r="D87" s="89" t="s">
        <v>91</v>
      </c>
      <c r="E87" s="89"/>
      <c r="F87" s="89"/>
      <c r="G87" s="101" t="s">
        <v>70</v>
      </c>
      <c r="H87" s="121">
        <f>H235+H392</f>
        <v>0</v>
      </c>
      <c r="I87" s="121">
        <f>I235+I392</f>
        <v>0</v>
      </c>
      <c r="J87" s="121">
        <f>J235+J392</f>
        <v>0</v>
      </c>
      <c r="K87" s="122" t="e">
        <f t="shared" si="14"/>
        <v>#DIV/0!</v>
      </c>
      <c r="L87" s="121">
        <f>L235+L392</f>
        <v>0</v>
      </c>
      <c r="M87" s="121">
        <f>M235+M392</f>
        <v>0</v>
      </c>
      <c r="N87" s="121">
        <f>N235+N392</f>
        <v>0</v>
      </c>
      <c r="O87" s="121">
        <f>O235+O392</f>
        <v>0</v>
      </c>
      <c r="P87" s="121">
        <f t="shared" si="17"/>
        <v>0</v>
      </c>
      <c r="Q87" s="122" t="e">
        <f t="shared" si="18"/>
        <v>#DIV/0!</v>
      </c>
      <c r="R87" s="43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9"/>
      <c r="DD87" s="9"/>
      <c r="DE87" s="9"/>
      <c r="DF87" s="9"/>
      <c r="DG87" s="9"/>
      <c r="DH87" s="9"/>
      <c r="DI87" s="9"/>
      <c r="DJ87" s="9"/>
      <c r="DK87" s="9"/>
      <c r="DL87" s="9"/>
      <c r="DM87" s="9"/>
      <c r="DN87" s="9"/>
      <c r="DO87" s="9"/>
      <c r="DP87" s="9"/>
      <c r="DQ87" s="9"/>
      <c r="DR87" s="9"/>
      <c r="DS87" s="9"/>
      <c r="DT87" s="9"/>
      <c r="DU87" s="9"/>
      <c r="DV87" s="9"/>
      <c r="DW87" s="9"/>
      <c r="DX87" s="9"/>
      <c r="DY87" s="9"/>
      <c r="DZ87" s="9"/>
      <c r="EA87" s="9"/>
      <c r="EB87" s="9"/>
      <c r="EC87" s="9"/>
      <c r="ED87" s="9"/>
      <c r="EE87" s="9"/>
      <c r="EF87" s="9"/>
      <c r="EG87" s="9"/>
      <c r="EH87" s="9"/>
      <c r="EI87" s="9"/>
      <c r="EJ87" s="9"/>
      <c r="EK87" s="9"/>
      <c r="EL87" s="9"/>
      <c r="EM87" s="9"/>
      <c r="EN87" s="9"/>
      <c r="EO87" s="9"/>
      <c r="EP87" s="9"/>
      <c r="EQ87" s="9"/>
      <c r="ER87" s="9"/>
      <c r="ES87" s="9"/>
      <c r="ET87" s="9"/>
      <c r="EU87" s="9"/>
      <c r="EV87" s="9"/>
      <c r="EW87" s="9"/>
      <c r="EX87" s="9"/>
    </row>
    <row r="88" spans="1:154" ht="40.5" x14ac:dyDescent="0.2">
      <c r="A88" s="88"/>
      <c r="B88" s="89"/>
      <c r="C88" s="89"/>
      <c r="D88" s="89">
        <v>51</v>
      </c>
      <c r="E88" s="89"/>
      <c r="F88" s="89"/>
      <c r="G88" s="101" t="s">
        <v>72</v>
      </c>
      <c r="H88" s="121">
        <f>H237+H332+H395</f>
        <v>1213000</v>
      </c>
      <c r="I88" s="121">
        <f>I237+I332+I395</f>
        <v>1149897</v>
      </c>
      <c r="J88" s="121">
        <f>J237+J332+J395</f>
        <v>63103</v>
      </c>
      <c r="K88" s="122">
        <f t="shared" si="14"/>
        <v>94.8</v>
      </c>
      <c r="L88" s="121">
        <f>L237+L332+L395</f>
        <v>0</v>
      </c>
      <c r="M88" s="121">
        <f>M237+M332+M395</f>
        <v>772605</v>
      </c>
      <c r="N88" s="121">
        <f>N237+N332+N395</f>
        <v>377292</v>
      </c>
      <c r="O88" s="121">
        <f>O237+O332+O395</f>
        <v>1149897</v>
      </c>
      <c r="P88" s="121">
        <f t="shared" si="17"/>
        <v>-1149897</v>
      </c>
      <c r="Q88" s="122" t="e">
        <f t="shared" si="18"/>
        <v>#DIV/0!</v>
      </c>
      <c r="R88" s="43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  <c r="BX88" s="8"/>
      <c r="BY88" s="8"/>
      <c r="BZ88" s="8"/>
      <c r="CA88" s="8"/>
      <c r="CB88" s="8"/>
      <c r="CC88" s="8"/>
      <c r="CD88" s="8"/>
      <c r="CE88" s="8"/>
      <c r="CF88" s="8"/>
      <c r="CG88" s="8"/>
      <c r="CH88" s="8"/>
      <c r="CI88" s="8"/>
      <c r="CJ88" s="8"/>
      <c r="CK88" s="8"/>
      <c r="CL88" s="8"/>
      <c r="CM88" s="8"/>
      <c r="CN88" s="8"/>
      <c r="CO88" s="8"/>
      <c r="CP88" s="8"/>
      <c r="CQ88" s="8"/>
      <c r="CR88" s="8"/>
      <c r="CS88" s="8"/>
      <c r="CT88" s="8"/>
      <c r="CU88" s="8"/>
      <c r="CV88" s="8"/>
      <c r="CW88" s="8"/>
      <c r="CX88" s="8"/>
      <c r="CY88" s="8"/>
      <c r="CZ88" s="8"/>
      <c r="DA88" s="8"/>
      <c r="DB88" s="8"/>
      <c r="DC88" s="9"/>
      <c r="DD88" s="9"/>
      <c r="DE88" s="9"/>
      <c r="DF88" s="9"/>
      <c r="DG88" s="9"/>
      <c r="DH88" s="9"/>
      <c r="DI88" s="9"/>
      <c r="DJ88" s="9"/>
      <c r="DK88" s="9"/>
      <c r="DL88" s="9"/>
      <c r="DM88" s="9"/>
      <c r="DN88" s="9"/>
      <c r="DO88" s="9"/>
      <c r="DP88" s="9"/>
      <c r="DQ88" s="9"/>
      <c r="DR88" s="9"/>
      <c r="DS88" s="9"/>
      <c r="DT88" s="9"/>
      <c r="DU88" s="9"/>
      <c r="DV88" s="9"/>
      <c r="DW88" s="9"/>
      <c r="DX88" s="9"/>
      <c r="DY88" s="9"/>
      <c r="DZ88" s="9"/>
      <c r="EA88" s="9"/>
      <c r="EB88" s="9"/>
      <c r="EC88" s="9"/>
      <c r="ED88" s="9"/>
      <c r="EE88" s="9"/>
      <c r="EF88" s="9"/>
      <c r="EG88" s="9"/>
      <c r="EH88" s="9"/>
      <c r="EI88" s="9"/>
      <c r="EJ88" s="9"/>
      <c r="EK88" s="9"/>
      <c r="EL88" s="9"/>
      <c r="EM88" s="9"/>
      <c r="EN88" s="9"/>
      <c r="EO88" s="9"/>
      <c r="EP88" s="9"/>
      <c r="EQ88" s="9"/>
      <c r="ER88" s="9"/>
      <c r="ES88" s="9"/>
      <c r="ET88" s="9"/>
      <c r="EU88" s="9"/>
      <c r="EV88" s="9"/>
      <c r="EW88" s="9"/>
      <c r="EX88" s="9"/>
    </row>
    <row r="89" spans="1:154" ht="20.25" x14ac:dyDescent="0.2">
      <c r="A89" s="88"/>
      <c r="B89" s="89"/>
      <c r="C89" s="89"/>
      <c r="D89" s="89"/>
      <c r="E89" s="89" t="s">
        <v>32</v>
      </c>
      <c r="F89" s="89"/>
      <c r="G89" s="101" t="s">
        <v>92</v>
      </c>
      <c r="H89" s="121">
        <f>H90+H91+H92+H93+H94</f>
        <v>1213000</v>
      </c>
      <c r="I89" s="121">
        <f>I90+I91+I92+I93+I94</f>
        <v>1149897</v>
      </c>
      <c r="J89" s="121">
        <f>J90+J91+J92+J93+J94</f>
        <v>63103</v>
      </c>
      <c r="K89" s="122">
        <f t="shared" si="14"/>
        <v>94.8</v>
      </c>
      <c r="L89" s="121">
        <f>L90+L91+L92+L93+L94</f>
        <v>0</v>
      </c>
      <c r="M89" s="121">
        <f>M90+M91+M92+M93+M94</f>
        <v>772605</v>
      </c>
      <c r="N89" s="121">
        <f>N90+N91+N92+N93+N94</f>
        <v>377292</v>
      </c>
      <c r="O89" s="121">
        <f>O90+O91+O92+O93+O94</f>
        <v>1149897</v>
      </c>
      <c r="P89" s="121">
        <f t="shared" si="17"/>
        <v>-1149897</v>
      </c>
      <c r="Q89" s="122" t="e">
        <f t="shared" si="18"/>
        <v>#DIV/0!</v>
      </c>
      <c r="R89" s="43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  <c r="BX89" s="8"/>
      <c r="BY89" s="8"/>
      <c r="BZ89" s="8"/>
      <c r="CA89" s="8"/>
      <c r="CB89" s="8"/>
      <c r="CC89" s="8"/>
      <c r="CD89" s="8"/>
      <c r="CE89" s="8"/>
      <c r="CF89" s="8"/>
      <c r="CG89" s="8"/>
      <c r="CH89" s="8"/>
      <c r="CI89" s="8"/>
      <c r="CJ89" s="8"/>
      <c r="CK89" s="8"/>
      <c r="CL89" s="8"/>
      <c r="CM89" s="8"/>
      <c r="CN89" s="8"/>
      <c r="CO89" s="8"/>
      <c r="CP89" s="8"/>
      <c r="CQ89" s="8"/>
      <c r="CR89" s="8"/>
      <c r="CS89" s="8"/>
      <c r="CT89" s="8"/>
      <c r="CU89" s="8"/>
      <c r="CV89" s="8"/>
      <c r="CW89" s="8"/>
      <c r="CX89" s="8"/>
      <c r="CY89" s="8"/>
      <c r="CZ89" s="8"/>
      <c r="DA89" s="8"/>
      <c r="DB89" s="8"/>
      <c r="DC89" s="9"/>
      <c r="DD89" s="9"/>
      <c r="DE89" s="9"/>
      <c r="DF89" s="9"/>
      <c r="DG89" s="9"/>
      <c r="DH89" s="9"/>
      <c r="DI89" s="9"/>
      <c r="DJ89" s="9"/>
      <c r="DK89" s="9"/>
      <c r="DL89" s="9"/>
      <c r="DM89" s="9"/>
      <c r="DN89" s="9"/>
      <c r="DO89" s="9"/>
      <c r="DP89" s="9"/>
      <c r="DQ89" s="9"/>
      <c r="DR89" s="9"/>
      <c r="DS89" s="9"/>
      <c r="DT89" s="9"/>
      <c r="DU89" s="9"/>
      <c r="DV89" s="9"/>
      <c r="DW89" s="9"/>
      <c r="DX89" s="9"/>
      <c r="DY89" s="9"/>
      <c r="DZ89" s="9"/>
      <c r="EA89" s="9"/>
      <c r="EB89" s="9"/>
      <c r="EC89" s="9"/>
      <c r="ED89" s="9"/>
      <c r="EE89" s="9"/>
      <c r="EF89" s="9"/>
      <c r="EG89" s="9"/>
      <c r="EH89" s="9"/>
      <c r="EI89" s="9"/>
      <c r="EJ89" s="9"/>
      <c r="EK89" s="9"/>
      <c r="EL89" s="9"/>
      <c r="EM89" s="9"/>
      <c r="EN89" s="9"/>
      <c r="EO89" s="9"/>
      <c r="EP89" s="9"/>
      <c r="EQ89" s="9"/>
      <c r="ER89" s="9"/>
      <c r="ES89" s="9"/>
      <c r="ET89" s="9"/>
      <c r="EU89" s="9"/>
      <c r="EV89" s="9"/>
      <c r="EW89" s="9"/>
      <c r="EX89" s="9"/>
    </row>
    <row r="90" spans="1:154" ht="20.25" x14ac:dyDescent="0.2">
      <c r="A90" s="88"/>
      <c r="B90" s="89"/>
      <c r="C90" s="89"/>
      <c r="D90" s="89"/>
      <c r="E90" s="89"/>
      <c r="F90" s="89" t="s">
        <v>32</v>
      </c>
      <c r="G90" s="101" t="s">
        <v>93</v>
      </c>
      <c r="H90" s="121">
        <f>H237</f>
        <v>0</v>
      </c>
      <c r="I90" s="121">
        <f>I237</f>
        <v>0</v>
      </c>
      <c r="J90" s="121">
        <f>J237</f>
        <v>0</v>
      </c>
      <c r="K90" s="122" t="e">
        <f t="shared" si="14"/>
        <v>#DIV/0!</v>
      </c>
      <c r="L90" s="121">
        <f>L237</f>
        <v>0</v>
      </c>
      <c r="M90" s="121">
        <f>M237</f>
        <v>0</v>
      </c>
      <c r="N90" s="121">
        <f>N237</f>
        <v>0</v>
      </c>
      <c r="O90" s="121">
        <f>O237</f>
        <v>0</v>
      </c>
      <c r="P90" s="121">
        <f t="shared" si="17"/>
        <v>0</v>
      </c>
      <c r="Q90" s="122" t="e">
        <f t="shared" si="18"/>
        <v>#DIV/0!</v>
      </c>
      <c r="R90" s="43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  <c r="BX90" s="8"/>
      <c r="BY90" s="8"/>
      <c r="BZ90" s="8"/>
      <c r="CA90" s="8"/>
      <c r="CB90" s="8"/>
      <c r="CC90" s="8"/>
      <c r="CD90" s="8"/>
      <c r="CE90" s="8"/>
      <c r="CF90" s="8"/>
      <c r="CG90" s="8"/>
      <c r="CH90" s="8"/>
      <c r="CI90" s="8"/>
      <c r="CJ90" s="8"/>
      <c r="CK90" s="8"/>
      <c r="CL90" s="8"/>
      <c r="CM90" s="8"/>
      <c r="CN90" s="8"/>
      <c r="CO90" s="8"/>
      <c r="CP90" s="8"/>
      <c r="CQ90" s="8"/>
      <c r="CR90" s="8"/>
      <c r="CS90" s="8"/>
      <c r="CT90" s="8"/>
      <c r="CU90" s="8"/>
      <c r="CV90" s="8"/>
      <c r="CW90" s="8"/>
      <c r="CX90" s="8"/>
      <c r="CY90" s="8"/>
      <c r="CZ90" s="8"/>
      <c r="DA90" s="8"/>
      <c r="DB90" s="8"/>
      <c r="DC90" s="9"/>
      <c r="DD90" s="9"/>
      <c r="DE90" s="9"/>
      <c r="DF90" s="9"/>
      <c r="DG90" s="9"/>
      <c r="DH90" s="9"/>
      <c r="DI90" s="9"/>
      <c r="DJ90" s="9"/>
      <c r="DK90" s="9"/>
      <c r="DL90" s="9"/>
      <c r="DM90" s="9"/>
      <c r="DN90" s="9"/>
      <c r="DO90" s="9"/>
      <c r="DP90" s="9"/>
      <c r="DQ90" s="9"/>
      <c r="DR90" s="9"/>
      <c r="DS90" s="9"/>
      <c r="DT90" s="9"/>
      <c r="DU90" s="9"/>
      <c r="DV90" s="9"/>
      <c r="DW90" s="9"/>
      <c r="DX90" s="9"/>
      <c r="DY90" s="9"/>
      <c r="DZ90" s="9"/>
      <c r="EA90" s="9"/>
      <c r="EB90" s="9"/>
      <c r="EC90" s="9"/>
      <c r="ED90" s="9"/>
      <c r="EE90" s="9"/>
      <c r="EF90" s="9"/>
      <c r="EG90" s="9"/>
      <c r="EH90" s="9"/>
      <c r="EI90" s="9"/>
      <c r="EJ90" s="9"/>
      <c r="EK90" s="9"/>
      <c r="EL90" s="9"/>
      <c r="EM90" s="9"/>
      <c r="EN90" s="9"/>
      <c r="EO90" s="9"/>
      <c r="EP90" s="9"/>
      <c r="EQ90" s="9"/>
      <c r="ER90" s="9"/>
      <c r="ES90" s="9"/>
      <c r="ET90" s="9"/>
      <c r="EU90" s="9"/>
      <c r="EV90" s="9"/>
      <c r="EW90" s="9"/>
      <c r="EX90" s="9"/>
    </row>
    <row r="91" spans="1:154" ht="60.75" x14ac:dyDescent="0.2">
      <c r="A91" s="88"/>
      <c r="B91" s="89"/>
      <c r="C91" s="89"/>
      <c r="D91" s="89"/>
      <c r="E91" s="89"/>
      <c r="F91" s="89">
        <v>17</v>
      </c>
      <c r="G91" s="101" t="s">
        <v>94</v>
      </c>
      <c r="H91" s="121">
        <f>H334</f>
        <v>1213000</v>
      </c>
      <c r="I91" s="121">
        <f>I334</f>
        <v>1149897</v>
      </c>
      <c r="J91" s="121">
        <f>J334</f>
        <v>63103</v>
      </c>
      <c r="K91" s="122">
        <f t="shared" si="14"/>
        <v>94.8</v>
      </c>
      <c r="L91" s="121">
        <f>L334</f>
        <v>0</v>
      </c>
      <c r="M91" s="121">
        <f>M334</f>
        <v>772605</v>
      </c>
      <c r="N91" s="121">
        <f>N334</f>
        <v>377292</v>
      </c>
      <c r="O91" s="121">
        <f>O334</f>
        <v>1149897</v>
      </c>
      <c r="P91" s="121">
        <f t="shared" si="17"/>
        <v>-1149897</v>
      </c>
      <c r="Q91" s="122" t="e">
        <f t="shared" si="18"/>
        <v>#DIV/0!</v>
      </c>
      <c r="R91" s="43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  <c r="BX91" s="8"/>
      <c r="BY91" s="8"/>
      <c r="BZ91" s="8"/>
      <c r="CA91" s="8"/>
      <c r="CB91" s="8"/>
      <c r="CC91" s="8"/>
      <c r="CD91" s="8"/>
      <c r="CE91" s="8"/>
      <c r="CF91" s="8"/>
      <c r="CG91" s="8"/>
      <c r="CH91" s="8"/>
      <c r="CI91" s="8"/>
      <c r="CJ91" s="8"/>
      <c r="CK91" s="8"/>
      <c r="CL91" s="8"/>
      <c r="CM91" s="8"/>
      <c r="CN91" s="8"/>
      <c r="CO91" s="8"/>
      <c r="CP91" s="8"/>
      <c r="CQ91" s="8"/>
      <c r="CR91" s="8"/>
      <c r="CS91" s="8"/>
      <c r="CT91" s="8"/>
      <c r="CU91" s="8"/>
      <c r="CV91" s="8"/>
      <c r="CW91" s="8"/>
      <c r="CX91" s="8"/>
      <c r="CY91" s="8"/>
      <c r="CZ91" s="8"/>
      <c r="DA91" s="8"/>
      <c r="DB91" s="8"/>
      <c r="DC91" s="9"/>
      <c r="DD91" s="9"/>
      <c r="DE91" s="9"/>
      <c r="DF91" s="9"/>
      <c r="DG91" s="9"/>
      <c r="DH91" s="9"/>
      <c r="DI91" s="9"/>
      <c r="DJ91" s="9"/>
      <c r="DK91" s="9"/>
      <c r="DL91" s="9"/>
      <c r="DM91" s="9"/>
      <c r="DN91" s="9"/>
      <c r="DO91" s="9"/>
      <c r="DP91" s="9"/>
      <c r="DQ91" s="9"/>
      <c r="DR91" s="9"/>
      <c r="DS91" s="9"/>
      <c r="DT91" s="9"/>
      <c r="DU91" s="9"/>
      <c r="DV91" s="9"/>
      <c r="DW91" s="9"/>
      <c r="DX91" s="9"/>
      <c r="DY91" s="9"/>
      <c r="DZ91" s="9"/>
      <c r="EA91" s="9"/>
      <c r="EB91" s="9"/>
      <c r="EC91" s="9"/>
      <c r="ED91" s="9"/>
      <c r="EE91" s="9"/>
      <c r="EF91" s="9"/>
      <c r="EG91" s="9"/>
      <c r="EH91" s="9"/>
      <c r="EI91" s="9"/>
      <c r="EJ91" s="9"/>
      <c r="EK91" s="9"/>
      <c r="EL91" s="9"/>
      <c r="EM91" s="9"/>
      <c r="EN91" s="9"/>
      <c r="EO91" s="9"/>
      <c r="EP91" s="9"/>
      <c r="EQ91" s="9"/>
      <c r="ER91" s="9"/>
      <c r="ES91" s="9"/>
      <c r="ET91" s="9"/>
      <c r="EU91" s="9"/>
      <c r="EV91" s="9"/>
      <c r="EW91" s="9"/>
      <c r="EX91" s="9"/>
    </row>
    <row r="92" spans="1:154" ht="81" x14ac:dyDescent="0.2">
      <c r="A92" s="88"/>
      <c r="B92" s="89"/>
      <c r="C92" s="89"/>
      <c r="D92" s="89"/>
      <c r="E92" s="89"/>
      <c r="F92" s="89">
        <v>18</v>
      </c>
      <c r="G92" s="101" t="s">
        <v>95</v>
      </c>
      <c r="H92" s="121">
        <f>H397</f>
        <v>0</v>
      </c>
      <c r="I92" s="121">
        <f>I397</f>
        <v>0</v>
      </c>
      <c r="J92" s="121">
        <f>J397</f>
        <v>0</v>
      </c>
      <c r="K92" s="122" t="e">
        <f t="shared" si="14"/>
        <v>#DIV/0!</v>
      </c>
      <c r="L92" s="121">
        <f>L397</f>
        <v>0</v>
      </c>
      <c r="M92" s="121">
        <f>M397</f>
        <v>0</v>
      </c>
      <c r="N92" s="121">
        <f>N397</f>
        <v>0</v>
      </c>
      <c r="O92" s="121">
        <f>O397</f>
        <v>0</v>
      </c>
      <c r="P92" s="121">
        <f t="shared" si="17"/>
        <v>0</v>
      </c>
      <c r="Q92" s="122" t="e">
        <f t="shared" si="18"/>
        <v>#DIV/0!</v>
      </c>
      <c r="R92" s="43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  <c r="BX92" s="8"/>
      <c r="BY92" s="8"/>
      <c r="BZ92" s="8"/>
      <c r="CA92" s="8"/>
      <c r="CB92" s="8"/>
      <c r="CC92" s="8"/>
      <c r="CD92" s="8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9"/>
      <c r="DD92" s="9"/>
      <c r="DE92" s="9"/>
      <c r="DF92" s="9"/>
      <c r="DG92" s="9"/>
      <c r="DH92" s="9"/>
      <c r="DI92" s="9"/>
      <c r="DJ92" s="9"/>
      <c r="DK92" s="9"/>
      <c r="DL92" s="9"/>
      <c r="DM92" s="9"/>
      <c r="DN92" s="9"/>
      <c r="DO92" s="9"/>
      <c r="DP92" s="9"/>
      <c r="DQ92" s="9"/>
      <c r="DR92" s="9"/>
      <c r="DS92" s="9"/>
      <c r="DT92" s="9"/>
      <c r="DU92" s="9"/>
      <c r="DV92" s="9"/>
      <c r="DW92" s="9"/>
      <c r="DX92" s="9"/>
      <c r="DY92" s="9"/>
      <c r="DZ92" s="9"/>
      <c r="EA92" s="9"/>
      <c r="EB92" s="9"/>
      <c r="EC92" s="9"/>
      <c r="ED92" s="9"/>
      <c r="EE92" s="9"/>
      <c r="EF92" s="9"/>
      <c r="EG92" s="9"/>
      <c r="EH92" s="9"/>
      <c r="EI92" s="9"/>
      <c r="EJ92" s="9"/>
      <c r="EK92" s="9"/>
      <c r="EL92" s="9"/>
      <c r="EM92" s="9"/>
      <c r="EN92" s="9"/>
      <c r="EO92" s="9"/>
      <c r="EP92" s="9"/>
      <c r="EQ92" s="9"/>
      <c r="ER92" s="9"/>
      <c r="ES92" s="9"/>
      <c r="ET92" s="9"/>
      <c r="EU92" s="9"/>
      <c r="EV92" s="9"/>
      <c r="EW92" s="9"/>
      <c r="EX92" s="9"/>
    </row>
    <row r="93" spans="1:154" ht="60.75" x14ac:dyDescent="0.2">
      <c r="A93" s="88"/>
      <c r="B93" s="89"/>
      <c r="C93" s="89"/>
      <c r="D93" s="89"/>
      <c r="E93" s="89"/>
      <c r="F93" s="89">
        <v>19</v>
      </c>
      <c r="G93" s="101" t="s">
        <v>96</v>
      </c>
      <c r="H93" s="121">
        <f t="shared" ref="H93:J94" si="27">H335</f>
        <v>0</v>
      </c>
      <c r="I93" s="121">
        <f t="shared" si="27"/>
        <v>0</v>
      </c>
      <c r="J93" s="121">
        <f t="shared" si="27"/>
        <v>0</v>
      </c>
      <c r="K93" s="122" t="e">
        <f t="shared" si="14"/>
        <v>#DIV/0!</v>
      </c>
      <c r="L93" s="121">
        <f t="shared" ref="L93:O94" si="28">L335</f>
        <v>0</v>
      </c>
      <c r="M93" s="121">
        <f t="shared" si="28"/>
        <v>0</v>
      </c>
      <c r="N93" s="121">
        <f t="shared" si="28"/>
        <v>0</v>
      </c>
      <c r="O93" s="121">
        <f t="shared" si="28"/>
        <v>0</v>
      </c>
      <c r="P93" s="121">
        <f t="shared" si="17"/>
        <v>0</v>
      </c>
      <c r="Q93" s="122" t="e">
        <f t="shared" si="18"/>
        <v>#DIV/0!</v>
      </c>
      <c r="R93" s="43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  <c r="BX93" s="8"/>
      <c r="BY93" s="8"/>
      <c r="BZ93" s="8"/>
      <c r="CA93" s="8"/>
      <c r="CB93" s="8"/>
      <c r="CC93" s="8"/>
      <c r="CD93" s="8"/>
      <c r="CE93" s="8"/>
      <c r="CF93" s="8"/>
      <c r="CG93" s="8"/>
      <c r="CH93" s="8"/>
      <c r="CI93" s="8"/>
      <c r="CJ93" s="8"/>
      <c r="CK93" s="8"/>
      <c r="CL93" s="8"/>
      <c r="CM93" s="8"/>
      <c r="CN93" s="8"/>
      <c r="CO93" s="8"/>
      <c r="CP93" s="8"/>
      <c r="CQ93" s="8"/>
      <c r="CR93" s="8"/>
      <c r="CS93" s="8"/>
      <c r="CT93" s="8"/>
      <c r="CU93" s="8"/>
      <c r="CV93" s="8"/>
      <c r="CW93" s="8"/>
      <c r="CX93" s="8"/>
      <c r="CY93" s="8"/>
      <c r="CZ93" s="8"/>
      <c r="DA93" s="8"/>
      <c r="DB93" s="8"/>
      <c r="DC93" s="9"/>
      <c r="DD93" s="9"/>
      <c r="DE93" s="9"/>
      <c r="DF93" s="9"/>
      <c r="DG93" s="9"/>
      <c r="DH93" s="9"/>
      <c r="DI93" s="9"/>
      <c r="DJ93" s="9"/>
      <c r="DK93" s="9"/>
      <c r="DL93" s="9"/>
      <c r="DM93" s="9"/>
      <c r="DN93" s="9"/>
      <c r="DO93" s="9"/>
      <c r="DP93" s="9"/>
      <c r="DQ93" s="9"/>
      <c r="DR93" s="9"/>
      <c r="DS93" s="9"/>
      <c r="DT93" s="9"/>
      <c r="DU93" s="9"/>
      <c r="DV93" s="9"/>
      <c r="DW93" s="9"/>
      <c r="DX93" s="9"/>
      <c r="DY93" s="9"/>
      <c r="DZ93" s="9"/>
      <c r="EA93" s="9"/>
      <c r="EB93" s="9"/>
      <c r="EC93" s="9"/>
      <c r="ED93" s="9"/>
      <c r="EE93" s="9"/>
      <c r="EF93" s="9"/>
      <c r="EG93" s="9"/>
      <c r="EH93" s="9"/>
      <c r="EI93" s="9"/>
      <c r="EJ93" s="9"/>
      <c r="EK93" s="9"/>
      <c r="EL93" s="9"/>
      <c r="EM93" s="9"/>
      <c r="EN93" s="9"/>
      <c r="EO93" s="9"/>
      <c r="EP93" s="9"/>
      <c r="EQ93" s="9"/>
      <c r="ER93" s="9"/>
      <c r="ES93" s="9"/>
      <c r="ET93" s="9"/>
      <c r="EU93" s="9"/>
      <c r="EV93" s="9"/>
      <c r="EW93" s="9"/>
      <c r="EX93" s="9"/>
    </row>
    <row r="94" spans="1:154" ht="101.25" x14ac:dyDescent="0.2">
      <c r="A94" s="88"/>
      <c r="B94" s="89"/>
      <c r="C94" s="89"/>
      <c r="D94" s="89"/>
      <c r="E94" s="89"/>
      <c r="F94" s="89" t="s">
        <v>89</v>
      </c>
      <c r="G94" s="101" t="s">
        <v>97</v>
      </c>
      <c r="H94" s="121">
        <f t="shared" si="27"/>
        <v>0</v>
      </c>
      <c r="I94" s="121">
        <f t="shared" si="27"/>
        <v>0</v>
      </c>
      <c r="J94" s="121">
        <f t="shared" si="27"/>
        <v>0</v>
      </c>
      <c r="K94" s="122" t="e">
        <f t="shared" si="14"/>
        <v>#DIV/0!</v>
      </c>
      <c r="L94" s="121">
        <f t="shared" si="28"/>
        <v>0</v>
      </c>
      <c r="M94" s="121">
        <f t="shared" si="28"/>
        <v>0</v>
      </c>
      <c r="N94" s="121">
        <f t="shared" si="28"/>
        <v>0</v>
      </c>
      <c r="O94" s="121">
        <f t="shared" si="28"/>
        <v>0</v>
      </c>
      <c r="P94" s="121">
        <f t="shared" si="17"/>
        <v>0</v>
      </c>
      <c r="Q94" s="122" t="e">
        <f t="shared" si="18"/>
        <v>#DIV/0!</v>
      </c>
      <c r="R94" s="43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  <c r="BX94" s="8"/>
      <c r="BY94" s="8"/>
      <c r="BZ94" s="8"/>
      <c r="CA94" s="8"/>
      <c r="CB94" s="8"/>
      <c r="CC94" s="8"/>
      <c r="CD94" s="8"/>
      <c r="CE94" s="8"/>
      <c r="CF94" s="8"/>
      <c r="CG94" s="8"/>
      <c r="CH94" s="8"/>
      <c r="CI94" s="8"/>
      <c r="CJ94" s="8"/>
      <c r="CK94" s="8"/>
      <c r="CL94" s="8"/>
      <c r="CM94" s="8"/>
      <c r="CN94" s="8"/>
      <c r="CO94" s="8"/>
      <c r="CP94" s="8"/>
      <c r="CQ94" s="8"/>
      <c r="CR94" s="8"/>
      <c r="CS94" s="8"/>
      <c r="CT94" s="8"/>
      <c r="CU94" s="8"/>
      <c r="CV94" s="8"/>
      <c r="CW94" s="8"/>
      <c r="CX94" s="8"/>
      <c r="CY94" s="8"/>
      <c r="CZ94" s="8"/>
      <c r="DA94" s="8"/>
      <c r="DB94" s="8"/>
      <c r="DC94" s="9"/>
      <c r="DD94" s="9"/>
      <c r="DE94" s="9"/>
      <c r="DF94" s="9"/>
      <c r="DG94" s="9"/>
      <c r="DH94" s="9"/>
      <c r="DI94" s="9"/>
      <c r="DJ94" s="9"/>
      <c r="DK94" s="9"/>
      <c r="DL94" s="9"/>
      <c r="DM94" s="9"/>
      <c r="DN94" s="9"/>
      <c r="DO94" s="9"/>
      <c r="DP94" s="9"/>
      <c r="DQ94" s="9"/>
      <c r="DR94" s="9"/>
      <c r="DS94" s="9"/>
      <c r="DT94" s="9"/>
      <c r="DU94" s="9"/>
      <c r="DV94" s="9"/>
      <c r="DW94" s="9"/>
      <c r="DX94" s="9"/>
      <c r="DY94" s="9"/>
      <c r="DZ94" s="9"/>
      <c r="EA94" s="9"/>
      <c r="EB94" s="9"/>
      <c r="EC94" s="9"/>
      <c r="ED94" s="9"/>
      <c r="EE94" s="9"/>
      <c r="EF94" s="9"/>
      <c r="EG94" s="9"/>
      <c r="EH94" s="9"/>
      <c r="EI94" s="9"/>
      <c r="EJ94" s="9"/>
      <c r="EK94" s="9"/>
      <c r="EL94" s="9"/>
      <c r="EM94" s="9"/>
      <c r="EN94" s="9"/>
      <c r="EO94" s="9"/>
      <c r="EP94" s="9"/>
      <c r="EQ94" s="9"/>
      <c r="ER94" s="9"/>
      <c r="ES94" s="9"/>
      <c r="ET94" s="9"/>
      <c r="EU94" s="9"/>
      <c r="EV94" s="9"/>
      <c r="EW94" s="9"/>
      <c r="EX94" s="9"/>
    </row>
    <row r="95" spans="1:154" ht="20.25" x14ac:dyDescent="0.2">
      <c r="A95" s="88"/>
      <c r="B95" s="89"/>
      <c r="C95" s="89"/>
      <c r="D95" s="89">
        <v>55</v>
      </c>
      <c r="E95" s="89"/>
      <c r="F95" s="89"/>
      <c r="G95" s="101" t="s">
        <v>74</v>
      </c>
      <c r="H95" s="121">
        <f>H398</f>
        <v>0</v>
      </c>
      <c r="I95" s="121">
        <f>I398</f>
        <v>0</v>
      </c>
      <c r="J95" s="121"/>
      <c r="K95" s="122" t="e">
        <f t="shared" si="14"/>
        <v>#DIV/0!</v>
      </c>
      <c r="L95" s="121">
        <f>L398</f>
        <v>0</v>
      </c>
      <c r="M95" s="121">
        <f>M398</f>
        <v>0</v>
      </c>
      <c r="N95" s="121">
        <f>N398</f>
        <v>0</v>
      </c>
      <c r="O95" s="121">
        <f>O398</f>
        <v>0</v>
      </c>
      <c r="P95" s="121">
        <f t="shared" si="17"/>
        <v>0</v>
      </c>
      <c r="Q95" s="122" t="e">
        <f t="shared" si="18"/>
        <v>#DIV/0!</v>
      </c>
      <c r="R95" s="43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  <c r="BX95" s="8"/>
      <c r="BY95" s="8"/>
      <c r="BZ95" s="8"/>
      <c r="CA95" s="8"/>
      <c r="CB95" s="8"/>
      <c r="CC95" s="8"/>
      <c r="CD95" s="8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9"/>
      <c r="DD95" s="9"/>
      <c r="DE95" s="9"/>
      <c r="DF95" s="9"/>
      <c r="DG95" s="9"/>
      <c r="DH95" s="9"/>
      <c r="DI95" s="9"/>
      <c r="DJ95" s="9"/>
      <c r="DK95" s="9"/>
      <c r="DL95" s="9"/>
      <c r="DM95" s="9"/>
      <c r="DN95" s="9"/>
      <c r="DO95" s="9"/>
      <c r="DP95" s="9"/>
      <c r="DQ95" s="9"/>
      <c r="DR95" s="9"/>
      <c r="DS95" s="9"/>
      <c r="DT95" s="9"/>
      <c r="DU95" s="9"/>
      <c r="DV95" s="9"/>
      <c r="DW95" s="9"/>
      <c r="DX95" s="9"/>
      <c r="DY95" s="9"/>
      <c r="DZ95" s="9"/>
      <c r="EA95" s="9"/>
      <c r="EB95" s="9"/>
      <c r="EC95" s="9"/>
      <c r="ED95" s="9"/>
      <c r="EE95" s="9"/>
      <c r="EF95" s="9"/>
      <c r="EG95" s="9"/>
      <c r="EH95" s="9"/>
      <c r="EI95" s="9"/>
      <c r="EJ95" s="9"/>
      <c r="EK95" s="9"/>
      <c r="EL95" s="9"/>
      <c r="EM95" s="9"/>
      <c r="EN95" s="9"/>
      <c r="EO95" s="9"/>
      <c r="EP95" s="9"/>
      <c r="EQ95" s="9"/>
      <c r="ER95" s="9"/>
      <c r="ES95" s="9"/>
      <c r="ET95" s="9"/>
      <c r="EU95" s="9"/>
      <c r="EV95" s="9"/>
      <c r="EW95" s="9"/>
      <c r="EX95" s="9"/>
    </row>
    <row r="96" spans="1:154" ht="40.5" x14ac:dyDescent="0.2">
      <c r="A96" s="88"/>
      <c r="B96" s="89"/>
      <c r="C96" s="89"/>
      <c r="D96" s="89">
        <v>56</v>
      </c>
      <c r="E96" s="89"/>
      <c r="F96" s="89"/>
      <c r="G96" s="101" t="s">
        <v>98</v>
      </c>
      <c r="H96" s="121">
        <f>H240+H404</f>
        <v>447000</v>
      </c>
      <c r="I96" s="121">
        <f>I240+I404</f>
        <v>398001</v>
      </c>
      <c r="J96" s="121">
        <f>+J404</f>
        <v>48999</v>
      </c>
      <c r="K96" s="122">
        <f t="shared" si="14"/>
        <v>89.04</v>
      </c>
      <c r="L96" s="121">
        <f>L240+L404</f>
        <v>0</v>
      </c>
      <c r="M96" s="121">
        <f>M240+M404</f>
        <v>273167</v>
      </c>
      <c r="N96" s="121">
        <f>N240+N404</f>
        <v>124834</v>
      </c>
      <c r="O96" s="121">
        <f>O240+O404</f>
        <v>398001</v>
      </c>
      <c r="P96" s="121">
        <f t="shared" si="17"/>
        <v>-398001</v>
      </c>
      <c r="Q96" s="122" t="e">
        <f t="shared" si="18"/>
        <v>#DIV/0!</v>
      </c>
      <c r="R96" s="43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  <c r="BX96" s="8"/>
      <c r="BY96" s="8"/>
      <c r="BZ96" s="8"/>
      <c r="CA96" s="8"/>
      <c r="CB96" s="8"/>
      <c r="CC96" s="8"/>
      <c r="CD96" s="8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9"/>
      <c r="DD96" s="9"/>
      <c r="DE96" s="9"/>
      <c r="DF96" s="9"/>
      <c r="DG96" s="9"/>
      <c r="DH96" s="9"/>
      <c r="DI96" s="9"/>
      <c r="DJ96" s="9"/>
      <c r="DK96" s="9"/>
      <c r="DL96" s="9"/>
      <c r="DM96" s="9"/>
      <c r="DN96" s="9"/>
      <c r="DO96" s="9"/>
      <c r="DP96" s="9"/>
      <c r="DQ96" s="9"/>
      <c r="DR96" s="9"/>
      <c r="DS96" s="9"/>
      <c r="DT96" s="9"/>
      <c r="DU96" s="9"/>
      <c r="DV96" s="9"/>
      <c r="DW96" s="9"/>
      <c r="DX96" s="9"/>
      <c r="DY96" s="9"/>
      <c r="DZ96" s="9"/>
      <c r="EA96" s="9"/>
      <c r="EB96" s="9"/>
      <c r="EC96" s="9"/>
      <c r="ED96" s="9"/>
      <c r="EE96" s="9"/>
      <c r="EF96" s="9"/>
      <c r="EG96" s="9"/>
      <c r="EH96" s="9"/>
      <c r="EI96" s="9"/>
      <c r="EJ96" s="9"/>
      <c r="EK96" s="9"/>
      <c r="EL96" s="9"/>
      <c r="EM96" s="9"/>
      <c r="EN96" s="9"/>
      <c r="EO96" s="9"/>
      <c r="EP96" s="9"/>
      <c r="EQ96" s="9"/>
      <c r="ER96" s="9"/>
      <c r="ES96" s="9"/>
      <c r="ET96" s="9"/>
      <c r="EU96" s="9"/>
      <c r="EV96" s="9"/>
      <c r="EW96" s="9"/>
      <c r="EX96" s="9"/>
    </row>
    <row r="97" spans="1:154" ht="20.25" x14ac:dyDescent="0.2">
      <c r="A97" s="88"/>
      <c r="B97" s="89"/>
      <c r="C97" s="89"/>
      <c r="D97" s="89">
        <v>57</v>
      </c>
      <c r="E97" s="89"/>
      <c r="F97" s="89"/>
      <c r="G97" s="101" t="s">
        <v>78</v>
      </c>
      <c r="H97" s="121">
        <f>H244+H337+H418</f>
        <v>5847300</v>
      </c>
      <c r="I97" s="121">
        <f>I244+I337+I418</f>
        <v>5692328</v>
      </c>
      <c r="J97" s="121">
        <f>J244+J337+J418</f>
        <v>154972</v>
      </c>
      <c r="K97" s="122">
        <f t="shared" si="14"/>
        <v>97.35</v>
      </c>
      <c r="L97" s="121">
        <f>L244+L337+L418</f>
        <v>0</v>
      </c>
      <c r="M97" s="121">
        <f>M244+M337+M418</f>
        <v>3208047</v>
      </c>
      <c r="N97" s="121">
        <f>N244+N337+N418</f>
        <v>2484281</v>
      </c>
      <c r="O97" s="121">
        <f>O244+O337+O418</f>
        <v>5692328</v>
      </c>
      <c r="P97" s="121">
        <f t="shared" si="17"/>
        <v>-5692328</v>
      </c>
      <c r="Q97" s="122" t="e">
        <f t="shared" si="18"/>
        <v>#DIV/0!</v>
      </c>
      <c r="R97" s="43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  <c r="BX97" s="8"/>
      <c r="BY97" s="8"/>
      <c r="BZ97" s="8"/>
      <c r="CA97" s="8"/>
      <c r="CB97" s="8"/>
      <c r="CC97" s="8"/>
      <c r="CD97" s="8"/>
      <c r="CE97" s="8"/>
      <c r="CF97" s="8"/>
      <c r="CG97" s="8"/>
      <c r="CH97" s="8"/>
      <c r="CI97" s="8"/>
      <c r="CJ97" s="8"/>
      <c r="CK97" s="8"/>
      <c r="CL97" s="8"/>
      <c r="CM97" s="8"/>
      <c r="CN97" s="8"/>
      <c r="CO97" s="8"/>
      <c r="CP97" s="8"/>
      <c r="CQ97" s="8"/>
      <c r="CR97" s="8"/>
      <c r="CS97" s="8"/>
      <c r="CT97" s="8"/>
      <c r="CU97" s="8"/>
      <c r="CV97" s="8"/>
      <c r="CW97" s="8"/>
      <c r="CX97" s="8"/>
      <c r="CY97" s="8"/>
      <c r="CZ97" s="8"/>
      <c r="DA97" s="8"/>
      <c r="DB97" s="8"/>
      <c r="DC97" s="9"/>
      <c r="DD97" s="9"/>
      <c r="DE97" s="9"/>
      <c r="DF97" s="9"/>
      <c r="DG97" s="9"/>
      <c r="DH97" s="9"/>
      <c r="DI97" s="9"/>
      <c r="DJ97" s="9"/>
      <c r="DK97" s="9"/>
      <c r="DL97" s="9"/>
      <c r="DM97" s="9"/>
      <c r="DN97" s="9"/>
      <c r="DO97" s="9"/>
      <c r="DP97" s="9"/>
      <c r="DQ97" s="9"/>
      <c r="DR97" s="9"/>
      <c r="DS97" s="9"/>
      <c r="DT97" s="9"/>
      <c r="DU97" s="9"/>
      <c r="DV97" s="9"/>
      <c r="DW97" s="9"/>
      <c r="DX97" s="9"/>
      <c r="DY97" s="9"/>
      <c r="DZ97" s="9"/>
      <c r="EA97" s="9"/>
      <c r="EB97" s="9"/>
      <c r="EC97" s="9"/>
      <c r="ED97" s="9"/>
      <c r="EE97" s="9"/>
      <c r="EF97" s="9"/>
      <c r="EG97" s="9"/>
      <c r="EH97" s="9"/>
      <c r="EI97" s="9"/>
      <c r="EJ97" s="9"/>
      <c r="EK97" s="9"/>
      <c r="EL97" s="9"/>
      <c r="EM97" s="9"/>
      <c r="EN97" s="9"/>
      <c r="EO97" s="9"/>
      <c r="EP97" s="9"/>
      <c r="EQ97" s="9"/>
      <c r="ER97" s="9"/>
      <c r="ES97" s="9"/>
      <c r="ET97" s="9"/>
      <c r="EU97" s="9"/>
      <c r="EV97" s="9"/>
      <c r="EW97" s="9"/>
      <c r="EX97" s="9"/>
    </row>
    <row r="98" spans="1:154" ht="20.25" x14ac:dyDescent="0.2">
      <c r="A98" s="88"/>
      <c r="B98" s="89"/>
      <c r="C98" s="89"/>
      <c r="D98" s="89"/>
      <c r="E98" s="89" t="s">
        <v>32</v>
      </c>
      <c r="F98" s="89"/>
      <c r="G98" s="101" t="s">
        <v>99</v>
      </c>
      <c r="H98" s="121">
        <f>H245+H338</f>
        <v>5637000</v>
      </c>
      <c r="I98" s="121">
        <f>I245+I338</f>
        <v>5523261</v>
      </c>
      <c r="J98" s="121">
        <f>J245+J338</f>
        <v>113739</v>
      </c>
      <c r="K98" s="122">
        <f t="shared" si="14"/>
        <v>97.98</v>
      </c>
      <c r="L98" s="121">
        <f>L245+L338</f>
        <v>0</v>
      </c>
      <c r="M98" s="121">
        <f>M245+M338</f>
        <v>3103859</v>
      </c>
      <c r="N98" s="121">
        <f>N245+N338</f>
        <v>2419402</v>
      </c>
      <c r="O98" s="121">
        <f>O245+O338</f>
        <v>5523261</v>
      </c>
      <c r="P98" s="121">
        <f t="shared" si="17"/>
        <v>-5523261</v>
      </c>
      <c r="Q98" s="122" t="e">
        <f t="shared" si="18"/>
        <v>#DIV/0!</v>
      </c>
      <c r="R98" s="43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  <c r="BX98" s="8"/>
      <c r="BY98" s="8"/>
      <c r="BZ98" s="8"/>
      <c r="CA98" s="8"/>
      <c r="CB98" s="8"/>
      <c r="CC98" s="8"/>
      <c r="CD98" s="8"/>
      <c r="CE98" s="8"/>
      <c r="CF98" s="8"/>
      <c r="CG98" s="8"/>
      <c r="CH98" s="8"/>
      <c r="CI98" s="8"/>
      <c r="CJ98" s="8"/>
      <c r="CK98" s="8"/>
      <c r="CL98" s="8"/>
      <c r="CM98" s="8"/>
      <c r="CN98" s="8"/>
      <c r="CO98" s="8"/>
      <c r="CP98" s="8"/>
      <c r="CQ98" s="8"/>
      <c r="CR98" s="8"/>
      <c r="CS98" s="8"/>
      <c r="CT98" s="8"/>
      <c r="CU98" s="8"/>
      <c r="CV98" s="8"/>
      <c r="CW98" s="8"/>
      <c r="CX98" s="8"/>
      <c r="CY98" s="8"/>
      <c r="CZ98" s="8"/>
      <c r="DA98" s="8"/>
      <c r="DB98" s="8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B98" s="9"/>
      <c r="EC98" s="9"/>
      <c r="ED98" s="9"/>
      <c r="EE98" s="9"/>
      <c r="EF98" s="9"/>
      <c r="EG98" s="9"/>
      <c r="EH98" s="9"/>
      <c r="EI98" s="9"/>
      <c r="EJ98" s="9"/>
      <c r="EK98" s="9"/>
      <c r="EL98" s="9"/>
      <c r="EM98" s="9"/>
      <c r="EN98" s="9"/>
      <c r="EO98" s="9"/>
      <c r="EP98" s="9"/>
      <c r="EQ98" s="9"/>
      <c r="ER98" s="9"/>
      <c r="ES98" s="9"/>
      <c r="ET98" s="9"/>
      <c r="EU98" s="9"/>
      <c r="EV98" s="9"/>
      <c r="EW98" s="9"/>
      <c r="EX98" s="9"/>
    </row>
    <row r="99" spans="1:154" ht="20.25" x14ac:dyDescent="0.2">
      <c r="A99" s="88"/>
      <c r="B99" s="89"/>
      <c r="C99" s="89"/>
      <c r="D99" s="89"/>
      <c r="E99" s="89" t="s">
        <v>30</v>
      </c>
      <c r="F99" s="89"/>
      <c r="G99" s="101" t="s">
        <v>100</v>
      </c>
      <c r="H99" s="121">
        <f>H100+H101</f>
        <v>210300</v>
      </c>
      <c r="I99" s="121">
        <f>I100+I101</f>
        <v>169067</v>
      </c>
      <c r="J99" s="121">
        <f>J100+J101</f>
        <v>41233</v>
      </c>
      <c r="K99" s="122">
        <f t="shared" si="14"/>
        <v>80.39</v>
      </c>
      <c r="L99" s="121">
        <f>L100+L101</f>
        <v>0</v>
      </c>
      <c r="M99" s="121">
        <f>M100+M101</f>
        <v>104188</v>
      </c>
      <c r="N99" s="121">
        <f>N100+N101</f>
        <v>64879</v>
      </c>
      <c r="O99" s="121">
        <f>O100+O101</f>
        <v>169067</v>
      </c>
      <c r="P99" s="121">
        <f t="shared" si="17"/>
        <v>-169067</v>
      </c>
      <c r="Q99" s="122" t="e">
        <f t="shared" si="18"/>
        <v>#DIV/0!</v>
      </c>
      <c r="R99" s="43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  <c r="BX99" s="8"/>
      <c r="BY99" s="8"/>
      <c r="BZ99" s="8"/>
      <c r="CA99" s="8"/>
      <c r="CB99" s="8"/>
      <c r="CC99" s="8"/>
      <c r="CD99" s="8"/>
      <c r="CE99" s="8"/>
      <c r="CF99" s="8"/>
      <c r="CG99" s="8"/>
      <c r="CH99" s="8"/>
      <c r="CI99" s="8"/>
      <c r="CJ99" s="8"/>
      <c r="CK99" s="8"/>
      <c r="CL99" s="8"/>
      <c r="CM99" s="8"/>
      <c r="CN99" s="8"/>
      <c r="CO99" s="8"/>
      <c r="CP99" s="8"/>
      <c r="CQ99" s="8"/>
      <c r="CR99" s="8"/>
      <c r="CS99" s="8"/>
      <c r="CT99" s="8"/>
      <c r="CU99" s="8"/>
      <c r="CV99" s="8"/>
      <c r="CW99" s="8"/>
      <c r="CX99" s="8"/>
      <c r="CY99" s="8"/>
      <c r="CZ99" s="8"/>
      <c r="DA99" s="8"/>
      <c r="DB99" s="8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9"/>
      <c r="EL99" s="9"/>
      <c r="EM99" s="9"/>
      <c r="EN99" s="9"/>
      <c r="EO99" s="9"/>
      <c r="EP99" s="9"/>
      <c r="EQ99" s="9"/>
      <c r="ER99" s="9"/>
      <c r="ES99" s="9"/>
      <c r="ET99" s="9"/>
      <c r="EU99" s="9"/>
      <c r="EV99" s="9"/>
      <c r="EW99" s="9"/>
      <c r="EX99" s="9"/>
    </row>
    <row r="100" spans="1:154" ht="20.25" x14ac:dyDescent="0.2">
      <c r="A100" s="88"/>
      <c r="B100" s="89"/>
      <c r="C100" s="89"/>
      <c r="D100" s="89"/>
      <c r="E100" s="89"/>
      <c r="F100" s="89" t="s">
        <v>32</v>
      </c>
      <c r="G100" s="101" t="s">
        <v>101</v>
      </c>
      <c r="H100" s="121">
        <f>H247+H358+H420</f>
        <v>205300</v>
      </c>
      <c r="I100" s="121">
        <f>I247+I358+I420</f>
        <v>164867</v>
      </c>
      <c r="J100" s="121">
        <f>J247+J357+J420</f>
        <v>40433</v>
      </c>
      <c r="K100" s="122">
        <f t="shared" si="14"/>
        <v>80.31</v>
      </c>
      <c r="L100" s="121">
        <f>L247+L358+L420</f>
        <v>0</v>
      </c>
      <c r="M100" s="121">
        <f>M247+M358+M420</f>
        <v>104188</v>
      </c>
      <c r="N100" s="121">
        <f>N247+N358+N420</f>
        <v>60679</v>
      </c>
      <c r="O100" s="121">
        <f>O247+O358+O420</f>
        <v>164867</v>
      </c>
      <c r="P100" s="121">
        <f t="shared" si="17"/>
        <v>-164867</v>
      </c>
      <c r="Q100" s="122" t="e">
        <f t="shared" si="18"/>
        <v>#DIV/0!</v>
      </c>
      <c r="R100" s="43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  <c r="BX100" s="8"/>
      <c r="BY100" s="8"/>
      <c r="BZ100" s="8"/>
      <c r="CA100" s="8"/>
      <c r="CB100" s="8"/>
      <c r="CC100" s="8"/>
      <c r="CD100" s="8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9"/>
      <c r="DD100" s="9"/>
      <c r="DE100" s="9"/>
      <c r="DF100" s="9"/>
      <c r="DG100" s="9"/>
      <c r="DH100" s="9"/>
      <c r="DI100" s="9"/>
      <c r="DJ100" s="9"/>
      <c r="DK100" s="9"/>
      <c r="DL100" s="9"/>
      <c r="DM100" s="9"/>
      <c r="DN100" s="9"/>
      <c r="DO100" s="9"/>
      <c r="DP100" s="9"/>
      <c r="DQ100" s="9"/>
      <c r="DR100" s="9"/>
      <c r="DS100" s="9"/>
      <c r="DT100" s="9"/>
      <c r="DU100" s="9"/>
      <c r="DV100" s="9"/>
      <c r="DW100" s="9"/>
      <c r="DX100" s="9"/>
      <c r="DY100" s="9"/>
      <c r="DZ100" s="9"/>
      <c r="EA100" s="9"/>
      <c r="EB100" s="9"/>
      <c r="EC100" s="9"/>
      <c r="ED100" s="9"/>
      <c r="EE100" s="9"/>
      <c r="EF100" s="9"/>
      <c r="EG100" s="9"/>
      <c r="EH100" s="9"/>
      <c r="EI100" s="9"/>
      <c r="EJ100" s="9"/>
      <c r="EK100" s="9"/>
      <c r="EL100" s="9"/>
      <c r="EM100" s="9"/>
      <c r="EN100" s="9"/>
      <c r="EO100" s="9"/>
      <c r="EP100" s="9"/>
      <c r="EQ100" s="9"/>
      <c r="ER100" s="9"/>
      <c r="ES100" s="9"/>
      <c r="ET100" s="9"/>
      <c r="EU100" s="9"/>
      <c r="EV100" s="9"/>
      <c r="EW100" s="9"/>
      <c r="EX100" s="9"/>
    </row>
    <row r="101" spans="1:154" ht="20.25" x14ac:dyDescent="0.2">
      <c r="A101" s="88"/>
      <c r="B101" s="89"/>
      <c r="C101" s="89"/>
      <c r="D101" s="89"/>
      <c r="E101" s="89"/>
      <c r="F101" s="89" t="s">
        <v>30</v>
      </c>
      <c r="G101" s="101" t="s">
        <v>102</v>
      </c>
      <c r="H101" s="121">
        <f>H248</f>
        <v>5000</v>
      </c>
      <c r="I101" s="121">
        <f>I248</f>
        <v>4200</v>
      </c>
      <c r="J101" s="121">
        <f>J248</f>
        <v>800</v>
      </c>
      <c r="K101" s="122">
        <f t="shared" si="14"/>
        <v>84</v>
      </c>
      <c r="L101" s="121">
        <f>L248</f>
        <v>0</v>
      </c>
      <c r="M101" s="121">
        <f>M248</f>
        <v>0</v>
      </c>
      <c r="N101" s="121">
        <f>N248+N446</f>
        <v>4200</v>
      </c>
      <c r="O101" s="121">
        <f>O248+O446</f>
        <v>4200</v>
      </c>
      <c r="P101" s="121">
        <f t="shared" si="17"/>
        <v>-4200</v>
      </c>
      <c r="Q101" s="122" t="e">
        <f t="shared" si="18"/>
        <v>#DIV/0!</v>
      </c>
      <c r="R101" s="43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8"/>
      <c r="AT101" s="8"/>
      <c r="AU101" s="8"/>
      <c r="AV101" s="8"/>
      <c r="AW101" s="8"/>
      <c r="AX101" s="8"/>
      <c r="AY101" s="8"/>
      <c r="AZ101" s="8"/>
      <c r="BA101" s="8"/>
      <c r="BB101" s="8"/>
      <c r="BC101" s="8"/>
      <c r="BD101" s="8"/>
      <c r="BE101" s="8"/>
      <c r="BF101" s="8"/>
      <c r="BG101" s="8"/>
      <c r="BH101" s="8"/>
      <c r="BI101" s="8"/>
      <c r="BJ101" s="8"/>
      <c r="BK101" s="8"/>
      <c r="BL101" s="8"/>
      <c r="BM101" s="8"/>
      <c r="BN101" s="8"/>
      <c r="BO101" s="8"/>
      <c r="BP101" s="8"/>
      <c r="BQ101" s="8"/>
      <c r="BR101" s="8"/>
      <c r="BS101" s="8"/>
      <c r="BT101" s="8"/>
      <c r="BU101" s="8"/>
      <c r="BV101" s="8"/>
      <c r="BW101" s="8"/>
      <c r="BX101" s="8"/>
      <c r="BY101" s="8"/>
      <c r="BZ101" s="8"/>
      <c r="CA101" s="8"/>
      <c r="CB101" s="8"/>
      <c r="CC101" s="8"/>
      <c r="CD101" s="8"/>
      <c r="CE101" s="8"/>
      <c r="CF101" s="8"/>
      <c r="CG101" s="8"/>
      <c r="CH101" s="8"/>
      <c r="CI101" s="8"/>
      <c r="CJ101" s="8"/>
      <c r="CK101" s="8"/>
      <c r="CL101" s="8"/>
      <c r="CM101" s="8"/>
      <c r="CN101" s="8"/>
      <c r="CO101" s="8"/>
      <c r="CP101" s="8"/>
      <c r="CQ101" s="8"/>
      <c r="CR101" s="8"/>
      <c r="CS101" s="8"/>
      <c r="CT101" s="8"/>
      <c r="CU101" s="8"/>
      <c r="CV101" s="8"/>
      <c r="CW101" s="8"/>
      <c r="CX101" s="8"/>
      <c r="CY101" s="8"/>
      <c r="CZ101" s="8"/>
      <c r="DA101" s="8"/>
      <c r="DB101" s="8"/>
      <c r="DC101" s="9"/>
      <c r="DD101" s="9"/>
      <c r="DE101" s="9"/>
      <c r="DF101" s="9"/>
      <c r="DG101" s="9"/>
      <c r="DH101" s="9"/>
      <c r="DI101" s="9"/>
      <c r="DJ101" s="9"/>
      <c r="DK101" s="9"/>
      <c r="DL101" s="9"/>
      <c r="DM101" s="9"/>
      <c r="DN101" s="9"/>
      <c r="DO101" s="9"/>
      <c r="DP101" s="9"/>
      <c r="DQ101" s="9"/>
      <c r="DR101" s="9"/>
      <c r="DS101" s="9"/>
      <c r="DT101" s="9"/>
      <c r="DU101" s="9"/>
      <c r="DV101" s="9"/>
      <c r="DW101" s="9"/>
      <c r="DX101" s="9"/>
      <c r="DY101" s="9"/>
      <c r="DZ101" s="9"/>
      <c r="EA101" s="9"/>
      <c r="EB101" s="9"/>
      <c r="EC101" s="9"/>
      <c r="ED101" s="9"/>
      <c r="EE101" s="9"/>
      <c r="EF101" s="9"/>
      <c r="EG101" s="9"/>
      <c r="EH101" s="9"/>
      <c r="EI101" s="9"/>
      <c r="EJ101" s="9"/>
      <c r="EK101" s="9"/>
      <c r="EL101" s="9"/>
      <c r="EM101" s="9"/>
      <c r="EN101" s="9"/>
      <c r="EO101" s="9"/>
      <c r="EP101" s="9"/>
      <c r="EQ101" s="9"/>
      <c r="ER101" s="9"/>
      <c r="ES101" s="9"/>
      <c r="ET101" s="9"/>
      <c r="EU101" s="9"/>
      <c r="EV101" s="9"/>
      <c r="EW101" s="9"/>
      <c r="EX101" s="9"/>
    </row>
    <row r="102" spans="1:154" ht="20.25" x14ac:dyDescent="0.2">
      <c r="A102" s="88"/>
      <c r="B102" s="89"/>
      <c r="C102" s="89"/>
      <c r="D102" s="89">
        <v>59</v>
      </c>
      <c r="E102" s="89"/>
      <c r="F102" s="89"/>
      <c r="G102" s="101" t="s">
        <v>80</v>
      </c>
      <c r="H102" s="121">
        <f>H157+H362</f>
        <v>877200</v>
      </c>
      <c r="I102" s="121">
        <f>I157+I362</f>
        <v>758104</v>
      </c>
      <c r="J102" s="121">
        <f>J157+J362</f>
        <v>119096</v>
      </c>
      <c r="K102" s="122">
        <f t="shared" si="14"/>
        <v>86.42</v>
      </c>
      <c r="L102" s="121">
        <f>L157+L362</f>
        <v>0</v>
      </c>
      <c r="M102" s="121">
        <f>M157+M362</f>
        <v>0</v>
      </c>
      <c r="N102" s="121">
        <f>N157+N362</f>
        <v>758104</v>
      </c>
      <c r="O102" s="121">
        <f>O157+O362</f>
        <v>758104</v>
      </c>
      <c r="P102" s="121">
        <f t="shared" si="17"/>
        <v>-758104</v>
      </c>
      <c r="Q102" s="122" t="e">
        <f t="shared" si="18"/>
        <v>#DIV/0!</v>
      </c>
      <c r="R102" s="43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9"/>
      <c r="DD102" s="9"/>
      <c r="DE102" s="9"/>
      <c r="DF102" s="9"/>
      <c r="DG102" s="9"/>
      <c r="DH102" s="9"/>
      <c r="DI102" s="9"/>
      <c r="DJ102" s="9"/>
      <c r="DK102" s="9"/>
      <c r="DL102" s="9"/>
      <c r="DM102" s="9"/>
      <c r="DN102" s="9"/>
      <c r="DO102" s="9"/>
      <c r="DP102" s="9"/>
      <c r="DQ102" s="9"/>
      <c r="DR102" s="9"/>
      <c r="DS102" s="9"/>
      <c r="DT102" s="9"/>
      <c r="DU102" s="9"/>
      <c r="DV102" s="9"/>
      <c r="DW102" s="9"/>
      <c r="DX102" s="9"/>
      <c r="DY102" s="9"/>
      <c r="DZ102" s="9"/>
      <c r="EA102" s="9"/>
      <c r="EB102" s="9"/>
      <c r="EC102" s="9"/>
      <c r="ED102" s="9"/>
      <c r="EE102" s="9"/>
      <c r="EF102" s="9"/>
      <c r="EG102" s="9"/>
      <c r="EH102" s="9"/>
      <c r="EI102" s="9"/>
      <c r="EJ102" s="9"/>
      <c r="EK102" s="9"/>
      <c r="EL102" s="9"/>
      <c r="EM102" s="9"/>
      <c r="EN102" s="9"/>
      <c r="EO102" s="9"/>
      <c r="EP102" s="9"/>
      <c r="EQ102" s="9"/>
      <c r="ER102" s="9"/>
      <c r="ES102" s="9"/>
      <c r="ET102" s="9"/>
      <c r="EU102" s="9"/>
      <c r="EV102" s="9"/>
      <c r="EW102" s="9"/>
      <c r="EX102" s="9"/>
    </row>
    <row r="103" spans="1:154" ht="81" x14ac:dyDescent="0.2">
      <c r="A103" s="88"/>
      <c r="B103" s="89"/>
      <c r="C103" s="89"/>
      <c r="D103" s="89">
        <v>60</v>
      </c>
      <c r="E103" s="89"/>
      <c r="F103" s="89"/>
      <c r="G103" s="123" t="s">
        <v>203</v>
      </c>
      <c r="H103" s="121">
        <f>H448</f>
        <v>0</v>
      </c>
      <c r="I103" s="121">
        <f>I448</f>
        <v>0</v>
      </c>
      <c r="J103" s="121">
        <v>0</v>
      </c>
      <c r="K103" s="122" t="e">
        <f t="shared" si="14"/>
        <v>#DIV/0!</v>
      </c>
      <c r="L103" s="121">
        <f>L448</f>
        <v>0</v>
      </c>
      <c r="M103" s="121">
        <f>M448</f>
        <v>0</v>
      </c>
      <c r="N103" s="121">
        <f>N448</f>
        <v>0</v>
      </c>
      <c r="O103" s="121">
        <f>O448</f>
        <v>0</v>
      </c>
      <c r="P103" s="121">
        <f t="shared" si="17"/>
        <v>0</v>
      </c>
      <c r="Q103" s="122" t="e">
        <f t="shared" si="18"/>
        <v>#DIV/0!</v>
      </c>
      <c r="R103" s="43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9"/>
      <c r="DD103" s="9"/>
      <c r="DE103" s="9"/>
      <c r="DF103" s="9"/>
      <c r="DG103" s="9"/>
      <c r="DH103" s="9"/>
      <c r="DI103" s="9"/>
      <c r="DJ103" s="9"/>
      <c r="DK103" s="9"/>
      <c r="DL103" s="9"/>
      <c r="DM103" s="9"/>
      <c r="DN103" s="9"/>
      <c r="DO103" s="9"/>
      <c r="DP103" s="9"/>
      <c r="DQ103" s="9"/>
      <c r="DR103" s="9"/>
      <c r="DS103" s="9"/>
      <c r="DT103" s="9"/>
      <c r="DU103" s="9"/>
      <c r="DV103" s="9"/>
      <c r="DW103" s="9"/>
      <c r="DX103" s="9"/>
      <c r="DY103" s="9"/>
      <c r="DZ103" s="9"/>
      <c r="EA103" s="9"/>
      <c r="EB103" s="9"/>
      <c r="EC103" s="9"/>
      <c r="ED103" s="9"/>
      <c r="EE103" s="9"/>
      <c r="EF103" s="9"/>
      <c r="EG103" s="9"/>
      <c r="EH103" s="9"/>
      <c r="EI103" s="9"/>
      <c r="EJ103" s="9"/>
      <c r="EK103" s="9"/>
      <c r="EL103" s="9"/>
      <c r="EM103" s="9"/>
      <c r="EN103" s="9"/>
      <c r="EO103" s="9"/>
      <c r="EP103" s="9"/>
      <c r="EQ103" s="9"/>
      <c r="ER103" s="9"/>
      <c r="ES103" s="9"/>
      <c r="ET103" s="9"/>
      <c r="EU103" s="9"/>
      <c r="EV103" s="9"/>
      <c r="EW103" s="9"/>
      <c r="EX103" s="9"/>
    </row>
    <row r="104" spans="1:154" ht="20.25" x14ac:dyDescent="0.2">
      <c r="A104" s="88"/>
      <c r="B104" s="89"/>
      <c r="C104" s="89"/>
      <c r="D104" s="89" t="s">
        <v>105</v>
      </c>
      <c r="E104" s="89"/>
      <c r="F104" s="89"/>
      <c r="G104" s="101" t="s">
        <v>83</v>
      </c>
      <c r="H104" s="121">
        <f>H249+H365</f>
        <v>0</v>
      </c>
      <c r="I104" s="121">
        <f>I249+I365</f>
        <v>0</v>
      </c>
      <c r="J104" s="121">
        <f>J105</f>
        <v>0</v>
      </c>
      <c r="K104" s="122" t="e">
        <f t="shared" si="14"/>
        <v>#DIV/0!</v>
      </c>
      <c r="L104" s="121">
        <f t="shared" ref="L104:O105" si="29">L249+L365</f>
        <v>0</v>
      </c>
      <c r="M104" s="121">
        <f t="shared" si="29"/>
        <v>0</v>
      </c>
      <c r="N104" s="121">
        <f t="shared" si="29"/>
        <v>0</v>
      </c>
      <c r="O104" s="121">
        <f t="shared" si="29"/>
        <v>0</v>
      </c>
      <c r="P104" s="121">
        <f t="shared" si="17"/>
        <v>0</v>
      </c>
      <c r="Q104" s="122" t="e">
        <f t="shared" si="18"/>
        <v>#DIV/0!</v>
      </c>
      <c r="R104" s="43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9"/>
      <c r="DD104" s="9"/>
      <c r="DE104" s="9"/>
      <c r="DF104" s="9"/>
      <c r="DG104" s="9"/>
      <c r="DH104" s="9"/>
      <c r="DI104" s="9"/>
      <c r="DJ104" s="9"/>
      <c r="DK104" s="9"/>
      <c r="DL104" s="9"/>
      <c r="DM104" s="9"/>
      <c r="DN104" s="9"/>
      <c r="DO104" s="9"/>
      <c r="DP104" s="9"/>
      <c r="DQ104" s="9"/>
      <c r="DR104" s="9"/>
      <c r="DS104" s="9"/>
      <c r="DT104" s="9"/>
      <c r="DU104" s="9"/>
      <c r="DV104" s="9"/>
      <c r="DW104" s="9"/>
      <c r="DX104" s="9"/>
      <c r="DY104" s="9"/>
      <c r="DZ104" s="9"/>
      <c r="EA104" s="9"/>
      <c r="EB104" s="9"/>
      <c r="EC104" s="9"/>
      <c r="ED104" s="9"/>
      <c r="EE104" s="9"/>
      <c r="EF104" s="9"/>
      <c r="EG104" s="9"/>
      <c r="EH104" s="9"/>
      <c r="EI104" s="9"/>
      <c r="EJ104" s="9"/>
      <c r="EK104" s="9"/>
      <c r="EL104" s="9"/>
      <c r="EM104" s="9"/>
      <c r="EN104" s="9"/>
      <c r="EO104" s="9"/>
      <c r="EP104" s="9"/>
      <c r="EQ104" s="9"/>
      <c r="ER104" s="9"/>
      <c r="ES104" s="9"/>
      <c r="ET104" s="9"/>
      <c r="EU104" s="9"/>
      <c r="EV104" s="9"/>
      <c r="EW104" s="9"/>
      <c r="EX104" s="9"/>
    </row>
    <row r="105" spans="1:154" ht="20.25" x14ac:dyDescent="0.2">
      <c r="A105" s="88"/>
      <c r="B105" s="89"/>
      <c r="C105" s="89"/>
      <c r="D105" s="89">
        <v>71</v>
      </c>
      <c r="E105" s="89"/>
      <c r="F105" s="89"/>
      <c r="G105" s="101" t="s">
        <v>85</v>
      </c>
      <c r="H105" s="121">
        <f>H250+H366</f>
        <v>0</v>
      </c>
      <c r="I105" s="121">
        <f>I250+I366</f>
        <v>0</v>
      </c>
      <c r="J105" s="121">
        <f>J250+J366</f>
        <v>0</v>
      </c>
      <c r="K105" s="122" t="e">
        <f t="shared" si="14"/>
        <v>#DIV/0!</v>
      </c>
      <c r="L105" s="121">
        <f t="shared" si="29"/>
        <v>0</v>
      </c>
      <c r="M105" s="121">
        <f t="shared" si="29"/>
        <v>0</v>
      </c>
      <c r="N105" s="121">
        <f t="shared" si="29"/>
        <v>0</v>
      </c>
      <c r="O105" s="121">
        <f t="shared" si="29"/>
        <v>0</v>
      </c>
      <c r="P105" s="121">
        <f t="shared" si="17"/>
        <v>0</v>
      </c>
      <c r="Q105" s="122" t="e">
        <f t="shared" si="18"/>
        <v>#DIV/0!</v>
      </c>
      <c r="R105" s="43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8"/>
      <c r="AT105" s="8"/>
      <c r="AU105" s="8"/>
      <c r="AV105" s="8"/>
      <c r="AW105" s="8"/>
      <c r="AX105" s="8"/>
      <c r="AY105" s="8"/>
      <c r="AZ105" s="8"/>
      <c r="BA105" s="8"/>
      <c r="BB105" s="8"/>
      <c r="BC105" s="8"/>
      <c r="BD105" s="8"/>
      <c r="BE105" s="8"/>
      <c r="BF105" s="8"/>
      <c r="BG105" s="8"/>
      <c r="BH105" s="8"/>
      <c r="BI105" s="8"/>
      <c r="BJ105" s="8"/>
      <c r="BK105" s="8"/>
      <c r="BL105" s="8"/>
      <c r="BM105" s="8"/>
      <c r="BN105" s="8"/>
      <c r="BO105" s="8"/>
      <c r="BP105" s="8"/>
      <c r="BQ105" s="8"/>
      <c r="BR105" s="8"/>
      <c r="BS105" s="8"/>
      <c r="BT105" s="8"/>
      <c r="BU105" s="8"/>
      <c r="BV105" s="8"/>
      <c r="BW105" s="8"/>
      <c r="BX105" s="8"/>
      <c r="BY105" s="8"/>
      <c r="BZ105" s="8"/>
      <c r="CA105" s="8"/>
      <c r="CB105" s="8"/>
      <c r="CC105" s="8"/>
      <c r="CD105" s="8"/>
      <c r="CE105" s="8"/>
      <c r="CF105" s="8"/>
      <c r="CG105" s="8"/>
      <c r="CH105" s="8"/>
      <c r="CI105" s="8"/>
      <c r="CJ105" s="8"/>
      <c r="CK105" s="8"/>
      <c r="CL105" s="8"/>
      <c r="CM105" s="8"/>
      <c r="CN105" s="8"/>
      <c r="CO105" s="8"/>
      <c r="CP105" s="8"/>
      <c r="CQ105" s="8"/>
      <c r="CR105" s="8"/>
      <c r="CS105" s="8"/>
      <c r="CT105" s="8"/>
      <c r="CU105" s="8"/>
      <c r="CV105" s="8"/>
      <c r="CW105" s="8"/>
      <c r="CX105" s="8"/>
      <c r="CY105" s="8"/>
      <c r="CZ105" s="8"/>
      <c r="DA105" s="8"/>
      <c r="DB105" s="8"/>
      <c r="DC105" s="9"/>
      <c r="DD105" s="9"/>
      <c r="DE105" s="9"/>
      <c r="DF105" s="9"/>
      <c r="DG105" s="9"/>
      <c r="DH105" s="9"/>
      <c r="DI105" s="9"/>
      <c r="DJ105" s="9"/>
      <c r="DK105" s="9"/>
      <c r="DL105" s="9"/>
      <c r="DM105" s="9"/>
      <c r="DN105" s="9"/>
      <c r="DO105" s="9"/>
      <c r="DP105" s="9"/>
      <c r="DQ105" s="9"/>
      <c r="DR105" s="9"/>
      <c r="DS105" s="9"/>
      <c r="DT105" s="9"/>
      <c r="DU105" s="9"/>
      <c r="DV105" s="9"/>
      <c r="DW105" s="9"/>
      <c r="DX105" s="9"/>
      <c r="DY105" s="9"/>
      <c r="DZ105" s="9"/>
      <c r="EA105" s="9"/>
      <c r="EB105" s="9"/>
      <c r="EC105" s="9"/>
      <c r="ED105" s="9"/>
      <c r="EE105" s="9"/>
      <c r="EF105" s="9"/>
      <c r="EG105" s="9"/>
      <c r="EH105" s="9"/>
      <c r="EI105" s="9"/>
      <c r="EJ105" s="9"/>
      <c r="EK105" s="9"/>
      <c r="EL105" s="9"/>
      <c r="EM105" s="9"/>
      <c r="EN105" s="9"/>
      <c r="EO105" s="9"/>
      <c r="EP105" s="9"/>
      <c r="EQ105" s="9"/>
      <c r="ER105" s="9"/>
      <c r="ES105" s="9"/>
      <c r="ET105" s="9"/>
      <c r="EU105" s="9"/>
      <c r="EV105" s="9"/>
      <c r="EW105" s="9"/>
      <c r="EX105" s="9"/>
    </row>
    <row r="106" spans="1:154" ht="20.25" hidden="1" x14ac:dyDescent="0.2">
      <c r="A106" s="88"/>
      <c r="B106" s="89"/>
      <c r="C106" s="89"/>
      <c r="D106" s="89">
        <v>79</v>
      </c>
      <c r="E106" s="89"/>
      <c r="F106" s="89"/>
      <c r="G106" s="101" t="s">
        <v>106</v>
      </c>
      <c r="H106" s="121">
        <f>H107+H108</f>
        <v>0</v>
      </c>
      <c r="I106" s="121">
        <f>I107+I108</f>
        <v>0</v>
      </c>
      <c r="J106" s="121">
        <f t="shared" ref="J106" si="30">J107+J108</f>
        <v>0</v>
      </c>
      <c r="K106" s="122" t="e">
        <f t="shared" si="14"/>
        <v>#DIV/0!</v>
      </c>
      <c r="L106" s="121">
        <f>L107+L108</f>
        <v>0</v>
      </c>
      <c r="M106" s="121">
        <f>M107+M108</f>
        <v>0</v>
      </c>
      <c r="N106" s="121">
        <f>N107+N108</f>
        <v>0</v>
      </c>
      <c r="O106" s="121">
        <f>O373</f>
        <v>0</v>
      </c>
      <c r="P106" s="121">
        <f t="shared" si="17"/>
        <v>0</v>
      </c>
      <c r="Q106" s="122" t="e">
        <f t="shared" si="18"/>
        <v>#DIV/0!</v>
      </c>
      <c r="R106" s="43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8"/>
      <c r="AT106" s="8"/>
      <c r="AU106" s="8"/>
      <c r="AV106" s="8"/>
      <c r="AW106" s="8"/>
      <c r="AX106" s="8"/>
      <c r="AY106" s="8"/>
      <c r="AZ106" s="8"/>
      <c r="BA106" s="8"/>
      <c r="BB106" s="8"/>
      <c r="BC106" s="8"/>
      <c r="BD106" s="8"/>
      <c r="BE106" s="8"/>
      <c r="BF106" s="8"/>
      <c r="BG106" s="8"/>
      <c r="BH106" s="8"/>
      <c r="BI106" s="8"/>
      <c r="BJ106" s="8"/>
      <c r="BK106" s="8"/>
      <c r="BL106" s="8"/>
      <c r="BM106" s="8"/>
      <c r="BN106" s="8"/>
      <c r="BO106" s="8"/>
      <c r="BP106" s="8"/>
      <c r="BQ106" s="8"/>
      <c r="BR106" s="8"/>
      <c r="BS106" s="8"/>
      <c r="BT106" s="8"/>
      <c r="BU106" s="8"/>
      <c r="BV106" s="8"/>
      <c r="BW106" s="8"/>
      <c r="BX106" s="8"/>
      <c r="BY106" s="8"/>
      <c r="BZ106" s="8"/>
      <c r="CA106" s="8"/>
      <c r="CB106" s="8"/>
      <c r="CC106" s="8"/>
      <c r="CD106" s="8"/>
      <c r="CE106" s="8"/>
      <c r="CF106" s="8"/>
      <c r="CG106" s="8"/>
      <c r="CH106" s="8"/>
      <c r="CI106" s="8"/>
      <c r="CJ106" s="8"/>
      <c r="CK106" s="8"/>
      <c r="CL106" s="8"/>
      <c r="CM106" s="8"/>
      <c r="CN106" s="8"/>
      <c r="CO106" s="8"/>
      <c r="CP106" s="8"/>
      <c r="CQ106" s="8"/>
      <c r="CR106" s="8"/>
      <c r="CS106" s="8"/>
      <c r="CT106" s="8"/>
      <c r="CU106" s="8"/>
      <c r="CV106" s="8"/>
      <c r="CW106" s="8"/>
      <c r="CX106" s="8"/>
      <c r="CY106" s="8"/>
      <c r="CZ106" s="8"/>
      <c r="DA106" s="8"/>
      <c r="DB106" s="8"/>
      <c r="DC106" s="9"/>
      <c r="DD106" s="9"/>
      <c r="DE106" s="9"/>
      <c r="DF106" s="9"/>
      <c r="DG106" s="9"/>
      <c r="DH106" s="9"/>
      <c r="DI106" s="9"/>
      <c r="DJ106" s="9"/>
      <c r="DK106" s="9"/>
      <c r="DL106" s="9"/>
      <c r="DM106" s="9"/>
      <c r="DN106" s="9"/>
      <c r="DO106" s="9"/>
      <c r="DP106" s="9"/>
      <c r="DQ106" s="9"/>
      <c r="DR106" s="9"/>
      <c r="DS106" s="9"/>
      <c r="DT106" s="9"/>
      <c r="DU106" s="9"/>
      <c r="DV106" s="9"/>
      <c r="DW106" s="9"/>
      <c r="DX106" s="9"/>
      <c r="DY106" s="9"/>
      <c r="DZ106" s="9"/>
      <c r="EA106" s="9"/>
      <c r="EB106" s="9"/>
      <c r="EC106" s="9"/>
      <c r="ED106" s="9"/>
      <c r="EE106" s="9"/>
      <c r="EF106" s="9"/>
      <c r="EG106" s="9"/>
      <c r="EH106" s="9"/>
      <c r="EI106" s="9"/>
      <c r="EJ106" s="9"/>
      <c r="EK106" s="9"/>
      <c r="EL106" s="9"/>
      <c r="EM106" s="9"/>
      <c r="EN106" s="9"/>
      <c r="EO106" s="9"/>
      <c r="EP106" s="9"/>
      <c r="EQ106" s="9"/>
      <c r="ER106" s="9"/>
      <c r="ES106" s="9"/>
      <c r="ET106" s="9"/>
      <c r="EU106" s="9"/>
      <c r="EV106" s="9"/>
      <c r="EW106" s="9"/>
      <c r="EX106" s="9"/>
    </row>
    <row r="107" spans="1:154" ht="20.25" hidden="1" x14ac:dyDescent="0.2">
      <c r="A107" s="88"/>
      <c r="B107" s="89"/>
      <c r="C107" s="89"/>
      <c r="D107" s="89" t="s">
        <v>107</v>
      </c>
      <c r="E107" s="89"/>
      <c r="F107" s="89"/>
      <c r="G107" s="101" t="s">
        <v>108</v>
      </c>
      <c r="H107" s="121">
        <v>0</v>
      </c>
      <c r="I107" s="121">
        <v>0</v>
      </c>
      <c r="J107" s="121">
        <v>0</v>
      </c>
      <c r="K107" s="122" t="e">
        <f t="shared" si="14"/>
        <v>#DIV/0!</v>
      </c>
      <c r="L107" s="121">
        <v>0</v>
      </c>
      <c r="M107" s="121">
        <v>0</v>
      </c>
      <c r="N107" s="121">
        <v>0</v>
      </c>
      <c r="O107" s="121">
        <v>0</v>
      </c>
      <c r="P107" s="121">
        <f t="shared" si="17"/>
        <v>0</v>
      </c>
      <c r="Q107" s="122"/>
      <c r="R107" s="43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8"/>
      <c r="AT107" s="8"/>
      <c r="AU107" s="8"/>
      <c r="AV107" s="8"/>
      <c r="AW107" s="8"/>
      <c r="AX107" s="8"/>
      <c r="AY107" s="8"/>
      <c r="AZ107" s="8"/>
      <c r="BA107" s="8"/>
      <c r="BB107" s="8"/>
      <c r="BC107" s="8"/>
      <c r="BD107" s="8"/>
      <c r="BE107" s="8"/>
      <c r="BF107" s="8"/>
      <c r="BG107" s="8"/>
      <c r="BH107" s="8"/>
      <c r="BI107" s="8"/>
      <c r="BJ107" s="8"/>
      <c r="BK107" s="8"/>
      <c r="BL107" s="8"/>
      <c r="BM107" s="8"/>
      <c r="BN107" s="8"/>
      <c r="BO107" s="8"/>
      <c r="BP107" s="8"/>
      <c r="BQ107" s="8"/>
      <c r="BR107" s="8"/>
      <c r="BS107" s="8"/>
      <c r="BT107" s="8"/>
      <c r="BU107" s="8"/>
      <c r="BV107" s="8"/>
      <c r="BW107" s="8"/>
      <c r="BX107" s="8"/>
      <c r="BY107" s="8"/>
      <c r="BZ107" s="8"/>
      <c r="CA107" s="8"/>
      <c r="CB107" s="8"/>
      <c r="CC107" s="8"/>
      <c r="CD107" s="8"/>
      <c r="CE107" s="8"/>
      <c r="CF107" s="8"/>
      <c r="CG107" s="8"/>
      <c r="CH107" s="8"/>
      <c r="CI107" s="8"/>
      <c r="CJ107" s="8"/>
      <c r="CK107" s="8"/>
      <c r="CL107" s="8"/>
      <c r="CM107" s="8"/>
      <c r="CN107" s="8"/>
      <c r="CO107" s="8"/>
      <c r="CP107" s="8"/>
      <c r="CQ107" s="8"/>
      <c r="CR107" s="8"/>
      <c r="CS107" s="8"/>
      <c r="CT107" s="8"/>
      <c r="CU107" s="8"/>
      <c r="CV107" s="8"/>
      <c r="CW107" s="8"/>
      <c r="CX107" s="8"/>
      <c r="CY107" s="8"/>
      <c r="CZ107" s="8"/>
      <c r="DA107" s="8"/>
      <c r="DB107" s="8"/>
      <c r="DC107" s="9"/>
      <c r="DD107" s="9"/>
      <c r="DE107" s="9"/>
      <c r="DF107" s="9"/>
      <c r="DG107" s="9"/>
      <c r="DH107" s="9"/>
      <c r="DI107" s="9"/>
      <c r="DJ107" s="9"/>
      <c r="DK107" s="9"/>
      <c r="DL107" s="9"/>
      <c r="DM107" s="9"/>
      <c r="DN107" s="9"/>
      <c r="DO107" s="9"/>
      <c r="DP107" s="9"/>
      <c r="DQ107" s="9"/>
      <c r="DR107" s="9"/>
      <c r="DS107" s="9"/>
      <c r="DT107" s="9"/>
      <c r="DU107" s="9"/>
      <c r="DV107" s="9"/>
      <c r="DW107" s="9"/>
      <c r="DX107" s="9"/>
      <c r="DY107" s="9"/>
      <c r="DZ107" s="9"/>
      <c r="EA107" s="9"/>
      <c r="EB107" s="9"/>
      <c r="EC107" s="9"/>
      <c r="ED107" s="9"/>
      <c r="EE107" s="9"/>
      <c r="EF107" s="9"/>
      <c r="EG107" s="9"/>
      <c r="EH107" s="9"/>
      <c r="EI107" s="9"/>
      <c r="EJ107" s="9"/>
      <c r="EK107" s="9"/>
      <c r="EL107" s="9"/>
      <c r="EM107" s="9"/>
      <c r="EN107" s="9"/>
      <c r="EO107" s="9"/>
      <c r="EP107" s="9"/>
      <c r="EQ107" s="9"/>
      <c r="ER107" s="9"/>
      <c r="ES107" s="9"/>
      <c r="ET107" s="9"/>
      <c r="EU107" s="9"/>
      <c r="EV107" s="9"/>
      <c r="EW107" s="9"/>
      <c r="EX107" s="9"/>
    </row>
    <row r="108" spans="1:154" ht="20.25" hidden="1" x14ac:dyDescent="0.2">
      <c r="A108" s="88"/>
      <c r="B108" s="89"/>
      <c r="C108" s="89"/>
      <c r="D108" s="89">
        <v>81</v>
      </c>
      <c r="E108" s="89"/>
      <c r="F108" s="89"/>
      <c r="G108" s="101" t="s">
        <v>109</v>
      </c>
      <c r="H108" s="121">
        <f>H376</f>
        <v>0</v>
      </c>
      <c r="I108" s="121">
        <f>I376</f>
        <v>0</v>
      </c>
      <c r="J108" s="121">
        <f>J376</f>
        <v>0</v>
      </c>
      <c r="K108" s="122" t="e">
        <f t="shared" si="14"/>
        <v>#DIV/0!</v>
      </c>
      <c r="L108" s="121">
        <f>L376</f>
        <v>0</v>
      </c>
      <c r="M108" s="121">
        <f>M376</f>
        <v>0</v>
      </c>
      <c r="N108" s="121">
        <f>N376</f>
        <v>0</v>
      </c>
      <c r="O108" s="121">
        <f>O376</f>
        <v>0</v>
      </c>
      <c r="P108" s="121">
        <f t="shared" si="17"/>
        <v>0</v>
      </c>
      <c r="Q108" s="122"/>
      <c r="R108" s="43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8"/>
      <c r="AT108" s="8"/>
      <c r="AU108" s="8"/>
      <c r="AV108" s="8"/>
      <c r="AW108" s="8"/>
      <c r="AX108" s="8"/>
      <c r="AY108" s="8"/>
      <c r="AZ108" s="8"/>
      <c r="BA108" s="8"/>
      <c r="BB108" s="8"/>
      <c r="BC108" s="8"/>
      <c r="BD108" s="8"/>
      <c r="BE108" s="8"/>
      <c r="BF108" s="8"/>
      <c r="BG108" s="8"/>
      <c r="BH108" s="8"/>
      <c r="BI108" s="8"/>
      <c r="BJ108" s="8"/>
      <c r="BK108" s="8"/>
      <c r="BL108" s="8"/>
      <c r="BM108" s="8"/>
      <c r="BN108" s="8"/>
      <c r="BO108" s="8"/>
      <c r="BP108" s="8"/>
      <c r="BQ108" s="8"/>
      <c r="BR108" s="8"/>
      <c r="BS108" s="8"/>
      <c r="BT108" s="8"/>
      <c r="BU108" s="8"/>
      <c r="BV108" s="8"/>
      <c r="BW108" s="8"/>
      <c r="BX108" s="8"/>
      <c r="BY108" s="8"/>
      <c r="BZ108" s="8"/>
      <c r="CA108" s="8"/>
      <c r="CB108" s="8"/>
      <c r="CC108" s="8"/>
      <c r="CD108" s="8"/>
      <c r="CE108" s="8"/>
      <c r="CF108" s="8"/>
      <c r="CG108" s="8"/>
      <c r="CH108" s="8"/>
      <c r="CI108" s="8"/>
      <c r="CJ108" s="8"/>
      <c r="CK108" s="8"/>
      <c r="CL108" s="8"/>
      <c r="CM108" s="8"/>
      <c r="CN108" s="8"/>
      <c r="CO108" s="8"/>
      <c r="CP108" s="8"/>
      <c r="CQ108" s="8"/>
      <c r="CR108" s="8"/>
      <c r="CS108" s="8"/>
      <c r="CT108" s="8"/>
      <c r="CU108" s="8"/>
      <c r="CV108" s="8"/>
      <c r="CW108" s="8"/>
      <c r="CX108" s="8"/>
      <c r="CY108" s="8"/>
      <c r="CZ108" s="8"/>
      <c r="DA108" s="8"/>
      <c r="DB108" s="8"/>
      <c r="DC108" s="9"/>
      <c r="DD108" s="9"/>
      <c r="DE108" s="9"/>
      <c r="DF108" s="9"/>
      <c r="DG108" s="9"/>
      <c r="DH108" s="9"/>
      <c r="DI108" s="9"/>
      <c r="DJ108" s="9"/>
      <c r="DK108" s="9"/>
      <c r="DL108" s="9"/>
      <c r="DM108" s="9"/>
      <c r="DN108" s="9"/>
      <c r="DO108" s="9"/>
      <c r="DP108" s="9"/>
      <c r="DQ108" s="9"/>
      <c r="DR108" s="9"/>
      <c r="DS108" s="9"/>
      <c r="DT108" s="9"/>
      <c r="DU108" s="9"/>
      <c r="DV108" s="9"/>
      <c r="DW108" s="9"/>
      <c r="DX108" s="9"/>
      <c r="DY108" s="9"/>
      <c r="DZ108" s="9"/>
      <c r="EA108" s="9"/>
      <c r="EB108" s="9"/>
      <c r="EC108" s="9"/>
      <c r="ED108" s="9"/>
      <c r="EE108" s="9"/>
      <c r="EF108" s="9"/>
      <c r="EG108" s="9"/>
      <c r="EH108" s="9"/>
      <c r="EI108" s="9"/>
      <c r="EJ108" s="9"/>
      <c r="EK108" s="9"/>
      <c r="EL108" s="9"/>
      <c r="EM108" s="9"/>
      <c r="EN108" s="9"/>
      <c r="EO108" s="9"/>
      <c r="EP108" s="9"/>
      <c r="EQ108" s="9"/>
      <c r="ER108" s="9"/>
      <c r="ES108" s="9"/>
      <c r="ET108" s="9"/>
      <c r="EU108" s="9"/>
      <c r="EV108" s="9"/>
      <c r="EW108" s="9"/>
      <c r="EX108" s="9"/>
    </row>
    <row r="109" spans="1:154" ht="21" thickBot="1" x14ac:dyDescent="0.25">
      <c r="A109" s="128"/>
      <c r="B109" s="129"/>
      <c r="C109" s="129"/>
      <c r="D109" s="129">
        <v>85</v>
      </c>
      <c r="E109" s="129"/>
      <c r="F109" s="129"/>
      <c r="G109" s="130" t="s">
        <v>86</v>
      </c>
      <c r="H109" s="131">
        <f>+H257+H377+H451+H159</f>
        <v>0</v>
      </c>
      <c r="I109" s="131">
        <f>+I257+I377+I451+I159</f>
        <v>-20299.71</v>
      </c>
      <c r="J109" s="131">
        <f>+J257+J377+J451</f>
        <v>20299.71</v>
      </c>
      <c r="K109" s="132"/>
      <c r="L109" s="131">
        <f>+L257+L377+L451+L159</f>
        <v>0</v>
      </c>
      <c r="M109" s="131">
        <f>+M257+M377+M451+M159</f>
        <v>-17889</v>
      </c>
      <c r="N109" s="131">
        <f>+N257+N377+N451+N159</f>
        <v>-2410.71</v>
      </c>
      <c r="O109" s="131">
        <f>+O257+O377+O451+O159</f>
        <v>-20299.71</v>
      </c>
      <c r="P109" s="131">
        <f t="shared" si="17"/>
        <v>20299.71</v>
      </c>
      <c r="Q109" s="132"/>
      <c r="R109" s="43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8"/>
      <c r="AT109" s="8"/>
      <c r="AU109" s="8"/>
      <c r="AV109" s="8"/>
      <c r="AW109" s="8"/>
      <c r="AX109" s="8"/>
      <c r="AY109" s="8"/>
      <c r="AZ109" s="8"/>
      <c r="BA109" s="8"/>
      <c r="BB109" s="8"/>
      <c r="BC109" s="8"/>
      <c r="BD109" s="8"/>
      <c r="BE109" s="8"/>
      <c r="BF109" s="8"/>
      <c r="BG109" s="8"/>
      <c r="BH109" s="8"/>
      <c r="BI109" s="8"/>
      <c r="BJ109" s="8"/>
      <c r="BK109" s="8"/>
      <c r="BL109" s="8"/>
      <c r="BM109" s="8"/>
      <c r="BN109" s="8"/>
      <c r="BO109" s="8"/>
      <c r="BP109" s="8"/>
      <c r="BQ109" s="8"/>
      <c r="BR109" s="8"/>
      <c r="BS109" s="8"/>
      <c r="BT109" s="8"/>
      <c r="BU109" s="8"/>
      <c r="BV109" s="8"/>
      <c r="BW109" s="8"/>
      <c r="BX109" s="8"/>
      <c r="BY109" s="8"/>
      <c r="BZ109" s="8"/>
      <c r="CA109" s="8"/>
      <c r="CB109" s="8"/>
      <c r="CC109" s="8"/>
      <c r="CD109" s="8"/>
      <c r="CE109" s="8"/>
      <c r="CF109" s="8"/>
      <c r="CG109" s="8"/>
      <c r="CH109" s="8"/>
      <c r="CI109" s="8"/>
      <c r="CJ109" s="8"/>
      <c r="CK109" s="8"/>
      <c r="CL109" s="8"/>
      <c r="CM109" s="8"/>
      <c r="CN109" s="8"/>
      <c r="CO109" s="8"/>
      <c r="CP109" s="8"/>
      <c r="CQ109" s="8"/>
      <c r="CR109" s="8"/>
      <c r="CS109" s="8"/>
      <c r="CT109" s="8"/>
      <c r="CU109" s="8"/>
      <c r="CV109" s="8"/>
      <c r="CW109" s="8"/>
      <c r="CX109" s="8"/>
      <c r="CY109" s="8"/>
      <c r="CZ109" s="8"/>
      <c r="DA109" s="8"/>
      <c r="DB109" s="8"/>
      <c r="DC109" s="9"/>
      <c r="DD109" s="9"/>
      <c r="DE109" s="9"/>
      <c r="DF109" s="9"/>
      <c r="DG109" s="9"/>
      <c r="DH109" s="9"/>
      <c r="DI109" s="9"/>
      <c r="DJ109" s="9"/>
      <c r="DK109" s="9"/>
      <c r="DL109" s="9"/>
      <c r="DM109" s="9"/>
      <c r="DN109" s="9"/>
      <c r="DO109" s="9"/>
      <c r="DP109" s="9"/>
      <c r="DQ109" s="9"/>
      <c r="DR109" s="9"/>
      <c r="DS109" s="9"/>
      <c r="DT109" s="9"/>
      <c r="DU109" s="9"/>
      <c r="DV109" s="9"/>
      <c r="DW109" s="9"/>
      <c r="DX109" s="9"/>
      <c r="DY109" s="9"/>
      <c r="DZ109" s="9"/>
      <c r="EA109" s="9"/>
      <c r="EB109" s="9"/>
      <c r="EC109" s="9"/>
      <c r="ED109" s="9"/>
      <c r="EE109" s="9"/>
      <c r="EF109" s="9"/>
      <c r="EG109" s="9"/>
      <c r="EH109" s="9"/>
      <c r="EI109" s="9"/>
      <c r="EJ109" s="9"/>
      <c r="EK109" s="9"/>
      <c r="EL109" s="9"/>
      <c r="EM109" s="9"/>
      <c r="EN109" s="9"/>
      <c r="EO109" s="9"/>
      <c r="EP109" s="9"/>
      <c r="EQ109" s="9"/>
      <c r="ER109" s="9"/>
      <c r="ES109" s="9"/>
      <c r="ET109" s="9"/>
      <c r="EU109" s="9"/>
      <c r="EV109" s="9"/>
      <c r="EW109" s="9"/>
      <c r="EX109" s="9"/>
    </row>
    <row r="110" spans="1:154" ht="40.5" x14ac:dyDescent="0.2">
      <c r="A110" s="224" t="s">
        <v>110</v>
      </c>
      <c r="B110" s="225"/>
      <c r="C110" s="225"/>
      <c r="D110" s="225"/>
      <c r="E110" s="225"/>
      <c r="F110" s="225"/>
      <c r="G110" s="133" t="s">
        <v>111</v>
      </c>
      <c r="H110" s="134">
        <f>H111+H159</f>
        <v>877200</v>
      </c>
      <c r="I110" s="134">
        <f>I111+I159</f>
        <v>758104</v>
      </c>
      <c r="J110" s="134">
        <f>J111+J159</f>
        <v>119096</v>
      </c>
      <c r="K110" s="135">
        <f>ROUND(I110/H110*100,2)</f>
        <v>86.42</v>
      </c>
      <c r="L110" s="134">
        <f>L111+L159</f>
        <v>0</v>
      </c>
      <c r="M110" s="136">
        <f>M111+M159</f>
        <v>0</v>
      </c>
      <c r="N110" s="134">
        <f>N111+N159</f>
        <v>758104</v>
      </c>
      <c r="O110" s="208">
        <f>O111+O159</f>
        <v>758104</v>
      </c>
      <c r="P110" s="137">
        <f t="shared" si="17"/>
        <v>-758104</v>
      </c>
      <c r="Q110" s="120" t="e">
        <f t="shared" si="18"/>
        <v>#DIV/0!</v>
      </c>
      <c r="R110" s="43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9"/>
      <c r="DD110" s="9"/>
      <c r="DE110" s="9"/>
      <c r="DF110" s="9"/>
      <c r="DG110" s="9"/>
      <c r="DH110" s="9"/>
      <c r="DI110" s="9"/>
      <c r="DJ110" s="9"/>
      <c r="DK110" s="9"/>
      <c r="DL110" s="9"/>
      <c r="DM110" s="9"/>
      <c r="DN110" s="9"/>
      <c r="DO110" s="9"/>
      <c r="DP110" s="9"/>
      <c r="DQ110" s="9"/>
      <c r="DR110" s="9"/>
      <c r="DS110" s="9"/>
      <c r="DT110" s="9"/>
      <c r="DU110" s="9"/>
      <c r="DV110" s="9"/>
      <c r="DW110" s="9"/>
      <c r="DX110" s="9"/>
      <c r="DY110" s="9"/>
      <c r="DZ110" s="9"/>
      <c r="EA110" s="9"/>
      <c r="EB110" s="9"/>
      <c r="EC110" s="9"/>
      <c r="ED110" s="9"/>
      <c r="EE110" s="9"/>
      <c r="EF110" s="9"/>
      <c r="EG110" s="9"/>
      <c r="EH110" s="9"/>
      <c r="EI110" s="9"/>
      <c r="EJ110" s="9"/>
      <c r="EK110" s="9"/>
      <c r="EL110" s="9"/>
      <c r="EM110" s="9"/>
      <c r="EN110" s="9"/>
      <c r="EO110" s="9"/>
      <c r="EP110" s="9"/>
      <c r="EQ110" s="9"/>
      <c r="ER110" s="9"/>
      <c r="ES110" s="9"/>
      <c r="ET110" s="9"/>
      <c r="EU110" s="9"/>
      <c r="EV110" s="9"/>
      <c r="EW110" s="9"/>
      <c r="EX110" s="9"/>
    </row>
    <row r="111" spans="1:154" ht="20.25" x14ac:dyDescent="0.2">
      <c r="A111" s="88"/>
      <c r="B111" s="89"/>
      <c r="C111" s="89"/>
      <c r="D111" s="89" t="s">
        <v>32</v>
      </c>
      <c r="E111" s="89"/>
      <c r="F111" s="89"/>
      <c r="G111" s="138" t="s">
        <v>62</v>
      </c>
      <c r="H111" s="139">
        <f>H112+H139+H157</f>
        <v>877200</v>
      </c>
      <c r="I111" s="139">
        <f>I112+I139+I157</f>
        <v>758104</v>
      </c>
      <c r="J111" s="139">
        <f>J112+J139+J157</f>
        <v>119096</v>
      </c>
      <c r="K111" s="140">
        <f>ROUND(I111/H111*100,2)</f>
        <v>86.42</v>
      </c>
      <c r="L111" s="139">
        <f>L112+L139+L157</f>
        <v>0</v>
      </c>
      <c r="M111" s="121">
        <f>M112+M139+M157</f>
        <v>0</v>
      </c>
      <c r="N111" s="139">
        <f>N112+N139+N157</f>
        <v>758104</v>
      </c>
      <c r="O111" s="206">
        <f>O112+O139+O157</f>
        <v>758104</v>
      </c>
      <c r="P111" s="141">
        <f t="shared" si="17"/>
        <v>-758104</v>
      </c>
      <c r="Q111" s="142" t="e">
        <f t="shared" si="18"/>
        <v>#DIV/0!</v>
      </c>
      <c r="R111" s="43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9"/>
      <c r="DD111" s="9"/>
      <c r="DE111" s="9"/>
      <c r="DF111" s="9"/>
      <c r="DG111" s="9"/>
      <c r="DH111" s="9"/>
      <c r="DI111" s="9"/>
      <c r="DJ111" s="9"/>
      <c r="DK111" s="9"/>
      <c r="DL111" s="9"/>
      <c r="DM111" s="9"/>
      <c r="DN111" s="9"/>
      <c r="DO111" s="9"/>
      <c r="DP111" s="9"/>
      <c r="DQ111" s="9"/>
      <c r="DR111" s="9"/>
      <c r="DS111" s="9"/>
      <c r="DT111" s="9"/>
      <c r="DU111" s="9"/>
      <c r="DV111" s="9"/>
      <c r="DW111" s="9"/>
      <c r="DX111" s="9"/>
      <c r="DY111" s="9"/>
      <c r="DZ111" s="9"/>
      <c r="EA111" s="9"/>
      <c r="EB111" s="9"/>
      <c r="EC111" s="9"/>
      <c r="ED111" s="9"/>
      <c r="EE111" s="9"/>
      <c r="EF111" s="9"/>
      <c r="EG111" s="9"/>
      <c r="EH111" s="9"/>
      <c r="EI111" s="9"/>
      <c r="EJ111" s="9"/>
      <c r="EK111" s="9"/>
      <c r="EL111" s="9"/>
      <c r="EM111" s="9"/>
      <c r="EN111" s="9"/>
      <c r="EO111" s="9"/>
      <c r="EP111" s="9"/>
      <c r="EQ111" s="9"/>
      <c r="ER111" s="9"/>
      <c r="ES111" s="9"/>
      <c r="ET111" s="9"/>
      <c r="EU111" s="9"/>
      <c r="EV111" s="9"/>
      <c r="EW111" s="9"/>
      <c r="EX111" s="9"/>
    </row>
    <row r="112" spans="1:154" ht="20.25" x14ac:dyDescent="0.2">
      <c r="A112" s="88"/>
      <c r="B112" s="89"/>
      <c r="C112" s="89"/>
      <c r="D112" s="89" t="s">
        <v>88</v>
      </c>
      <c r="E112" s="89"/>
      <c r="F112" s="89"/>
      <c r="G112" s="138" t="s">
        <v>64</v>
      </c>
      <c r="H112" s="139">
        <f>H113+H132+H130</f>
        <v>0</v>
      </c>
      <c r="I112" s="139">
        <f>I113+I132+I130</f>
        <v>0</v>
      </c>
      <c r="J112" s="139">
        <f>J113+J132+J130</f>
        <v>0</v>
      </c>
      <c r="K112" s="140"/>
      <c r="L112" s="139">
        <f>L113+L132+L130</f>
        <v>0</v>
      </c>
      <c r="M112" s="121">
        <f>M113+M132+M130</f>
        <v>0</v>
      </c>
      <c r="N112" s="139">
        <f>N113+N132+N130</f>
        <v>0</v>
      </c>
      <c r="O112" s="141">
        <f>O113+O132+O130</f>
        <v>0</v>
      </c>
      <c r="P112" s="141">
        <f t="shared" si="17"/>
        <v>0</v>
      </c>
      <c r="Q112" s="142" t="e">
        <f t="shared" si="18"/>
        <v>#DIV/0!</v>
      </c>
      <c r="R112" s="43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9"/>
      <c r="DD112" s="9"/>
      <c r="DE112" s="9"/>
      <c r="DF112" s="9"/>
      <c r="DG112" s="9"/>
      <c r="DH112" s="9"/>
      <c r="DI112" s="9"/>
      <c r="DJ112" s="9"/>
      <c r="DK112" s="9"/>
      <c r="DL112" s="9"/>
      <c r="DM112" s="9"/>
      <c r="DN112" s="9"/>
      <c r="DO112" s="9"/>
      <c r="DP112" s="9"/>
      <c r="DQ112" s="9"/>
      <c r="DR112" s="9"/>
      <c r="DS112" s="9"/>
      <c r="DT112" s="9"/>
      <c r="DU112" s="9"/>
      <c r="DV112" s="9"/>
      <c r="DW112" s="9"/>
      <c r="DX112" s="9"/>
      <c r="DY112" s="9"/>
      <c r="DZ112" s="9"/>
      <c r="EA112" s="9"/>
      <c r="EB112" s="9"/>
      <c r="EC112" s="9"/>
      <c r="ED112" s="9"/>
      <c r="EE112" s="9"/>
      <c r="EF112" s="9"/>
      <c r="EG112" s="9"/>
      <c r="EH112" s="9"/>
      <c r="EI112" s="9"/>
      <c r="EJ112" s="9"/>
      <c r="EK112" s="9"/>
      <c r="EL112" s="9"/>
      <c r="EM112" s="9"/>
      <c r="EN112" s="9"/>
      <c r="EO112" s="9"/>
      <c r="EP112" s="9"/>
      <c r="EQ112" s="9"/>
      <c r="ER112" s="9"/>
      <c r="ES112" s="9"/>
      <c r="ET112" s="9"/>
      <c r="EU112" s="9"/>
      <c r="EV112" s="9"/>
      <c r="EW112" s="9"/>
      <c r="EX112" s="9"/>
    </row>
    <row r="113" spans="1:154" ht="20.25" x14ac:dyDescent="0.2">
      <c r="A113" s="88"/>
      <c r="B113" s="89"/>
      <c r="C113" s="89"/>
      <c r="D113" s="89"/>
      <c r="E113" s="89" t="s">
        <v>32</v>
      </c>
      <c r="F113" s="89"/>
      <c r="G113" s="101" t="s">
        <v>112</v>
      </c>
      <c r="H113" s="139">
        <f>SUM(H114:H129)</f>
        <v>0</v>
      </c>
      <c r="I113" s="139">
        <f>SUM(I114:I129)</f>
        <v>0</v>
      </c>
      <c r="J113" s="139">
        <f>SUM(J114:J129)</f>
        <v>0</v>
      </c>
      <c r="K113" s="140"/>
      <c r="L113" s="139">
        <f>SUM(L114:L129)</f>
        <v>0</v>
      </c>
      <c r="M113" s="121">
        <f>SUM(M114:M129)</f>
        <v>0</v>
      </c>
      <c r="N113" s="139">
        <f>SUM(N114:N129)</f>
        <v>0</v>
      </c>
      <c r="O113" s="141">
        <f>SUM(O114:O129)</f>
        <v>0</v>
      </c>
      <c r="P113" s="141">
        <f t="shared" si="17"/>
        <v>0</v>
      </c>
      <c r="Q113" s="142"/>
      <c r="R113" s="43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9"/>
      <c r="DD113" s="9"/>
      <c r="DE113" s="9"/>
      <c r="DF113" s="9"/>
      <c r="DG113" s="9"/>
      <c r="DH113" s="9"/>
      <c r="DI113" s="9"/>
      <c r="DJ113" s="9"/>
      <c r="DK113" s="9"/>
      <c r="DL113" s="9"/>
      <c r="DM113" s="9"/>
      <c r="DN113" s="9"/>
      <c r="DO113" s="9"/>
      <c r="DP113" s="9"/>
      <c r="DQ113" s="9"/>
      <c r="DR113" s="9"/>
      <c r="DS113" s="9"/>
      <c r="DT113" s="9"/>
      <c r="DU113" s="9"/>
      <c r="DV113" s="9"/>
      <c r="DW113" s="9"/>
      <c r="DX113" s="9"/>
      <c r="DY113" s="9"/>
      <c r="DZ113" s="9"/>
      <c r="EA113" s="9"/>
      <c r="EB113" s="9"/>
      <c r="EC113" s="9"/>
      <c r="ED113" s="9"/>
      <c r="EE113" s="9"/>
      <c r="EF113" s="9"/>
      <c r="EG113" s="9"/>
      <c r="EH113" s="9"/>
      <c r="EI113" s="9"/>
      <c r="EJ113" s="9"/>
      <c r="EK113" s="9"/>
      <c r="EL113" s="9"/>
      <c r="EM113" s="9"/>
      <c r="EN113" s="9"/>
      <c r="EO113" s="9"/>
      <c r="EP113" s="9"/>
      <c r="EQ113" s="9"/>
      <c r="ER113" s="9"/>
      <c r="ES113" s="9"/>
      <c r="ET113" s="9"/>
      <c r="EU113" s="9"/>
      <c r="EV113" s="9"/>
      <c r="EW113" s="9"/>
      <c r="EX113" s="9"/>
    </row>
    <row r="114" spans="1:154" ht="20.25" x14ac:dyDescent="0.2">
      <c r="A114" s="100"/>
      <c r="B114" s="99"/>
      <c r="C114" s="99"/>
      <c r="D114" s="99"/>
      <c r="E114" s="99"/>
      <c r="F114" s="99" t="s">
        <v>32</v>
      </c>
      <c r="G114" s="103" t="s">
        <v>113</v>
      </c>
      <c r="H114" s="143"/>
      <c r="I114" s="143"/>
      <c r="J114" s="143">
        <f t="shared" ref="J114:J156" si="31">H114-I114</f>
        <v>0</v>
      </c>
      <c r="K114" s="140"/>
      <c r="L114" s="143"/>
      <c r="M114" s="144"/>
      <c r="N114" s="143"/>
      <c r="O114" s="145">
        <f>M114+N114</f>
        <v>0</v>
      </c>
      <c r="P114" s="145">
        <f t="shared" si="17"/>
        <v>0</v>
      </c>
      <c r="Q114" s="142"/>
      <c r="R114" s="43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9"/>
      <c r="DD114" s="9"/>
      <c r="DE114" s="9"/>
      <c r="DF114" s="9"/>
      <c r="DG114" s="9"/>
      <c r="DH114" s="9"/>
      <c r="DI114" s="9"/>
      <c r="DJ114" s="9"/>
      <c r="DK114" s="9"/>
      <c r="DL114" s="9"/>
      <c r="DM114" s="9"/>
      <c r="DN114" s="9"/>
      <c r="DO114" s="9"/>
      <c r="DP114" s="9"/>
      <c r="DQ114" s="9"/>
      <c r="DR114" s="9"/>
      <c r="DS114" s="9"/>
      <c r="DT114" s="9"/>
      <c r="DU114" s="9"/>
      <c r="DV114" s="9"/>
      <c r="DW114" s="9"/>
      <c r="DX114" s="9"/>
      <c r="DY114" s="9"/>
      <c r="DZ114" s="9"/>
      <c r="EA114" s="9"/>
      <c r="EB114" s="9"/>
      <c r="EC114" s="9"/>
      <c r="ED114" s="9"/>
      <c r="EE114" s="9"/>
      <c r="EF114" s="9"/>
      <c r="EG114" s="9"/>
      <c r="EH114" s="9"/>
      <c r="EI114" s="9"/>
      <c r="EJ114" s="9"/>
      <c r="EK114" s="9"/>
      <c r="EL114" s="9"/>
      <c r="EM114" s="9"/>
      <c r="EN114" s="9"/>
      <c r="EO114" s="9"/>
      <c r="EP114" s="9"/>
      <c r="EQ114" s="9"/>
      <c r="ER114" s="9"/>
      <c r="ES114" s="9"/>
      <c r="ET114" s="9"/>
      <c r="EU114" s="9"/>
      <c r="EV114" s="9"/>
      <c r="EW114" s="9"/>
      <c r="EX114" s="9"/>
    </row>
    <row r="115" spans="1:154" ht="20.25" hidden="1" x14ac:dyDescent="0.2">
      <c r="A115" s="100"/>
      <c r="B115" s="99"/>
      <c r="C115" s="99"/>
      <c r="D115" s="99"/>
      <c r="E115" s="99"/>
      <c r="F115" s="99" t="s">
        <v>30</v>
      </c>
      <c r="G115" s="103" t="s">
        <v>293</v>
      </c>
      <c r="H115" s="143"/>
      <c r="I115" s="143"/>
      <c r="J115" s="143">
        <f t="shared" si="31"/>
        <v>0</v>
      </c>
      <c r="K115" s="140"/>
      <c r="L115" s="143"/>
      <c r="M115" s="144"/>
      <c r="N115" s="143"/>
      <c r="O115" s="145">
        <f t="shared" ref="O115:O138" si="32">M115+N115</f>
        <v>0</v>
      </c>
      <c r="P115" s="145">
        <f t="shared" si="17"/>
        <v>0</v>
      </c>
      <c r="Q115" s="142"/>
      <c r="R115" s="43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9"/>
      <c r="DD115" s="9"/>
      <c r="DE115" s="9"/>
      <c r="DF115" s="9"/>
      <c r="DG115" s="9"/>
      <c r="DH115" s="9"/>
      <c r="DI115" s="9"/>
      <c r="DJ115" s="9"/>
      <c r="DK115" s="9"/>
      <c r="DL115" s="9"/>
      <c r="DM115" s="9"/>
      <c r="DN115" s="9"/>
      <c r="DO115" s="9"/>
      <c r="DP115" s="9"/>
      <c r="DQ115" s="9"/>
      <c r="DR115" s="9"/>
      <c r="DS115" s="9"/>
      <c r="DT115" s="9"/>
      <c r="DU115" s="9"/>
      <c r="DV115" s="9"/>
      <c r="DW115" s="9"/>
      <c r="DX115" s="9"/>
      <c r="DY115" s="9"/>
      <c r="DZ115" s="9"/>
      <c r="EA115" s="9"/>
      <c r="EB115" s="9"/>
      <c r="EC115" s="9"/>
      <c r="ED115" s="9"/>
      <c r="EE115" s="9"/>
      <c r="EF115" s="9"/>
      <c r="EG115" s="9"/>
      <c r="EH115" s="9"/>
      <c r="EI115" s="9"/>
      <c r="EJ115" s="9"/>
      <c r="EK115" s="9"/>
      <c r="EL115" s="9"/>
      <c r="EM115" s="9"/>
      <c r="EN115" s="9"/>
      <c r="EO115" s="9"/>
      <c r="EP115" s="9"/>
      <c r="EQ115" s="9"/>
      <c r="ER115" s="9"/>
      <c r="ES115" s="9"/>
      <c r="ET115" s="9"/>
      <c r="EU115" s="9"/>
      <c r="EV115" s="9"/>
      <c r="EW115" s="9"/>
      <c r="EX115" s="9"/>
    </row>
    <row r="116" spans="1:154" ht="20.25" x14ac:dyDescent="0.2">
      <c r="A116" s="100"/>
      <c r="B116" s="99"/>
      <c r="C116" s="99"/>
      <c r="D116" s="99"/>
      <c r="E116" s="99"/>
      <c r="F116" s="99" t="s">
        <v>114</v>
      </c>
      <c r="G116" s="103" t="s">
        <v>291</v>
      </c>
      <c r="H116" s="143"/>
      <c r="I116" s="143"/>
      <c r="J116" s="143">
        <f t="shared" si="31"/>
        <v>0</v>
      </c>
      <c r="K116" s="140"/>
      <c r="L116" s="143"/>
      <c r="M116" s="144"/>
      <c r="N116" s="143"/>
      <c r="O116" s="145">
        <f t="shared" si="32"/>
        <v>0</v>
      </c>
      <c r="P116" s="145">
        <f t="shared" si="17"/>
        <v>0</v>
      </c>
      <c r="Q116" s="142"/>
      <c r="R116" s="43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9"/>
      <c r="DD116" s="9"/>
      <c r="DE116" s="9"/>
      <c r="DF116" s="9"/>
      <c r="DG116" s="9"/>
      <c r="DH116" s="9"/>
      <c r="DI116" s="9"/>
      <c r="DJ116" s="9"/>
      <c r="DK116" s="9"/>
      <c r="DL116" s="9"/>
      <c r="DM116" s="9"/>
      <c r="DN116" s="9"/>
      <c r="DO116" s="9"/>
      <c r="DP116" s="9"/>
      <c r="DQ116" s="9"/>
      <c r="DR116" s="9"/>
      <c r="DS116" s="9"/>
      <c r="DT116" s="9"/>
      <c r="DU116" s="9"/>
      <c r="DV116" s="9"/>
      <c r="DW116" s="9"/>
      <c r="DX116" s="9"/>
      <c r="DY116" s="9"/>
      <c r="DZ116" s="9"/>
      <c r="EA116" s="9"/>
      <c r="EB116" s="9"/>
      <c r="EC116" s="9"/>
      <c r="ED116" s="9"/>
      <c r="EE116" s="9"/>
      <c r="EF116" s="9"/>
      <c r="EG116" s="9"/>
      <c r="EH116" s="9"/>
      <c r="EI116" s="9"/>
      <c r="EJ116" s="9"/>
      <c r="EK116" s="9"/>
      <c r="EL116" s="9"/>
      <c r="EM116" s="9"/>
      <c r="EN116" s="9"/>
      <c r="EO116" s="9"/>
      <c r="EP116" s="9"/>
      <c r="EQ116" s="9"/>
      <c r="ER116" s="9"/>
      <c r="ES116" s="9"/>
      <c r="ET116" s="9"/>
      <c r="EU116" s="9"/>
      <c r="EV116" s="9"/>
      <c r="EW116" s="9"/>
      <c r="EX116" s="9"/>
    </row>
    <row r="117" spans="1:154" ht="20.25" hidden="1" x14ac:dyDescent="0.2">
      <c r="A117" s="100"/>
      <c r="B117" s="99"/>
      <c r="C117" s="99"/>
      <c r="D117" s="99"/>
      <c r="E117" s="99"/>
      <c r="F117" s="99" t="s">
        <v>22</v>
      </c>
      <c r="G117" s="103" t="s">
        <v>292</v>
      </c>
      <c r="H117" s="143"/>
      <c r="I117" s="143"/>
      <c r="J117" s="143">
        <f t="shared" si="31"/>
        <v>0</v>
      </c>
      <c r="K117" s="140"/>
      <c r="L117" s="143"/>
      <c r="M117" s="144"/>
      <c r="N117" s="143"/>
      <c r="O117" s="145">
        <f t="shared" si="32"/>
        <v>0</v>
      </c>
      <c r="P117" s="145">
        <f t="shared" si="17"/>
        <v>0</v>
      </c>
      <c r="Q117" s="142"/>
      <c r="R117" s="43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9"/>
      <c r="DD117" s="9"/>
      <c r="DE117" s="9"/>
      <c r="DF117" s="9"/>
      <c r="DG117" s="9"/>
      <c r="DH117" s="9"/>
      <c r="DI117" s="9"/>
      <c r="DJ117" s="9"/>
      <c r="DK117" s="9"/>
      <c r="DL117" s="9"/>
      <c r="DM117" s="9"/>
      <c r="DN117" s="9"/>
      <c r="DO117" s="9"/>
      <c r="DP117" s="9"/>
      <c r="DQ117" s="9"/>
      <c r="DR117" s="9"/>
      <c r="DS117" s="9"/>
      <c r="DT117" s="9"/>
      <c r="DU117" s="9"/>
      <c r="DV117" s="9"/>
      <c r="DW117" s="9"/>
      <c r="DX117" s="9"/>
      <c r="DY117" s="9"/>
      <c r="DZ117" s="9"/>
      <c r="EA117" s="9"/>
      <c r="EB117" s="9"/>
      <c r="EC117" s="9"/>
      <c r="ED117" s="9"/>
      <c r="EE117" s="9"/>
      <c r="EF117" s="9"/>
      <c r="EG117" s="9"/>
      <c r="EH117" s="9"/>
      <c r="EI117" s="9"/>
      <c r="EJ117" s="9"/>
      <c r="EK117" s="9"/>
      <c r="EL117" s="9"/>
      <c r="EM117" s="9"/>
      <c r="EN117" s="9"/>
      <c r="EO117" s="9"/>
      <c r="EP117" s="9"/>
      <c r="EQ117" s="9"/>
      <c r="ER117" s="9"/>
      <c r="ES117" s="9"/>
      <c r="ET117" s="9"/>
      <c r="EU117" s="9"/>
      <c r="EV117" s="9"/>
      <c r="EW117" s="9"/>
      <c r="EX117" s="9"/>
    </row>
    <row r="118" spans="1:154" ht="20.25" hidden="1" x14ac:dyDescent="0.2">
      <c r="A118" s="100"/>
      <c r="B118" s="99"/>
      <c r="C118" s="99"/>
      <c r="D118" s="99"/>
      <c r="E118" s="99"/>
      <c r="F118" s="99" t="s">
        <v>33</v>
      </c>
      <c r="G118" s="103" t="s">
        <v>294</v>
      </c>
      <c r="H118" s="143"/>
      <c r="I118" s="143"/>
      <c r="J118" s="143">
        <f t="shared" si="31"/>
        <v>0</v>
      </c>
      <c r="K118" s="140"/>
      <c r="L118" s="143"/>
      <c r="M118" s="144"/>
      <c r="N118" s="143"/>
      <c r="O118" s="145">
        <f t="shared" si="32"/>
        <v>0</v>
      </c>
      <c r="P118" s="145">
        <f t="shared" si="17"/>
        <v>0</v>
      </c>
      <c r="Q118" s="142"/>
      <c r="R118" s="43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9"/>
      <c r="DD118" s="9"/>
      <c r="DE118" s="9"/>
      <c r="DF118" s="9"/>
      <c r="DG118" s="9"/>
      <c r="DH118" s="9"/>
      <c r="DI118" s="9"/>
      <c r="DJ118" s="9"/>
      <c r="DK118" s="9"/>
      <c r="DL118" s="9"/>
      <c r="DM118" s="9"/>
      <c r="DN118" s="9"/>
      <c r="DO118" s="9"/>
      <c r="DP118" s="9"/>
      <c r="DQ118" s="9"/>
      <c r="DR118" s="9"/>
      <c r="DS118" s="9"/>
      <c r="DT118" s="9"/>
      <c r="DU118" s="9"/>
      <c r="DV118" s="9"/>
      <c r="DW118" s="9"/>
      <c r="DX118" s="9"/>
      <c r="DY118" s="9"/>
      <c r="DZ118" s="9"/>
      <c r="EA118" s="9"/>
      <c r="EB118" s="9"/>
      <c r="EC118" s="9"/>
      <c r="ED118" s="9"/>
      <c r="EE118" s="9"/>
      <c r="EF118" s="9"/>
      <c r="EG118" s="9"/>
      <c r="EH118" s="9"/>
      <c r="EI118" s="9"/>
      <c r="EJ118" s="9"/>
      <c r="EK118" s="9"/>
      <c r="EL118" s="9"/>
      <c r="EM118" s="9"/>
      <c r="EN118" s="9"/>
      <c r="EO118" s="9"/>
      <c r="EP118" s="9"/>
      <c r="EQ118" s="9"/>
      <c r="ER118" s="9"/>
      <c r="ES118" s="9"/>
      <c r="ET118" s="9"/>
      <c r="EU118" s="9"/>
      <c r="EV118" s="9"/>
      <c r="EW118" s="9"/>
      <c r="EX118" s="9"/>
    </row>
    <row r="119" spans="1:154" ht="20.25" hidden="1" x14ac:dyDescent="0.2">
      <c r="A119" s="100"/>
      <c r="B119" s="99"/>
      <c r="C119" s="99"/>
      <c r="D119" s="99"/>
      <c r="E119" s="99"/>
      <c r="F119" s="99" t="s">
        <v>124</v>
      </c>
      <c r="G119" s="103" t="s">
        <v>282</v>
      </c>
      <c r="H119" s="143"/>
      <c r="I119" s="143"/>
      <c r="J119" s="143">
        <f t="shared" si="31"/>
        <v>0</v>
      </c>
      <c r="K119" s="140"/>
      <c r="L119" s="143"/>
      <c r="M119" s="144"/>
      <c r="N119" s="143"/>
      <c r="O119" s="145">
        <f t="shared" si="32"/>
        <v>0</v>
      </c>
      <c r="P119" s="145">
        <f t="shared" si="17"/>
        <v>0</v>
      </c>
      <c r="Q119" s="142"/>
      <c r="R119" s="43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8"/>
      <c r="AT119" s="8"/>
      <c r="AU119" s="8"/>
      <c r="AV119" s="8"/>
      <c r="AW119" s="8"/>
      <c r="AX119" s="8"/>
      <c r="AY119" s="8"/>
      <c r="AZ119" s="8"/>
      <c r="BA119" s="8"/>
      <c r="BB119" s="8"/>
      <c r="BC119" s="8"/>
      <c r="BD119" s="8"/>
      <c r="BE119" s="8"/>
      <c r="BF119" s="8"/>
      <c r="BG119" s="8"/>
      <c r="BH119" s="8"/>
      <c r="BI119" s="8"/>
      <c r="BJ119" s="8"/>
      <c r="BK119" s="8"/>
      <c r="BL119" s="8"/>
      <c r="BM119" s="8"/>
      <c r="BN119" s="8"/>
      <c r="BO119" s="8"/>
      <c r="BP119" s="8"/>
      <c r="BQ119" s="8"/>
      <c r="BR119" s="8"/>
      <c r="BS119" s="8"/>
      <c r="BT119" s="8"/>
      <c r="BU119" s="8"/>
      <c r="BV119" s="8"/>
      <c r="BW119" s="8"/>
      <c r="BX119" s="8"/>
      <c r="BY119" s="8"/>
      <c r="BZ119" s="8"/>
      <c r="CA119" s="8"/>
      <c r="CB119" s="8"/>
      <c r="CC119" s="8"/>
      <c r="CD119" s="8"/>
      <c r="CE119" s="8"/>
      <c r="CF119" s="8"/>
      <c r="CG119" s="8"/>
      <c r="CH119" s="8"/>
      <c r="CI119" s="8"/>
      <c r="CJ119" s="8"/>
      <c r="CK119" s="8"/>
      <c r="CL119" s="8"/>
      <c r="CM119" s="8"/>
      <c r="CN119" s="8"/>
      <c r="CO119" s="8"/>
      <c r="CP119" s="8"/>
      <c r="CQ119" s="8"/>
      <c r="CR119" s="8"/>
      <c r="CS119" s="8"/>
      <c r="CT119" s="8"/>
      <c r="CU119" s="8"/>
      <c r="CV119" s="8"/>
      <c r="CW119" s="8"/>
      <c r="CX119" s="8"/>
      <c r="CY119" s="8"/>
      <c r="CZ119" s="8"/>
      <c r="DA119" s="8"/>
      <c r="DB119" s="8"/>
      <c r="DC119" s="9"/>
      <c r="DD119" s="9"/>
      <c r="DE119" s="9"/>
      <c r="DF119" s="9"/>
      <c r="DG119" s="9"/>
      <c r="DH119" s="9"/>
      <c r="DI119" s="9"/>
      <c r="DJ119" s="9"/>
      <c r="DK119" s="9"/>
      <c r="DL119" s="9"/>
      <c r="DM119" s="9"/>
      <c r="DN119" s="9"/>
      <c r="DO119" s="9"/>
      <c r="DP119" s="9"/>
      <c r="DQ119" s="9"/>
      <c r="DR119" s="9"/>
      <c r="DS119" s="9"/>
      <c r="DT119" s="9"/>
      <c r="DU119" s="9"/>
      <c r="DV119" s="9"/>
      <c r="DW119" s="9"/>
      <c r="DX119" s="9"/>
      <c r="DY119" s="9"/>
      <c r="DZ119" s="9"/>
      <c r="EA119" s="9"/>
      <c r="EB119" s="9"/>
      <c r="EC119" s="9"/>
      <c r="ED119" s="9"/>
      <c r="EE119" s="9"/>
      <c r="EF119" s="9"/>
      <c r="EG119" s="9"/>
      <c r="EH119" s="9"/>
      <c r="EI119" s="9"/>
      <c r="EJ119" s="9"/>
      <c r="EK119" s="9"/>
      <c r="EL119" s="9"/>
      <c r="EM119" s="9"/>
      <c r="EN119" s="9"/>
      <c r="EO119" s="9"/>
      <c r="EP119" s="9"/>
      <c r="EQ119" s="9"/>
      <c r="ER119" s="9"/>
      <c r="ES119" s="9"/>
      <c r="ET119" s="9"/>
      <c r="EU119" s="9"/>
      <c r="EV119" s="9"/>
      <c r="EW119" s="9"/>
      <c r="EX119" s="9"/>
    </row>
    <row r="120" spans="1:154" ht="20.25" hidden="1" x14ac:dyDescent="0.2">
      <c r="A120" s="100"/>
      <c r="B120" s="99"/>
      <c r="C120" s="99"/>
      <c r="D120" s="99"/>
      <c r="E120" s="99"/>
      <c r="F120" s="99" t="s">
        <v>115</v>
      </c>
      <c r="G120" s="103" t="s">
        <v>295</v>
      </c>
      <c r="H120" s="143"/>
      <c r="I120" s="143"/>
      <c r="J120" s="143">
        <f t="shared" si="31"/>
        <v>0</v>
      </c>
      <c r="K120" s="140"/>
      <c r="L120" s="143"/>
      <c r="M120" s="144"/>
      <c r="N120" s="143"/>
      <c r="O120" s="145">
        <f t="shared" si="32"/>
        <v>0</v>
      </c>
      <c r="P120" s="145">
        <f t="shared" si="17"/>
        <v>0</v>
      </c>
      <c r="Q120" s="142"/>
      <c r="R120" s="43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8"/>
      <c r="AT120" s="8"/>
      <c r="AU120" s="8"/>
      <c r="AV120" s="8"/>
      <c r="AW120" s="8"/>
      <c r="AX120" s="8"/>
      <c r="AY120" s="8"/>
      <c r="AZ120" s="8"/>
      <c r="BA120" s="8"/>
      <c r="BB120" s="8"/>
      <c r="BC120" s="8"/>
      <c r="BD120" s="8"/>
      <c r="BE120" s="8"/>
      <c r="BF120" s="8"/>
      <c r="BG120" s="8"/>
      <c r="BH120" s="8"/>
      <c r="BI120" s="8"/>
      <c r="BJ120" s="8"/>
      <c r="BK120" s="8"/>
      <c r="BL120" s="8"/>
      <c r="BM120" s="8"/>
      <c r="BN120" s="8"/>
      <c r="BO120" s="8"/>
      <c r="BP120" s="8"/>
      <c r="BQ120" s="8"/>
      <c r="BR120" s="8"/>
      <c r="BS120" s="8"/>
      <c r="BT120" s="8"/>
      <c r="BU120" s="8"/>
      <c r="BV120" s="8"/>
      <c r="BW120" s="8"/>
      <c r="BX120" s="8"/>
      <c r="BY120" s="8"/>
      <c r="BZ120" s="8"/>
      <c r="CA120" s="8"/>
      <c r="CB120" s="8"/>
      <c r="CC120" s="8"/>
      <c r="CD120" s="8"/>
      <c r="CE120" s="8"/>
      <c r="CF120" s="8"/>
      <c r="CG120" s="8"/>
      <c r="CH120" s="8"/>
      <c r="CI120" s="8"/>
      <c r="CJ120" s="8"/>
      <c r="CK120" s="8"/>
      <c r="CL120" s="8"/>
      <c r="CM120" s="8"/>
      <c r="CN120" s="8"/>
      <c r="CO120" s="8"/>
      <c r="CP120" s="8"/>
      <c r="CQ120" s="8"/>
      <c r="CR120" s="8"/>
      <c r="CS120" s="8"/>
      <c r="CT120" s="8"/>
      <c r="CU120" s="8"/>
      <c r="CV120" s="8"/>
      <c r="CW120" s="8"/>
      <c r="CX120" s="8"/>
      <c r="CY120" s="8"/>
      <c r="CZ120" s="8"/>
      <c r="DA120" s="8"/>
      <c r="DB120" s="8"/>
      <c r="DC120" s="9"/>
      <c r="DD120" s="9"/>
      <c r="DE120" s="9"/>
      <c r="DF120" s="9"/>
      <c r="DG120" s="9"/>
      <c r="DH120" s="9"/>
      <c r="DI120" s="9"/>
      <c r="DJ120" s="9"/>
      <c r="DK120" s="9"/>
      <c r="DL120" s="9"/>
      <c r="DM120" s="9"/>
      <c r="DN120" s="9"/>
      <c r="DO120" s="9"/>
      <c r="DP120" s="9"/>
      <c r="DQ120" s="9"/>
      <c r="DR120" s="9"/>
      <c r="DS120" s="9"/>
      <c r="DT120" s="9"/>
      <c r="DU120" s="9"/>
      <c r="DV120" s="9"/>
      <c r="DW120" s="9"/>
      <c r="DX120" s="9"/>
      <c r="DY120" s="9"/>
      <c r="DZ120" s="9"/>
      <c r="EA120" s="9"/>
      <c r="EB120" s="9"/>
      <c r="EC120" s="9"/>
      <c r="ED120" s="9"/>
      <c r="EE120" s="9"/>
      <c r="EF120" s="9"/>
      <c r="EG120" s="9"/>
      <c r="EH120" s="9"/>
      <c r="EI120" s="9"/>
      <c r="EJ120" s="9"/>
      <c r="EK120" s="9"/>
      <c r="EL120" s="9"/>
      <c r="EM120" s="9"/>
      <c r="EN120" s="9"/>
      <c r="EO120" s="9"/>
      <c r="EP120" s="9"/>
      <c r="EQ120" s="9"/>
      <c r="ER120" s="9"/>
      <c r="ES120" s="9"/>
      <c r="ET120" s="9"/>
      <c r="EU120" s="9"/>
      <c r="EV120" s="9"/>
      <c r="EW120" s="9"/>
      <c r="EX120" s="9"/>
    </row>
    <row r="121" spans="1:154" ht="20.25" hidden="1" x14ac:dyDescent="0.2">
      <c r="A121" s="100"/>
      <c r="B121" s="99"/>
      <c r="C121" s="99"/>
      <c r="D121" s="99"/>
      <c r="E121" s="99"/>
      <c r="F121" s="99" t="s">
        <v>38</v>
      </c>
      <c r="G121" s="103" t="s">
        <v>296</v>
      </c>
      <c r="H121" s="143"/>
      <c r="I121" s="143"/>
      <c r="J121" s="143">
        <f t="shared" si="31"/>
        <v>0</v>
      </c>
      <c r="K121" s="140"/>
      <c r="L121" s="143"/>
      <c r="M121" s="144"/>
      <c r="N121" s="143"/>
      <c r="O121" s="145">
        <f t="shared" si="32"/>
        <v>0</v>
      </c>
      <c r="P121" s="145">
        <f t="shared" si="17"/>
        <v>0</v>
      </c>
      <c r="Q121" s="142"/>
      <c r="R121" s="43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8"/>
      <c r="AT121" s="8"/>
      <c r="AU121" s="8"/>
      <c r="AV121" s="8"/>
      <c r="AW121" s="8"/>
      <c r="AX121" s="8"/>
      <c r="AY121" s="8"/>
      <c r="AZ121" s="8"/>
      <c r="BA121" s="8"/>
      <c r="BB121" s="8"/>
      <c r="BC121" s="8"/>
      <c r="BD121" s="8"/>
      <c r="BE121" s="8"/>
      <c r="BF121" s="8"/>
      <c r="BG121" s="8"/>
      <c r="BH121" s="8"/>
      <c r="BI121" s="8"/>
      <c r="BJ121" s="8"/>
      <c r="BK121" s="8"/>
      <c r="BL121" s="8"/>
      <c r="BM121" s="8"/>
      <c r="BN121" s="8"/>
      <c r="BO121" s="8"/>
      <c r="BP121" s="8"/>
      <c r="BQ121" s="8"/>
      <c r="BR121" s="8"/>
      <c r="BS121" s="8"/>
      <c r="BT121" s="8"/>
      <c r="BU121" s="8"/>
      <c r="BV121" s="8"/>
      <c r="BW121" s="8"/>
      <c r="BX121" s="8"/>
      <c r="BY121" s="8"/>
      <c r="BZ121" s="8"/>
      <c r="CA121" s="8"/>
      <c r="CB121" s="8"/>
      <c r="CC121" s="8"/>
      <c r="CD121" s="8"/>
      <c r="CE121" s="8"/>
      <c r="CF121" s="8"/>
      <c r="CG121" s="8"/>
      <c r="CH121" s="8"/>
      <c r="CI121" s="8"/>
      <c r="CJ121" s="8"/>
      <c r="CK121" s="8"/>
      <c r="CL121" s="8"/>
      <c r="CM121" s="8"/>
      <c r="CN121" s="8"/>
      <c r="CO121" s="8"/>
      <c r="CP121" s="8"/>
      <c r="CQ121" s="8"/>
      <c r="CR121" s="8"/>
      <c r="CS121" s="8"/>
      <c r="CT121" s="8"/>
      <c r="CU121" s="8"/>
      <c r="CV121" s="8"/>
      <c r="CW121" s="8"/>
      <c r="CX121" s="8"/>
      <c r="CY121" s="8"/>
      <c r="CZ121" s="8"/>
      <c r="DA121" s="8"/>
      <c r="DB121" s="8"/>
      <c r="DC121" s="9"/>
      <c r="DD121" s="9"/>
      <c r="DE121" s="9"/>
      <c r="DF121" s="9"/>
      <c r="DG121" s="9"/>
      <c r="DH121" s="9"/>
      <c r="DI121" s="9"/>
      <c r="DJ121" s="9"/>
      <c r="DK121" s="9"/>
      <c r="DL121" s="9"/>
      <c r="DM121" s="9"/>
      <c r="DN121" s="9"/>
      <c r="DO121" s="9"/>
      <c r="DP121" s="9"/>
      <c r="DQ121" s="9"/>
      <c r="DR121" s="9"/>
      <c r="DS121" s="9"/>
      <c r="DT121" s="9"/>
      <c r="DU121" s="9"/>
      <c r="DV121" s="9"/>
      <c r="DW121" s="9"/>
      <c r="DX121" s="9"/>
      <c r="DY121" s="9"/>
      <c r="DZ121" s="9"/>
      <c r="EA121" s="9"/>
      <c r="EB121" s="9"/>
      <c r="EC121" s="9"/>
      <c r="ED121" s="9"/>
      <c r="EE121" s="9"/>
      <c r="EF121" s="9"/>
      <c r="EG121" s="9"/>
      <c r="EH121" s="9"/>
      <c r="EI121" s="9"/>
      <c r="EJ121" s="9"/>
      <c r="EK121" s="9"/>
      <c r="EL121" s="9"/>
      <c r="EM121" s="9"/>
      <c r="EN121" s="9"/>
      <c r="EO121" s="9"/>
      <c r="EP121" s="9"/>
      <c r="EQ121" s="9"/>
      <c r="ER121" s="9"/>
      <c r="ES121" s="9"/>
      <c r="ET121" s="9"/>
      <c r="EU121" s="9"/>
      <c r="EV121" s="9"/>
      <c r="EW121" s="9"/>
      <c r="EX121" s="9"/>
    </row>
    <row r="122" spans="1:154" ht="20.25" hidden="1" x14ac:dyDescent="0.2">
      <c r="A122" s="100"/>
      <c r="B122" s="99"/>
      <c r="C122" s="99"/>
      <c r="D122" s="99"/>
      <c r="E122" s="99"/>
      <c r="F122" s="99" t="s">
        <v>88</v>
      </c>
      <c r="G122" s="103" t="s">
        <v>285</v>
      </c>
      <c r="H122" s="143"/>
      <c r="I122" s="143"/>
      <c r="J122" s="143">
        <f t="shared" si="31"/>
        <v>0</v>
      </c>
      <c r="K122" s="140"/>
      <c r="L122" s="143"/>
      <c r="M122" s="144"/>
      <c r="N122" s="143"/>
      <c r="O122" s="145">
        <f t="shared" si="32"/>
        <v>0</v>
      </c>
      <c r="P122" s="145">
        <f t="shared" si="17"/>
        <v>0</v>
      </c>
      <c r="Q122" s="142"/>
      <c r="R122" s="43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8"/>
      <c r="AT122" s="8"/>
      <c r="AU122" s="8"/>
      <c r="AV122" s="8"/>
      <c r="AW122" s="8"/>
      <c r="AX122" s="8"/>
      <c r="AY122" s="8"/>
      <c r="AZ122" s="8"/>
      <c r="BA122" s="8"/>
      <c r="BB122" s="8"/>
      <c r="BC122" s="8"/>
      <c r="BD122" s="8"/>
      <c r="BE122" s="8"/>
      <c r="BF122" s="8"/>
      <c r="BG122" s="8"/>
      <c r="BH122" s="8"/>
      <c r="BI122" s="8"/>
      <c r="BJ122" s="8"/>
      <c r="BK122" s="8"/>
      <c r="BL122" s="8"/>
      <c r="BM122" s="8"/>
      <c r="BN122" s="8"/>
      <c r="BO122" s="8"/>
      <c r="BP122" s="8"/>
      <c r="BQ122" s="8"/>
      <c r="BR122" s="8"/>
      <c r="BS122" s="8"/>
      <c r="BT122" s="8"/>
      <c r="BU122" s="8"/>
      <c r="BV122" s="8"/>
      <c r="BW122" s="8"/>
      <c r="BX122" s="8"/>
      <c r="BY122" s="8"/>
      <c r="BZ122" s="8"/>
      <c r="CA122" s="8"/>
      <c r="CB122" s="8"/>
      <c r="CC122" s="8"/>
      <c r="CD122" s="8"/>
      <c r="CE122" s="8"/>
      <c r="CF122" s="8"/>
      <c r="CG122" s="8"/>
      <c r="CH122" s="8"/>
      <c r="CI122" s="8"/>
      <c r="CJ122" s="8"/>
      <c r="CK122" s="8"/>
      <c r="CL122" s="8"/>
      <c r="CM122" s="8"/>
      <c r="CN122" s="8"/>
      <c r="CO122" s="8"/>
      <c r="CP122" s="8"/>
      <c r="CQ122" s="8"/>
      <c r="CR122" s="8"/>
      <c r="CS122" s="8"/>
      <c r="CT122" s="8"/>
      <c r="CU122" s="8"/>
      <c r="CV122" s="8"/>
      <c r="CW122" s="8"/>
      <c r="CX122" s="8"/>
      <c r="CY122" s="8"/>
      <c r="CZ122" s="8"/>
      <c r="DA122" s="8"/>
      <c r="DB122" s="8"/>
      <c r="DC122" s="9"/>
      <c r="DD122" s="9"/>
      <c r="DE122" s="9"/>
      <c r="DF122" s="9"/>
      <c r="DG122" s="9"/>
      <c r="DH122" s="9"/>
      <c r="DI122" s="9"/>
      <c r="DJ122" s="9"/>
      <c r="DK122" s="9"/>
      <c r="DL122" s="9"/>
      <c r="DM122" s="9"/>
      <c r="DN122" s="9"/>
      <c r="DO122" s="9"/>
      <c r="DP122" s="9"/>
      <c r="DQ122" s="9"/>
      <c r="DR122" s="9"/>
      <c r="DS122" s="9"/>
      <c r="DT122" s="9"/>
      <c r="DU122" s="9"/>
      <c r="DV122" s="9"/>
      <c r="DW122" s="9"/>
      <c r="DX122" s="9"/>
      <c r="DY122" s="9"/>
      <c r="DZ122" s="9"/>
      <c r="EA122" s="9"/>
      <c r="EB122" s="9"/>
      <c r="EC122" s="9"/>
      <c r="ED122" s="9"/>
      <c r="EE122" s="9"/>
      <c r="EF122" s="9"/>
      <c r="EG122" s="9"/>
      <c r="EH122" s="9"/>
      <c r="EI122" s="9"/>
      <c r="EJ122" s="9"/>
      <c r="EK122" s="9"/>
      <c r="EL122" s="9"/>
      <c r="EM122" s="9"/>
      <c r="EN122" s="9"/>
      <c r="EO122" s="9"/>
      <c r="EP122" s="9"/>
      <c r="EQ122" s="9"/>
      <c r="ER122" s="9"/>
      <c r="ES122" s="9"/>
      <c r="ET122" s="9"/>
      <c r="EU122" s="9"/>
      <c r="EV122" s="9"/>
      <c r="EW122" s="9"/>
      <c r="EX122" s="9"/>
    </row>
    <row r="123" spans="1:154" ht="20.25" hidden="1" x14ac:dyDescent="0.2">
      <c r="A123" s="100"/>
      <c r="B123" s="99"/>
      <c r="C123" s="99"/>
      <c r="D123" s="99"/>
      <c r="E123" s="99"/>
      <c r="F123" s="99">
        <v>11</v>
      </c>
      <c r="G123" s="103" t="s">
        <v>286</v>
      </c>
      <c r="H123" s="143"/>
      <c r="I123" s="143"/>
      <c r="J123" s="143">
        <f t="shared" si="31"/>
        <v>0</v>
      </c>
      <c r="K123" s="140"/>
      <c r="L123" s="143"/>
      <c r="M123" s="144"/>
      <c r="N123" s="143"/>
      <c r="O123" s="145">
        <f t="shared" si="32"/>
        <v>0</v>
      </c>
      <c r="P123" s="145">
        <f t="shared" si="17"/>
        <v>0</v>
      </c>
      <c r="Q123" s="142"/>
      <c r="R123" s="43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8"/>
      <c r="AT123" s="8"/>
      <c r="AU123" s="8"/>
      <c r="AV123" s="8"/>
      <c r="AW123" s="8"/>
      <c r="AX123" s="8"/>
      <c r="AY123" s="8"/>
      <c r="AZ123" s="8"/>
      <c r="BA123" s="8"/>
      <c r="BB123" s="8"/>
      <c r="BC123" s="8"/>
      <c r="BD123" s="8"/>
      <c r="BE123" s="8"/>
      <c r="BF123" s="8"/>
      <c r="BG123" s="8"/>
      <c r="BH123" s="8"/>
      <c r="BI123" s="8"/>
      <c r="BJ123" s="8"/>
      <c r="BK123" s="8"/>
      <c r="BL123" s="8"/>
      <c r="BM123" s="8"/>
      <c r="BN123" s="8"/>
      <c r="BO123" s="8"/>
      <c r="BP123" s="8"/>
      <c r="BQ123" s="8"/>
      <c r="BR123" s="8"/>
      <c r="BS123" s="8"/>
      <c r="BT123" s="8"/>
      <c r="BU123" s="8"/>
      <c r="BV123" s="8"/>
      <c r="BW123" s="8"/>
      <c r="BX123" s="8"/>
      <c r="BY123" s="8"/>
      <c r="BZ123" s="8"/>
      <c r="CA123" s="8"/>
      <c r="CB123" s="8"/>
      <c r="CC123" s="8"/>
      <c r="CD123" s="8"/>
      <c r="CE123" s="8"/>
      <c r="CF123" s="8"/>
      <c r="CG123" s="8"/>
      <c r="CH123" s="8"/>
      <c r="CI123" s="8"/>
      <c r="CJ123" s="8"/>
      <c r="CK123" s="8"/>
      <c r="CL123" s="8"/>
      <c r="CM123" s="8"/>
      <c r="CN123" s="8"/>
      <c r="CO123" s="8"/>
      <c r="CP123" s="8"/>
      <c r="CQ123" s="8"/>
      <c r="CR123" s="8"/>
      <c r="CS123" s="8"/>
      <c r="CT123" s="8"/>
      <c r="CU123" s="8"/>
      <c r="CV123" s="8"/>
      <c r="CW123" s="8"/>
      <c r="CX123" s="8"/>
      <c r="CY123" s="8"/>
      <c r="CZ123" s="8"/>
      <c r="DA123" s="8"/>
      <c r="DB123" s="8"/>
      <c r="DC123" s="9"/>
      <c r="DD123" s="9"/>
      <c r="DE123" s="9"/>
      <c r="DF123" s="9"/>
      <c r="DG123" s="9"/>
      <c r="DH123" s="9"/>
      <c r="DI123" s="9"/>
      <c r="DJ123" s="9"/>
      <c r="DK123" s="9"/>
      <c r="DL123" s="9"/>
      <c r="DM123" s="9"/>
      <c r="DN123" s="9"/>
      <c r="DO123" s="9"/>
      <c r="DP123" s="9"/>
      <c r="DQ123" s="9"/>
      <c r="DR123" s="9"/>
      <c r="DS123" s="9"/>
      <c r="DT123" s="9"/>
      <c r="DU123" s="9"/>
      <c r="DV123" s="9"/>
      <c r="DW123" s="9"/>
      <c r="DX123" s="9"/>
      <c r="DY123" s="9"/>
      <c r="DZ123" s="9"/>
      <c r="EA123" s="9"/>
      <c r="EB123" s="9"/>
      <c r="EC123" s="9"/>
      <c r="ED123" s="9"/>
      <c r="EE123" s="9"/>
      <c r="EF123" s="9"/>
      <c r="EG123" s="9"/>
      <c r="EH123" s="9"/>
      <c r="EI123" s="9"/>
      <c r="EJ123" s="9"/>
      <c r="EK123" s="9"/>
      <c r="EL123" s="9"/>
      <c r="EM123" s="9"/>
      <c r="EN123" s="9"/>
      <c r="EO123" s="9"/>
      <c r="EP123" s="9"/>
      <c r="EQ123" s="9"/>
      <c r="ER123" s="9"/>
      <c r="ES123" s="9"/>
      <c r="ET123" s="9"/>
      <c r="EU123" s="9"/>
      <c r="EV123" s="9"/>
      <c r="EW123" s="9"/>
      <c r="EX123" s="9"/>
    </row>
    <row r="124" spans="1:154" ht="40.5" hidden="1" x14ac:dyDescent="0.2">
      <c r="A124" s="100"/>
      <c r="B124" s="99"/>
      <c r="C124" s="99"/>
      <c r="D124" s="99"/>
      <c r="E124" s="99"/>
      <c r="F124" s="99">
        <v>12</v>
      </c>
      <c r="G124" s="103" t="s">
        <v>297</v>
      </c>
      <c r="H124" s="143"/>
      <c r="I124" s="143"/>
      <c r="J124" s="143">
        <f t="shared" si="31"/>
        <v>0</v>
      </c>
      <c r="K124" s="140"/>
      <c r="L124" s="143"/>
      <c r="M124" s="144"/>
      <c r="N124" s="143"/>
      <c r="O124" s="145">
        <f t="shared" si="32"/>
        <v>0</v>
      </c>
      <c r="P124" s="145">
        <f t="shared" si="17"/>
        <v>0</v>
      </c>
      <c r="Q124" s="142"/>
      <c r="R124" s="43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8"/>
      <c r="AT124" s="8"/>
      <c r="AU124" s="8"/>
      <c r="AV124" s="8"/>
      <c r="AW124" s="8"/>
      <c r="AX124" s="8"/>
      <c r="AY124" s="8"/>
      <c r="AZ124" s="8"/>
      <c r="BA124" s="8"/>
      <c r="BB124" s="8"/>
      <c r="BC124" s="8"/>
      <c r="BD124" s="8"/>
      <c r="BE124" s="8"/>
      <c r="BF124" s="8"/>
      <c r="BG124" s="8"/>
      <c r="BH124" s="8"/>
      <c r="BI124" s="8"/>
      <c r="BJ124" s="8"/>
      <c r="BK124" s="8"/>
      <c r="BL124" s="8"/>
      <c r="BM124" s="8"/>
      <c r="BN124" s="8"/>
      <c r="BO124" s="8"/>
      <c r="BP124" s="8"/>
      <c r="BQ124" s="8"/>
      <c r="BR124" s="8"/>
      <c r="BS124" s="8"/>
      <c r="BT124" s="8"/>
      <c r="BU124" s="8"/>
      <c r="BV124" s="8"/>
      <c r="BW124" s="8"/>
      <c r="BX124" s="8"/>
      <c r="BY124" s="8"/>
      <c r="BZ124" s="8"/>
      <c r="CA124" s="8"/>
      <c r="CB124" s="8"/>
      <c r="CC124" s="8"/>
      <c r="CD124" s="8"/>
      <c r="CE124" s="8"/>
      <c r="CF124" s="8"/>
      <c r="CG124" s="8"/>
      <c r="CH124" s="8"/>
      <c r="CI124" s="8"/>
      <c r="CJ124" s="8"/>
      <c r="CK124" s="8"/>
      <c r="CL124" s="8"/>
      <c r="CM124" s="8"/>
      <c r="CN124" s="8"/>
      <c r="CO124" s="8"/>
      <c r="CP124" s="8"/>
      <c r="CQ124" s="8"/>
      <c r="CR124" s="8"/>
      <c r="CS124" s="8"/>
      <c r="CT124" s="8"/>
      <c r="CU124" s="8"/>
      <c r="CV124" s="8"/>
      <c r="CW124" s="8"/>
      <c r="CX124" s="8"/>
      <c r="CY124" s="8"/>
      <c r="CZ124" s="8"/>
      <c r="DA124" s="8"/>
      <c r="DB124" s="8"/>
      <c r="DC124" s="9"/>
      <c r="DD124" s="9"/>
      <c r="DE124" s="9"/>
      <c r="DF124" s="9"/>
      <c r="DG124" s="9"/>
      <c r="DH124" s="9"/>
      <c r="DI124" s="9"/>
      <c r="DJ124" s="9"/>
      <c r="DK124" s="9"/>
      <c r="DL124" s="9"/>
      <c r="DM124" s="9"/>
      <c r="DN124" s="9"/>
      <c r="DO124" s="9"/>
      <c r="DP124" s="9"/>
      <c r="DQ124" s="9"/>
      <c r="DR124" s="9"/>
      <c r="DS124" s="9"/>
      <c r="DT124" s="9"/>
      <c r="DU124" s="9"/>
      <c r="DV124" s="9"/>
      <c r="DW124" s="9"/>
      <c r="DX124" s="9"/>
      <c r="DY124" s="9"/>
      <c r="DZ124" s="9"/>
      <c r="EA124" s="9"/>
      <c r="EB124" s="9"/>
      <c r="EC124" s="9"/>
      <c r="ED124" s="9"/>
      <c r="EE124" s="9"/>
      <c r="EF124" s="9"/>
      <c r="EG124" s="9"/>
      <c r="EH124" s="9"/>
      <c r="EI124" s="9"/>
      <c r="EJ124" s="9"/>
      <c r="EK124" s="9"/>
      <c r="EL124" s="9"/>
      <c r="EM124" s="9"/>
      <c r="EN124" s="9"/>
      <c r="EO124" s="9"/>
      <c r="EP124" s="9"/>
      <c r="EQ124" s="9"/>
      <c r="ER124" s="9"/>
      <c r="ES124" s="9"/>
      <c r="ET124" s="9"/>
      <c r="EU124" s="9"/>
      <c r="EV124" s="9"/>
      <c r="EW124" s="9"/>
      <c r="EX124" s="9"/>
    </row>
    <row r="125" spans="1:154" ht="20.25" hidden="1" x14ac:dyDescent="0.2">
      <c r="A125" s="100"/>
      <c r="B125" s="99"/>
      <c r="C125" s="99"/>
      <c r="D125" s="99"/>
      <c r="E125" s="99"/>
      <c r="F125" s="99">
        <v>13</v>
      </c>
      <c r="G125" s="103" t="s">
        <v>298</v>
      </c>
      <c r="H125" s="143"/>
      <c r="I125" s="143"/>
      <c r="J125" s="143">
        <f t="shared" si="31"/>
        <v>0</v>
      </c>
      <c r="K125" s="140"/>
      <c r="L125" s="143"/>
      <c r="M125" s="144"/>
      <c r="N125" s="143"/>
      <c r="O125" s="145">
        <f t="shared" si="32"/>
        <v>0</v>
      </c>
      <c r="P125" s="145">
        <f t="shared" si="17"/>
        <v>0</v>
      </c>
      <c r="Q125" s="142"/>
      <c r="R125" s="43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8"/>
      <c r="AT125" s="8"/>
      <c r="AU125" s="8"/>
      <c r="AV125" s="8"/>
      <c r="AW125" s="8"/>
      <c r="AX125" s="8"/>
      <c r="AY125" s="8"/>
      <c r="AZ125" s="8"/>
      <c r="BA125" s="8"/>
      <c r="BB125" s="8"/>
      <c r="BC125" s="8"/>
      <c r="BD125" s="8"/>
      <c r="BE125" s="8"/>
      <c r="BF125" s="8"/>
      <c r="BG125" s="8"/>
      <c r="BH125" s="8"/>
      <c r="BI125" s="8"/>
      <c r="BJ125" s="8"/>
      <c r="BK125" s="8"/>
      <c r="BL125" s="8"/>
      <c r="BM125" s="8"/>
      <c r="BN125" s="8"/>
      <c r="BO125" s="8"/>
      <c r="BP125" s="8"/>
      <c r="BQ125" s="8"/>
      <c r="BR125" s="8"/>
      <c r="BS125" s="8"/>
      <c r="BT125" s="8"/>
      <c r="BU125" s="8"/>
      <c r="BV125" s="8"/>
      <c r="BW125" s="8"/>
      <c r="BX125" s="8"/>
      <c r="BY125" s="8"/>
      <c r="BZ125" s="8"/>
      <c r="CA125" s="8"/>
      <c r="CB125" s="8"/>
      <c r="CC125" s="8"/>
      <c r="CD125" s="8"/>
      <c r="CE125" s="8"/>
      <c r="CF125" s="8"/>
      <c r="CG125" s="8"/>
      <c r="CH125" s="8"/>
      <c r="CI125" s="8"/>
      <c r="CJ125" s="8"/>
      <c r="CK125" s="8"/>
      <c r="CL125" s="8"/>
      <c r="CM125" s="8"/>
      <c r="CN125" s="8"/>
      <c r="CO125" s="8"/>
      <c r="CP125" s="8"/>
      <c r="CQ125" s="8"/>
      <c r="CR125" s="8"/>
      <c r="CS125" s="8"/>
      <c r="CT125" s="8"/>
      <c r="CU125" s="8"/>
      <c r="CV125" s="8"/>
      <c r="CW125" s="8"/>
      <c r="CX125" s="8"/>
      <c r="CY125" s="8"/>
      <c r="CZ125" s="8"/>
      <c r="DA125" s="8"/>
      <c r="DB125" s="8"/>
      <c r="DC125" s="9"/>
      <c r="DD125" s="9"/>
      <c r="DE125" s="9"/>
      <c r="DF125" s="9"/>
      <c r="DG125" s="9"/>
      <c r="DH125" s="9"/>
      <c r="DI125" s="9"/>
      <c r="DJ125" s="9"/>
      <c r="DK125" s="9"/>
      <c r="DL125" s="9"/>
      <c r="DM125" s="9"/>
      <c r="DN125" s="9"/>
      <c r="DO125" s="9"/>
      <c r="DP125" s="9"/>
      <c r="DQ125" s="9"/>
      <c r="DR125" s="9"/>
      <c r="DS125" s="9"/>
      <c r="DT125" s="9"/>
      <c r="DU125" s="9"/>
      <c r="DV125" s="9"/>
      <c r="DW125" s="9"/>
      <c r="DX125" s="9"/>
      <c r="DY125" s="9"/>
      <c r="DZ125" s="9"/>
      <c r="EA125" s="9"/>
      <c r="EB125" s="9"/>
      <c r="EC125" s="9"/>
      <c r="ED125" s="9"/>
      <c r="EE125" s="9"/>
      <c r="EF125" s="9"/>
      <c r="EG125" s="9"/>
      <c r="EH125" s="9"/>
      <c r="EI125" s="9"/>
      <c r="EJ125" s="9"/>
      <c r="EK125" s="9"/>
      <c r="EL125" s="9"/>
      <c r="EM125" s="9"/>
      <c r="EN125" s="9"/>
      <c r="EO125" s="9"/>
      <c r="EP125" s="9"/>
      <c r="EQ125" s="9"/>
      <c r="ER125" s="9"/>
      <c r="ES125" s="9"/>
      <c r="ET125" s="9"/>
      <c r="EU125" s="9"/>
      <c r="EV125" s="9"/>
      <c r="EW125" s="9"/>
      <c r="EX125" s="9"/>
    </row>
    <row r="126" spans="1:154" ht="20.25" hidden="1" x14ac:dyDescent="0.2">
      <c r="A126" s="100"/>
      <c r="B126" s="99"/>
      <c r="C126" s="99"/>
      <c r="D126" s="99"/>
      <c r="E126" s="99"/>
      <c r="F126" s="99">
        <v>14</v>
      </c>
      <c r="G126" s="103" t="s">
        <v>272</v>
      </c>
      <c r="H126" s="143"/>
      <c r="I126" s="143"/>
      <c r="J126" s="143">
        <f t="shared" si="31"/>
        <v>0</v>
      </c>
      <c r="K126" s="140"/>
      <c r="L126" s="143"/>
      <c r="M126" s="144"/>
      <c r="N126" s="143"/>
      <c r="O126" s="145">
        <f t="shared" si="32"/>
        <v>0</v>
      </c>
      <c r="P126" s="145">
        <f t="shared" si="17"/>
        <v>0</v>
      </c>
      <c r="Q126" s="142"/>
      <c r="R126" s="43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8"/>
      <c r="AT126" s="8"/>
      <c r="AU126" s="8"/>
      <c r="AV126" s="8"/>
      <c r="AW126" s="8"/>
      <c r="AX126" s="8"/>
      <c r="AY126" s="8"/>
      <c r="AZ126" s="8"/>
      <c r="BA126" s="8"/>
      <c r="BB126" s="8"/>
      <c r="BC126" s="8"/>
      <c r="BD126" s="8"/>
      <c r="BE126" s="8"/>
      <c r="BF126" s="8"/>
      <c r="BG126" s="8"/>
      <c r="BH126" s="8"/>
      <c r="BI126" s="8"/>
      <c r="BJ126" s="8"/>
      <c r="BK126" s="8"/>
      <c r="BL126" s="8"/>
      <c r="BM126" s="8"/>
      <c r="BN126" s="8"/>
      <c r="BO126" s="8"/>
      <c r="BP126" s="8"/>
      <c r="BQ126" s="8"/>
      <c r="BR126" s="8"/>
      <c r="BS126" s="8"/>
      <c r="BT126" s="8"/>
      <c r="BU126" s="8"/>
      <c r="BV126" s="8"/>
      <c r="BW126" s="8"/>
      <c r="BX126" s="8"/>
      <c r="BY126" s="8"/>
      <c r="BZ126" s="8"/>
      <c r="CA126" s="8"/>
      <c r="CB126" s="8"/>
      <c r="CC126" s="8"/>
      <c r="CD126" s="8"/>
      <c r="CE126" s="8"/>
      <c r="CF126" s="8"/>
      <c r="CG126" s="8"/>
      <c r="CH126" s="8"/>
      <c r="CI126" s="8"/>
      <c r="CJ126" s="8"/>
      <c r="CK126" s="8"/>
      <c r="CL126" s="8"/>
      <c r="CM126" s="8"/>
      <c r="CN126" s="8"/>
      <c r="CO126" s="8"/>
      <c r="CP126" s="8"/>
      <c r="CQ126" s="8"/>
      <c r="CR126" s="8"/>
      <c r="CS126" s="8"/>
      <c r="CT126" s="8"/>
      <c r="CU126" s="8"/>
      <c r="CV126" s="8"/>
      <c r="CW126" s="8"/>
      <c r="CX126" s="8"/>
      <c r="CY126" s="8"/>
      <c r="CZ126" s="8"/>
      <c r="DA126" s="8"/>
      <c r="DB126" s="8"/>
      <c r="DC126" s="9"/>
      <c r="DD126" s="9"/>
      <c r="DE126" s="9"/>
      <c r="DF126" s="9"/>
      <c r="DG126" s="9"/>
      <c r="DH126" s="9"/>
      <c r="DI126" s="9"/>
      <c r="DJ126" s="9"/>
      <c r="DK126" s="9"/>
      <c r="DL126" s="9"/>
      <c r="DM126" s="9"/>
      <c r="DN126" s="9"/>
      <c r="DO126" s="9"/>
      <c r="DP126" s="9"/>
      <c r="DQ126" s="9"/>
      <c r="DR126" s="9"/>
      <c r="DS126" s="9"/>
      <c r="DT126" s="9"/>
      <c r="DU126" s="9"/>
      <c r="DV126" s="9"/>
      <c r="DW126" s="9"/>
      <c r="DX126" s="9"/>
      <c r="DY126" s="9"/>
      <c r="DZ126" s="9"/>
      <c r="EA126" s="9"/>
      <c r="EB126" s="9"/>
      <c r="EC126" s="9"/>
      <c r="ED126" s="9"/>
      <c r="EE126" s="9"/>
      <c r="EF126" s="9"/>
      <c r="EG126" s="9"/>
      <c r="EH126" s="9"/>
      <c r="EI126" s="9"/>
      <c r="EJ126" s="9"/>
      <c r="EK126" s="9"/>
      <c r="EL126" s="9"/>
      <c r="EM126" s="9"/>
      <c r="EN126" s="9"/>
      <c r="EO126" s="9"/>
      <c r="EP126" s="9"/>
      <c r="EQ126" s="9"/>
      <c r="ER126" s="9"/>
      <c r="ES126" s="9"/>
      <c r="ET126" s="9"/>
      <c r="EU126" s="9"/>
      <c r="EV126" s="9"/>
      <c r="EW126" s="9"/>
      <c r="EX126" s="9"/>
    </row>
    <row r="127" spans="1:154" ht="40.5" hidden="1" x14ac:dyDescent="0.2">
      <c r="A127" s="100"/>
      <c r="B127" s="99"/>
      <c r="C127" s="99"/>
      <c r="D127" s="99"/>
      <c r="E127" s="99"/>
      <c r="F127" s="99">
        <v>15</v>
      </c>
      <c r="G127" s="103" t="s">
        <v>299</v>
      </c>
      <c r="H127" s="143"/>
      <c r="I127" s="143"/>
      <c r="J127" s="143">
        <f t="shared" si="31"/>
        <v>0</v>
      </c>
      <c r="K127" s="140"/>
      <c r="L127" s="143"/>
      <c r="M127" s="144"/>
      <c r="N127" s="143"/>
      <c r="O127" s="145">
        <f t="shared" si="32"/>
        <v>0</v>
      </c>
      <c r="P127" s="145">
        <f t="shared" si="17"/>
        <v>0</v>
      </c>
      <c r="Q127" s="142"/>
      <c r="R127" s="43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8"/>
      <c r="AT127" s="8"/>
      <c r="AU127" s="8"/>
      <c r="AV127" s="8"/>
      <c r="AW127" s="8"/>
      <c r="AX127" s="8"/>
      <c r="AY127" s="8"/>
      <c r="AZ127" s="8"/>
      <c r="BA127" s="8"/>
      <c r="BB127" s="8"/>
      <c r="BC127" s="8"/>
      <c r="BD127" s="8"/>
      <c r="BE127" s="8"/>
      <c r="BF127" s="8"/>
      <c r="BG127" s="8"/>
      <c r="BH127" s="8"/>
      <c r="BI127" s="8"/>
      <c r="BJ127" s="8"/>
      <c r="BK127" s="8"/>
      <c r="BL127" s="8"/>
      <c r="BM127" s="8"/>
      <c r="BN127" s="8"/>
      <c r="BO127" s="8"/>
      <c r="BP127" s="8"/>
      <c r="BQ127" s="8"/>
      <c r="BR127" s="8"/>
      <c r="BS127" s="8"/>
      <c r="BT127" s="8"/>
      <c r="BU127" s="8"/>
      <c r="BV127" s="8"/>
      <c r="BW127" s="8"/>
      <c r="BX127" s="8"/>
      <c r="BY127" s="8"/>
      <c r="BZ127" s="8"/>
      <c r="CA127" s="8"/>
      <c r="CB127" s="8"/>
      <c r="CC127" s="8"/>
      <c r="CD127" s="8"/>
      <c r="CE127" s="8"/>
      <c r="CF127" s="8"/>
      <c r="CG127" s="8"/>
      <c r="CH127" s="8"/>
      <c r="CI127" s="8"/>
      <c r="CJ127" s="8"/>
      <c r="CK127" s="8"/>
      <c r="CL127" s="8"/>
      <c r="CM127" s="8"/>
      <c r="CN127" s="8"/>
      <c r="CO127" s="8"/>
      <c r="CP127" s="8"/>
      <c r="CQ127" s="8"/>
      <c r="CR127" s="8"/>
      <c r="CS127" s="8"/>
      <c r="CT127" s="8"/>
      <c r="CU127" s="8"/>
      <c r="CV127" s="8"/>
      <c r="CW127" s="8"/>
      <c r="CX127" s="8"/>
      <c r="CY127" s="8"/>
      <c r="CZ127" s="8"/>
      <c r="DA127" s="8"/>
      <c r="DB127" s="8"/>
      <c r="DC127" s="9"/>
      <c r="DD127" s="9"/>
      <c r="DE127" s="9"/>
      <c r="DF127" s="9"/>
      <c r="DG127" s="9"/>
      <c r="DH127" s="9"/>
      <c r="DI127" s="9"/>
      <c r="DJ127" s="9"/>
      <c r="DK127" s="9"/>
      <c r="DL127" s="9"/>
      <c r="DM127" s="9"/>
      <c r="DN127" s="9"/>
      <c r="DO127" s="9"/>
      <c r="DP127" s="9"/>
      <c r="DQ127" s="9"/>
      <c r="DR127" s="9"/>
      <c r="DS127" s="9"/>
      <c r="DT127" s="9"/>
      <c r="DU127" s="9"/>
      <c r="DV127" s="9"/>
      <c r="DW127" s="9"/>
      <c r="DX127" s="9"/>
      <c r="DY127" s="9"/>
      <c r="DZ127" s="9"/>
      <c r="EA127" s="9"/>
      <c r="EB127" s="9"/>
      <c r="EC127" s="9"/>
      <c r="ED127" s="9"/>
      <c r="EE127" s="9"/>
      <c r="EF127" s="9"/>
      <c r="EG127" s="9"/>
      <c r="EH127" s="9"/>
      <c r="EI127" s="9"/>
      <c r="EJ127" s="9"/>
      <c r="EK127" s="9"/>
      <c r="EL127" s="9"/>
      <c r="EM127" s="9"/>
      <c r="EN127" s="9"/>
      <c r="EO127" s="9"/>
      <c r="EP127" s="9"/>
      <c r="EQ127" s="9"/>
      <c r="ER127" s="9"/>
      <c r="ES127" s="9"/>
      <c r="ET127" s="9"/>
      <c r="EU127" s="9"/>
      <c r="EV127" s="9"/>
      <c r="EW127" s="9"/>
      <c r="EX127" s="9"/>
    </row>
    <row r="128" spans="1:154" ht="20.25" x14ac:dyDescent="0.2">
      <c r="A128" s="100"/>
      <c r="B128" s="99"/>
      <c r="C128" s="99"/>
      <c r="D128" s="99"/>
      <c r="E128" s="99"/>
      <c r="F128" s="99">
        <v>17</v>
      </c>
      <c r="G128" s="103" t="s">
        <v>274</v>
      </c>
      <c r="H128" s="143"/>
      <c r="I128" s="143"/>
      <c r="J128" s="143">
        <f t="shared" si="31"/>
        <v>0</v>
      </c>
      <c r="K128" s="140"/>
      <c r="L128" s="143"/>
      <c r="M128" s="144"/>
      <c r="N128" s="143"/>
      <c r="O128" s="145">
        <f t="shared" si="32"/>
        <v>0</v>
      </c>
      <c r="P128" s="145">
        <f t="shared" si="17"/>
        <v>0</v>
      </c>
      <c r="Q128" s="142"/>
      <c r="R128" s="43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8"/>
      <c r="AT128" s="8"/>
      <c r="AU128" s="8"/>
      <c r="AV128" s="8"/>
      <c r="AW128" s="8"/>
      <c r="AX128" s="8"/>
      <c r="AY128" s="8"/>
      <c r="AZ128" s="8"/>
      <c r="BA128" s="8"/>
      <c r="BB128" s="8"/>
      <c r="BC128" s="8"/>
      <c r="BD128" s="8"/>
      <c r="BE128" s="8"/>
      <c r="BF128" s="8"/>
      <c r="BG128" s="8"/>
      <c r="BH128" s="8"/>
      <c r="BI128" s="8"/>
      <c r="BJ128" s="8"/>
      <c r="BK128" s="8"/>
      <c r="BL128" s="8"/>
      <c r="BM128" s="8"/>
      <c r="BN128" s="8"/>
      <c r="BO128" s="8"/>
      <c r="BP128" s="8"/>
      <c r="BQ128" s="8"/>
      <c r="BR128" s="8"/>
      <c r="BS128" s="8"/>
      <c r="BT128" s="8"/>
      <c r="BU128" s="8"/>
      <c r="BV128" s="8"/>
      <c r="BW128" s="8"/>
      <c r="BX128" s="8"/>
      <c r="BY128" s="8"/>
      <c r="BZ128" s="8"/>
      <c r="CA128" s="8"/>
      <c r="CB128" s="8"/>
      <c r="CC128" s="8"/>
      <c r="CD128" s="8"/>
      <c r="CE128" s="8"/>
      <c r="CF128" s="8"/>
      <c r="CG128" s="8"/>
      <c r="CH128" s="8"/>
      <c r="CI128" s="8"/>
      <c r="CJ128" s="8"/>
      <c r="CK128" s="8"/>
      <c r="CL128" s="8"/>
      <c r="CM128" s="8"/>
      <c r="CN128" s="8"/>
      <c r="CO128" s="8"/>
      <c r="CP128" s="8"/>
      <c r="CQ128" s="8"/>
      <c r="CR128" s="8"/>
      <c r="CS128" s="8"/>
      <c r="CT128" s="8"/>
      <c r="CU128" s="8"/>
      <c r="CV128" s="8"/>
      <c r="CW128" s="8"/>
      <c r="CX128" s="8"/>
      <c r="CY128" s="8"/>
      <c r="CZ128" s="8"/>
      <c r="DA128" s="8"/>
      <c r="DB128" s="8"/>
      <c r="DC128" s="9"/>
      <c r="DD128" s="9"/>
      <c r="DE128" s="9"/>
      <c r="DF128" s="9"/>
      <c r="DG128" s="9"/>
      <c r="DH128" s="9"/>
      <c r="DI128" s="9"/>
      <c r="DJ128" s="9"/>
      <c r="DK128" s="9"/>
      <c r="DL128" s="9"/>
      <c r="DM128" s="9"/>
      <c r="DN128" s="9"/>
      <c r="DO128" s="9"/>
      <c r="DP128" s="9"/>
      <c r="DQ128" s="9"/>
      <c r="DR128" s="9"/>
      <c r="DS128" s="9"/>
      <c r="DT128" s="9"/>
      <c r="DU128" s="9"/>
      <c r="DV128" s="9"/>
      <c r="DW128" s="9"/>
      <c r="DX128" s="9"/>
      <c r="DY128" s="9"/>
      <c r="DZ128" s="9"/>
      <c r="EA128" s="9"/>
      <c r="EB128" s="9"/>
      <c r="EC128" s="9"/>
      <c r="ED128" s="9"/>
      <c r="EE128" s="9"/>
      <c r="EF128" s="9"/>
      <c r="EG128" s="9"/>
      <c r="EH128" s="9"/>
      <c r="EI128" s="9"/>
      <c r="EJ128" s="9"/>
      <c r="EK128" s="9"/>
      <c r="EL128" s="9"/>
      <c r="EM128" s="9"/>
      <c r="EN128" s="9"/>
      <c r="EO128" s="9"/>
      <c r="EP128" s="9"/>
      <c r="EQ128" s="9"/>
      <c r="ER128" s="9"/>
      <c r="ES128" s="9"/>
      <c r="ET128" s="9"/>
      <c r="EU128" s="9"/>
      <c r="EV128" s="9"/>
      <c r="EW128" s="9"/>
      <c r="EX128" s="9"/>
    </row>
    <row r="129" spans="1:154" ht="20.25" x14ac:dyDescent="0.2">
      <c r="A129" s="100"/>
      <c r="B129" s="99"/>
      <c r="C129" s="99"/>
      <c r="D129" s="99"/>
      <c r="E129" s="99"/>
      <c r="F129" s="99" t="s">
        <v>90</v>
      </c>
      <c r="G129" s="103" t="s">
        <v>273</v>
      </c>
      <c r="H129" s="143"/>
      <c r="I129" s="143"/>
      <c r="J129" s="143">
        <f t="shared" si="31"/>
        <v>0</v>
      </c>
      <c r="K129" s="140"/>
      <c r="L129" s="143"/>
      <c r="M129" s="144"/>
      <c r="N129" s="143"/>
      <c r="O129" s="145">
        <f t="shared" si="32"/>
        <v>0</v>
      </c>
      <c r="P129" s="145">
        <f t="shared" si="17"/>
        <v>0</v>
      </c>
      <c r="Q129" s="142"/>
      <c r="R129" s="43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8"/>
      <c r="AT129" s="8"/>
      <c r="AU129" s="8"/>
      <c r="AV129" s="8"/>
      <c r="AW129" s="8"/>
      <c r="AX129" s="8"/>
      <c r="AY129" s="8"/>
      <c r="AZ129" s="8"/>
      <c r="BA129" s="8"/>
      <c r="BB129" s="8"/>
      <c r="BC129" s="8"/>
      <c r="BD129" s="8"/>
      <c r="BE129" s="8"/>
      <c r="BF129" s="8"/>
      <c r="BG129" s="8"/>
      <c r="BH129" s="8"/>
      <c r="BI129" s="8"/>
      <c r="BJ129" s="8"/>
      <c r="BK129" s="8"/>
      <c r="BL129" s="8"/>
      <c r="BM129" s="8"/>
      <c r="BN129" s="8"/>
      <c r="BO129" s="8"/>
      <c r="BP129" s="8"/>
      <c r="BQ129" s="8"/>
      <c r="BR129" s="8"/>
      <c r="BS129" s="8"/>
      <c r="BT129" s="8"/>
      <c r="BU129" s="8"/>
      <c r="BV129" s="8"/>
      <c r="BW129" s="8"/>
      <c r="BX129" s="8"/>
      <c r="BY129" s="8"/>
      <c r="BZ129" s="8"/>
      <c r="CA129" s="8"/>
      <c r="CB129" s="8"/>
      <c r="CC129" s="8"/>
      <c r="CD129" s="8"/>
      <c r="CE129" s="8"/>
      <c r="CF129" s="8"/>
      <c r="CG129" s="8"/>
      <c r="CH129" s="8"/>
      <c r="CI129" s="8"/>
      <c r="CJ129" s="8"/>
      <c r="CK129" s="8"/>
      <c r="CL129" s="8"/>
      <c r="CM129" s="8"/>
      <c r="CN129" s="8"/>
      <c r="CO129" s="8"/>
      <c r="CP129" s="8"/>
      <c r="CQ129" s="8"/>
      <c r="CR129" s="8"/>
      <c r="CS129" s="8"/>
      <c r="CT129" s="8"/>
      <c r="CU129" s="8"/>
      <c r="CV129" s="8"/>
      <c r="CW129" s="8"/>
      <c r="CX129" s="8"/>
      <c r="CY129" s="8"/>
      <c r="CZ129" s="8"/>
      <c r="DA129" s="8"/>
      <c r="DB129" s="8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B129" s="9"/>
      <c r="EC129" s="9"/>
      <c r="ED129" s="9"/>
      <c r="EE129" s="9"/>
      <c r="EF129" s="9"/>
      <c r="EG129" s="9"/>
      <c r="EH129" s="9"/>
      <c r="EI129" s="9"/>
      <c r="EJ129" s="9"/>
      <c r="EK129" s="9"/>
      <c r="EL129" s="9"/>
      <c r="EM129" s="9"/>
      <c r="EN129" s="9"/>
      <c r="EO129" s="9"/>
      <c r="EP129" s="9"/>
      <c r="EQ129" s="9"/>
      <c r="ER129" s="9"/>
      <c r="ES129" s="9"/>
      <c r="ET129" s="9"/>
      <c r="EU129" s="9"/>
      <c r="EV129" s="9"/>
      <c r="EW129" s="9"/>
      <c r="EX129" s="9"/>
    </row>
    <row r="130" spans="1:154" ht="20.25" x14ac:dyDescent="0.2">
      <c r="A130" s="100"/>
      <c r="B130" s="99"/>
      <c r="C130" s="99"/>
      <c r="D130" s="99"/>
      <c r="E130" s="146" t="s">
        <v>55</v>
      </c>
      <c r="F130" s="89"/>
      <c r="G130" s="101" t="s">
        <v>116</v>
      </c>
      <c r="H130" s="139">
        <f>H131</f>
        <v>0</v>
      </c>
      <c r="I130" s="139">
        <f>I131</f>
        <v>0</v>
      </c>
      <c r="J130" s="143">
        <f t="shared" si="31"/>
        <v>0</v>
      </c>
      <c r="K130" s="140"/>
      <c r="L130" s="139">
        <f>L131</f>
        <v>0</v>
      </c>
      <c r="M130" s="121">
        <f>M131</f>
        <v>0</v>
      </c>
      <c r="N130" s="139">
        <f>N131</f>
        <v>0</v>
      </c>
      <c r="O130" s="141">
        <f>O131</f>
        <v>0</v>
      </c>
      <c r="P130" s="141">
        <f t="shared" si="17"/>
        <v>0</v>
      </c>
      <c r="Q130" s="142"/>
      <c r="R130" s="43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8"/>
      <c r="AT130" s="8"/>
      <c r="AU130" s="8"/>
      <c r="AV130" s="8"/>
      <c r="AW130" s="8"/>
      <c r="AX130" s="8"/>
      <c r="AY130" s="8"/>
      <c r="AZ130" s="8"/>
      <c r="BA130" s="8"/>
      <c r="BB130" s="8"/>
      <c r="BC130" s="8"/>
      <c r="BD130" s="8"/>
      <c r="BE130" s="8"/>
      <c r="BF130" s="8"/>
      <c r="BG130" s="8"/>
      <c r="BH130" s="8"/>
      <c r="BI130" s="8"/>
      <c r="BJ130" s="8"/>
      <c r="BK130" s="8"/>
      <c r="BL130" s="8"/>
      <c r="BM130" s="8"/>
      <c r="BN130" s="8"/>
      <c r="BO130" s="8"/>
      <c r="BP130" s="8"/>
      <c r="BQ130" s="8"/>
      <c r="BR130" s="8"/>
      <c r="BS130" s="8"/>
      <c r="BT130" s="8"/>
      <c r="BU130" s="8"/>
      <c r="BV130" s="8"/>
      <c r="BW130" s="8"/>
      <c r="BX130" s="8"/>
      <c r="BY130" s="8"/>
      <c r="BZ130" s="8"/>
      <c r="CA130" s="8"/>
      <c r="CB130" s="8"/>
      <c r="CC130" s="8"/>
      <c r="CD130" s="8"/>
      <c r="CE130" s="8"/>
      <c r="CF130" s="8"/>
      <c r="CG130" s="8"/>
      <c r="CH130" s="8"/>
      <c r="CI130" s="8"/>
      <c r="CJ130" s="8"/>
      <c r="CK130" s="8"/>
      <c r="CL130" s="8"/>
      <c r="CM130" s="8"/>
      <c r="CN130" s="8"/>
      <c r="CO130" s="8"/>
      <c r="CP130" s="8"/>
      <c r="CQ130" s="8"/>
      <c r="CR130" s="8"/>
      <c r="CS130" s="8"/>
      <c r="CT130" s="8"/>
      <c r="CU130" s="8"/>
      <c r="CV130" s="8"/>
      <c r="CW130" s="8"/>
      <c r="CX130" s="8"/>
      <c r="CY130" s="8"/>
      <c r="CZ130" s="8"/>
      <c r="DA130" s="8"/>
      <c r="DB130" s="8"/>
      <c r="DC130" s="9"/>
      <c r="DD130" s="9"/>
      <c r="DE130" s="9"/>
      <c r="DF130" s="9"/>
      <c r="DG130" s="9"/>
      <c r="DH130" s="9"/>
      <c r="DI130" s="9"/>
      <c r="DJ130" s="9"/>
      <c r="DK130" s="9"/>
      <c r="DL130" s="9"/>
      <c r="DM130" s="9"/>
      <c r="DN130" s="9"/>
      <c r="DO130" s="9"/>
      <c r="DP130" s="9"/>
      <c r="DQ130" s="9"/>
      <c r="DR130" s="9"/>
      <c r="DS130" s="9"/>
      <c r="DT130" s="9"/>
      <c r="DU130" s="9"/>
      <c r="DV130" s="9"/>
      <c r="DW130" s="9"/>
      <c r="DX130" s="9"/>
      <c r="DY130" s="9"/>
      <c r="DZ130" s="9"/>
      <c r="EA130" s="9"/>
      <c r="EB130" s="9"/>
      <c r="EC130" s="9"/>
      <c r="ED130" s="9"/>
      <c r="EE130" s="9"/>
      <c r="EF130" s="9"/>
      <c r="EG130" s="9"/>
      <c r="EH130" s="9"/>
      <c r="EI130" s="9"/>
      <c r="EJ130" s="9"/>
      <c r="EK130" s="9"/>
      <c r="EL130" s="9"/>
      <c r="EM130" s="9"/>
      <c r="EN130" s="9"/>
      <c r="EO130" s="9"/>
      <c r="EP130" s="9"/>
      <c r="EQ130" s="9"/>
      <c r="ER130" s="9"/>
      <c r="ES130" s="9"/>
      <c r="ET130" s="9"/>
      <c r="EU130" s="9"/>
      <c r="EV130" s="9"/>
      <c r="EW130" s="9"/>
      <c r="EX130" s="9"/>
    </row>
    <row r="131" spans="1:154" ht="20.25" x14ac:dyDescent="0.2">
      <c r="A131" s="100"/>
      <c r="B131" s="99"/>
      <c r="C131" s="99"/>
      <c r="D131" s="99"/>
      <c r="E131" s="99"/>
      <c r="F131" s="147" t="s">
        <v>104</v>
      </c>
      <c r="G131" s="103" t="s">
        <v>117</v>
      </c>
      <c r="H131" s="143"/>
      <c r="I131" s="143"/>
      <c r="J131" s="143">
        <f t="shared" si="31"/>
        <v>0</v>
      </c>
      <c r="K131" s="140"/>
      <c r="L131" s="143"/>
      <c r="M131" s="144"/>
      <c r="N131" s="143"/>
      <c r="O131" s="145">
        <f t="shared" si="32"/>
        <v>0</v>
      </c>
      <c r="P131" s="145">
        <f t="shared" si="17"/>
        <v>0</v>
      </c>
      <c r="Q131" s="142"/>
      <c r="R131" s="43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8"/>
      <c r="AT131" s="8"/>
      <c r="AU131" s="8"/>
      <c r="AV131" s="8"/>
      <c r="AW131" s="8"/>
      <c r="AX131" s="8"/>
      <c r="AY131" s="8"/>
      <c r="AZ131" s="8"/>
      <c r="BA131" s="8"/>
      <c r="BB131" s="8"/>
      <c r="BC131" s="8"/>
      <c r="BD131" s="8"/>
      <c r="BE131" s="8"/>
      <c r="BF131" s="8"/>
      <c r="BG131" s="8"/>
      <c r="BH131" s="8"/>
      <c r="BI131" s="8"/>
      <c r="BJ131" s="8"/>
      <c r="BK131" s="8"/>
      <c r="BL131" s="8"/>
      <c r="BM131" s="8"/>
      <c r="BN131" s="8"/>
      <c r="BO131" s="8"/>
      <c r="BP131" s="8"/>
      <c r="BQ131" s="8"/>
      <c r="BR131" s="8"/>
      <c r="BS131" s="8"/>
      <c r="BT131" s="8"/>
      <c r="BU131" s="8"/>
      <c r="BV131" s="8"/>
      <c r="BW131" s="8"/>
      <c r="BX131" s="8"/>
      <c r="BY131" s="8"/>
      <c r="BZ131" s="8"/>
      <c r="CA131" s="8"/>
      <c r="CB131" s="8"/>
      <c r="CC131" s="8"/>
      <c r="CD131" s="8"/>
      <c r="CE131" s="8"/>
      <c r="CF131" s="8"/>
      <c r="CG131" s="8"/>
      <c r="CH131" s="8"/>
      <c r="CI131" s="8"/>
      <c r="CJ131" s="8"/>
      <c r="CK131" s="8"/>
      <c r="CL131" s="8"/>
      <c r="CM131" s="8"/>
      <c r="CN131" s="8"/>
      <c r="CO131" s="8"/>
      <c r="CP131" s="8"/>
      <c r="CQ131" s="8"/>
      <c r="CR131" s="8"/>
      <c r="CS131" s="8"/>
      <c r="CT131" s="8"/>
      <c r="CU131" s="8"/>
      <c r="CV131" s="8"/>
      <c r="CW131" s="8"/>
      <c r="CX131" s="8"/>
      <c r="CY131" s="8"/>
      <c r="CZ131" s="8"/>
      <c r="DA131" s="8"/>
      <c r="DB131" s="8"/>
      <c r="DC131" s="9"/>
      <c r="DD131" s="9"/>
      <c r="DE131" s="9"/>
      <c r="DF131" s="9"/>
      <c r="DG131" s="9"/>
      <c r="DH131" s="9"/>
      <c r="DI131" s="9"/>
      <c r="DJ131" s="9"/>
      <c r="DK131" s="9"/>
      <c r="DL131" s="9"/>
      <c r="DM131" s="9"/>
      <c r="DN131" s="9"/>
      <c r="DO131" s="9"/>
      <c r="DP131" s="9"/>
      <c r="DQ131" s="9"/>
      <c r="DR131" s="9"/>
      <c r="DS131" s="9"/>
      <c r="DT131" s="9"/>
      <c r="DU131" s="9"/>
      <c r="DV131" s="9"/>
      <c r="DW131" s="9"/>
      <c r="DX131" s="9"/>
      <c r="DY131" s="9"/>
      <c r="DZ131" s="9"/>
      <c r="EA131" s="9"/>
      <c r="EB131" s="9"/>
      <c r="EC131" s="9"/>
      <c r="ED131" s="9"/>
      <c r="EE131" s="9"/>
      <c r="EF131" s="9"/>
      <c r="EG131" s="9"/>
      <c r="EH131" s="9"/>
      <c r="EI131" s="9"/>
      <c r="EJ131" s="9"/>
      <c r="EK131" s="9"/>
      <c r="EL131" s="9"/>
      <c r="EM131" s="9"/>
      <c r="EN131" s="9"/>
      <c r="EO131" s="9"/>
      <c r="EP131" s="9"/>
      <c r="EQ131" s="9"/>
      <c r="ER131" s="9"/>
      <c r="ES131" s="9"/>
      <c r="ET131" s="9"/>
      <c r="EU131" s="9"/>
      <c r="EV131" s="9"/>
      <c r="EW131" s="9"/>
      <c r="EX131" s="9"/>
    </row>
    <row r="132" spans="1:154" ht="20.25" x14ac:dyDescent="0.2">
      <c r="A132" s="88"/>
      <c r="B132" s="89"/>
      <c r="C132" s="89"/>
      <c r="D132" s="89"/>
      <c r="E132" s="89" t="s">
        <v>43</v>
      </c>
      <c r="F132" s="89"/>
      <c r="G132" s="101" t="s">
        <v>118</v>
      </c>
      <c r="H132" s="139">
        <f>H133+H134+H135+H136+H137+H138</f>
        <v>0</v>
      </c>
      <c r="I132" s="139">
        <f>I133+I134+I135+I136+I137+I138</f>
        <v>0</v>
      </c>
      <c r="J132" s="143">
        <f t="shared" si="31"/>
        <v>0</v>
      </c>
      <c r="K132" s="140"/>
      <c r="L132" s="139">
        <f>L133+L134+L135+L136+L137+L138</f>
        <v>0</v>
      </c>
      <c r="M132" s="121">
        <f>M133+M134+M135+M136+M137+M138</f>
        <v>0</v>
      </c>
      <c r="N132" s="139">
        <f>N133+N134+N135+N136+N137+N138</f>
        <v>0</v>
      </c>
      <c r="O132" s="141">
        <f>O133+O134+O135+O136+O137+O138</f>
        <v>0</v>
      </c>
      <c r="P132" s="141">
        <f t="shared" ref="P132:P195" si="33">L132-O132</f>
        <v>0</v>
      </c>
      <c r="Q132" s="142"/>
      <c r="R132" s="43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8"/>
      <c r="AT132" s="8"/>
      <c r="AU132" s="8"/>
      <c r="AV132" s="8"/>
      <c r="AW132" s="8"/>
      <c r="AX132" s="8"/>
      <c r="AY132" s="8"/>
      <c r="AZ132" s="8"/>
      <c r="BA132" s="8"/>
      <c r="BB132" s="8"/>
      <c r="BC132" s="8"/>
      <c r="BD132" s="8"/>
      <c r="BE132" s="8"/>
      <c r="BF132" s="8"/>
      <c r="BG132" s="8"/>
      <c r="BH132" s="8"/>
      <c r="BI132" s="8"/>
      <c r="BJ132" s="8"/>
      <c r="BK132" s="8"/>
      <c r="BL132" s="8"/>
      <c r="BM132" s="8"/>
      <c r="BN132" s="8"/>
      <c r="BO132" s="8"/>
      <c r="BP132" s="8"/>
      <c r="BQ132" s="8"/>
      <c r="BR132" s="8"/>
      <c r="BS132" s="8"/>
      <c r="BT132" s="8"/>
      <c r="BU132" s="8"/>
      <c r="BV132" s="8"/>
      <c r="BW132" s="8"/>
      <c r="BX132" s="8"/>
      <c r="BY132" s="8"/>
      <c r="BZ132" s="8"/>
      <c r="CA132" s="8"/>
      <c r="CB132" s="8"/>
      <c r="CC132" s="8"/>
      <c r="CD132" s="8"/>
      <c r="CE132" s="8"/>
      <c r="CF132" s="8"/>
      <c r="CG132" s="8"/>
      <c r="CH132" s="8"/>
      <c r="CI132" s="8"/>
      <c r="CJ132" s="8"/>
      <c r="CK132" s="8"/>
      <c r="CL132" s="8"/>
      <c r="CM132" s="8"/>
      <c r="CN132" s="8"/>
      <c r="CO132" s="8"/>
      <c r="CP132" s="8"/>
      <c r="CQ132" s="8"/>
      <c r="CR132" s="8"/>
      <c r="CS132" s="8"/>
      <c r="CT132" s="8"/>
      <c r="CU132" s="8"/>
      <c r="CV132" s="8"/>
      <c r="CW132" s="8"/>
      <c r="CX132" s="8"/>
      <c r="CY132" s="8"/>
      <c r="CZ132" s="8"/>
      <c r="DA132" s="8"/>
      <c r="DB132" s="8"/>
      <c r="DC132" s="9"/>
      <c r="DD132" s="9"/>
      <c r="DE132" s="9"/>
      <c r="DF132" s="9"/>
      <c r="DG132" s="9"/>
      <c r="DH132" s="9"/>
      <c r="DI132" s="9"/>
      <c r="DJ132" s="9"/>
      <c r="DK132" s="9"/>
      <c r="DL132" s="9"/>
      <c r="DM132" s="9"/>
      <c r="DN132" s="9"/>
      <c r="DO132" s="9"/>
      <c r="DP132" s="9"/>
      <c r="DQ132" s="9"/>
      <c r="DR132" s="9"/>
      <c r="DS132" s="9"/>
      <c r="DT132" s="9"/>
      <c r="DU132" s="9"/>
      <c r="DV132" s="9"/>
      <c r="DW132" s="9"/>
      <c r="DX132" s="9"/>
      <c r="DY132" s="9"/>
      <c r="DZ132" s="9"/>
      <c r="EA132" s="9"/>
      <c r="EB132" s="9"/>
      <c r="EC132" s="9"/>
      <c r="ED132" s="9"/>
      <c r="EE132" s="9"/>
      <c r="EF132" s="9"/>
      <c r="EG132" s="9"/>
      <c r="EH132" s="9"/>
      <c r="EI132" s="9"/>
      <c r="EJ132" s="9"/>
      <c r="EK132" s="9"/>
      <c r="EL132" s="9"/>
      <c r="EM132" s="9"/>
      <c r="EN132" s="9"/>
      <c r="EO132" s="9"/>
      <c r="EP132" s="9"/>
      <c r="EQ132" s="9"/>
      <c r="ER132" s="9"/>
      <c r="ES132" s="9"/>
      <c r="ET132" s="9"/>
      <c r="EU132" s="9"/>
      <c r="EV132" s="9"/>
      <c r="EW132" s="9"/>
      <c r="EX132" s="9"/>
    </row>
    <row r="133" spans="1:154" ht="20.25" hidden="1" x14ac:dyDescent="0.2">
      <c r="A133" s="100"/>
      <c r="B133" s="99"/>
      <c r="C133" s="99"/>
      <c r="D133" s="99"/>
      <c r="E133" s="99"/>
      <c r="F133" s="99" t="s">
        <v>32</v>
      </c>
      <c r="G133" s="103" t="s">
        <v>119</v>
      </c>
      <c r="H133" s="143"/>
      <c r="I133" s="143"/>
      <c r="J133" s="143">
        <f t="shared" si="31"/>
        <v>0</v>
      </c>
      <c r="K133" s="140"/>
      <c r="L133" s="143"/>
      <c r="M133" s="144"/>
      <c r="N133" s="143"/>
      <c r="O133" s="145">
        <f t="shared" si="32"/>
        <v>0</v>
      </c>
      <c r="P133" s="145">
        <f t="shared" si="33"/>
        <v>0</v>
      </c>
      <c r="Q133" s="142"/>
      <c r="R133" s="43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8"/>
      <c r="AT133" s="8"/>
      <c r="AU133" s="8"/>
      <c r="AV133" s="8"/>
      <c r="AW133" s="8"/>
      <c r="AX133" s="8"/>
      <c r="AY133" s="8"/>
      <c r="AZ133" s="8"/>
      <c r="BA133" s="8"/>
      <c r="BB133" s="8"/>
      <c r="BC133" s="8"/>
      <c r="BD133" s="8"/>
      <c r="BE133" s="8"/>
      <c r="BF133" s="8"/>
      <c r="BG133" s="8"/>
      <c r="BH133" s="8"/>
      <c r="BI133" s="8"/>
      <c r="BJ133" s="8"/>
      <c r="BK133" s="8"/>
      <c r="BL133" s="8"/>
      <c r="BM133" s="8"/>
      <c r="BN133" s="8"/>
      <c r="BO133" s="8"/>
      <c r="BP133" s="8"/>
      <c r="BQ133" s="8"/>
      <c r="BR133" s="8"/>
      <c r="BS133" s="8"/>
      <c r="BT133" s="8"/>
      <c r="BU133" s="8"/>
      <c r="BV133" s="8"/>
      <c r="BW133" s="8"/>
      <c r="BX133" s="8"/>
      <c r="BY133" s="8"/>
      <c r="BZ133" s="8"/>
      <c r="CA133" s="8"/>
      <c r="CB133" s="8"/>
      <c r="CC133" s="8"/>
      <c r="CD133" s="8"/>
      <c r="CE133" s="8"/>
      <c r="CF133" s="8"/>
      <c r="CG133" s="8"/>
      <c r="CH133" s="8"/>
      <c r="CI133" s="8"/>
      <c r="CJ133" s="8"/>
      <c r="CK133" s="8"/>
      <c r="CL133" s="8"/>
      <c r="CM133" s="8"/>
      <c r="CN133" s="8"/>
      <c r="CO133" s="8"/>
      <c r="CP133" s="8"/>
      <c r="CQ133" s="8"/>
      <c r="CR133" s="8"/>
      <c r="CS133" s="8"/>
      <c r="CT133" s="8"/>
      <c r="CU133" s="8"/>
      <c r="CV133" s="8"/>
      <c r="CW133" s="8"/>
      <c r="CX133" s="8"/>
      <c r="CY133" s="8"/>
      <c r="CZ133" s="8"/>
      <c r="DA133" s="8"/>
      <c r="DB133" s="8"/>
      <c r="DC133" s="9"/>
      <c r="DD133" s="9"/>
      <c r="DE133" s="9"/>
      <c r="DF133" s="9"/>
      <c r="DG133" s="9"/>
      <c r="DH133" s="9"/>
      <c r="DI133" s="9"/>
      <c r="DJ133" s="9"/>
      <c r="DK133" s="9"/>
      <c r="DL133" s="9"/>
      <c r="DM133" s="9"/>
      <c r="DN133" s="9"/>
      <c r="DO133" s="9"/>
      <c r="DP133" s="9"/>
      <c r="DQ133" s="9"/>
      <c r="DR133" s="9"/>
      <c r="DS133" s="9"/>
      <c r="DT133" s="9"/>
      <c r="DU133" s="9"/>
      <c r="DV133" s="9"/>
      <c r="DW133" s="9"/>
      <c r="DX133" s="9"/>
      <c r="DY133" s="9"/>
      <c r="DZ133" s="9"/>
      <c r="EA133" s="9"/>
      <c r="EB133" s="9"/>
      <c r="EC133" s="9"/>
      <c r="ED133" s="9"/>
      <c r="EE133" s="9"/>
      <c r="EF133" s="9"/>
      <c r="EG133" s="9"/>
      <c r="EH133" s="9"/>
      <c r="EI133" s="9"/>
      <c r="EJ133" s="9"/>
      <c r="EK133" s="9"/>
      <c r="EL133" s="9"/>
      <c r="EM133" s="9"/>
      <c r="EN133" s="9"/>
      <c r="EO133" s="9"/>
      <c r="EP133" s="9"/>
      <c r="EQ133" s="9"/>
      <c r="ER133" s="9"/>
      <c r="ES133" s="9"/>
      <c r="ET133" s="9"/>
      <c r="EU133" s="9"/>
      <c r="EV133" s="9"/>
      <c r="EW133" s="9"/>
      <c r="EX133" s="9"/>
    </row>
    <row r="134" spans="1:154" ht="20.25" hidden="1" x14ac:dyDescent="0.2">
      <c r="A134" s="100"/>
      <c r="B134" s="99"/>
      <c r="C134" s="99"/>
      <c r="D134" s="99"/>
      <c r="E134" s="99"/>
      <c r="F134" s="99" t="s">
        <v>30</v>
      </c>
      <c r="G134" s="103" t="s">
        <v>120</v>
      </c>
      <c r="H134" s="143"/>
      <c r="I134" s="143"/>
      <c r="J134" s="143">
        <f t="shared" si="31"/>
        <v>0</v>
      </c>
      <c r="K134" s="140"/>
      <c r="L134" s="143"/>
      <c r="M134" s="144"/>
      <c r="N134" s="143"/>
      <c r="O134" s="145">
        <f t="shared" si="32"/>
        <v>0</v>
      </c>
      <c r="P134" s="145">
        <f t="shared" si="33"/>
        <v>0</v>
      </c>
      <c r="Q134" s="142"/>
      <c r="R134" s="43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8"/>
      <c r="AT134" s="8"/>
      <c r="AU134" s="8"/>
      <c r="AV134" s="8"/>
      <c r="AW134" s="8"/>
      <c r="AX134" s="8"/>
      <c r="AY134" s="8"/>
      <c r="AZ134" s="8"/>
      <c r="BA134" s="8"/>
      <c r="BB134" s="8"/>
      <c r="BC134" s="8"/>
      <c r="BD134" s="8"/>
      <c r="BE134" s="8"/>
      <c r="BF134" s="8"/>
      <c r="BG134" s="8"/>
      <c r="BH134" s="8"/>
      <c r="BI134" s="8"/>
      <c r="BJ134" s="8"/>
      <c r="BK134" s="8"/>
      <c r="BL134" s="8"/>
      <c r="BM134" s="8"/>
      <c r="BN134" s="8"/>
      <c r="BO134" s="8"/>
      <c r="BP134" s="8"/>
      <c r="BQ134" s="8"/>
      <c r="BR134" s="8"/>
      <c r="BS134" s="8"/>
      <c r="BT134" s="8"/>
      <c r="BU134" s="8"/>
      <c r="BV134" s="8"/>
      <c r="BW134" s="8"/>
      <c r="BX134" s="8"/>
      <c r="BY134" s="8"/>
      <c r="BZ134" s="8"/>
      <c r="CA134" s="8"/>
      <c r="CB134" s="8"/>
      <c r="CC134" s="8"/>
      <c r="CD134" s="8"/>
      <c r="CE134" s="8"/>
      <c r="CF134" s="8"/>
      <c r="CG134" s="8"/>
      <c r="CH134" s="8"/>
      <c r="CI134" s="8"/>
      <c r="CJ134" s="8"/>
      <c r="CK134" s="8"/>
      <c r="CL134" s="8"/>
      <c r="CM134" s="8"/>
      <c r="CN134" s="8"/>
      <c r="CO134" s="8"/>
      <c r="CP134" s="8"/>
      <c r="CQ134" s="8"/>
      <c r="CR134" s="8"/>
      <c r="CS134" s="8"/>
      <c r="CT134" s="8"/>
      <c r="CU134" s="8"/>
      <c r="CV134" s="8"/>
      <c r="CW134" s="8"/>
      <c r="CX134" s="8"/>
      <c r="CY134" s="8"/>
      <c r="CZ134" s="8"/>
      <c r="DA134" s="8"/>
      <c r="DB134" s="8"/>
      <c r="DC134" s="9"/>
      <c r="DD134" s="9"/>
      <c r="DE134" s="9"/>
      <c r="DF134" s="9"/>
      <c r="DG134" s="9"/>
      <c r="DH134" s="9"/>
      <c r="DI134" s="9"/>
      <c r="DJ134" s="9"/>
      <c r="DK134" s="9"/>
      <c r="DL134" s="9"/>
      <c r="DM134" s="9"/>
      <c r="DN134" s="9"/>
      <c r="DO134" s="9"/>
      <c r="DP134" s="9"/>
      <c r="DQ134" s="9"/>
      <c r="DR134" s="9"/>
      <c r="DS134" s="9"/>
      <c r="DT134" s="9"/>
      <c r="DU134" s="9"/>
      <c r="DV134" s="9"/>
      <c r="DW134" s="9"/>
      <c r="DX134" s="9"/>
      <c r="DY134" s="9"/>
      <c r="DZ134" s="9"/>
      <c r="EA134" s="9"/>
      <c r="EB134" s="9"/>
      <c r="EC134" s="9"/>
      <c r="ED134" s="9"/>
      <c r="EE134" s="9"/>
      <c r="EF134" s="9"/>
      <c r="EG134" s="9"/>
      <c r="EH134" s="9"/>
      <c r="EI134" s="9"/>
      <c r="EJ134" s="9"/>
      <c r="EK134" s="9"/>
      <c r="EL134" s="9"/>
      <c r="EM134" s="9"/>
      <c r="EN134" s="9"/>
      <c r="EO134" s="9"/>
      <c r="EP134" s="9"/>
      <c r="EQ134" s="9"/>
      <c r="ER134" s="9"/>
      <c r="ES134" s="9"/>
      <c r="ET134" s="9"/>
      <c r="EU134" s="9"/>
      <c r="EV134" s="9"/>
      <c r="EW134" s="9"/>
      <c r="EX134" s="9"/>
    </row>
    <row r="135" spans="1:154" ht="20.25" hidden="1" x14ac:dyDescent="0.2">
      <c r="A135" s="100"/>
      <c r="B135" s="99"/>
      <c r="C135" s="99"/>
      <c r="D135" s="99"/>
      <c r="E135" s="99"/>
      <c r="F135" s="99" t="s">
        <v>43</v>
      </c>
      <c r="G135" s="103" t="s">
        <v>121</v>
      </c>
      <c r="H135" s="143"/>
      <c r="I135" s="143"/>
      <c r="J135" s="143">
        <f t="shared" si="31"/>
        <v>0</v>
      </c>
      <c r="K135" s="140"/>
      <c r="L135" s="143"/>
      <c r="M135" s="144"/>
      <c r="N135" s="143"/>
      <c r="O135" s="145">
        <f t="shared" si="32"/>
        <v>0</v>
      </c>
      <c r="P135" s="145">
        <f t="shared" si="33"/>
        <v>0</v>
      </c>
      <c r="Q135" s="142"/>
      <c r="R135" s="43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9"/>
      <c r="DD135" s="9"/>
      <c r="DE135" s="9"/>
      <c r="DF135" s="9"/>
      <c r="DG135" s="9"/>
      <c r="DH135" s="9"/>
      <c r="DI135" s="9"/>
      <c r="DJ135" s="9"/>
      <c r="DK135" s="9"/>
      <c r="DL135" s="9"/>
      <c r="DM135" s="9"/>
      <c r="DN135" s="9"/>
      <c r="DO135" s="9"/>
      <c r="DP135" s="9"/>
      <c r="DQ135" s="9"/>
      <c r="DR135" s="9"/>
      <c r="DS135" s="9"/>
      <c r="DT135" s="9"/>
      <c r="DU135" s="9"/>
      <c r="DV135" s="9"/>
      <c r="DW135" s="9"/>
      <c r="DX135" s="9"/>
      <c r="DY135" s="9"/>
      <c r="DZ135" s="9"/>
      <c r="EA135" s="9"/>
      <c r="EB135" s="9"/>
      <c r="EC135" s="9"/>
      <c r="ED135" s="9"/>
      <c r="EE135" s="9"/>
      <c r="EF135" s="9"/>
      <c r="EG135" s="9"/>
      <c r="EH135" s="9"/>
      <c r="EI135" s="9"/>
      <c r="EJ135" s="9"/>
      <c r="EK135" s="9"/>
      <c r="EL135" s="9"/>
      <c r="EM135" s="9"/>
      <c r="EN135" s="9"/>
      <c r="EO135" s="9"/>
      <c r="EP135" s="9"/>
      <c r="EQ135" s="9"/>
      <c r="ER135" s="9"/>
      <c r="ES135" s="9"/>
      <c r="ET135" s="9"/>
      <c r="EU135" s="9"/>
      <c r="EV135" s="9"/>
      <c r="EW135" s="9"/>
      <c r="EX135" s="9"/>
    </row>
    <row r="136" spans="1:154" ht="40.5" hidden="1" x14ac:dyDescent="0.2">
      <c r="A136" s="100"/>
      <c r="B136" s="99"/>
      <c r="C136" s="99"/>
      <c r="D136" s="99"/>
      <c r="E136" s="99"/>
      <c r="F136" s="99" t="s">
        <v>22</v>
      </c>
      <c r="G136" s="103" t="s">
        <v>122</v>
      </c>
      <c r="H136" s="143"/>
      <c r="I136" s="143"/>
      <c r="J136" s="143">
        <f t="shared" si="31"/>
        <v>0</v>
      </c>
      <c r="K136" s="140"/>
      <c r="L136" s="143"/>
      <c r="M136" s="144"/>
      <c r="N136" s="143"/>
      <c r="O136" s="145">
        <f t="shared" si="32"/>
        <v>0</v>
      </c>
      <c r="P136" s="145">
        <f t="shared" si="33"/>
        <v>0</v>
      </c>
      <c r="Q136" s="142"/>
      <c r="R136" s="43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9"/>
      <c r="DD136" s="9"/>
      <c r="DE136" s="9"/>
      <c r="DF136" s="9"/>
      <c r="DG136" s="9"/>
      <c r="DH136" s="9"/>
      <c r="DI136" s="9"/>
      <c r="DJ136" s="9"/>
      <c r="DK136" s="9"/>
      <c r="DL136" s="9"/>
      <c r="DM136" s="9"/>
      <c r="DN136" s="9"/>
      <c r="DO136" s="9"/>
      <c r="DP136" s="9"/>
      <c r="DQ136" s="9"/>
      <c r="DR136" s="9"/>
      <c r="DS136" s="9"/>
      <c r="DT136" s="9"/>
      <c r="DU136" s="9"/>
      <c r="DV136" s="9"/>
      <c r="DW136" s="9"/>
      <c r="DX136" s="9"/>
      <c r="DY136" s="9"/>
      <c r="DZ136" s="9"/>
      <c r="EA136" s="9"/>
      <c r="EB136" s="9"/>
      <c r="EC136" s="9"/>
      <c r="ED136" s="9"/>
      <c r="EE136" s="9"/>
      <c r="EF136" s="9"/>
      <c r="EG136" s="9"/>
      <c r="EH136" s="9"/>
      <c r="EI136" s="9"/>
      <c r="EJ136" s="9"/>
      <c r="EK136" s="9"/>
      <c r="EL136" s="9"/>
      <c r="EM136" s="9"/>
      <c r="EN136" s="9"/>
      <c r="EO136" s="9"/>
      <c r="EP136" s="9"/>
      <c r="EQ136" s="9"/>
      <c r="ER136" s="9"/>
      <c r="ES136" s="9"/>
      <c r="ET136" s="9"/>
      <c r="EU136" s="9"/>
      <c r="EV136" s="9"/>
      <c r="EW136" s="9"/>
      <c r="EX136" s="9"/>
    </row>
    <row r="137" spans="1:154" ht="20.25" hidden="1" x14ac:dyDescent="0.2">
      <c r="A137" s="100"/>
      <c r="B137" s="99"/>
      <c r="C137" s="99"/>
      <c r="D137" s="99"/>
      <c r="E137" s="99"/>
      <c r="F137" s="99" t="s">
        <v>33</v>
      </c>
      <c r="G137" s="103" t="s">
        <v>123</v>
      </c>
      <c r="H137" s="143"/>
      <c r="I137" s="143"/>
      <c r="J137" s="143">
        <f t="shared" si="31"/>
        <v>0</v>
      </c>
      <c r="K137" s="140"/>
      <c r="L137" s="143"/>
      <c r="M137" s="144"/>
      <c r="N137" s="143"/>
      <c r="O137" s="145">
        <f t="shared" si="32"/>
        <v>0</v>
      </c>
      <c r="P137" s="145">
        <f t="shared" si="33"/>
        <v>0</v>
      </c>
      <c r="Q137" s="142"/>
      <c r="R137" s="43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8"/>
      <c r="AT137" s="8"/>
      <c r="AU137" s="8"/>
      <c r="AV137" s="8"/>
      <c r="AW137" s="8"/>
      <c r="AX137" s="8"/>
      <c r="AY137" s="8"/>
      <c r="AZ137" s="8"/>
      <c r="BA137" s="8"/>
      <c r="BB137" s="8"/>
      <c r="BC137" s="8"/>
      <c r="BD137" s="8"/>
      <c r="BE137" s="8"/>
      <c r="BF137" s="8"/>
      <c r="BG137" s="8"/>
      <c r="BH137" s="8"/>
      <c r="BI137" s="8"/>
      <c r="BJ137" s="8"/>
      <c r="BK137" s="8"/>
      <c r="BL137" s="8"/>
      <c r="BM137" s="8"/>
      <c r="BN137" s="8"/>
      <c r="BO137" s="8"/>
      <c r="BP137" s="8"/>
      <c r="BQ137" s="8"/>
      <c r="BR137" s="8"/>
      <c r="BS137" s="8"/>
      <c r="BT137" s="8"/>
      <c r="BU137" s="8"/>
      <c r="BV137" s="8"/>
      <c r="BW137" s="8"/>
      <c r="BX137" s="8"/>
      <c r="BY137" s="8"/>
      <c r="BZ137" s="8"/>
      <c r="CA137" s="8"/>
      <c r="CB137" s="8"/>
      <c r="CC137" s="8"/>
      <c r="CD137" s="8"/>
      <c r="CE137" s="8"/>
      <c r="CF137" s="8"/>
      <c r="CG137" s="8"/>
      <c r="CH137" s="8"/>
      <c r="CI137" s="8"/>
      <c r="CJ137" s="8"/>
      <c r="CK137" s="8"/>
      <c r="CL137" s="8"/>
      <c r="CM137" s="8"/>
      <c r="CN137" s="8"/>
      <c r="CO137" s="8"/>
      <c r="CP137" s="8"/>
      <c r="CQ137" s="8"/>
      <c r="CR137" s="8"/>
      <c r="CS137" s="8"/>
      <c r="CT137" s="8"/>
      <c r="CU137" s="8"/>
      <c r="CV137" s="8"/>
      <c r="CW137" s="8"/>
      <c r="CX137" s="8"/>
      <c r="CY137" s="8"/>
      <c r="CZ137" s="8"/>
      <c r="DA137" s="8"/>
      <c r="DB137" s="8"/>
      <c r="DC137" s="9"/>
      <c r="DD137" s="9"/>
      <c r="DE137" s="9"/>
      <c r="DF137" s="9"/>
      <c r="DG137" s="9"/>
      <c r="DH137" s="9"/>
      <c r="DI137" s="9"/>
      <c r="DJ137" s="9"/>
      <c r="DK137" s="9"/>
      <c r="DL137" s="9"/>
      <c r="DM137" s="9"/>
      <c r="DN137" s="9"/>
      <c r="DO137" s="9"/>
      <c r="DP137" s="9"/>
      <c r="DQ137" s="9"/>
      <c r="DR137" s="9"/>
      <c r="DS137" s="9"/>
      <c r="DT137" s="9"/>
      <c r="DU137" s="9"/>
      <c r="DV137" s="9"/>
      <c r="DW137" s="9"/>
      <c r="DX137" s="9"/>
      <c r="DY137" s="9"/>
      <c r="DZ137" s="9"/>
      <c r="EA137" s="9"/>
      <c r="EB137" s="9"/>
      <c r="EC137" s="9"/>
      <c r="ED137" s="9"/>
      <c r="EE137" s="9"/>
      <c r="EF137" s="9"/>
      <c r="EG137" s="9"/>
      <c r="EH137" s="9"/>
      <c r="EI137" s="9"/>
      <c r="EJ137" s="9"/>
      <c r="EK137" s="9"/>
      <c r="EL137" s="9"/>
      <c r="EM137" s="9"/>
      <c r="EN137" s="9"/>
      <c r="EO137" s="9"/>
      <c r="EP137" s="9"/>
      <c r="EQ137" s="9"/>
      <c r="ER137" s="9"/>
      <c r="ES137" s="9"/>
      <c r="ET137" s="9"/>
      <c r="EU137" s="9"/>
      <c r="EV137" s="9"/>
      <c r="EW137" s="9"/>
      <c r="EX137" s="9"/>
    </row>
    <row r="138" spans="1:154" ht="20.25" x14ac:dyDescent="0.2">
      <c r="A138" s="100"/>
      <c r="B138" s="99"/>
      <c r="C138" s="99"/>
      <c r="D138" s="99"/>
      <c r="E138" s="99"/>
      <c r="F138" s="99" t="s">
        <v>124</v>
      </c>
      <c r="G138" s="103" t="s">
        <v>125</v>
      </c>
      <c r="H138" s="143"/>
      <c r="I138" s="143"/>
      <c r="J138" s="143">
        <f t="shared" si="31"/>
        <v>0</v>
      </c>
      <c r="K138" s="140"/>
      <c r="L138" s="143"/>
      <c r="M138" s="144"/>
      <c r="N138" s="143"/>
      <c r="O138" s="145">
        <f t="shared" si="32"/>
        <v>0</v>
      </c>
      <c r="P138" s="145">
        <f t="shared" si="33"/>
        <v>0</v>
      </c>
      <c r="Q138" s="142"/>
      <c r="R138" s="43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8"/>
      <c r="AT138" s="8"/>
      <c r="AU138" s="8"/>
      <c r="AV138" s="8"/>
      <c r="AW138" s="8"/>
      <c r="AX138" s="8"/>
      <c r="AY138" s="8"/>
      <c r="AZ138" s="8"/>
      <c r="BA138" s="8"/>
      <c r="BB138" s="8"/>
      <c r="BC138" s="8"/>
      <c r="BD138" s="8"/>
      <c r="BE138" s="8"/>
      <c r="BF138" s="8"/>
      <c r="BG138" s="8"/>
      <c r="BH138" s="8"/>
      <c r="BI138" s="8"/>
      <c r="BJ138" s="8"/>
      <c r="BK138" s="8"/>
      <c r="BL138" s="8"/>
      <c r="BM138" s="8"/>
      <c r="BN138" s="8"/>
      <c r="BO138" s="8"/>
      <c r="BP138" s="8"/>
      <c r="BQ138" s="8"/>
      <c r="BR138" s="8"/>
      <c r="BS138" s="8"/>
      <c r="BT138" s="8"/>
      <c r="BU138" s="8"/>
      <c r="BV138" s="8"/>
      <c r="BW138" s="8"/>
      <c r="BX138" s="8"/>
      <c r="BY138" s="8"/>
      <c r="BZ138" s="8"/>
      <c r="CA138" s="8"/>
      <c r="CB138" s="8"/>
      <c r="CC138" s="8"/>
      <c r="CD138" s="8"/>
      <c r="CE138" s="8"/>
      <c r="CF138" s="8"/>
      <c r="CG138" s="8"/>
      <c r="CH138" s="8"/>
      <c r="CI138" s="8"/>
      <c r="CJ138" s="8"/>
      <c r="CK138" s="8"/>
      <c r="CL138" s="8"/>
      <c r="CM138" s="8"/>
      <c r="CN138" s="8"/>
      <c r="CO138" s="8"/>
      <c r="CP138" s="8"/>
      <c r="CQ138" s="8"/>
      <c r="CR138" s="8"/>
      <c r="CS138" s="8"/>
      <c r="CT138" s="8"/>
      <c r="CU138" s="8"/>
      <c r="CV138" s="8"/>
      <c r="CW138" s="8"/>
      <c r="CX138" s="8"/>
      <c r="CY138" s="8"/>
      <c r="CZ138" s="8"/>
      <c r="DA138" s="8"/>
      <c r="DB138" s="8"/>
      <c r="DC138" s="9"/>
      <c r="DD138" s="9"/>
      <c r="DE138" s="9"/>
      <c r="DF138" s="9"/>
      <c r="DG138" s="9"/>
      <c r="DH138" s="9"/>
      <c r="DI138" s="9"/>
      <c r="DJ138" s="9"/>
      <c r="DK138" s="9"/>
      <c r="DL138" s="9"/>
      <c r="DM138" s="9"/>
      <c r="DN138" s="9"/>
      <c r="DO138" s="9"/>
      <c r="DP138" s="9"/>
      <c r="DQ138" s="9"/>
      <c r="DR138" s="9"/>
      <c r="DS138" s="9"/>
      <c r="DT138" s="9"/>
      <c r="DU138" s="9"/>
      <c r="DV138" s="9"/>
      <c r="DW138" s="9"/>
      <c r="DX138" s="9"/>
      <c r="DY138" s="9"/>
      <c r="DZ138" s="9"/>
      <c r="EA138" s="9"/>
      <c r="EB138" s="9"/>
      <c r="EC138" s="9"/>
      <c r="ED138" s="9"/>
      <c r="EE138" s="9"/>
      <c r="EF138" s="9"/>
      <c r="EG138" s="9"/>
      <c r="EH138" s="9"/>
      <c r="EI138" s="9"/>
      <c r="EJ138" s="9"/>
      <c r="EK138" s="9"/>
      <c r="EL138" s="9"/>
      <c r="EM138" s="9"/>
      <c r="EN138" s="9"/>
      <c r="EO138" s="9"/>
      <c r="EP138" s="9"/>
      <c r="EQ138" s="9"/>
      <c r="ER138" s="9"/>
      <c r="ES138" s="9"/>
      <c r="ET138" s="9"/>
      <c r="EU138" s="9"/>
      <c r="EV138" s="9"/>
      <c r="EW138" s="9"/>
      <c r="EX138" s="9"/>
    </row>
    <row r="139" spans="1:154" ht="20.25" x14ac:dyDescent="0.2">
      <c r="A139" s="88"/>
      <c r="B139" s="89"/>
      <c r="C139" s="89"/>
      <c r="D139" s="89" t="s">
        <v>89</v>
      </c>
      <c r="E139" s="89"/>
      <c r="F139" s="89"/>
      <c r="G139" s="138" t="s">
        <v>66</v>
      </c>
      <c r="H139" s="139">
        <f>H140+H147+H151+H152</f>
        <v>0</v>
      </c>
      <c r="I139" s="139">
        <f>I140+I147+I151+I152</f>
        <v>0</v>
      </c>
      <c r="J139" s="143">
        <f t="shared" si="31"/>
        <v>0</v>
      </c>
      <c r="K139" s="140"/>
      <c r="L139" s="139">
        <f>L140+L147+L151+L152</f>
        <v>0</v>
      </c>
      <c r="M139" s="121">
        <f>M140+M147+M151+M152</f>
        <v>0</v>
      </c>
      <c r="N139" s="139">
        <f>N140+N147+N151+N152</f>
        <v>0</v>
      </c>
      <c r="O139" s="141">
        <f>O140+O147+O151+O152</f>
        <v>0</v>
      </c>
      <c r="P139" s="141">
        <f t="shared" si="33"/>
        <v>0</v>
      </c>
      <c r="Q139" s="142"/>
      <c r="R139" s="43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8"/>
      <c r="AT139" s="8"/>
      <c r="AU139" s="8"/>
      <c r="AV139" s="8"/>
      <c r="AW139" s="8"/>
      <c r="AX139" s="8"/>
      <c r="AY139" s="8"/>
      <c r="AZ139" s="8"/>
      <c r="BA139" s="8"/>
      <c r="BB139" s="8"/>
      <c r="BC139" s="8"/>
      <c r="BD139" s="8"/>
      <c r="BE139" s="8"/>
      <c r="BF139" s="8"/>
      <c r="BG139" s="8"/>
      <c r="BH139" s="8"/>
      <c r="BI139" s="8"/>
      <c r="BJ139" s="8"/>
      <c r="BK139" s="8"/>
      <c r="BL139" s="8"/>
      <c r="BM139" s="8"/>
      <c r="BN139" s="8"/>
      <c r="BO139" s="8"/>
      <c r="BP139" s="8"/>
      <c r="BQ139" s="8"/>
      <c r="BR139" s="8"/>
      <c r="BS139" s="8"/>
      <c r="BT139" s="8"/>
      <c r="BU139" s="8"/>
      <c r="BV139" s="8"/>
      <c r="BW139" s="8"/>
      <c r="BX139" s="8"/>
      <c r="BY139" s="8"/>
      <c r="BZ139" s="8"/>
      <c r="CA139" s="8"/>
      <c r="CB139" s="8"/>
      <c r="CC139" s="8"/>
      <c r="CD139" s="8"/>
      <c r="CE139" s="8"/>
      <c r="CF139" s="8"/>
      <c r="CG139" s="8"/>
      <c r="CH139" s="8"/>
      <c r="CI139" s="8"/>
      <c r="CJ139" s="8"/>
      <c r="CK139" s="8"/>
      <c r="CL139" s="8"/>
      <c r="CM139" s="8"/>
      <c r="CN139" s="8"/>
      <c r="CO139" s="8"/>
      <c r="CP139" s="8"/>
      <c r="CQ139" s="8"/>
      <c r="CR139" s="8"/>
      <c r="CS139" s="8"/>
      <c r="CT139" s="8"/>
      <c r="CU139" s="8"/>
      <c r="CV139" s="8"/>
      <c r="CW139" s="8"/>
      <c r="CX139" s="8"/>
      <c r="CY139" s="8"/>
      <c r="CZ139" s="8"/>
      <c r="DA139" s="8"/>
      <c r="DB139" s="8"/>
      <c r="DC139" s="9"/>
      <c r="DD139" s="9"/>
      <c r="DE139" s="9"/>
      <c r="DF139" s="9"/>
      <c r="DG139" s="9"/>
      <c r="DH139" s="9"/>
      <c r="DI139" s="9"/>
      <c r="DJ139" s="9"/>
      <c r="DK139" s="9"/>
      <c r="DL139" s="9"/>
      <c r="DM139" s="9"/>
      <c r="DN139" s="9"/>
      <c r="DO139" s="9"/>
      <c r="DP139" s="9"/>
      <c r="DQ139" s="9"/>
      <c r="DR139" s="9"/>
      <c r="DS139" s="9"/>
      <c r="DT139" s="9"/>
      <c r="DU139" s="9"/>
      <c r="DV139" s="9"/>
      <c r="DW139" s="9"/>
      <c r="DX139" s="9"/>
      <c r="DY139" s="9"/>
      <c r="DZ139" s="9"/>
      <c r="EA139" s="9"/>
      <c r="EB139" s="9"/>
      <c r="EC139" s="9"/>
      <c r="ED139" s="9"/>
      <c r="EE139" s="9"/>
      <c r="EF139" s="9"/>
      <c r="EG139" s="9"/>
      <c r="EH139" s="9"/>
      <c r="EI139" s="9"/>
      <c r="EJ139" s="9"/>
      <c r="EK139" s="9"/>
      <c r="EL139" s="9"/>
      <c r="EM139" s="9"/>
      <c r="EN139" s="9"/>
      <c r="EO139" s="9"/>
      <c r="EP139" s="9"/>
      <c r="EQ139" s="9"/>
      <c r="ER139" s="9"/>
      <c r="ES139" s="9"/>
      <c r="ET139" s="9"/>
      <c r="EU139" s="9"/>
      <c r="EV139" s="9"/>
      <c r="EW139" s="9"/>
      <c r="EX139" s="9"/>
    </row>
    <row r="140" spans="1:154" ht="20.25" x14ac:dyDescent="0.2">
      <c r="A140" s="88"/>
      <c r="B140" s="89"/>
      <c r="C140" s="89"/>
      <c r="D140" s="89"/>
      <c r="E140" s="89" t="s">
        <v>32</v>
      </c>
      <c r="F140" s="89"/>
      <c r="G140" s="101" t="s">
        <v>302</v>
      </c>
      <c r="H140" s="139">
        <f>SUM(H141:H146)</f>
        <v>0</v>
      </c>
      <c r="I140" s="139">
        <f>SUM(I141:I146)</f>
        <v>0</v>
      </c>
      <c r="J140" s="143">
        <f t="shared" si="31"/>
        <v>0</v>
      </c>
      <c r="K140" s="140"/>
      <c r="L140" s="139">
        <f>SUM(L141:L146)</f>
        <v>0</v>
      </c>
      <c r="M140" s="121">
        <f>SUM(M141:M146)</f>
        <v>0</v>
      </c>
      <c r="N140" s="139">
        <f>SUM(N141:N146)</f>
        <v>0</v>
      </c>
      <c r="O140" s="141">
        <f>SUM(O141:O146)</f>
        <v>0</v>
      </c>
      <c r="P140" s="141">
        <f t="shared" si="33"/>
        <v>0</v>
      </c>
      <c r="Q140" s="142"/>
      <c r="R140" s="43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9"/>
      <c r="DD140" s="9"/>
      <c r="DE140" s="9"/>
      <c r="DF140" s="9"/>
      <c r="DG140" s="9"/>
      <c r="DH140" s="9"/>
      <c r="DI140" s="9"/>
      <c r="DJ140" s="9"/>
      <c r="DK140" s="9"/>
      <c r="DL140" s="9"/>
      <c r="DM140" s="9"/>
      <c r="DN140" s="9"/>
      <c r="DO140" s="9"/>
      <c r="DP140" s="9"/>
      <c r="DQ140" s="9"/>
      <c r="DR140" s="9"/>
      <c r="DS140" s="9"/>
      <c r="DT140" s="9"/>
      <c r="DU140" s="9"/>
      <c r="DV140" s="9"/>
      <c r="DW140" s="9"/>
      <c r="DX140" s="9"/>
      <c r="DY140" s="9"/>
      <c r="DZ140" s="9"/>
      <c r="EA140" s="9"/>
      <c r="EB140" s="9"/>
      <c r="EC140" s="9"/>
      <c r="ED140" s="9"/>
      <c r="EE140" s="9"/>
      <c r="EF140" s="9"/>
      <c r="EG140" s="9"/>
      <c r="EH140" s="9"/>
      <c r="EI140" s="9"/>
      <c r="EJ140" s="9"/>
      <c r="EK140" s="9"/>
      <c r="EL140" s="9"/>
      <c r="EM140" s="9"/>
      <c r="EN140" s="9"/>
      <c r="EO140" s="9"/>
      <c r="EP140" s="9"/>
      <c r="EQ140" s="9"/>
      <c r="ER140" s="9"/>
      <c r="ES140" s="9"/>
      <c r="ET140" s="9"/>
      <c r="EU140" s="9"/>
      <c r="EV140" s="9"/>
      <c r="EW140" s="9"/>
      <c r="EX140" s="9"/>
    </row>
    <row r="141" spans="1:154" ht="20.25" hidden="1" x14ac:dyDescent="0.2">
      <c r="A141" s="100"/>
      <c r="B141" s="99"/>
      <c r="C141" s="99"/>
      <c r="D141" s="99"/>
      <c r="E141" s="99"/>
      <c r="F141" s="99" t="s">
        <v>32</v>
      </c>
      <c r="G141" s="103" t="s">
        <v>300</v>
      </c>
      <c r="H141" s="143"/>
      <c r="I141" s="143"/>
      <c r="J141" s="143">
        <f t="shared" si="31"/>
        <v>0</v>
      </c>
      <c r="K141" s="140"/>
      <c r="L141" s="143"/>
      <c r="M141" s="144"/>
      <c r="N141" s="143"/>
      <c r="O141" s="145">
        <f t="shared" ref="O141:O146" si="34">M141+N141</f>
        <v>0</v>
      </c>
      <c r="P141" s="145">
        <f t="shared" si="33"/>
        <v>0</v>
      </c>
      <c r="Q141" s="142"/>
      <c r="R141" s="43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9"/>
      <c r="DD141" s="9"/>
      <c r="DE141" s="9"/>
      <c r="DF141" s="9"/>
      <c r="DG141" s="9"/>
      <c r="DH141" s="9"/>
      <c r="DI141" s="9"/>
      <c r="DJ141" s="9"/>
      <c r="DK141" s="9"/>
      <c r="DL141" s="9"/>
      <c r="DM141" s="9"/>
      <c r="DN141" s="9"/>
      <c r="DO141" s="9"/>
      <c r="DP141" s="9"/>
      <c r="DQ141" s="9"/>
      <c r="DR141" s="9"/>
      <c r="DS141" s="9"/>
      <c r="DT141" s="9"/>
      <c r="DU141" s="9"/>
      <c r="DV141" s="9"/>
      <c r="DW141" s="9"/>
      <c r="DX141" s="9"/>
      <c r="DY141" s="9"/>
      <c r="DZ141" s="9"/>
      <c r="EA141" s="9"/>
      <c r="EB141" s="9"/>
      <c r="EC141" s="9"/>
      <c r="ED141" s="9"/>
      <c r="EE141" s="9"/>
      <c r="EF141" s="9"/>
      <c r="EG141" s="9"/>
      <c r="EH141" s="9"/>
      <c r="EI141" s="9"/>
      <c r="EJ141" s="9"/>
      <c r="EK141" s="9"/>
      <c r="EL141" s="9"/>
      <c r="EM141" s="9"/>
      <c r="EN141" s="9"/>
      <c r="EO141" s="9"/>
      <c r="EP141" s="9"/>
      <c r="EQ141" s="9"/>
      <c r="ER141" s="9"/>
      <c r="ES141" s="9"/>
      <c r="ET141" s="9"/>
      <c r="EU141" s="9"/>
      <c r="EV141" s="9"/>
      <c r="EW141" s="9"/>
      <c r="EX141" s="9"/>
    </row>
    <row r="142" spans="1:154" ht="20.25" hidden="1" x14ac:dyDescent="0.2">
      <c r="A142" s="100"/>
      <c r="B142" s="99"/>
      <c r="C142" s="99"/>
      <c r="D142" s="99"/>
      <c r="E142" s="99"/>
      <c r="F142" s="99" t="s">
        <v>30</v>
      </c>
      <c r="G142" s="103" t="s">
        <v>301</v>
      </c>
      <c r="H142" s="143"/>
      <c r="I142" s="143"/>
      <c r="J142" s="143">
        <f t="shared" si="31"/>
        <v>0</v>
      </c>
      <c r="K142" s="140"/>
      <c r="L142" s="143"/>
      <c r="M142" s="144"/>
      <c r="N142" s="143"/>
      <c r="O142" s="145">
        <f t="shared" si="34"/>
        <v>0</v>
      </c>
      <c r="P142" s="145">
        <f t="shared" si="33"/>
        <v>0</v>
      </c>
      <c r="Q142" s="142"/>
      <c r="R142" s="43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9"/>
      <c r="DD142" s="9"/>
      <c r="DE142" s="9"/>
      <c r="DF142" s="9"/>
      <c r="DG142" s="9"/>
      <c r="DH142" s="9"/>
      <c r="DI142" s="9"/>
      <c r="DJ142" s="9"/>
      <c r="DK142" s="9"/>
      <c r="DL142" s="9"/>
      <c r="DM142" s="9"/>
      <c r="DN142" s="9"/>
      <c r="DO142" s="9"/>
      <c r="DP142" s="9"/>
      <c r="DQ142" s="9"/>
      <c r="DR142" s="9"/>
      <c r="DS142" s="9"/>
      <c r="DT142" s="9"/>
      <c r="DU142" s="9"/>
      <c r="DV142" s="9"/>
      <c r="DW142" s="9"/>
      <c r="DX142" s="9"/>
      <c r="DY142" s="9"/>
      <c r="DZ142" s="9"/>
      <c r="EA142" s="9"/>
      <c r="EB142" s="9"/>
      <c r="EC142" s="9"/>
      <c r="ED142" s="9"/>
      <c r="EE142" s="9"/>
      <c r="EF142" s="9"/>
      <c r="EG142" s="9"/>
      <c r="EH142" s="9"/>
      <c r="EI142" s="9"/>
      <c r="EJ142" s="9"/>
      <c r="EK142" s="9"/>
      <c r="EL142" s="9"/>
      <c r="EM142" s="9"/>
      <c r="EN142" s="9"/>
      <c r="EO142" s="9"/>
      <c r="EP142" s="9"/>
      <c r="EQ142" s="9"/>
      <c r="ER142" s="9"/>
      <c r="ES142" s="9"/>
      <c r="ET142" s="9"/>
      <c r="EU142" s="9"/>
      <c r="EV142" s="9"/>
      <c r="EW142" s="9"/>
      <c r="EX142" s="9"/>
    </row>
    <row r="143" spans="1:154" ht="20.25" hidden="1" x14ac:dyDescent="0.2">
      <c r="A143" s="100"/>
      <c r="B143" s="99"/>
      <c r="C143" s="99"/>
      <c r="D143" s="99"/>
      <c r="E143" s="99"/>
      <c r="F143" s="99" t="s">
        <v>43</v>
      </c>
      <c r="G143" s="103" t="s">
        <v>303</v>
      </c>
      <c r="H143" s="143"/>
      <c r="I143" s="143"/>
      <c r="J143" s="143">
        <f t="shared" si="31"/>
        <v>0</v>
      </c>
      <c r="K143" s="140"/>
      <c r="L143" s="143"/>
      <c r="M143" s="144"/>
      <c r="N143" s="143"/>
      <c r="O143" s="145">
        <f t="shared" si="34"/>
        <v>0</v>
      </c>
      <c r="P143" s="145">
        <f t="shared" si="33"/>
        <v>0</v>
      </c>
      <c r="Q143" s="142"/>
      <c r="R143" s="43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9"/>
      <c r="DD143" s="9"/>
      <c r="DE143" s="9"/>
      <c r="DF143" s="9"/>
      <c r="DG143" s="9"/>
      <c r="DH143" s="9"/>
      <c r="DI143" s="9"/>
      <c r="DJ143" s="9"/>
      <c r="DK143" s="9"/>
      <c r="DL143" s="9"/>
      <c r="DM143" s="9"/>
      <c r="DN143" s="9"/>
      <c r="DO143" s="9"/>
      <c r="DP143" s="9"/>
      <c r="DQ143" s="9"/>
      <c r="DR143" s="9"/>
      <c r="DS143" s="9"/>
      <c r="DT143" s="9"/>
      <c r="DU143" s="9"/>
      <c r="DV143" s="9"/>
      <c r="DW143" s="9"/>
      <c r="DX143" s="9"/>
      <c r="DY143" s="9"/>
      <c r="DZ143" s="9"/>
      <c r="EA143" s="9"/>
      <c r="EB143" s="9"/>
      <c r="EC143" s="9"/>
      <c r="ED143" s="9"/>
      <c r="EE143" s="9"/>
      <c r="EF143" s="9"/>
      <c r="EG143" s="9"/>
      <c r="EH143" s="9"/>
      <c r="EI143" s="9"/>
      <c r="EJ143" s="9"/>
      <c r="EK143" s="9"/>
      <c r="EL143" s="9"/>
      <c r="EM143" s="9"/>
      <c r="EN143" s="9"/>
      <c r="EO143" s="9"/>
      <c r="EP143" s="9"/>
      <c r="EQ143" s="9"/>
      <c r="ER143" s="9"/>
      <c r="ES143" s="9"/>
      <c r="ET143" s="9"/>
      <c r="EU143" s="9"/>
      <c r="EV143" s="9"/>
      <c r="EW143" s="9"/>
      <c r="EX143" s="9"/>
    </row>
    <row r="144" spans="1:154" ht="20.25" hidden="1" x14ac:dyDescent="0.2">
      <c r="A144" s="100"/>
      <c r="B144" s="99"/>
      <c r="C144" s="99"/>
      <c r="D144" s="99"/>
      <c r="E144" s="99"/>
      <c r="F144" s="99" t="s">
        <v>22</v>
      </c>
      <c r="G144" s="103" t="s">
        <v>304</v>
      </c>
      <c r="H144" s="143"/>
      <c r="I144" s="143"/>
      <c r="J144" s="143">
        <f t="shared" si="31"/>
        <v>0</v>
      </c>
      <c r="K144" s="140"/>
      <c r="L144" s="143"/>
      <c r="M144" s="144"/>
      <c r="N144" s="143"/>
      <c r="O144" s="145">
        <f t="shared" si="34"/>
        <v>0</v>
      </c>
      <c r="P144" s="145">
        <f t="shared" si="33"/>
        <v>0</v>
      </c>
      <c r="Q144" s="142"/>
      <c r="R144" s="43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9"/>
      <c r="DD144" s="9"/>
      <c r="DE144" s="9"/>
      <c r="DF144" s="9"/>
      <c r="DG144" s="9"/>
      <c r="DH144" s="9"/>
      <c r="DI144" s="9"/>
      <c r="DJ144" s="9"/>
      <c r="DK144" s="9"/>
      <c r="DL144" s="9"/>
      <c r="DM144" s="9"/>
      <c r="DN144" s="9"/>
      <c r="DO144" s="9"/>
      <c r="DP144" s="9"/>
      <c r="DQ144" s="9"/>
      <c r="DR144" s="9"/>
      <c r="DS144" s="9"/>
      <c r="DT144" s="9"/>
      <c r="DU144" s="9"/>
      <c r="DV144" s="9"/>
      <c r="DW144" s="9"/>
      <c r="DX144" s="9"/>
      <c r="DY144" s="9"/>
      <c r="DZ144" s="9"/>
      <c r="EA144" s="9"/>
      <c r="EB144" s="9"/>
      <c r="EC144" s="9"/>
      <c r="ED144" s="9"/>
      <c r="EE144" s="9"/>
      <c r="EF144" s="9"/>
      <c r="EG144" s="9"/>
      <c r="EH144" s="9"/>
      <c r="EI144" s="9"/>
      <c r="EJ144" s="9"/>
      <c r="EK144" s="9"/>
      <c r="EL144" s="9"/>
      <c r="EM144" s="9"/>
      <c r="EN144" s="9"/>
      <c r="EO144" s="9"/>
      <c r="EP144" s="9"/>
      <c r="EQ144" s="9"/>
      <c r="ER144" s="9"/>
      <c r="ES144" s="9"/>
      <c r="ET144" s="9"/>
      <c r="EU144" s="9"/>
      <c r="EV144" s="9"/>
      <c r="EW144" s="9"/>
      <c r="EX144" s="9"/>
    </row>
    <row r="145" spans="1:154" ht="40.5" x14ac:dyDescent="0.2">
      <c r="A145" s="100"/>
      <c r="B145" s="99"/>
      <c r="C145" s="99"/>
      <c r="D145" s="99"/>
      <c r="E145" s="99"/>
      <c r="F145" s="99" t="s">
        <v>38</v>
      </c>
      <c r="G145" s="103" t="s">
        <v>305</v>
      </c>
      <c r="H145" s="143"/>
      <c r="I145" s="143"/>
      <c r="J145" s="143">
        <f t="shared" si="31"/>
        <v>0</v>
      </c>
      <c r="K145" s="140"/>
      <c r="L145" s="143"/>
      <c r="M145" s="144"/>
      <c r="N145" s="143"/>
      <c r="O145" s="145">
        <f t="shared" si="34"/>
        <v>0</v>
      </c>
      <c r="P145" s="145">
        <f t="shared" si="33"/>
        <v>0</v>
      </c>
      <c r="Q145" s="142"/>
      <c r="R145" s="43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9"/>
      <c r="DD145" s="9"/>
      <c r="DE145" s="9"/>
      <c r="DF145" s="9"/>
      <c r="DG145" s="9"/>
      <c r="DH145" s="9"/>
      <c r="DI145" s="9"/>
      <c r="DJ145" s="9"/>
      <c r="DK145" s="9"/>
      <c r="DL145" s="9"/>
      <c r="DM145" s="9"/>
      <c r="DN145" s="9"/>
      <c r="DO145" s="9"/>
      <c r="DP145" s="9"/>
      <c r="DQ145" s="9"/>
      <c r="DR145" s="9"/>
      <c r="DS145" s="9"/>
      <c r="DT145" s="9"/>
      <c r="DU145" s="9"/>
      <c r="DV145" s="9"/>
      <c r="DW145" s="9"/>
      <c r="DX145" s="9"/>
      <c r="DY145" s="9"/>
      <c r="DZ145" s="9"/>
      <c r="EA145" s="9"/>
      <c r="EB145" s="9"/>
      <c r="EC145" s="9"/>
      <c r="ED145" s="9"/>
      <c r="EE145" s="9"/>
      <c r="EF145" s="9"/>
      <c r="EG145" s="9"/>
      <c r="EH145" s="9"/>
      <c r="EI145" s="9"/>
      <c r="EJ145" s="9"/>
      <c r="EK145" s="9"/>
      <c r="EL145" s="9"/>
      <c r="EM145" s="9"/>
      <c r="EN145" s="9"/>
      <c r="EO145" s="9"/>
      <c r="EP145" s="9"/>
      <c r="EQ145" s="9"/>
      <c r="ER145" s="9"/>
      <c r="ES145" s="9"/>
      <c r="ET145" s="9"/>
      <c r="EU145" s="9"/>
      <c r="EV145" s="9"/>
      <c r="EW145" s="9"/>
      <c r="EX145" s="9"/>
    </row>
    <row r="146" spans="1:154" ht="40.5" hidden="1" x14ac:dyDescent="0.2">
      <c r="A146" s="100"/>
      <c r="B146" s="99"/>
      <c r="C146" s="99"/>
      <c r="D146" s="99"/>
      <c r="E146" s="99"/>
      <c r="F146" s="99" t="s">
        <v>90</v>
      </c>
      <c r="G146" s="103" t="s">
        <v>306</v>
      </c>
      <c r="H146" s="143"/>
      <c r="I146" s="143"/>
      <c r="J146" s="143">
        <f t="shared" si="31"/>
        <v>0</v>
      </c>
      <c r="K146" s="140"/>
      <c r="L146" s="143"/>
      <c r="M146" s="144"/>
      <c r="N146" s="143"/>
      <c r="O146" s="145">
        <f t="shared" si="34"/>
        <v>0</v>
      </c>
      <c r="P146" s="145">
        <f t="shared" si="33"/>
        <v>0</v>
      </c>
      <c r="Q146" s="142"/>
      <c r="R146" s="43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9"/>
      <c r="DD146" s="9"/>
      <c r="DE146" s="9"/>
      <c r="DF146" s="9"/>
      <c r="DG146" s="9"/>
      <c r="DH146" s="9"/>
      <c r="DI146" s="9"/>
      <c r="DJ146" s="9"/>
      <c r="DK146" s="9"/>
      <c r="DL146" s="9"/>
      <c r="DM146" s="9"/>
      <c r="DN146" s="9"/>
      <c r="DO146" s="9"/>
      <c r="DP146" s="9"/>
      <c r="DQ146" s="9"/>
      <c r="DR146" s="9"/>
      <c r="DS146" s="9"/>
      <c r="DT146" s="9"/>
      <c r="DU146" s="9"/>
      <c r="DV146" s="9"/>
      <c r="DW146" s="9"/>
      <c r="DX146" s="9"/>
      <c r="DY146" s="9"/>
      <c r="DZ146" s="9"/>
      <c r="EA146" s="9"/>
      <c r="EB146" s="9"/>
      <c r="EC146" s="9"/>
      <c r="ED146" s="9"/>
      <c r="EE146" s="9"/>
      <c r="EF146" s="9"/>
      <c r="EG146" s="9"/>
      <c r="EH146" s="9"/>
      <c r="EI146" s="9"/>
      <c r="EJ146" s="9"/>
      <c r="EK146" s="9"/>
      <c r="EL146" s="9"/>
      <c r="EM146" s="9"/>
      <c r="EN146" s="9"/>
      <c r="EO146" s="9"/>
      <c r="EP146" s="9"/>
      <c r="EQ146" s="9"/>
      <c r="ER146" s="9"/>
      <c r="ES146" s="9"/>
      <c r="ET146" s="9"/>
      <c r="EU146" s="9"/>
      <c r="EV146" s="9"/>
      <c r="EW146" s="9"/>
      <c r="EX146" s="9"/>
    </row>
    <row r="147" spans="1:154" ht="20.25" hidden="1" x14ac:dyDescent="0.2">
      <c r="A147" s="88"/>
      <c r="B147" s="89"/>
      <c r="C147" s="89"/>
      <c r="D147" s="89"/>
      <c r="E147" s="89" t="s">
        <v>114</v>
      </c>
      <c r="F147" s="89"/>
      <c r="G147" s="138" t="s">
        <v>150</v>
      </c>
      <c r="H147" s="139">
        <f>H148+H149+H150</f>
        <v>0</v>
      </c>
      <c r="I147" s="139">
        <f>I148+I149+I150</f>
        <v>0</v>
      </c>
      <c r="J147" s="143">
        <f t="shared" si="31"/>
        <v>0</v>
      </c>
      <c r="K147" s="140"/>
      <c r="L147" s="139">
        <f>L148+L149+L150</f>
        <v>0</v>
      </c>
      <c r="M147" s="121">
        <f>M148+M149+M150</f>
        <v>0</v>
      </c>
      <c r="N147" s="139">
        <f>N148+N149+N150</f>
        <v>0</v>
      </c>
      <c r="O147" s="141">
        <f>O148+O149+O150</f>
        <v>0</v>
      </c>
      <c r="P147" s="141">
        <f t="shared" si="33"/>
        <v>0</v>
      </c>
      <c r="Q147" s="142"/>
      <c r="R147" s="43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8"/>
      <c r="AT147" s="8"/>
      <c r="AU147" s="8"/>
      <c r="AV147" s="8"/>
      <c r="AW147" s="8"/>
      <c r="AX147" s="8"/>
      <c r="AY147" s="8"/>
      <c r="AZ147" s="8"/>
      <c r="BA147" s="8"/>
      <c r="BB147" s="8"/>
      <c r="BC147" s="8"/>
      <c r="BD147" s="8"/>
      <c r="BE147" s="8"/>
      <c r="BF147" s="8"/>
      <c r="BG147" s="8"/>
      <c r="BH147" s="8"/>
      <c r="BI147" s="8"/>
      <c r="BJ147" s="8"/>
      <c r="BK147" s="8"/>
      <c r="BL147" s="8"/>
      <c r="BM147" s="8"/>
      <c r="BN147" s="8"/>
      <c r="BO147" s="8"/>
      <c r="BP147" s="8"/>
      <c r="BQ147" s="8"/>
      <c r="BR147" s="8"/>
      <c r="BS147" s="8"/>
      <c r="BT147" s="8"/>
      <c r="BU147" s="8"/>
      <c r="BV147" s="8"/>
      <c r="BW147" s="8"/>
      <c r="BX147" s="8"/>
      <c r="BY147" s="8"/>
      <c r="BZ147" s="8"/>
      <c r="CA147" s="8"/>
      <c r="CB147" s="8"/>
      <c r="CC147" s="8"/>
      <c r="CD147" s="8"/>
      <c r="CE147" s="8"/>
      <c r="CF147" s="8"/>
      <c r="CG147" s="8"/>
      <c r="CH147" s="8"/>
      <c r="CI147" s="8"/>
      <c r="CJ147" s="8"/>
      <c r="CK147" s="8"/>
      <c r="CL147" s="8"/>
      <c r="CM147" s="8"/>
      <c r="CN147" s="8"/>
      <c r="CO147" s="8"/>
      <c r="CP147" s="8"/>
      <c r="CQ147" s="8"/>
      <c r="CR147" s="8"/>
      <c r="CS147" s="8"/>
      <c r="CT147" s="8"/>
      <c r="CU147" s="8"/>
      <c r="CV147" s="8"/>
      <c r="CW147" s="8"/>
      <c r="CX147" s="8"/>
      <c r="CY147" s="8"/>
      <c r="CZ147" s="8"/>
      <c r="DA147" s="8"/>
      <c r="DB147" s="8"/>
      <c r="DC147" s="9"/>
      <c r="DD147" s="9"/>
      <c r="DE147" s="9"/>
      <c r="DF147" s="9"/>
      <c r="DG147" s="9"/>
      <c r="DH147" s="9"/>
      <c r="DI147" s="9"/>
      <c r="DJ147" s="9"/>
      <c r="DK147" s="9"/>
      <c r="DL147" s="9"/>
      <c r="DM147" s="9"/>
      <c r="DN147" s="9"/>
      <c r="DO147" s="9"/>
      <c r="DP147" s="9"/>
      <c r="DQ147" s="9"/>
      <c r="DR147" s="9"/>
      <c r="DS147" s="9"/>
      <c r="DT147" s="9"/>
      <c r="DU147" s="9"/>
      <c r="DV147" s="9"/>
      <c r="DW147" s="9"/>
      <c r="DX147" s="9"/>
      <c r="DY147" s="9"/>
      <c r="DZ147" s="9"/>
      <c r="EA147" s="9"/>
      <c r="EB147" s="9"/>
      <c r="EC147" s="9"/>
      <c r="ED147" s="9"/>
      <c r="EE147" s="9"/>
      <c r="EF147" s="9"/>
      <c r="EG147" s="9"/>
      <c r="EH147" s="9"/>
      <c r="EI147" s="9"/>
      <c r="EJ147" s="9"/>
      <c r="EK147" s="9"/>
      <c r="EL147" s="9"/>
      <c r="EM147" s="9"/>
      <c r="EN147" s="9"/>
      <c r="EO147" s="9"/>
      <c r="EP147" s="9"/>
      <c r="EQ147" s="9"/>
      <c r="ER147" s="9"/>
      <c r="ES147" s="9"/>
      <c r="ET147" s="9"/>
      <c r="EU147" s="9"/>
      <c r="EV147" s="9"/>
      <c r="EW147" s="9"/>
      <c r="EX147" s="9"/>
    </row>
    <row r="148" spans="1:154" ht="20.25" hidden="1" x14ac:dyDescent="0.2">
      <c r="A148" s="100"/>
      <c r="B148" s="99"/>
      <c r="C148" s="99"/>
      <c r="D148" s="99"/>
      <c r="E148" s="99"/>
      <c r="F148" s="99" t="s">
        <v>32</v>
      </c>
      <c r="G148" s="103" t="s">
        <v>307</v>
      </c>
      <c r="H148" s="143"/>
      <c r="I148" s="143"/>
      <c r="J148" s="143">
        <f t="shared" si="31"/>
        <v>0</v>
      </c>
      <c r="K148" s="140"/>
      <c r="L148" s="143"/>
      <c r="M148" s="144"/>
      <c r="N148" s="143"/>
      <c r="O148" s="145">
        <f t="shared" ref="O148:O151" si="35">M148+N148</f>
        <v>0</v>
      </c>
      <c r="P148" s="145">
        <f t="shared" si="33"/>
        <v>0</v>
      </c>
      <c r="Q148" s="142"/>
      <c r="R148" s="43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8"/>
      <c r="AT148" s="8"/>
      <c r="AU148" s="8"/>
      <c r="AV148" s="8"/>
      <c r="AW148" s="8"/>
      <c r="AX148" s="8"/>
      <c r="AY148" s="8"/>
      <c r="AZ148" s="8"/>
      <c r="BA148" s="8"/>
      <c r="BB148" s="8"/>
      <c r="BC148" s="8"/>
      <c r="BD148" s="8"/>
      <c r="BE148" s="8"/>
      <c r="BF148" s="8"/>
      <c r="BG148" s="8"/>
      <c r="BH148" s="8"/>
      <c r="BI148" s="8"/>
      <c r="BJ148" s="8"/>
      <c r="BK148" s="8"/>
      <c r="BL148" s="8"/>
      <c r="BM148" s="8"/>
      <c r="BN148" s="8"/>
      <c r="BO148" s="8"/>
      <c r="BP148" s="8"/>
      <c r="BQ148" s="8"/>
      <c r="BR148" s="8"/>
      <c r="BS148" s="8"/>
      <c r="BT148" s="8"/>
      <c r="BU148" s="8"/>
      <c r="BV148" s="8"/>
      <c r="BW148" s="8"/>
      <c r="BX148" s="8"/>
      <c r="BY148" s="8"/>
      <c r="BZ148" s="8"/>
      <c r="CA148" s="8"/>
      <c r="CB148" s="8"/>
      <c r="CC148" s="8"/>
      <c r="CD148" s="8"/>
      <c r="CE148" s="8"/>
      <c r="CF148" s="8"/>
      <c r="CG148" s="8"/>
      <c r="CH148" s="8"/>
      <c r="CI148" s="8"/>
      <c r="CJ148" s="8"/>
      <c r="CK148" s="8"/>
      <c r="CL148" s="8"/>
      <c r="CM148" s="8"/>
      <c r="CN148" s="8"/>
      <c r="CO148" s="8"/>
      <c r="CP148" s="8"/>
      <c r="CQ148" s="8"/>
      <c r="CR148" s="8"/>
      <c r="CS148" s="8"/>
      <c r="CT148" s="8"/>
      <c r="CU148" s="8"/>
      <c r="CV148" s="8"/>
      <c r="CW148" s="8"/>
      <c r="CX148" s="8"/>
      <c r="CY148" s="8"/>
      <c r="CZ148" s="8"/>
      <c r="DA148" s="8"/>
      <c r="DB148" s="8"/>
      <c r="DC148" s="9"/>
      <c r="DD148" s="9"/>
      <c r="DE148" s="9"/>
      <c r="DF148" s="9"/>
      <c r="DG148" s="9"/>
      <c r="DH148" s="9"/>
      <c r="DI148" s="9"/>
      <c r="DJ148" s="9"/>
      <c r="DK148" s="9"/>
      <c r="DL148" s="9"/>
      <c r="DM148" s="9"/>
      <c r="DN148" s="9"/>
      <c r="DO148" s="9"/>
      <c r="DP148" s="9"/>
      <c r="DQ148" s="9"/>
      <c r="DR148" s="9"/>
      <c r="DS148" s="9"/>
      <c r="DT148" s="9"/>
      <c r="DU148" s="9"/>
      <c r="DV148" s="9"/>
      <c r="DW148" s="9"/>
      <c r="DX148" s="9"/>
      <c r="DY148" s="9"/>
      <c r="DZ148" s="9"/>
      <c r="EA148" s="9"/>
      <c r="EB148" s="9"/>
      <c r="EC148" s="9"/>
      <c r="ED148" s="9"/>
      <c r="EE148" s="9"/>
      <c r="EF148" s="9"/>
      <c r="EG148" s="9"/>
      <c r="EH148" s="9"/>
      <c r="EI148" s="9"/>
      <c r="EJ148" s="9"/>
      <c r="EK148" s="9"/>
      <c r="EL148" s="9"/>
      <c r="EM148" s="9"/>
      <c r="EN148" s="9"/>
      <c r="EO148" s="9"/>
      <c r="EP148" s="9"/>
      <c r="EQ148" s="9"/>
      <c r="ER148" s="9"/>
      <c r="ES148" s="9"/>
      <c r="ET148" s="9"/>
      <c r="EU148" s="9"/>
      <c r="EV148" s="9"/>
      <c r="EW148" s="9"/>
      <c r="EX148" s="9"/>
    </row>
    <row r="149" spans="1:154" ht="20.25" hidden="1" x14ac:dyDescent="0.2">
      <c r="A149" s="100"/>
      <c r="B149" s="99"/>
      <c r="C149" s="99"/>
      <c r="D149" s="99"/>
      <c r="E149" s="99"/>
      <c r="F149" s="99" t="s">
        <v>43</v>
      </c>
      <c r="G149" s="103" t="s">
        <v>308</v>
      </c>
      <c r="H149" s="143"/>
      <c r="I149" s="143"/>
      <c r="J149" s="143">
        <f t="shared" si="31"/>
        <v>0</v>
      </c>
      <c r="K149" s="140"/>
      <c r="L149" s="143"/>
      <c r="M149" s="144"/>
      <c r="N149" s="143"/>
      <c r="O149" s="145">
        <f t="shared" si="35"/>
        <v>0</v>
      </c>
      <c r="P149" s="145">
        <f t="shared" si="33"/>
        <v>0</v>
      </c>
      <c r="Q149" s="142"/>
      <c r="R149" s="43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9"/>
      <c r="DD149" s="9"/>
      <c r="DE149" s="9"/>
      <c r="DF149" s="9"/>
      <c r="DG149" s="9"/>
      <c r="DH149" s="9"/>
      <c r="DI149" s="9"/>
      <c r="DJ149" s="9"/>
      <c r="DK149" s="9"/>
      <c r="DL149" s="9"/>
      <c r="DM149" s="9"/>
      <c r="DN149" s="9"/>
      <c r="DO149" s="9"/>
      <c r="DP149" s="9"/>
      <c r="DQ149" s="9"/>
      <c r="DR149" s="9"/>
      <c r="DS149" s="9"/>
      <c r="DT149" s="9"/>
      <c r="DU149" s="9"/>
      <c r="DV149" s="9"/>
      <c r="DW149" s="9"/>
      <c r="DX149" s="9"/>
      <c r="DY149" s="9"/>
      <c r="DZ149" s="9"/>
      <c r="EA149" s="9"/>
      <c r="EB149" s="9"/>
      <c r="EC149" s="9"/>
      <c r="ED149" s="9"/>
      <c r="EE149" s="9"/>
      <c r="EF149" s="9"/>
      <c r="EG149" s="9"/>
      <c r="EH149" s="9"/>
      <c r="EI149" s="9"/>
      <c r="EJ149" s="9"/>
      <c r="EK149" s="9"/>
      <c r="EL149" s="9"/>
      <c r="EM149" s="9"/>
      <c r="EN149" s="9"/>
      <c r="EO149" s="9"/>
      <c r="EP149" s="9"/>
      <c r="EQ149" s="9"/>
      <c r="ER149" s="9"/>
      <c r="ES149" s="9"/>
      <c r="ET149" s="9"/>
      <c r="EU149" s="9"/>
      <c r="EV149" s="9"/>
      <c r="EW149" s="9"/>
      <c r="EX149" s="9"/>
    </row>
    <row r="150" spans="1:154" ht="20.25" hidden="1" x14ac:dyDescent="0.2">
      <c r="A150" s="100"/>
      <c r="B150" s="99"/>
      <c r="C150" s="99"/>
      <c r="D150" s="99"/>
      <c r="E150" s="99"/>
      <c r="F150" s="99" t="s">
        <v>90</v>
      </c>
      <c r="G150" s="103" t="s">
        <v>151</v>
      </c>
      <c r="H150" s="143"/>
      <c r="I150" s="143"/>
      <c r="J150" s="143">
        <f t="shared" si="31"/>
        <v>0</v>
      </c>
      <c r="K150" s="140"/>
      <c r="L150" s="143"/>
      <c r="M150" s="144"/>
      <c r="N150" s="143"/>
      <c r="O150" s="145">
        <f t="shared" si="35"/>
        <v>0</v>
      </c>
      <c r="P150" s="145">
        <f t="shared" si="33"/>
        <v>0</v>
      </c>
      <c r="Q150" s="142"/>
      <c r="R150" s="43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9"/>
      <c r="DD150" s="9"/>
      <c r="DE150" s="9"/>
      <c r="DF150" s="9"/>
      <c r="DG150" s="9"/>
      <c r="DH150" s="9"/>
      <c r="DI150" s="9"/>
      <c r="DJ150" s="9"/>
      <c r="DK150" s="9"/>
      <c r="DL150" s="9"/>
      <c r="DM150" s="9"/>
      <c r="DN150" s="9"/>
      <c r="DO150" s="9"/>
      <c r="DP150" s="9"/>
      <c r="DQ150" s="9"/>
      <c r="DR150" s="9"/>
      <c r="DS150" s="9"/>
      <c r="DT150" s="9"/>
      <c r="DU150" s="9"/>
      <c r="DV150" s="9"/>
      <c r="DW150" s="9"/>
      <c r="DX150" s="9"/>
      <c r="DY150" s="9"/>
      <c r="DZ150" s="9"/>
      <c r="EA150" s="9"/>
      <c r="EB150" s="9"/>
      <c r="EC150" s="9"/>
      <c r="ED150" s="9"/>
      <c r="EE150" s="9"/>
      <c r="EF150" s="9"/>
      <c r="EG150" s="9"/>
      <c r="EH150" s="9"/>
      <c r="EI150" s="9"/>
      <c r="EJ150" s="9"/>
      <c r="EK150" s="9"/>
      <c r="EL150" s="9"/>
      <c r="EM150" s="9"/>
      <c r="EN150" s="9"/>
      <c r="EO150" s="9"/>
      <c r="EP150" s="9"/>
      <c r="EQ150" s="9"/>
      <c r="ER150" s="9"/>
      <c r="ES150" s="9"/>
      <c r="ET150" s="9"/>
      <c r="EU150" s="9"/>
      <c r="EV150" s="9"/>
      <c r="EW150" s="9"/>
      <c r="EX150" s="9"/>
    </row>
    <row r="151" spans="1:154" ht="20.25" hidden="1" x14ac:dyDescent="0.2">
      <c r="A151" s="100"/>
      <c r="B151" s="99"/>
      <c r="C151" s="99"/>
      <c r="D151" s="99"/>
      <c r="E151" s="99">
        <v>13</v>
      </c>
      <c r="F151" s="99"/>
      <c r="G151" s="103" t="s">
        <v>309</v>
      </c>
      <c r="H151" s="143"/>
      <c r="I151" s="143"/>
      <c r="J151" s="143">
        <f t="shared" si="31"/>
        <v>0</v>
      </c>
      <c r="K151" s="140"/>
      <c r="L151" s="143"/>
      <c r="M151" s="144"/>
      <c r="N151" s="143"/>
      <c r="O151" s="145">
        <f t="shared" si="35"/>
        <v>0</v>
      </c>
      <c r="P151" s="145">
        <f t="shared" si="33"/>
        <v>0</v>
      </c>
      <c r="Q151" s="142"/>
      <c r="R151" s="43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9"/>
      <c r="DD151" s="9"/>
      <c r="DE151" s="9"/>
      <c r="DF151" s="9"/>
      <c r="DG151" s="9"/>
      <c r="DH151" s="9"/>
      <c r="DI151" s="9"/>
      <c r="DJ151" s="9"/>
      <c r="DK151" s="9"/>
      <c r="DL151" s="9"/>
      <c r="DM151" s="9"/>
      <c r="DN151" s="9"/>
      <c r="DO151" s="9"/>
      <c r="DP151" s="9"/>
      <c r="DQ151" s="9"/>
      <c r="DR151" s="9"/>
      <c r="DS151" s="9"/>
      <c r="DT151" s="9"/>
      <c r="DU151" s="9"/>
      <c r="DV151" s="9"/>
      <c r="DW151" s="9"/>
      <c r="DX151" s="9"/>
      <c r="DY151" s="9"/>
      <c r="DZ151" s="9"/>
      <c r="EA151" s="9"/>
      <c r="EB151" s="9"/>
      <c r="EC151" s="9"/>
      <c r="ED151" s="9"/>
      <c r="EE151" s="9"/>
      <c r="EF151" s="9"/>
      <c r="EG151" s="9"/>
      <c r="EH151" s="9"/>
      <c r="EI151" s="9"/>
      <c r="EJ151" s="9"/>
      <c r="EK151" s="9"/>
      <c r="EL151" s="9"/>
      <c r="EM151" s="9"/>
      <c r="EN151" s="9"/>
      <c r="EO151" s="9"/>
      <c r="EP151" s="9"/>
      <c r="EQ151" s="9"/>
      <c r="ER151" s="9"/>
      <c r="ES151" s="9"/>
      <c r="ET151" s="9"/>
      <c r="EU151" s="9"/>
      <c r="EV151" s="9"/>
      <c r="EW151" s="9"/>
      <c r="EX151" s="9"/>
    </row>
    <row r="152" spans="1:154" ht="20.25" x14ac:dyDescent="0.2">
      <c r="A152" s="88"/>
      <c r="B152" s="89"/>
      <c r="C152" s="89"/>
      <c r="D152" s="89"/>
      <c r="E152" s="89" t="s">
        <v>90</v>
      </c>
      <c r="F152" s="89"/>
      <c r="G152" s="138" t="s">
        <v>314</v>
      </c>
      <c r="H152" s="139">
        <f>H153+H154+H155+H156</f>
        <v>0</v>
      </c>
      <c r="I152" s="139">
        <f>I153+I154+I155+I156</f>
        <v>0</v>
      </c>
      <c r="J152" s="143">
        <f t="shared" si="31"/>
        <v>0</v>
      </c>
      <c r="K152" s="140"/>
      <c r="L152" s="139">
        <f>L153+L154+L155+L156</f>
        <v>0</v>
      </c>
      <c r="M152" s="121">
        <f>M153+M154+M155+M156</f>
        <v>0</v>
      </c>
      <c r="N152" s="139">
        <f>N153+N154+N155+N156</f>
        <v>0</v>
      </c>
      <c r="O152" s="141">
        <f>O153+O154+O155+O156</f>
        <v>0</v>
      </c>
      <c r="P152" s="141">
        <f t="shared" si="33"/>
        <v>0</v>
      </c>
      <c r="Q152" s="142"/>
      <c r="R152" s="43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9"/>
      <c r="DD152" s="9"/>
      <c r="DE152" s="9"/>
      <c r="DF152" s="9"/>
      <c r="DG152" s="9"/>
      <c r="DH152" s="9"/>
      <c r="DI152" s="9"/>
      <c r="DJ152" s="9"/>
      <c r="DK152" s="9"/>
      <c r="DL152" s="9"/>
      <c r="DM152" s="9"/>
      <c r="DN152" s="9"/>
      <c r="DO152" s="9"/>
      <c r="DP152" s="9"/>
      <c r="DQ152" s="9"/>
      <c r="DR152" s="9"/>
      <c r="DS152" s="9"/>
      <c r="DT152" s="9"/>
      <c r="DU152" s="9"/>
      <c r="DV152" s="9"/>
      <c r="DW152" s="9"/>
      <c r="DX152" s="9"/>
      <c r="DY152" s="9"/>
      <c r="DZ152" s="9"/>
      <c r="EA152" s="9"/>
      <c r="EB152" s="9"/>
      <c r="EC152" s="9"/>
      <c r="ED152" s="9"/>
      <c r="EE152" s="9"/>
      <c r="EF152" s="9"/>
      <c r="EG152" s="9"/>
      <c r="EH152" s="9"/>
      <c r="EI152" s="9"/>
      <c r="EJ152" s="9"/>
      <c r="EK152" s="9"/>
      <c r="EL152" s="9"/>
      <c r="EM152" s="9"/>
      <c r="EN152" s="9"/>
      <c r="EO152" s="9"/>
      <c r="EP152" s="9"/>
      <c r="EQ152" s="9"/>
      <c r="ER152" s="9"/>
      <c r="ES152" s="9"/>
      <c r="ET152" s="9"/>
      <c r="EU152" s="9"/>
      <c r="EV152" s="9"/>
      <c r="EW152" s="9"/>
      <c r="EX152" s="9"/>
    </row>
    <row r="153" spans="1:154" ht="20.25" hidden="1" x14ac:dyDescent="0.2">
      <c r="A153" s="100"/>
      <c r="B153" s="99"/>
      <c r="C153" s="99"/>
      <c r="D153" s="99"/>
      <c r="E153" s="99"/>
      <c r="F153" s="99" t="s">
        <v>30</v>
      </c>
      <c r="G153" s="103" t="s">
        <v>290</v>
      </c>
      <c r="H153" s="143"/>
      <c r="I153" s="143"/>
      <c r="J153" s="143">
        <f t="shared" si="31"/>
        <v>0</v>
      </c>
      <c r="K153" s="140"/>
      <c r="L153" s="143"/>
      <c r="M153" s="144"/>
      <c r="N153" s="143"/>
      <c r="O153" s="145">
        <f t="shared" ref="O153:O159" si="36">M153+N153</f>
        <v>0</v>
      </c>
      <c r="P153" s="145">
        <f t="shared" si="33"/>
        <v>0</v>
      </c>
      <c r="Q153" s="142"/>
      <c r="R153" s="43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9"/>
      <c r="DD153" s="9"/>
      <c r="DE153" s="9"/>
      <c r="DF153" s="9"/>
      <c r="DG153" s="9"/>
      <c r="DH153" s="9"/>
      <c r="DI153" s="9"/>
      <c r="DJ153" s="9"/>
      <c r="DK153" s="9"/>
      <c r="DL153" s="9"/>
      <c r="DM153" s="9"/>
      <c r="DN153" s="9"/>
      <c r="DO153" s="9"/>
      <c r="DP153" s="9"/>
      <c r="DQ153" s="9"/>
      <c r="DR153" s="9"/>
      <c r="DS153" s="9"/>
      <c r="DT153" s="9"/>
      <c r="DU153" s="9"/>
      <c r="DV153" s="9"/>
      <c r="DW153" s="9"/>
      <c r="DX153" s="9"/>
      <c r="DY153" s="9"/>
      <c r="DZ153" s="9"/>
      <c r="EA153" s="9"/>
      <c r="EB153" s="9"/>
      <c r="EC153" s="9"/>
      <c r="ED153" s="9"/>
      <c r="EE153" s="9"/>
      <c r="EF153" s="9"/>
      <c r="EG153" s="9"/>
      <c r="EH153" s="9"/>
      <c r="EI153" s="9"/>
      <c r="EJ153" s="9"/>
      <c r="EK153" s="9"/>
      <c r="EL153" s="9"/>
      <c r="EM153" s="9"/>
      <c r="EN153" s="9"/>
      <c r="EO153" s="9"/>
      <c r="EP153" s="9"/>
      <c r="EQ153" s="9"/>
      <c r="ER153" s="9"/>
      <c r="ES153" s="9"/>
      <c r="ET153" s="9"/>
      <c r="EU153" s="9"/>
      <c r="EV153" s="9"/>
      <c r="EW153" s="9"/>
      <c r="EX153" s="9"/>
    </row>
    <row r="154" spans="1:154" ht="20.25" hidden="1" x14ac:dyDescent="0.2">
      <c r="A154" s="100"/>
      <c r="B154" s="99"/>
      <c r="C154" s="99"/>
      <c r="D154" s="99"/>
      <c r="E154" s="99"/>
      <c r="F154" s="99" t="s">
        <v>22</v>
      </c>
      <c r="G154" s="103" t="s">
        <v>310</v>
      </c>
      <c r="H154" s="143"/>
      <c r="I154" s="143"/>
      <c r="J154" s="143">
        <f t="shared" si="31"/>
        <v>0</v>
      </c>
      <c r="K154" s="140"/>
      <c r="L154" s="143"/>
      <c r="M154" s="144"/>
      <c r="N154" s="143"/>
      <c r="O154" s="145">
        <f t="shared" si="36"/>
        <v>0</v>
      </c>
      <c r="P154" s="145">
        <f t="shared" si="33"/>
        <v>0</v>
      </c>
      <c r="Q154" s="142"/>
      <c r="R154" s="43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9"/>
      <c r="DD154" s="9"/>
      <c r="DE154" s="9"/>
      <c r="DF154" s="9"/>
      <c r="DG154" s="9"/>
      <c r="DH154" s="9"/>
      <c r="DI154" s="9"/>
      <c r="DJ154" s="9"/>
      <c r="DK154" s="9"/>
      <c r="DL154" s="9"/>
      <c r="DM154" s="9"/>
      <c r="DN154" s="9"/>
      <c r="DO154" s="9"/>
      <c r="DP154" s="9"/>
      <c r="DQ154" s="9"/>
      <c r="DR154" s="9"/>
      <c r="DS154" s="9"/>
      <c r="DT154" s="9"/>
      <c r="DU154" s="9"/>
      <c r="DV154" s="9"/>
      <c r="DW154" s="9"/>
      <c r="DX154" s="9"/>
      <c r="DY154" s="9"/>
      <c r="DZ154" s="9"/>
      <c r="EA154" s="9"/>
      <c r="EB154" s="9"/>
      <c r="EC154" s="9"/>
      <c r="ED154" s="9"/>
      <c r="EE154" s="9"/>
      <c r="EF154" s="9"/>
      <c r="EG154" s="9"/>
      <c r="EH154" s="9"/>
      <c r="EI154" s="9"/>
      <c r="EJ154" s="9"/>
      <c r="EK154" s="9"/>
      <c r="EL154" s="9"/>
      <c r="EM154" s="9"/>
      <c r="EN154" s="9"/>
      <c r="EO154" s="9"/>
      <c r="EP154" s="9"/>
      <c r="EQ154" s="9"/>
      <c r="ER154" s="9"/>
      <c r="ES154" s="9"/>
      <c r="ET154" s="9"/>
      <c r="EU154" s="9"/>
      <c r="EV154" s="9"/>
      <c r="EW154" s="9"/>
      <c r="EX154" s="9"/>
    </row>
    <row r="155" spans="1:154" ht="40.5" x14ac:dyDescent="0.2">
      <c r="A155" s="100"/>
      <c r="B155" s="99"/>
      <c r="C155" s="99"/>
      <c r="D155" s="99"/>
      <c r="E155" s="99"/>
      <c r="F155" s="99" t="s">
        <v>33</v>
      </c>
      <c r="G155" s="103" t="s">
        <v>289</v>
      </c>
      <c r="H155" s="143"/>
      <c r="I155" s="143"/>
      <c r="J155" s="143">
        <f t="shared" si="31"/>
        <v>0</v>
      </c>
      <c r="K155" s="140"/>
      <c r="L155" s="143"/>
      <c r="M155" s="144"/>
      <c r="N155" s="143"/>
      <c r="O155" s="145">
        <f t="shared" si="36"/>
        <v>0</v>
      </c>
      <c r="P155" s="145">
        <f t="shared" si="33"/>
        <v>0</v>
      </c>
      <c r="Q155" s="142"/>
      <c r="R155" s="43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8"/>
      <c r="AT155" s="8"/>
      <c r="AU155" s="8"/>
      <c r="AV155" s="8"/>
      <c r="AW155" s="8"/>
      <c r="AX155" s="8"/>
      <c r="AY155" s="8"/>
      <c r="AZ155" s="8"/>
      <c r="BA155" s="8"/>
      <c r="BB155" s="8"/>
      <c r="BC155" s="8"/>
      <c r="BD155" s="8"/>
      <c r="BE155" s="8"/>
      <c r="BF155" s="8"/>
      <c r="BG155" s="8"/>
      <c r="BH155" s="8"/>
      <c r="BI155" s="8"/>
      <c r="BJ155" s="8"/>
      <c r="BK155" s="8"/>
      <c r="BL155" s="8"/>
      <c r="BM155" s="8"/>
      <c r="BN155" s="8"/>
      <c r="BO155" s="8"/>
      <c r="BP155" s="8"/>
      <c r="BQ155" s="8"/>
      <c r="BR155" s="8"/>
      <c r="BS155" s="8"/>
      <c r="BT155" s="8"/>
      <c r="BU155" s="8"/>
      <c r="BV155" s="8"/>
      <c r="BW155" s="8"/>
      <c r="BX155" s="8"/>
      <c r="BY155" s="8"/>
      <c r="BZ155" s="8"/>
      <c r="CA155" s="8"/>
      <c r="CB155" s="8"/>
      <c r="CC155" s="8"/>
      <c r="CD155" s="8"/>
      <c r="CE155" s="8"/>
      <c r="CF155" s="8"/>
      <c r="CG155" s="8"/>
      <c r="CH155" s="8"/>
      <c r="CI155" s="8"/>
      <c r="CJ155" s="8"/>
      <c r="CK155" s="8"/>
      <c r="CL155" s="8"/>
      <c r="CM155" s="8"/>
      <c r="CN155" s="8"/>
      <c r="CO155" s="8"/>
      <c r="CP155" s="8"/>
      <c r="CQ155" s="8"/>
      <c r="CR155" s="8"/>
      <c r="CS155" s="8"/>
      <c r="CT155" s="8"/>
      <c r="CU155" s="8"/>
      <c r="CV155" s="8"/>
      <c r="CW155" s="8"/>
      <c r="CX155" s="8"/>
      <c r="CY155" s="8"/>
      <c r="CZ155" s="8"/>
      <c r="DA155" s="8"/>
      <c r="DB155" s="8"/>
      <c r="DC155" s="9"/>
      <c r="DD155" s="9"/>
      <c r="DE155" s="9"/>
      <c r="DF155" s="9"/>
      <c r="DG155" s="9"/>
      <c r="DH155" s="9"/>
      <c r="DI155" s="9"/>
      <c r="DJ155" s="9"/>
      <c r="DK155" s="9"/>
      <c r="DL155" s="9"/>
      <c r="DM155" s="9"/>
      <c r="DN155" s="9"/>
      <c r="DO155" s="9"/>
      <c r="DP155" s="9"/>
      <c r="DQ155" s="9"/>
      <c r="DR155" s="9"/>
      <c r="DS155" s="9"/>
      <c r="DT155" s="9"/>
      <c r="DU155" s="9"/>
      <c r="DV155" s="9"/>
      <c r="DW155" s="9"/>
      <c r="DX155" s="9"/>
      <c r="DY155" s="9"/>
      <c r="DZ155" s="9"/>
      <c r="EA155" s="9"/>
      <c r="EB155" s="9"/>
      <c r="EC155" s="9"/>
      <c r="ED155" s="9"/>
      <c r="EE155" s="9"/>
      <c r="EF155" s="9"/>
      <c r="EG155" s="9"/>
      <c r="EH155" s="9"/>
      <c r="EI155" s="9"/>
      <c r="EJ155" s="9"/>
      <c r="EK155" s="9"/>
      <c r="EL155" s="9"/>
      <c r="EM155" s="9"/>
      <c r="EN155" s="9"/>
      <c r="EO155" s="9"/>
      <c r="EP155" s="9"/>
      <c r="EQ155" s="9"/>
      <c r="ER155" s="9"/>
      <c r="ES155" s="9"/>
      <c r="ET155" s="9"/>
      <c r="EU155" s="9"/>
      <c r="EV155" s="9"/>
      <c r="EW155" s="9"/>
      <c r="EX155" s="9"/>
    </row>
    <row r="156" spans="1:154" ht="20.25" hidden="1" x14ac:dyDescent="0.2">
      <c r="A156" s="100"/>
      <c r="B156" s="99"/>
      <c r="C156" s="99"/>
      <c r="D156" s="99"/>
      <c r="E156" s="99"/>
      <c r="F156" s="99" t="s">
        <v>90</v>
      </c>
      <c r="G156" s="103" t="s">
        <v>311</v>
      </c>
      <c r="H156" s="143"/>
      <c r="I156" s="143"/>
      <c r="J156" s="143">
        <f t="shared" si="31"/>
        <v>0</v>
      </c>
      <c r="K156" s="140"/>
      <c r="L156" s="143"/>
      <c r="M156" s="144"/>
      <c r="N156" s="143"/>
      <c r="O156" s="145">
        <f t="shared" si="36"/>
        <v>0</v>
      </c>
      <c r="P156" s="145">
        <f t="shared" si="33"/>
        <v>0</v>
      </c>
      <c r="Q156" s="142"/>
      <c r="R156" s="43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9"/>
      <c r="DD156" s="9"/>
      <c r="DE156" s="9"/>
      <c r="DF156" s="9"/>
      <c r="DG156" s="9"/>
      <c r="DH156" s="9"/>
      <c r="DI156" s="9"/>
      <c r="DJ156" s="9"/>
      <c r="DK156" s="9"/>
      <c r="DL156" s="9"/>
      <c r="DM156" s="9"/>
      <c r="DN156" s="9"/>
      <c r="DO156" s="9"/>
      <c r="DP156" s="9"/>
      <c r="DQ156" s="9"/>
      <c r="DR156" s="9"/>
      <c r="DS156" s="9"/>
      <c r="DT156" s="9"/>
      <c r="DU156" s="9"/>
      <c r="DV156" s="9"/>
      <c r="DW156" s="9"/>
      <c r="DX156" s="9"/>
      <c r="DY156" s="9"/>
      <c r="DZ156" s="9"/>
      <c r="EA156" s="9"/>
      <c r="EB156" s="9"/>
      <c r="EC156" s="9"/>
      <c r="ED156" s="9"/>
      <c r="EE156" s="9"/>
      <c r="EF156" s="9"/>
      <c r="EG156" s="9"/>
      <c r="EH156" s="9"/>
      <c r="EI156" s="9"/>
      <c r="EJ156" s="9"/>
      <c r="EK156" s="9"/>
      <c r="EL156" s="9"/>
      <c r="EM156" s="9"/>
      <c r="EN156" s="9"/>
      <c r="EO156" s="9"/>
      <c r="EP156" s="9"/>
      <c r="EQ156" s="9"/>
      <c r="ER156" s="9"/>
      <c r="ES156" s="9"/>
      <c r="ET156" s="9"/>
      <c r="EU156" s="9"/>
      <c r="EV156" s="9"/>
      <c r="EW156" s="9"/>
      <c r="EX156" s="9"/>
    </row>
    <row r="157" spans="1:154" ht="20.25" x14ac:dyDescent="0.2">
      <c r="A157" s="88"/>
      <c r="B157" s="89"/>
      <c r="C157" s="89"/>
      <c r="D157" s="89">
        <v>59</v>
      </c>
      <c r="E157" s="89"/>
      <c r="F157" s="89"/>
      <c r="G157" s="138" t="s">
        <v>313</v>
      </c>
      <c r="H157" s="139">
        <f>+H158</f>
        <v>877200</v>
      </c>
      <c r="I157" s="139">
        <f>+I158</f>
        <v>758104</v>
      </c>
      <c r="J157" s="139">
        <f t="shared" ref="J157" si="37">+J158</f>
        <v>119096</v>
      </c>
      <c r="K157" s="140">
        <f>ROUND(I157/H157*100,2)</f>
        <v>86.42</v>
      </c>
      <c r="L157" s="139">
        <f>+L158</f>
        <v>0</v>
      </c>
      <c r="M157" s="139">
        <f>+M158</f>
        <v>0</v>
      </c>
      <c r="N157" s="139">
        <f>+N158</f>
        <v>758104</v>
      </c>
      <c r="O157" s="139">
        <f t="shared" ref="O157" si="38">+O158</f>
        <v>758104</v>
      </c>
      <c r="P157" s="141">
        <f t="shared" si="33"/>
        <v>-758104</v>
      </c>
      <c r="Q157" s="142" t="e">
        <f t="shared" ref="Q157:Q178" si="39">ROUND(O157/L157*100,2)</f>
        <v>#DIV/0!</v>
      </c>
      <c r="R157" s="43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9"/>
      <c r="DD157" s="9"/>
      <c r="DE157" s="9"/>
      <c r="DF157" s="9"/>
      <c r="DG157" s="9"/>
      <c r="DH157" s="9"/>
      <c r="DI157" s="9"/>
      <c r="DJ157" s="9"/>
      <c r="DK157" s="9"/>
      <c r="DL157" s="9"/>
      <c r="DM157" s="9"/>
      <c r="DN157" s="9"/>
      <c r="DO157" s="9"/>
      <c r="DP157" s="9"/>
      <c r="DQ157" s="9"/>
      <c r="DR157" s="9"/>
      <c r="DS157" s="9"/>
      <c r="DT157" s="9"/>
      <c r="DU157" s="9"/>
      <c r="DV157" s="9"/>
      <c r="DW157" s="9"/>
      <c r="DX157" s="9"/>
      <c r="DY157" s="9"/>
      <c r="DZ157" s="9"/>
      <c r="EA157" s="9"/>
      <c r="EB157" s="9"/>
      <c r="EC157" s="9"/>
      <c r="ED157" s="9"/>
      <c r="EE157" s="9"/>
      <c r="EF157" s="9"/>
      <c r="EG157" s="9"/>
      <c r="EH157" s="9"/>
      <c r="EI157" s="9"/>
      <c r="EJ157" s="9"/>
      <c r="EK157" s="9"/>
      <c r="EL157" s="9"/>
      <c r="EM157" s="9"/>
      <c r="EN157" s="9"/>
      <c r="EO157" s="9"/>
      <c r="EP157" s="9"/>
      <c r="EQ157" s="9"/>
      <c r="ER157" s="9"/>
      <c r="ES157" s="9"/>
      <c r="ET157" s="9"/>
      <c r="EU157" s="9"/>
      <c r="EV157" s="9"/>
      <c r="EW157" s="9"/>
      <c r="EX157" s="9"/>
    </row>
    <row r="158" spans="1:154" ht="20.25" x14ac:dyDescent="0.2">
      <c r="A158" s="100"/>
      <c r="B158" s="99"/>
      <c r="C158" s="99"/>
      <c r="D158" s="99"/>
      <c r="E158" s="99">
        <v>25</v>
      </c>
      <c r="F158" s="99"/>
      <c r="G158" s="103" t="s">
        <v>312</v>
      </c>
      <c r="H158" s="143">
        <v>877200</v>
      </c>
      <c r="I158" s="143">
        <f>O158</f>
        <v>758104</v>
      </c>
      <c r="J158" s="143">
        <f t="shared" ref="J158:J176" si="40">H158-I158</f>
        <v>119096</v>
      </c>
      <c r="K158" s="140">
        <f>ROUND(I158/H158*100,2)</f>
        <v>86.42</v>
      </c>
      <c r="L158" s="143"/>
      <c r="M158" s="144"/>
      <c r="N158" s="143">
        <v>758104</v>
      </c>
      <c r="O158" s="145">
        <f t="shared" si="36"/>
        <v>758104</v>
      </c>
      <c r="P158" s="145">
        <f t="shared" si="33"/>
        <v>-758104</v>
      </c>
      <c r="Q158" s="142" t="e">
        <f t="shared" si="39"/>
        <v>#DIV/0!</v>
      </c>
      <c r="R158" s="43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9"/>
      <c r="DD158" s="9"/>
      <c r="DE158" s="9"/>
      <c r="DF158" s="9"/>
      <c r="DG158" s="9"/>
      <c r="DH158" s="9"/>
      <c r="DI158" s="9"/>
      <c r="DJ158" s="9"/>
      <c r="DK158" s="9"/>
      <c r="DL158" s="9"/>
      <c r="DM158" s="9"/>
      <c r="DN158" s="9"/>
      <c r="DO158" s="9"/>
      <c r="DP158" s="9"/>
      <c r="DQ158" s="9"/>
      <c r="DR158" s="9"/>
      <c r="DS158" s="9"/>
      <c r="DT158" s="9"/>
      <c r="DU158" s="9"/>
      <c r="DV158" s="9"/>
      <c r="DW158" s="9"/>
      <c r="DX158" s="9"/>
      <c r="DY158" s="9"/>
      <c r="DZ158" s="9"/>
      <c r="EA158" s="9"/>
      <c r="EB158" s="9"/>
      <c r="EC158" s="9"/>
      <c r="ED158" s="9"/>
      <c r="EE158" s="9"/>
      <c r="EF158" s="9"/>
      <c r="EG158" s="9"/>
      <c r="EH158" s="9"/>
      <c r="EI158" s="9"/>
      <c r="EJ158" s="9"/>
      <c r="EK158" s="9"/>
      <c r="EL158" s="9"/>
      <c r="EM158" s="9"/>
      <c r="EN158" s="9"/>
      <c r="EO158" s="9"/>
      <c r="EP158" s="9"/>
      <c r="EQ158" s="9"/>
      <c r="ER158" s="9"/>
      <c r="ES158" s="9"/>
      <c r="ET158" s="9"/>
      <c r="EU158" s="9"/>
      <c r="EV158" s="9"/>
      <c r="EW158" s="9"/>
      <c r="EX158" s="9"/>
    </row>
    <row r="159" spans="1:154" ht="40.5" x14ac:dyDescent="0.2">
      <c r="A159" s="148" t="s">
        <v>126</v>
      </c>
      <c r="B159" s="149"/>
      <c r="C159" s="149"/>
      <c r="D159" s="150">
        <v>85</v>
      </c>
      <c r="E159" s="149"/>
      <c r="F159" s="149"/>
      <c r="G159" s="151" t="s">
        <v>127</v>
      </c>
      <c r="H159" s="152"/>
      <c r="I159" s="152"/>
      <c r="J159" s="152">
        <f t="shared" si="40"/>
        <v>0</v>
      </c>
      <c r="K159" s="153"/>
      <c r="L159" s="152"/>
      <c r="M159" s="154"/>
      <c r="N159" s="152"/>
      <c r="O159" s="155">
        <f t="shared" si="36"/>
        <v>0</v>
      </c>
      <c r="P159" s="155">
        <f t="shared" si="33"/>
        <v>0</v>
      </c>
      <c r="Q159" s="156"/>
      <c r="R159" s="43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9"/>
      <c r="DD159" s="9"/>
      <c r="DE159" s="9"/>
      <c r="DF159" s="9"/>
      <c r="DG159" s="9"/>
      <c r="DH159" s="9"/>
      <c r="DI159" s="9"/>
      <c r="DJ159" s="9"/>
      <c r="DK159" s="9"/>
      <c r="DL159" s="9"/>
      <c r="DM159" s="9"/>
      <c r="DN159" s="9"/>
      <c r="DO159" s="9"/>
      <c r="DP159" s="9"/>
      <c r="DQ159" s="9"/>
      <c r="DR159" s="9"/>
      <c r="DS159" s="9"/>
      <c r="DT159" s="9"/>
      <c r="DU159" s="9"/>
      <c r="DV159" s="9"/>
      <c r="DW159" s="9"/>
      <c r="DX159" s="9"/>
      <c r="DY159" s="9"/>
      <c r="DZ159" s="9"/>
      <c r="EA159" s="9"/>
      <c r="EB159" s="9"/>
      <c r="EC159" s="9"/>
      <c r="ED159" s="9"/>
      <c r="EE159" s="9"/>
      <c r="EF159" s="9"/>
      <c r="EG159" s="9"/>
      <c r="EH159" s="9"/>
      <c r="EI159" s="9"/>
      <c r="EJ159" s="9"/>
      <c r="EK159" s="9"/>
      <c r="EL159" s="9"/>
      <c r="EM159" s="9"/>
      <c r="EN159" s="9"/>
      <c r="EO159" s="9"/>
      <c r="EP159" s="9"/>
      <c r="EQ159" s="9"/>
      <c r="ER159" s="9"/>
      <c r="ES159" s="9"/>
      <c r="ET159" s="9"/>
      <c r="EU159" s="9"/>
      <c r="EV159" s="9"/>
      <c r="EW159" s="9"/>
      <c r="EX159" s="9"/>
    </row>
    <row r="160" spans="1:154" ht="20.25" x14ac:dyDescent="0.2">
      <c r="A160" s="88" t="s">
        <v>110</v>
      </c>
      <c r="B160" s="89" t="s">
        <v>32</v>
      </c>
      <c r="C160" s="89"/>
      <c r="D160" s="89"/>
      <c r="E160" s="89"/>
      <c r="F160" s="89"/>
      <c r="G160" s="101" t="s">
        <v>128</v>
      </c>
      <c r="H160" s="139">
        <f>H157</f>
        <v>877200</v>
      </c>
      <c r="I160" s="139">
        <f>I157</f>
        <v>758104</v>
      </c>
      <c r="J160" s="143">
        <f t="shared" si="40"/>
        <v>119096</v>
      </c>
      <c r="K160" s="140">
        <f t="shared" ref="K160:K175" si="41">ROUND(I160/H160*100,2)</f>
        <v>86.42</v>
      </c>
      <c r="L160" s="139">
        <f>L157</f>
        <v>0</v>
      </c>
      <c r="M160" s="139">
        <f>M157</f>
        <v>0</v>
      </c>
      <c r="N160" s="139">
        <f>N157</f>
        <v>758104</v>
      </c>
      <c r="O160" s="139">
        <f>O157</f>
        <v>758104</v>
      </c>
      <c r="P160" s="141">
        <f t="shared" si="33"/>
        <v>-758104</v>
      </c>
      <c r="Q160" s="142" t="e">
        <f t="shared" si="39"/>
        <v>#DIV/0!</v>
      </c>
      <c r="R160" s="43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9"/>
      <c r="DD160" s="9"/>
      <c r="DE160" s="9"/>
      <c r="DF160" s="9"/>
      <c r="DG160" s="9"/>
      <c r="DH160" s="9"/>
      <c r="DI160" s="9"/>
      <c r="DJ160" s="9"/>
      <c r="DK160" s="9"/>
      <c r="DL160" s="9"/>
      <c r="DM160" s="9"/>
      <c r="DN160" s="9"/>
      <c r="DO160" s="9"/>
      <c r="DP160" s="9"/>
      <c r="DQ160" s="9"/>
      <c r="DR160" s="9"/>
      <c r="DS160" s="9"/>
      <c r="DT160" s="9"/>
      <c r="DU160" s="9"/>
      <c r="DV160" s="9"/>
      <c r="DW160" s="9"/>
      <c r="DX160" s="9"/>
      <c r="DY160" s="9"/>
      <c r="DZ160" s="9"/>
      <c r="EA160" s="9"/>
      <c r="EB160" s="9"/>
      <c r="EC160" s="9"/>
      <c r="ED160" s="9"/>
      <c r="EE160" s="9"/>
      <c r="EF160" s="9"/>
      <c r="EG160" s="9"/>
      <c r="EH160" s="9"/>
      <c r="EI160" s="9"/>
      <c r="EJ160" s="9"/>
      <c r="EK160" s="9"/>
      <c r="EL160" s="9"/>
      <c r="EM160" s="9"/>
      <c r="EN160" s="9"/>
      <c r="EO160" s="9"/>
      <c r="EP160" s="9"/>
      <c r="EQ160" s="9"/>
      <c r="ER160" s="9"/>
      <c r="ES160" s="9"/>
      <c r="ET160" s="9"/>
      <c r="EU160" s="9"/>
      <c r="EV160" s="9"/>
      <c r="EW160" s="9"/>
      <c r="EX160" s="9"/>
    </row>
    <row r="161" spans="1:154" ht="40.5" x14ac:dyDescent="0.2">
      <c r="A161" s="88"/>
      <c r="B161" s="89" t="s">
        <v>30</v>
      </c>
      <c r="C161" s="89"/>
      <c r="D161" s="89"/>
      <c r="E161" s="89"/>
      <c r="F161" s="89"/>
      <c r="G161" s="101" t="s">
        <v>129</v>
      </c>
      <c r="H161" s="139">
        <f>H162+H163</f>
        <v>0</v>
      </c>
      <c r="I161" s="139">
        <f>I162+I163</f>
        <v>0</v>
      </c>
      <c r="J161" s="143">
        <f t="shared" si="40"/>
        <v>0</v>
      </c>
      <c r="K161" s="140" t="e">
        <f t="shared" si="41"/>
        <v>#DIV/0!</v>
      </c>
      <c r="L161" s="139">
        <f>L162+L163</f>
        <v>0</v>
      </c>
      <c r="M161" s="139">
        <f>M162+M163</f>
        <v>0</v>
      </c>
      <c r="N161" s="139">
        <f>N162+N163</f>
        <v>0</v>
      </c>
      <c r="O161" s="139">
        <f>O162+O163</f>
        <v>0</v>
      </c>
      <c r="P161" s="141">
        <f t="shared" si="33"/>
        <v>0</v>
      </c>
      <c r="Q161" s="142" t="e">
        <f t="shared" si="39"/>
        <v>#DIV/0!</v>
      </c>
      <c r="R161" s="43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8"/>
      <c r="AT161" s="8"/>
      <c r="AU161" s="8"/>
      <c r="AV161" s="8"/>
      <c r="AW161" s="8"/>
      <c r="AX161" s="8"/>
      <c r="AY161" s="8"/>
      <c r="AZ161" s="8"/>
      <c r="BA161" s="8"/>
      <c r="BB161" s="8"/>
      <c r="BC161" s="8"/>
      <c r="BD161" s="8"/>
      <c r="BE161" s="8"/>
      <c r="BF161" s="8"/>
      <c r="BG161" s="8"/>
      <c r="BH161" s="8"/>
      <c r="BI161" s="8"/>
      <c r="BJ161" s="8"/>
      <c r="BK161" s="8"/>
      <c r="BL161" s="8"/>
      <c r="BM161" s="8"/>
      <c r="BN161" s="8"/>
      <c r="BO161" s="8"/>
      <c r="BP161" s="8"/>
      <c r="BQ161" s="8"/>
      <c r="BR161" s="8"/>
      <c r="BS161" s="8"/>
      <c r="BT161" s="8"/>
      <c r="BU161" s="8"/>
      <c r="BV161" s="8"/>
      <c r="BW161" s="8"/>
      <c r="BX161" s="8"/>
      <c r="BY161" s="8"/>
      <c r="BZ161" s="8"/>
      <c r="CA161" s="8"/>
      <c r="CB161" s="8"/>
      <c r="CC161" s="8"/>
      <c r="CD161" s="8"/>
      <c r="CE161" s="8"/>
      <c r="CF161" s="8"/>
      <c r="CG161" s="8"/>
      <c r="CH161" s="8"/>
      <c r="CI161" s="8"/>
      <c r="CJ161" s="8"/>
      <c r="CK161" s="8"/>
      <c r="CL161" s="8"/>
      <c r="CM161" s="8"/>
      <c r="CN161" s="8"/>
      <c r="CO161" s="8"/>
      <c r="CP161" s="8"/>
      <c r="CQ161" s="8"/>
      <c r="CR161" s="8"/>
      <c r="CS161" s="8"/>
      <c r="CT161" s="8"/>
      <c r="CU161" s="8"/>
      <c r="CV161" s="8"/>
      <c r="CW161" s="8"/>
      <c r="CX161" s="8"/>
      <c r="CY161" s="8"/>
      <c r="CZ161" s="8"/>
      <c r="DA161" s="8"/>
      <c r="DB161" s="8"/>
      <c r="DC161" s="9"/>
      <c r="DD161" s="9"/>
      <c r="DE161" s="9"/>
      <c r="DF161" s="9"/>
      <c r="DG161" s="9"/>
      <c r="DH161" s="9"/>
      <c r="DI161" s="9"/>
      <c r="DJ161" s="9"/>
      <c r="DK161" s="9"/>
      <c r="DL161" s="9"/>
      <c r="DM161" s="9"/>
      <c r="DN161" s="9"/>
      <c r="DO161" s="9"/>
      <c r="DP161" s="9"/>
      <c r="DQ161" s="9"/>
      <c r="DR161" s="9"/>
      <c r="DS161" s="9"/>
      <c r="DT161" s="9"/>
      <c r="DU161" s="9"/>
      <c r="DV161" s="9"/>
      <c r="DW161" s="9"/>
      <c r="DX161" s="9"/>
      <c r="DY161" s="9"/>
      <c r="DZ161" s="9"/>
      <c r="EA161" s="9"/>
      <c r="EB161" s="9"/>
      <c r="EC161" s="9"/>
      <c r="ED161" s="9"/>
      <c r="EE161" s="9"/>
      <c r="EF161" s="9"/>
      <c r="EG161" s="9"/>
      <c r="EH161" s="9"/>
      <c r="EI161" s="9"/>
      <c r="EJ161" s="9"/>
      <c r="EK161" s="9"/>
      <c r="EL161" s="9"/>
      <c r="EM161" s="9"/>
      <c r="EN161" s="9"/>
      <c r="EO161" s="9"/>
      <c r="EP161" s="9"/>
      <c r="EQ161" s="9"/>
      <c r="ER161" s="9"/>
      <c r="ES161" s="9"/>
      <c r="ET161" s="9"/>
      <c r="EU161" s="9"/>
      <c r="EV161" s="9"/>
      <c r="EW161" s="9"/>
      <c r="EX161" s="9"/>
    </row>
    <row r="162" spans="1:154" ht="20.25" x14ac:dyDescent="0.2">
      <c r="A162" s="88"/>
      <c r="B162" s="89"/>
      <c r="C162" s="89" t="s">
        <v>32</v>
      </c>
      <c r="D162" s="89"/>
      <c r="E162" s="89"/>
      <c r="F162" s="89"/>
      <c r="G162" s="101" t="s">
        <v>130</v>
      </c>
      <c r="H162" s="139">
        <f>H155</f>
        <v>0</v>
      </c>
      <c r="I162" s="139">
        <f>I155</f>
        <v>0</v>
      </c>
      <c r="J162" s="143">
        <f t="shared" si="40"/>
        <v>0</v>
      </c>
      <c r="K162" s="140" t="e">
        <f t="shared" si="41"/>
        <v>#DIV/0!</v>
      </c>
      <c r="L162" s="139">
        <f>L155</f>
        <v>0</v>
      </c>
      <c r="M162" s="139">
        <f>M155</f>
        <v>0</v>
      </c>
      <c r="N162" s="139">
        <f>N155</f>
        <v>0</v>
      </c>
      <c r="O162" s="139">
        <f>O155</f>
        <v>0</v>
      </c>
      <c r="P162" s="141">
        <f t="shared" si="33"/>
        <v>0</v>
      </c>
      <c r="Q162" s="142" t="e">
        <f t="shared" si="39"/>
        <v>#DIV/0!</v>
      </c>
      <c r="R162" s="43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9"/>
      <c r="DD162" s="9"/>
      <c r="DE162" s="9"/>
      <c r="DF162" s="9"/>
      <c r="DG162" s="9"/>
      <c r="DH162" s="9"/>
      <c r="DI162" s="9"/>
      <c r="DJ162" s="9"/>
      <c r="DK162" s="9"/>
      <c r="DL162" s="9"/>
      <c r="DM162" s="9"/>
      <c r="DN162" s="9"/>
      <c r="DO162" s="9"/>
      <c r="DP162" s="9"/>
      <c r="DQ162" s="9"/>
      <c r="DR162" s="9"/>
      <c r="DS162" s="9"/>
      <c r="DT162" s="9"/>
      <c r="DU162" s="9"/>
      <c r="DV162" s="9"/>
      <c r="DW162" s="9"/>
      <c r="DX162" s="9"/>
      <c r="DY162" s="9"/>
      <c r="DZ162" s="9"/>
      <c r="EA162" s="9"/>
      <c r="EB162" s="9"/>
      <c r="EC162" s="9"/>
      <c r="ED162" s="9"/>
      <c r="EE162" s="9"/>
      <c r="EF162" s="9"/>
      <c r="EG162" s="9"/>
      <c r="EH162" s="9"/>
      <c r="EI162" s="9"/>
      <c r="EJ162" s="9"/>
      <c r="EK162" s="9"/>
      <c r="EL162" s="9"/>
      <c r="EM162" s="9"/>
      <c r="EN162" s="9"/>
      <c r="EO162" s="9"/>
      <c r="EP162" s="9"/>
      <c r="EQ162" s="9"/>
      <c r="ER162" s="9"/>
      <c r="ES162" s="9"/>
      <c r="ET162" s="9"/>
      <c r="EU162" s="9"/>
      <c r="EV162" s="9"/>
      <c r="EW162" s="9"/>
      <c r="EX162" s="9"/>
    </row>
    <row r="163" spans="1:154" ht="20.25" x14ac:dyDescent="0.2">
      <c r="A163" s="88"/>
      <c r="B163" s="89"/>
      <c r="C163" s="89" t="s">
        <v>30</v>
      </c>
      <c r="D163" s="89"/>
      <c r="E163" s="89"/>
      <c r="F163" s="89"/>
      <c r="G163" s="101" t="s">
        <v>131</v>
      </c>
      <c r="H163" s="139">
        <f>H110-H155-H157</f>
        <v>0</v>
      </c>
      <c r="I163" s="139">
        <f>I110-I155-I157</f>
        <v>0</v>
      </c>
      <c r="J163" s="143">
        <f t="shared" si="40"/>
        <v>0</v>
      </c>
      <c r="K163" s="140" t="e">
        <f t="shared" si="41"/>
        <v>#DIV/0!</v>
      </c>
      <c r="L163" s="139">
        <f>L110-L155-L157</f>
        <v>0</v>
      </c>
      <c r="M163" s="139">
        <f>M110-M155-M157</f>
        <v>0</v>
      </c>
      <c r="N163" s="139">
        <f>N110-N155-N157</f>
        <v>0</v>
      </c>
      <c r="O163" s="139">
        <f>O110-O155-O157</f>
        <v>0</v>
      </c>
      <c r="P163" s="141">
        <f t="shared" si="33"/>
        <v>0</v>
      </c>
      <c r="Q163" s="142" t="e">
        <f t="shared" si="39"/>
        <v>#DIV/0!</v>
      </c>
      <c r="R163" s="43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9"/>
      <c r="DD163" s="9"/>
      <c r="DE163" s="9"/>
      <c r="DF163" s="9"/>
      <c r="DG163" s="9"/>
      <c r="DH163" s="9"/>
      <c r="DI163" s="9"/>
      <c r="DJ163" s="9"/>
      <c r="DK163" s="9"/>
      <c r="DL163" s="9"/>
      <c r="DM163" s="9"/>
      <c r="DN163" s="9"/>
      <c r="DO163" s="9"/>
      <c r="DP163" s="9"/>
      <c r="DQ163" s="9"/>
      <c r="DR163" s="9"/>
      <c r="DS163" s="9"/>
      <c r="DT163" s="9"/>
      <c r="DU163" s="9"/>
      <c r="DV163" s="9"/>
      <c r="DW163" s="9"/>
      <c r="DX163" s="9"/>
      <c r="DY163" s="9"/>
      <c r="DZ163" s="9"/>
      <c r="EA163" s="9"/>
      <c r="EB163" s="9"/>
      <c r="EC163" s="9"/>
      <c r="ED163" s="9"/>
      <c r="EE163" s="9"/>
      <c r="EF163" s="9"/>
      <c r="EG163" s="9"/>
      <c r="EH163" s="9"/>
      <c r="EI163" s="9"/>
      <c r="EJ163" s="9"/>
      <c r="EK163" s="9"/>
      <c r="EL163" s="9"/>
      <c r="EM163" s="9"/>
      <c r="EN163" s="9"/>
      <c r="EO163" s="9"/>
      <c r="EP163" s="9"/>
      <c r="EQ163" s="9"/>
      <c r="ER163" s="9"/>
      <c r="ES163" s="9"/>
      <c r="ET163" s="9"/>
      <c r="EU163" s="9"/>
      <c r="EV163" s="9"/>
      <c r="EW163" s="9"/>
      <c r="EX163" s="9"/>
    </row>
    <row r="164" spans="1:154" ht="20.25" x14ac:dyDescent="0.2">
      <c r="A164" s="88" t="s">
        <v>132</v>
      </c>
      <c r="B164" s="89" t="s">
        <v>22</v>
      </c>
      <c r="C164" s="89"/>
      <c r="D164" s="89"/>
      <c r="E164" s="89"/>
      <c r="F164" s="89"/>
      <c r="G164" s="101" t="s">
        <v>133</v>
      </c>
      <c r="H164" s="139">
        <f>+H165+H174</f>
        <v>9408600</v>
      </c>
      <c r="I164" s="139">
        <f>+I165+I174</f>
        <v>9047757.3000000007</v>
      </c>
      <c r="J164" s="143">
        <f t="shared" si="40"/>
        <v>360842.69999999925</v>
      </c>
      <c r="K164" s="140">
        <f t="shared" si="41"/>
        <v>96.16</v>
      </c>
      <c r="L164" s="139">
        <f>+L165+L174</f>
        <v>0</v>
      </c>
      <c r="M164" s="139">
        <f>+M165+M174</f>
        <v>4964524.13</v>
      </c>
      <c r="N164" s="139">
        <f>+N165+N174</f>
        <v>4083233.17</v>
      </c>
      <c r="O164" s="139">
        <f>+O165+O174</f>
        <v>9047757.3000000007</v>
      </c>
      <c r="P164" s="141">
        <f t="shared" si="33"/>
        <v>-9047757.3000000007</v>
      </c>
      <c r="Q164" s="142" t="e">
        <f t="shared" si="39"/>
        <v>#DIV/0!</v>
      </c>
      <c r="R164" s="43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9"/>
      <c r="DD164" s="9"/>
      <c r="DE164" s="9"/>
      <c r="DF164" s="9"/>
      <c r="DG164" s="9"/>
      <c r="DH164" s="9"/>
      <c r="DI164" s="9"/>
      <c r="DJ164" s="9"/>
      <c r="DK164" s="9"/>
      <c r="DL164" s="9"/>
      <c r="DM164" s="9"/>
      <c r="DN164" s="9"/>
      <c r="DO164" s="9"/>
      <c r="DP164" s="9"/>
      <c r="DQ164" s="9"/>
      <c r="DR164" s="9"/>
      <c r="DS164" s="9"/>
      <c r="DT164" s="9"/>
      <c r="DU164" s="9"/>
      <c r="DV164" s="9"/>
      <c r="DW164" s="9"/>
      <c r="DX164" s="9"/>
      <c r="DY164" s="9"/>
      <c r="DZ164" s="9"/>
      <c r="EA164" s="9"/>
      <c r="EB164" s="9"/>
      <c r="EC164" s="9"/>
      <c r="ED164" s="9"/>
      <c r="EE164" s="9"/>
      <c r="EF164" s="9"/>
      <c r="EG164" s="9"/>
      <c r="EH164" s="9"/>
      <c r="EI164" s="9"/>
      <c r="EJ164" s="9"/>
      <c r="EK164" s="9"/>
      <c r="EL164" s="9"/>
      <c r="EM164" s="9"/>
      <c r="EN164" s="9"/>
      <c r="EO164" s="9"/>
      <c r="EP164" s="9"/>
      <c r="EQ164" s="9"/>
      <c r="ER164" s="9"/>
      <c r="ES164" s="9"/>
      <c r="ET164" s="9"/>
      <c r="EU164" s="9"/>
      <c r="EV164" s="9"/>
      <c r="EW164" s="9"/>
      <c r="EX164" s="9"/>
    </row>
    <row r="165" spans="1:154" ht="20.25" x14ac:dyDescent="0.2">
      <c r="A165" s="88"/>
      <c r="B165" s="89"/>
      <c r="C165" s="89"/>
      <c r="D165" s="89" t="s">
        <v>32</v>
      </c>
      <c r="E165" s="89"/>
      <c r="F165" s="89"/>
      <c r="G165" s="101" t="s">
        <v>62</v>
      </c>
      <c r="H165" s="139">
        <f>+H166+H167+H168+H169+H170+H171+H172+H173</f>
        <v>9408600</v>
      </c>
      <c r="I165" s="139">
        <f>+I166+I167+I168+I169+I170+I171+I172+I173</f>
        <v>9047757.3000000007</v>
      </c>
      <c r="J165" s="139">
        <f>+J166+J167+J168+J169+J170+J171+J172+J173</f>
        <v>360842.69999999995</v>
      </c>
      <c r="K165" s="140">
        <f t="shared" si="41"/>
        <v>96.16</v>
      </c>
      <c r="L165" s="139">
        <f>+L166+L167+L168+L169+L170+L171+L172+L173</f>
        <v>0</v>
      </c>
      <c r="M165" s="139">
        <f>+M166+M167+M168+M169+M170+M171+M172+M173</f>
        <v>4964524.13</v>
      </c>
      <c r="N165" s="139">
        <f>+N166+N167+N168+N169+N170+N171+N172+N173</f>
        <v>4083233.17</v>
      </c>
      <c r="O165" s="139">
        <f>+O166+O167+O168+O169+O170+O171+O172+O173</f>
        <v>9047757.3000000007</v>
      </c>
      <c r="P165" s="141">
        <f t="shared" si="33"/>
        <v>-9047757.3000000007</v>
      </c>
      <c r="Q165" s="142" t="e">
        <f t="shared" si="39"/>
        <v>#DIV/0!</v>
      </c>
      <c r="R165" s="43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9"/>
      <c r="DD165" s="9"/>
      <c r="DE165" s="9"/>
      <c r="DF165" s="9"/>
      <c r="DG165" s="9"/>
      <c r="DH165" s="9"/>
      <c r="DI165" s="9"/>
      <c r="DJ165" s="9"/>
      <c r="DK165" s="9"/>
      <c r="DL165" s="9"/>
      <c r="DM165" s="9"/>
      <c r="DN165" s="9"/>
      <c r="DO165" s="9"/>
      <c r="DP165" s="9"/>
      <c r="DQ165" s="9"/>
      <c r="DR165" s="9"/>
      <c r="DS165" s="9"/>
      <c r="DT165" s="9"/>
      <c r="DU165" s="9"/>
      <c r="DV165" s="9"/>
      <c r="DW165" s="9"/>
      <c r="DX165" s="9"/>
      <c r="DY165" s="9"/>
      <c r="DZ165" s="9"/>
      <c r="EA165" s="9"/>
      <c r="EB165" s="9"/>
      <c r="EC165" s="9"/>
      <c r="ED165" s="9"/>
      <c r="EE165" s="9"/>
      <c r="EF165" s="9"/>
      <c r="EG165" s="9"/>
      <c r="EH165" s="9"/>
      <c r="EI165" s="9"/>
      <c r="EJ165" s="9"/>
      <c r="EK165" s="9"/>
      <c r="EL165" s="9"/>
      <c r="EM165" s="9"/>
      <c r="EN165" s="9"/>
      <c r="EO165" s="9"/>
      <c r="EP165" s="9"/>
      <c r="EQ165" s="9"/>
      <c r="ER165" s="9"/>
      <c r="ES165" s="9"/>
      <c r="ET165" s="9"/>
      <c r="EU165" s="9"/>
      <c r="EV165" s="9"/>
      <c r="EW165" s="9"/>
      <c r="EX165" s="9"/>
    </row>
    <row r="166" spans="1:154" ht="20.25" x14ac:dyDescent="0.2">
      <c r="A166" s="88"/>
      <c r="B166" s="89"/>
      <c r="C166" s="89"/>
      <c r="D166" s="89" t="s">
        <v>88</v>
      </c>
      <c r="E166" s="89"/>
      <c r="F166" s="89"/>
      <c r="G166" s="101" t="s">
        <v>134</v>
      </c>
      <c r="H166" s="139">
        <f>+H179+H264+H112</f>
        <v>1094500</v>
      </c>
      <c r="I166" s="139">
        <f>+I179+I264+I112</f>
        <v>1088992</v>
      </c>
      <c r="J166" s="143">
        <f t="shared" si="40"/>
        <v>5508</v>
      </c>
      <c r="K166" s="140">
        <f t="shared" si="41"/>
        <v>99.5</v>
      </c>
      <c r="L166" s="139">
        <f>+L179+L264+L112</f>
        <v>0</v>
      </c>
      <c r="M166" s="139">
        <f>+M179+M264+M112</f>
        <v>735272</v>
      </c>
      <c r="N166" s="139">
        <f>+N179+N264+N112</f>
        <v>353720</v>
      </c>
      <c r="O166" s="139">
        <f>+O179+O264+O112</f>
        <v>1088992</v>
      </c>
      <c r="P166" s="141">
        <f t="shared" si="33"/>
        <v>-1088992</v>
      </c>
      <c r="Q166" s="142" t="e">
        <f t="shared" si="39"/>
        <v>#DIV/0!</v>
      </c>
      <c r="R166" s="43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8"/>
      <c r="AT166" s="8"/>
      <c r="AU166" s="8"/>
      <c r="AV166" s="8"/>
      <c r="AW166" s="8"/>
      <c r="AX166" s="8"/>
      <c r="AY166" s="8"/>
      <c r="AZ166" s="8"/>
      <c r="BA166" s="8"/>
      <c r="BB166" s="8"/>
      <c r="BC166" s="8"/>
      <c r="BD166" s="8"/>
      <c r="BE166" s="8"/>
      <c r="BF166" s="8"/>
      <c r="BG166" s="8"/>
      <c r="BH166" s="8"/>
      <c r="BI166" s="8"/>
      <c r="BJ166" s="8"/>
      <c r="BK166" s="8"/>
      <c r="BL166" s="8"/>
      <c r="BM166" s="8"/>
      <c r="BN166" s="8"/>
      <c r="BO166" s="8"/>
      <c r="BP166" s="8"/>
      <c r="BQ166" s="8"/>
      <c r="BR166" s="8"/>
      <c r="BS166" s="8"/>
      <c r="BT166" s="8"/>
      <c r="BU166" s="8"/>
      <c r="BV166" s="8"/>
      <c r="BW166" s="8"/>
      <c r="BX166" s="8"/>
      <c r="BY166" s="8"/>
      <c r="BZ166" s="8"/>
      <c r="CA166" s="8"/>
      <c r="CB166" s="8"/>
      <c r="CC166" s="8"/>
      <c r="CD166" s="8"/>
      <c r="CE166" s="8"/>
      <c r="CF166" s="8"/>
      <c r="CG166" s="8"/>
      <c r="CH166" s="8"/>
      <c r="CI166" s="8"/>
      <c r="CJ166" s="8"/>
      <c r="CK166" s="8"/>
      <c r="CL166" s="8"/>
      <c r="CM166" s="8"/>
      <c r="CN166" s="8"/>
      <c r="CO166" s="8"/>
      <c r="CP166" s="8"/>
      <c r="CQ166" s="8"/>
      <c r="CR166" s="8"/>
      <c r="CS166" s="8"/>
      <c r="CT166" s="8"/>
      <c r="CU166" s="8"/>
      <c r="CV166" s="8"/>
      <c r="CW166" s="8"/>
      <c r="CX166" s="8"/>
      <c r="CY166" s="8"/>
      <c r="CZ166" s="8"/>
      <c r="DA166" s="8"/>
      <c r="DB166" s="8"/>
      <c r="DC166" s="9"/>
      <c r="DD166" s="9"/>
      <c r="DE166" s="9"/>
      <c r="DF166" s="9"/>
      <c r="DG166" s="9"/>
      <c r="DH166" s="9"/>
      <c r="DI166" s="9"/>
      <c r="DJ166" s="9"/>
      <c r="DK166" s="9"/>
      <c r="DL166" s="9"/>
      <c r="DM166" s="9"/>
      <c r="DN166" s="9"/>
      <c r="DO166" s="9"/>
      <c r="DP166" s="9"/>
      <c r="DQ166" s="9"/>
      <c r="DR166" s="9"/>
      <c r="DS166" s="9"/>
      <c r="DT166" s="9"/>
      <c r="DU166" s="9"/>
      <c r="DV166" s="9"/>
      <c r="DW166" s="9"/>
      <c r="DX166" s="9"/>
      <c r="DY166" s="9"/>
      <c r="DZ166" s="9"/>
      <c r="EA166" s="9"/>
      <c r="EB166" s="9"/>
      <c r="EC166" s="9"/>
      <c r="ED166" s="9"/>
      <c r="EE166" s="9"/>
      <c r="EF166" s="9"/>
      <c r="EG166" s="9"/>
      <c r="EH166" s="9"/>
      <c r="EI166" s="9"/>
      <c r="EJ166" s="9"/>
      <c r="EK166" s="9"/>
      <c r="EL166" s="9"/>
      <c r="EM166" s="9"/>
      <c r="EN166" s="9"/>
      <c r="EO166" s="9"/>
      <c r="EP166" s="9"/>
      <c r="EQ166" s="9"/>
      <c r="ER166" s="9"/>
      <c r="ES166" s="9"/>
      <c r="ET166" s="9"/>
      <c r="EU166" s="9"/>
      <c r="EV166" s="9"/>
      <c r="EW166" s="9"/>
      <c r="EX166" s="9"/>
    </row>
    <row r="167" spans="1:154" ht="20.25" x14ac:dyDescent="0.2">
      <c r="A167" s="88"/>
      <c r="B167" s="89"/>
      <c r="C167" s="89"/>
      <c r="D167" s="89" t="s">
        <v>89</v>
      </c>
      <c r="E167" s="89"/>
      <c r="F167" s="89"/>
      <c r="G167" s="101" t="s">
        <v>135</v>
      </c>
      <c r="H167" s="139">
        <f>+H206+H296+H139</f>
        <v>134900</v>
      </c>
      <c r="I167" s="139">
        <f>+I206+I296+I139</f>
        <v>125302.30000000002</v>
      </c>
      <c r="J167" s="143">
        <f t="shared" si="40"/>
        <v>9597.6999999999825</v>
      </c>
      <c r="K167" s="140">
        <f t="shared" si="41"/>
        <v>92.89</v>
      </c>
      <c r="L167" s="139">
        <f>+L206+L296+L139</f>
        <v>0</v>
      </c>
      <c r="M167" s="139">
        <f>+M206+M296+M139</f>
        <v>79621.13</v>
      </c>
      <c r="N167" s="139">
        <f>+N206+N296+N139</f>
        <v>45681.17</v>
      </c>
      <c r="O167" s="139">
        <f>+O206+O296+O139</f>
        <v>125302.30000000002</v>
      </c>
      <c r="P167" s="141">
        <f t="shared" si="33"/>
        <v>-125302.30000000002</v>
      </c>
      <c r="Q167" s="142" t="e">
        <f t="shared" si="39"/>
        <v>#DIV/0!</v>
      </c>
      <c r="R167" s="43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9"/>
      <c r="DD167" s="9"/>
      <c r="DE167" s="9"/>
      <c r="DF167" s="9"/>
      <c r="DG167" s="9"/>
      <c r="DH167" s="9"/>
      <c r="DI167" s="9"/>
      <c r="DJ167" s="9"/>
      <c r="DK167" s="9"/>
      <c r="DL167" s="9"/>
      <c r="DM167" s="9"/>
      <c r="DN167" s="9"/>
      <c r="DO167" s="9"/>
      <c r="DP167" s="9"/>
      <c r="DQ167" s="9"/>
      <c r="DR167" s="9"/>
      <c r="DS167" s="9"/>
      <c r="DT167" s="9"/>
      <c r="DU167" s="9"/>
      <c r="DV167" s="9"/>
      <c r="DW167" s="9"/>
      <c r="DX167" s="9"/>
      <c r="DY167" s="9"/>
      <c r="DZ167" s="9"/>
      <c r="EA167" s="9"/>
      <c r="EB167" s="9"/>
      <c r="EC167" s="9"/>
      <c r="ED167" s="9"/>
      <c r="EE167" s="9"/>
      <c r="EF167" s="9"/>
      <c r="EG167" s="9"/>
      <c r="EH167" s="9"/>
      <c r="EI167" s="9"/>
      <c r="EJ167" s="9"/>
      <c r="EK167" s="9"/>
      <c r="EL167" s="9"/>
      <c r="EM167" s="9"/>
      <c r="EN167" s="9"/>
      <c r="EO167" s="9"/>
      <c r="EP167" s="9"/>
      <c r="EQ167" s="9"/>
      <c r="ER167" s="9"/>
      <c r="ES167" s="9"/>
      <c r="ET167" s="9"/>
      <c r="EU167" s="9"/>
      <c r="EV167" s="9"/>
      <c r="EW167" s="9"/>
      <c r="EX167" s="9"/>
    </row>
    <row r="168" spans="1:154" ht="20.25" x14ac:dyDescent="0.2">
      <c r="A168" s="88"/>
      <c r="B168" s="89"/>
      <c r="C168" s="89"/>
      <c r="D168" s="89" t="s">
        <v>90</v>
      </c>
      <c r="E168" s="89"/>
      <c r="F168" s="89"/>
      <c r="G168" s="101" t="s">
        <v>136</v>
      </c>
      <c r="H168" s="139">
        <f>+H329</f>
        <v>0</v>
      </c>
      <c r="I168" s="139">
        <f>+I329</f>
        <v>0</v>
      </c>
      <c r="J168" s="143">
        <f t="shared" si="40"/>
        <v>0</v>
      </c>
      <c r="K168" s="140" t="e">
        <f t="shared" si="41"/>
        <v>#DIV/0!</v>
      </c>
      <c r="L168" s="139">
        <f>+L329</f>
        <v>0</v>
      </c>
      <c r="M168" s="139">
        <f>+M329</f>
        <v>0</v>
      </c>
      <c r="N168" s="139">
        <f>+N329</f>
        <v>0</v>
      </c>
      <c r="O168" s="139">
        <f>+O329</f>
        <v>0</v>
      </c>
      <c r="P168" s="141">
        <f t="shared" si="33"/>
        <v>0</v>
      </c>
      <c r="Q168" s="142" t="e">
        <f t="shared" si="39"/>
        <v>#DIV/0!</v>
      </c>
      <c r="R168" s="43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9"/>
      <c r="DD168" s="9"/>
      <c r="DE168" s="9"/>
      <c r="DF168" s="9"/>
      <c r="DG168" s="9"/>
      <c r="DH168" s="9"/>
      <c r="DI168" s="9"/>
      <c r="DJ168" s="9"/>
      <c r="DK168" s="9"/>
      <c r="DL168" s="9"/>
      <c r="DM168" s="9"/>
      <c r="DN168" s="9"/>
      <c r="DO168" s="9"/>
      <c r="DP168" s="9"/>
      <c r="DQ168" s="9"/>
      <c r="DR168" s="9"/>
      <c r="DS168" s="9"/>
      <c r="DT168" s="9"/>
      <c r="DU168" s="9"/>
      <c r="DV168" s="9"/>
      <c r="DW168" s="9"/>
      <c r="DX168" s="9"/>
      <c r="DY168" s="9"/>
      <c r="DZ168" s="9"/>
      <c r="EA168" s="9"/>
      <c r="EB168" s="9"/>
      <c r="EC168" s="9"/>
      <c r="ED168" s="9"/>
      <c r="EE168" s="9"/>
      <c r="EF168" s="9"/>
      <c r="EG168" s="9"/>
      <c r="EH168" s="9"/>
      <c r="EI168" s="9"/>
      <c r="EJ168" s="9"/>
      <c r="EK168" s="9"/>
      <c r="EL168" s="9"/>
      <c r="EM168" s="9"/>
      <c r="EN168" s="9"/>
      <c r="EO168" s="9"/>
      <c r="EP168" s="9"/>
      <c r="EQ168" s="9"/>
      <c r="ER168" s="9"/>
      <c r="ES168" s="9"/>
      <c r="ET168" s="9"/>
      <c r="EU168" s="9"/>
      <c r="EV168" s="9"/>
      <c r="EW168" s="9"/>
      <c r="EX168" s="9"/>
    </row>
    <row r="169" spans="1:154" ht="20.25" x14ac:dyDescent="0.2">
      <c r="A169" s="88"/>
      <c r="B169" s="89"/>
      <c r="C169" s="89"/>
      <c r="D169" s="89" t="s">
        <v>91</v>
      </c>
      <c r="E169" s="89"/>
      <c r="F169" s="89"/>
      <c r="G169" s="101" t="s">
        <v>137</v>
      </c>
      <c r="H169" s="139">
        <f>+H235</f>
        <v>0</v>
      </c>
      <c r="I169" s="139">
        <f>+I235</f>
        <v>0</v>
      </c>
      <c r="J169" s="143">
        <f t="shared" si="40"/>
        <v>0</v>
      </c>
      <c r="K169" s="140" t="e">
        <f t="shared" si="41"/>
        <v>#DIV/0!</v>
      </c>
      <c r="L169" s="139">
        <f>+L235</f>
        <v>0</v>
      </c>
      <c r="M169" s="139">
        <f>+M235</f>
        <v>0</v>
      </c>
      <c r="N169" s="139">
        <f>+N235</f>
        <v>0</v>
      </c>
      <c r="O169" s="139">
        <f>+O235</f>
        <v>0</v>
      </c>
      <c r="P169" s="141">
        <f t="shared" si="33"/>
        <v>0</v>
      </c>
      <c r="Q169" s="142" t="e">
        <f t="shared" si="39"/>
        <v>#DIV/0!</v>
      </c>
      <c r="R169" s="43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9"/>
      <c r="DD169" s="9"/>
      <c r="DE169" s="9"/>
      <c r="DF169" s="9"/>
      <c r="DG169" s="9"/>
      <c r="DH169" s="9"/>
      <c r="DI169" s="9"/>
      <c r="DJ169" s="9"/>
      <c r="DK169" s="9"/>
      <c r="DL169" s="9"/>
      <c r="DM169" s="9"/>
      <c r="DN169" s="9"/>
      <c r="DO169" s="9"/>
      <c r="DP169" s="9"/>
      <c r="DQ169" s="9"/>
      <c r="DR169" s="9"/>
      <c r="DS169" s="9"/>
      <c r="DT169" s="9"/>
      <c r="DU169" s="9"/>
      <c r="DV169" s="9"/>
      <c r="DW169" s="9"/>
      <c r="DX169" s="9"/>
      <c r="DY169" s="9"/>
      <c r="DZ169" s="9"/>
      <c r="EA169" s="9"/>
      <c r="EB169" s="9"/>
      <c r="EC169" s="9"/>
      <c r="ED169" s="9"/>
      <c r="EE169" s="9"/>
      <c r="EF169" s="9"/>
      <c r="EG169" s="9"/>
      <c r="EH169" s="9"/>
      <c r="EI169" s="9"/>
      <c r="EJ169" s="9"/>
      <c r="EK169" s="9"/>
      <c r="EL169" s="9"/>
      <c r="EM169" s="9"/>
      <c r="EN169" s="9"/>
      <c r="EO169" s="9"/>
      <c r="EP169" s="9"/>
      <c r="EQ169" s="9"/>
      <c r="ER169" s="9"/>
      <c r="ES169" s="9"/>
      <c r="ET169" s="9"/>
      <c r="EU169" s="9"/>
      <c r="EV169" s="9"/>
      <c r="EW169" s="9"/>
      <c r="EX169" s="9"/>
    </row>
    <row r="170" spans="1:154" ht="40.5" x14ac:dyDescent="0.2">
      <c r="A170" s="88"/>
      <c r="B170" s="89"/>
      <c r="C170" s="89"/>
      <c r="D170" s="89">
        <v>51</v>
      </c>
      <c r="E170" s="89"/>
      <c r="F170" s="89"/>
      <c r="G170" s="101" t="s">
        <v>138</v>
      </c>
      <c r="H170" s="139">
        <f>+H237+H332</f>
        <v>1213000</v>
      </c>
      <c r="I170" s="139">
        <f>+I237+I332</f>
        <v>1149897</v>
      </c>
      <c r="J170" s="143">
        <f t="shared" si="40"/>
        <v>63103</v>
      </c>
      <c r="K170" s="140">
        <f t="shared" si="41"/>
        <v>94.8</v>
      </c>
      <c r="L170" s="139">
        <f>+L237+L332</f>
        <v>0</v>
      </c>
      <c r="M170" s="139">
        <f>+M237+M332</f>
        <v>772605</v>
      </c>
      <c r="N170" s="139">
        <f>+N237+N332</f>
        <v>377292</v>
      </c>
      <c r="O170" s="139">
        <f>+O237+O332</f>
        <v>1149897</v>
      </c>
      <c r="P170" s="141">
        <f t="shared" si="33"/>
        <v>-1149897</v>
      </c>
      <c r="Q170" s="142" t="e">
        <f t="shared" si="39"/>
        <v>#DIV/0!</v>
      </c>
      <c r="R170" s="43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8"/>
      <c r="AT170" s="8"/>
      <c r="AU170" s="8"/>
      <c r="AV170" s="8"/>
      <c r="AW170" s="8"/>
      <c r="AX170" s="8"/>
      <c r="AY170" s="8"/>
      <c r="AZ170" s="8"/>
      <c r="BA170" s="8"/>
      <c r="BB170" s="8"/>
      <c r="BC170" s="8"/>
      <c r="BD170" s="8"/>
      <c r="BE170" s="8"/>
      <c r="BF170" s="8"/>
      <c r="BG170" s="8"/>
      <c r="BH170" s="8"/>
      <c r="BI170" s="8"/>
      <c r="BJ170" s="8"/>
      <c r="BK170" s="8"/>
      <c r="BL170" s="8"/>
      <c r="BM170" s="8"/>
      <c r="BN170" s="8"/>
      <c r="BO170" s="8"/>
      <c r="BP170" s="8"/>
      <c r="BQ170" s="8"/>
      <c r="BR170" s="8"/>
      <c r="BS170" s="8"/>
      <c r="BT170" s="8"/>
      <c r="BU170" s="8"/>
      <c r="BV170" s="8"/>
      <c r="BW170" s="8"/>
      <c r="BX170" s="8"/>
      <c r="BY170" s="8"/>
      <c r="BZ170" s="8"/>
      <c r="CA170" s="8"/>
      <c r="CB170" s="8"/>
      <c r="CC170" s="8"/>
      <c r="CD170" s="8"/>
      <c r="CE170" s="8"/>
      <c r="CF170" s="8"/>
      <c r="CG170" s="8"/>
      <c r="CH170" s="8"/>
      <c r="CI170" s="8"/>
      <c r="CJ170" s="8"/>
      <c r="CK170" s="8"/>
      <c r="CL170" s="8"/>
      <c r="CM170" s="8"/>
      <c r="CN170" s="8"/>
      <c r="CO170" s="8"/>
      <c r="CP170" s="8"/>
      <c r="CQ170" s="8"/>
      <c r="CR170" s="8"/>
      <c r="CS170" s="8"/>
      <c r="CT170" s="8"/>
      <c r="CU170" s="8"/>
      <c r="CV170" s="8"/>
      <c r="CW170" s="8"/>
      <c r="CX170" s="8"/>
      <c r="CY170" s="8"/>
      <c r="CZ170" s="8"/>
      <c r="DA170" s="8"/>
      <c r="DB170" s="8"/>
      <c r="DC170" s="9"/>
      <c r="DD170" s="9"/>
      <c r="DE170" s="9"/>
      <c r="DF170" s="9"/>
      <c r="DG170" s="9"/>
      <c r="DH170" s="9"/>
      <c r="DI170" s="9"/>
      <c r="DJ170" s="9"/>
      <c r="DK170" s="9"/>
      <c r="DL170" s="9"/>
      <c r="DM170" s="9"/>
      <c r="DN170" s="9"/>
      <c r="DO170" s="9"/>
      <c r="DP170" s="9"/>
      <c r="DQ170" s="9"/>
      <c r="DR170" s="9"/>
      <c r="DS170" s="9"/>
      <c r="DT170" s="9"/>
      <c r="DU170" s="9"/>
      <c r="DV170" s="9"/>
      <c r="DW170" s="9"/>
      <c r="DX170" s="9"/>
      <c r="DY170" s="9"/>
      <c r="DZ170" s="9"/>
      <c r="EA170" s="9"/>
      <c r="EB170" s="9"/>
      <c r="EC170" s="9"/>
      <c r="ED170" s="9"/>
      <c r="EE170" s="9"/>
      <c r="EF170" s="9"/>
      <c r="EG170" s="9"/>
      <c r="EH170" s="9"/>
      <c r="EI170" s="9"/>
      <c r="EJ170" s="9"/>
      <c r="EK170" s="9"/>
      <c r="EL170" s="9"/>
      <c r="EM170" s="9"/>
      <c r="EN170" s="9"/>
      <c r="EO170" s="9"/>
      <c r="EP170" s="9"/>
      <c r="EQ170" s="9"/>
      <c r="ER170" s="9"/>
      <c r="ES170" s="9"/>
      <c r="ET170" s="9"/>
      <c r="EU170" s="9"/>
      <c r="EV170" s="9"/>
      <c r="EW170" s="9"/>
      <c r="EX170" s="9"/>
    </row>
    <row r="171" spans="1:154" ht="60.75" x14ac:dyDescent="0.2">
      <c r="A171" s="88"/>
      <c r="B171" s="89"/>
      <c r="C171" s="89"/>
      <c r="D171" s="89">
        <v>56</v>
      </c>
      <c r="E171" s="89"/>
      <c r="F171" s="89"/>
      <c r="G171" s="101" t="s">
        <v>139</v>
      </c>
      <c r="H171" s="139">
        <f>H240+H404</f>
        <v>447000</v>
      </c>
      <c r="I171" s="139">
        <f>I240+I404</f>
        <v>398001</v>
      </c>
      <c r="J171" s="143">
        <f t="shared" si="40"/>
        <v>48999</v>
      </c>
      <c r="K171" s="140">
        <f t="shared" si="41"/>
        <v>89.04</v>
      </c>
      <c r="L171" s="139">
        <f>L240+L404</f>
        <v>0</v>
      </c>
      <c r="M171" s="139">
        <f>M240+M404</f>
        <v>273167</v>
      </c>
      <c r="N171" s="139">
        <f>N240+N404</f>
        <v>124834</v>
      </c>
      <c r="O171" s="139">
        <f>O240+O404</f>
        <v>398001</v>
      </c>
      <c r="P171" s="141">
        <f t="shared" si="33"/>
        <v>-398001</v>
      </c>
      <c r="Q171" s="142" t="e">
        <f t="shared" si="39"/>
        <v>#DIV/0!</v>
      </c>
      <c r="R171" s="43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8"/>
      <c r="AT171" s="8"/>
      <c r="AU171" s="8"/>
      <c r="AV171" s="8"/>
      <c r="AW171" s="8"/>
      <c r="AX171" s="8"/>
      <c r="AY171" s="8"/>
      <c r="AZ171" s="8"/>
      <c r="BA171" s="8"/>
      <c r="BB171" s="8"/>
      <c r="BC171" s="8"/>
      <c r="BD171" s="8"/>
      <c r="BE171" s="8"/>
      <c r="BF171" s="8"/>
      <c r="BG171" s="8"/>
      <c r="BH171" s="8"/>
      <c r="BI171" s="8"/>
      <c r="BJ171" s="8"/>
      <c r="BK171" s="8"/>
      <c r="BL171" s="8"/>
      <c r="BM171" s="8"/>
      <c r="BN171" s="8"/>
      <c r="BO171" s="8"/>
      <c r="BP171" s="8"/>
      <c r="BQ171" s="8"/>
      <c r="BR171" s="8"/>
      <c r="BS171" s="8"/>
      <c r="BT171" s="8"/>
      <c r="BU171" s="8"/>
      <c r="BV171" s="8"/>
      <c r="BW171" s="8"/>
      <c r="BX171" s="8"/>
      <c r="BY171" s="8"/>
      <c r="BZ171" s="8"/>
      <c r="CA171" s="8"/>
      <c r="CB171" s="8"/>
      <c r="CC171" s="8"/>
      <c r="CD171" s="8"/>
      <c r="CE171" s="8"/>
      <c r="CF171" s="8"/>
      <c r="CG171" s="8"/>
      <c r="CH171" s="8"/>
      <c r="CI171" s="8"/>
      <c r="CJ171" s="8"/>
      <c r="CK171" s="8"/>
      <c r="CL171" s="8"/>
      <c r="CM171" s="8"/>
      <c r="CN171" s="8"/>
      <c r="CO171" s="8"/>
      <c r="CP171" s="8"/>
      <c r="CQ171" s="8"/>
      <c r="CR171" s="8"/>
      <c r="CS171" s="8"/>
      <c r="CT171" s="8"/>
      <c r="CU171" s="8"/>
      <c r="CV171" s="8"/>
      <c r="CW171" s="8"/>
      <c r="CX171" s="8"/>
      <c r="CY171" s="8"/>
      <c r="CZ171" s="8"/>
      <c r="DA171" s="8"/>
      <c r="DB171" s="8"/>
      <c r="DC171" s="9"/>
      <c r="DD171" s="9"/>
      <c r="DE171" s="9"/>
      <c r="DF171" s="9"/>
      <c r="DG171" s="9"/>
      <c r="DH171" s="9"/>
      <c r="DI171" s="9"/>
      <c r="DJ171" s="9"/>
      <c r="DK171" s="9"/>
      <c r="DL171" s="9"/>
      <c r="DM171" s="9"/>
      <c r="DN171" s="9"/>
      <c r="DO171" s="9"/>
      <c r="DP171" s="9"/>
      <c r="DQ171" s="9"/>
      <c r="DR171" s="9"/>
      <c r="DS171" s="9"/>
      <c r="DT171" s="9"/>
      <c r="DU171" s="9"/>
      <c r="DV171" s="9"/>
      <c r="DW171" s="9"/>
      <c r="DX171" s="9"/>
      <c r="DY171" s="9"/>
      <c r="DZ171" s="9"/>
      <c r="EA171" s="9"/>
      <c r="EB171" s="9"/>
      <c r="EC171" s="9"/>
      <c r="ED171" s="9"/>
      <c r="EE171" s="9"/>
      <c r="EF171" s="9"/>
      <c r="EG171" s="9"/>
      <c r="EH171" s="9"/>
      <c r="EI171" s="9"/>
      <c r="EJ171" s="9"/>
      <c r="EK171" s="9"/>
      <c r="EL171" s="9"/>
      <c r="EM171" s="9"/>
      <c r="EN171" s="9"/>
      <c r="EO171" s="9"/>
      <c r="EP171" s="9"/>
      <c r="EQ171" s="9"/>
      <c r="ER171" s="9"/>
      <c r="ES171" s="9"/>
      <c r="ET171" s="9"/>
      <c r="EU171" s="9"/>
      <c r="EV171" s="9"/>
      <c r="EW171" s="9"/>
      <c r="EX171" s="9"/>
    </row>
    <row r="172" spans="1:154" ht="20.25" x14ac:dyDescent="0.2">
      <c r="A172" s="88"/>
      <c r="B172" s="89"/>
      <c r="C172" s="89"/>
      <c r="D172" s="89">
        <v>57</v>
      </c>
      <c r="E172" s="89"/>
      <c r="F172" s="89"/>
      <c r="G172" s="101" t="s">
        <v>140</v>
      </c>
      <c r="H172" s="139">
        <f>+H244+H337</f>
        <v>5642000</v>
      </c>
      <c r="I172" s="139">
        <f>+I244+I337</f>
        <v>5527461</v>
      </c>
      <c r="J172" s="143">
        <f t="shared" si="40"/>
        <v>114539</v>
      </c>
      <c r="K172" s="140">
        <f t="shared" si="41"/>
        <v>97.97</v>
      </c>
      <c r="L172" s="139">
        <f>+L244+L337</f>
        <v>0</v>
      </c>
      <c r="M172" s="139">
        <f>+M244+M337</f>
        <v>3103859</v>
      </c>
      <c r="N172" s="139">
        <f>+N244+N337</f>
        <v>2423602</v>
      </c>
      <c r="O172" s="139">
        <f>+O244+O337</f>
        <v>5527461</v>
      </c>
      <c r="P172" s="141">
        <f t="shared" si="33"/>
        <v>-5527461</v>
      </c>
      <c r="Q172" s="142" t="e">
        <f t="shared" si="39"/>
        <v>#DIV/0!</v>
      </c>
      <c r="R172" s="43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8"/>
      <c r="AT172" s="8"/>
      <c r="AU172" s="8"/>
      <c r="AV172" s="8"/>
      <c r="AW172" s="8"/>
      <c r="AX172" s="8"/>
      <c r="AY172" s="8"/>
      <c r="AZ172" s="8"/>
      <c r="BA172" s="8"/>
      <c r="BB172" s="8"/>
      <c r="BC172" s="8"/>
      <c r="BD172" s="8"/>
      <c r="BE172" s="8"/>
      <c r="BF172" s="8"/>
      <c r="BG172" s="8"/>
      <c r="BH172" s="8"/>
      <c r="BI172" s="8"/>
      <c r="BJ172" s="8"/>
      <c r="BK172" s="8"/>
      <c r="BL172" s="8"/>
      <c r="BM172" s="8"/>
      <c r="BN172" s="8"/>
      <c r="BO172" s="8"/>
      <c r="BP172" s="8"/>
      <c r="BQ172" s="8"/>
      <c r="BR172" s="8"/>
      <c r="BS172" s="8"/>
      <c r="BT172" s="8"/>
      <c r="BU172" s="8"/>
      <c r="BV172" s="8"/>
      <c r="BW172" s="8"/>
      <c r="BX172" s="8"/>
      <c r="BY172" s="8"/>
      <c r="BZ172" s="8"/>
      <c r="CA172" s="8"/>
      <c r="CB172" s="8"/>
      <c r="CC172" s="8"/>
      <c r="CD172" s="8"/>
      <c r="CE172" s="8"/>
      <c r="CF172" s="8"/>
      <c r="CG172" s="8"/>
      <c r="CH172" s="8"/>
      <c r="CI172" s="8"/>
      <c r="CJ172" s="8"/>
      <c r="CK172" s="8"/>
      <c r="CL172" s="8"/>
      <c r="CM172" s="8"/>
      <c r="CN172" s="8"/>
      <c r="CO172" s="8"/>
      <c r="CP172" s="8"/>
      <c r="CQ172" s="8"/>
      <c r="CR172" s="8"/>
      <c r="CS172" s="8"/>
      <c r="CT172" s="8"/>
      <c r="CU172" s="8"/>
      <c r="CV172" s="8"/>
      <c r="CW172" s="8"/>
      <c r="CX172" s="8"/>
      <c r="CY172" s="8"/>
      <c r="CZ172" s="8"/>
      <c r="DA172" s="8"/>
      <c r="DB172" s="8"/>
      <c r="DC172" s="9"/>
      <c r="DD172" s="9"/>
      <c r="DE172" s="9"/>
      <c r="DF172" s="9"/>
      <c r="DG172" s="9"/>
      <c r="DH172" s="9"/>
      <c r="DI172" s="9"/>
      <c r="DJ172" s="9"/>
      <c r="DK172" s="9"/>
      <c r="DL172" s="9"/>
      <c r="DM172" s="9"/>
      <c r="DN172" s="9"/>
      <c r="DO172" s="9"/>
      <c r="DP172" s="9"/>
      <c r="DQ172" s="9"/>
      <c r="DR172" s="9"/>
      <c r="DS172" s="9"/>
      <c r="DT172" s="9"/>
      <c r="DU172" s="9"/>
      <c r="DV172" s="9"/>
      <c r="DW172" s="9"/>
      <c r="DX172" s="9"/>
      <c r="DY172" s="9"/>
      <c r="DZ172" s="9"/>
      <c r="EA172" s="9"/>
      <c r="EB172" s="9"/>
      <c r="EC172" s="9"/>
      <c r="ED172" s="9"/>
      <c r="EE172" s="9"/>
      <c r="EF172" s="9"/>
      <c r="EG172" s="9"/>
      <c r="EH172" s="9"/>
      <c r="EI172" s="9"/>
      <c r="EJ172" s="9"/>
      <c r="EK172" s="9"/>
      <c r="EL172" s="9"/>
      <c r="EM172" s="9"/>
      <c r="EN172" s="9"/>
      <c r="EO172" s="9"/>
      <c r="EP172" s="9"/>
      <c r="EQ172" s="9"/>
      <c r="ER172" s="9"/>
      <c r="ES172" s="9"/>
      <c r="ET172" s="9"/>
      <c r="EU172" s="9"/>
      <c r="EV172" s="9"/>
      <c r="EW172" s="9"/>
      <c r="EX172" s="9"/>
    </row>
    <row r="173" spans="1:154" ht="20.25" x14ac:dyDescent="0.2">
      <c r="A173" s="88"/>
      <c r="B173" s="89"/>
      <c r="C173" s="89"/>
      <c r="D173" s="89">
        <v>59</v>
      </c>
      <c r="E173" s="89"/>
      <c r="F173" s="89"/>
      <c r="G173" s="101" t="s">
        <v>80</v>
      </c>
      <c r="H173" s="139">
        <f>+H362+H157</f>
        <v>877200</v>
      </c>
      <c r="I173" s="139">
        <f>+I362+I157</f>
        <v>758104</v>
      </c>
      <c r="J173" s="143">
        <f t="shared" si="40"/>
        <v>119096</v>
      </c>
      <c r="K173" s="140">
        <f t="shared" si="41"/>
        <v>86.42</v>
      </c>
      <c r="L173" s="139">
        <f>+L362+L157</f>
        <v>0</v>
      </c>
      <c r="M173" s="139">
        <f>+M362+M157</f>
        <v>0</v>
      </c>
      <c r="N173" s="139">
        <f>+N362+N157</f>
        <v>758104</v>
      </c>
      <c r="O173" s="139">
        <f>+O362+O157</f>
        <v>758104</v>
      </c>
      <c r="P173" s="141">
        <f t="shared" si="33"/>
        <v>-758104</v>
      </c>
      <c r="Q173" s="142" t="e">
        <f t="shared" si="39"/>
        <v>#DIV/0!</v>
      </c>
      <c r="R173" s="43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9"/>
      <c r="DD173" s="9"/>
      <c r="DE173" s="9"/>
      <c r="DF173" s="9"/>
      <c r="DG173" s="9"/>
      <c r="DH173" s="9"/>
      <c r="DI173" s="9"/>
      <c r="DJ173" s="9"/>
      <c r="DK173" s="9"/>
      <c r="DL173" s="9"/>
      <c r="DM173" s="9"/>
      <c r="DN173" s="9"/>
      <c r="DO173" s="9"/>
      <c r="DP173" s="9"/>
      <c r="DQ173" s="9"/>
      <c r="DR173" s="9"/>
      <c r="DS173" s="9"/>
      <c r="DT173" s="9"/>
      <c r="DU173" s="9"/>
      <c r="DV173" s="9"/>
      <c r="DW173" s="9"/>
      <c r="DX173" s="9"/>
      <c r="DY173" s="9"/>
      <c r="DZ173" s="9"/>
      <c r="EA173" s="9"/>
      <c r="EB173" s="9"/>
      <c r="EC173" s="9"/>
      <c r="ED173" s="9"/>
      <c r="EE173" s="9"/>
      <c r="EF173" s="9"/>
      <c r="EG173" s="9"/>
      <c r="EH173" s="9"/>
      <c r="EI173" s="9"/>
      <c r="EJ173" s="9"/>
      <c r="EK173" s="9"/>
      <c r="EL173" s="9"/>
      <c r="EM173" s="9"/>
      <c r="EN173" s="9"/>
      <c r="EO173" s="9"/>
      <c r="EP173" s="9"/>
      <c r="EQ173" s="9"/>
      <c r="ER173" s="9"/>
      <c r="ES173" s="9"/>
      <c r="ET173" s="9"/>
      <c r="EU173" s="9"/>
      <c r="EV173" s="9"/>
      <c r="EW173" s="9"/>
      <c r="EX173" s="9"/>
    </row>
    <row r="174" spans="1:154" ht="20.25" x14ac:dyDescent="0.2">
      <c r="A174" s="88"/>
      <c r="B174" s="89"/>
      <c r="C174" s="89"/>
      <c r="D174" s="89" t="s">
        <v>105</v>
      </c>
      <c r="E174" s="89"/>
      <c r="F174" s="89"/>
      <c r="G174" s="101" t="s">
        <v>83</v>
      </c>
      <c r="H174" s="139">
        <f>+H175</f>
        <v>0</v>
      </c>
      <c r="I174" s="139">
        <f>+I175</f>
        <v>0</v>
      </c>
      <c r="J174" s="143">
        <f t="shared" si="40"/>
        <v>0</v>
      </c>
      <c r="K174" s="140" t="e">
        <f t="shared" si="41"/>
        <v>#DIV/0!</v>
      </c>
      <c r="L174" s="139">
        <f>+L175</f>
        <v>0</v>
      </c>
      <c r="M174" s="139">
        <f>+M175</f>
        <v>0</v>
      </c>
      <c r="N174" s="139">
        <f>+N175</f>
        <v>0</v>
      </c>
      <c r="O174" s="139">
        <f>+O175</f>
        <v>0</v>
      </c>
      <c r="P174" s="141">
        <f t="shared" si="33"/>
        <v>0</v>
      </c>
      <c r="Q174" s="142" t="e">
        <f t="shared" si="39"/>
        <v>#DIV/0!</v>
      </c>
      <c r="R174" s="43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9"/>
      <c r="DD174" s="9"/>
      <c r="DE174" s="9"/>
      <c r="DF174" s="9"/>
      <c r="DG174" s="9"/>
      <c r="DH174" s="9"/>
      <c r="DI174" s="9"/>
      <c r="DJ174" s="9"/>
      <c r="DK174" s="9"/>
      <c r="DL174" s="9"/>
      <c r="DM174" s="9"/>
      <c r="DN174" s="9"/>
      <c r="DO174" s="9"/>
      <c r="DP174" s="9"/>
      <c r="DQ174" s="9"/>
      <c r="DR174" s="9"/>
      <c r="DS174" s="9"/>
      <c r="DT174" s="9"/>
      <c r="DU174" s="9"/>
      <c r="DV174" s="9"/>
      <c r="DW174" s="9"/>
      <c r="DX174" s="9"/>
      <c r="DY174" s="9"/>
      <c r="DZ174" s="9"/>
      <c r="EA174" s="9"/>
      <c r="EB174" s="9"/>
      <c r="EC174" s="9"/>
      <c r="ED174" s="9"/>
      <c r="EE174" s="9"/>
      <c r="EF174" s="9"/>
      <c r="EG174" s="9"/>
      <c r="EH174" s="9"/>
      <c r="EI174" s="9"/>
      <c r="EJ174" s="9"/>
      <c r="EK174" s="9"/>
      <c r="EL174" s="9"/>
      <c r="EM174" s="9"/>
      <c r="EN174" s="9"/>
      <c r="EO174" s="9"/>
      <c r="EP174" s="9"/>
      <c r="EQ174" s="9"/>
      <c r="ER174" s="9"/>
      <c r="ES174" s="9"/>
      <c r="ET174" s="9"/>
      <c r="EU174" s="9"/>
      <c r="EV174" s="9"/>
      <c r="EW174" s="9"/>
      <c r="EX174" s="9"/>
    </row>
    <row r="175" spans="1:154" ht="20.25" x14ac:dyDescent="0.2">
      <c r="A175" s="88"/>
      <c r="B175" s="89"/>
      <c r="C175" s="89"/>
      <c r="D175" s="89">
        <v>71</v>
      </c>
      <c r="E175" s="89"/>
      <c r="F175" s="89"/>
      <c r="G175" s="101" t="s">
        <v>141</v>
      </c>
      <c r="H175" s="139">
        <f>+H249+H366</f>
        <v>0</v>
      </c>
      <c r="I175" s="139">
        <f>+I249+I366</f>
        <v>0</v>
      </c>
      <c r="J175" s="143">
        <f t="shared" si="40"/>
        <v>0</v>
      </c>
      <c r="K175" s="140" t="e">
        <f t="shared" si="41"/>
        <v>#DIV/0!</v>
      </c>
      <c r="L175" s="139">
        <f>+L249+L366</f>
        <v>0</v>
      </c>
      <c r="M175" s="139">
        <f>+M249+M366</f>
        <v>0</v>
      </c>
      <c r="N175" s="139">
        <f>+N249+N366</f>
        <v>0</v>
      </c>
      <c r="O175" s="139">
        <f>+O249+O366</f>
        <v>0</v>
      </c>
      <c r="P175" s="141">
        <f t="shared" si="33"/>
        <v>0</v>
      </c>
      <c r="Q175" s="142" t="e">
        <f t="shared" si="39"/>
        <v>#DIV/0!</v>
      </c>
      <c r="R175" s="43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8"/>
      <c r="AT175" s="8"/>
      <c r="AU175" s="8"/>
      <c r="AV175" s="8"/>
      <c r="AW175" s="8"/>
      <c r="AX175" s="8"/>
      <c r="AY175" s="8"/>
      <c r="AZ175" s="8"/>
      <c r="BA175" s="8"/>
      <c r="BB175" s="8"/>
      <c r="BC175" s="8"/>
      <c r="BD175" s="8"/>
      <c r="BE175" s="8"/>
      <c r="BF175" s="8"/>
      <c r="BG175" s="8"/>
      <c r="BH175" s="8"/>
      <c r="BI175" s="8"/>
      <c r="BJ175" s="8"/>
      <c r="BK175" s="8"/>
      <c r="BL175" s="8"/>
      <c r="BM175" s="8"/>
      <c r="BN175" s="8"/>
      <c r="BO175" s="8"/>
      <c r="BP175" s="8"/>
      <c r="BQ175" s="8"/>
      <c r="BR175" s="8"/>
      <c r="BS175" s="8"/>
      <c r="BT175" s="8"/>
      <c r="BU175" s="8"/>
      <c r="BV175" s="8"/>
      <c r="BW175" s="8"/>
      <c r="BX175" s="8"/>
      <c r="BY175" s="8"/>
      <c r="BZ175" s="8"/>
      <c r="CA175" s="8"/>
      <c r="CB175" s="8"/>
      <c r="CC175" s="8"/>
      <c r="CD175" s="8"/>
      <c r="CE175" s="8"/>
      <c r="CF175" s="8"/>
      <c r="CG175" s="8"/>
      <c r="CH175" s="8"/>
      <c r="CI175" s="8"/>
      <c r="CJ175" s="8"/>
      <c r="CK175" s="8"/>
      <c r="CL175" s="8"/>
      <c r="CM175" s="8"/>
      <c r="CN175" s="8"/>
      <c r="CO175" s="8"/>
      <c r="CP175" s="8"/>
      <c r="CQ175" s="8"/>
      <c r="CR175" s="8"/>
      <c r="CS175" s="8"/>
      <c r="CT175" s="8"/>
      <c r="CU175" s="8"/>
      <c r="CV175" s="8"/>
      <c r="CW175" s="8"/>
      <c r="CX175" s="8"/>
      <c r="CY175" s="8"/>
      <c r="CZ175" s="8"/>
      <c r="DA175" s="8"/>
      <c r="DB175" s="8"/>
      <c r="DC175" s="9"/>
      <c r="DD175" s="9"/>
      <c r="DE175" s="9"/>
      <c r="DF175" s="9"/>
      <c r="DG175" s="9"/>
      <c r="DH175" s="9"/>
      <c r="DI175" s="9"/>
      <c r="DJ175" s="9"/>
      <c r="DK175" s="9"/>
      <c r="DL175" s="9"/>
      <c r="DM175" s="9"/>
      <c r="DN175" s="9"/>
      <c r="DO175" s="9"/>
      <c r="DP175" s="9"/>
      <c r="DQ175" s="9"/>
      <c r="DR175" s="9"/>
      <c r="DS175" s="9"/>
      <c r="DT175" s="9"/>
      <c r="DU175" s="9"/>
      <c r="DV175" s="9"/>
      <c r="DW175" s="9"/>
      <c r="DX175" s="9"/>
      <c r="DY175" s="9"/>
      <c r="DZ175" s="9"/>
      <c r="EA175" s="9"/>
      <c r="EB175" s="9"/>
      <c r="EC175" s="9"/>
      <c r="ED175" s="9"/>
      <c r="EE175" s="9"/>
      <c r="EF175" s="9"/>
      <c r="EG175" s="9"/>
      <c r="EH175" s="9"/>
      <c r="EI175" s="9"/>
      <c r="EJ175" s="9"/>
      <c r="EK175" s="9"/>
      <c r="EL175" s="9"/>
      <c r="EM175" s="9"/>
      <c r="EN175" s="9"/>
      <c r="EO175" s="9"/>
      <c r="EP175" s="9"/>
      <c r="EQ175" s="9"/>
      <c r="ER175" s="9"/>
      <c r="ES175" s="9"/>
      <c r="ET175" s="9"/>
      <c r="EU175" s="9"/>
      <c r="EV175" s="9"/>
      <c r="EW175" s="9"/>
      <c r="EX175" s="9"/>
    </row>
    <row r="176" spans="1:154" ht="20.25" hidden="1" x14ac:dyDescent="0.2">
      <c r="A176" s="88"/>
      <c r="B176" s="89"/>
      <c r="C176" s="89"/>
      <c r="D176" s="89">
        <v>79</v>
      </c>
      <c r="E176" s="89"/>
      <c r="F176" s="89"/>
      <c r="G176" s="101" t="s">
        <v>106</v>
      </c>
      <c r="H176" s="139"/>
      <c r="I176" s="139"/>
      <c r="J176" s="143">
        <f t="shared" si="40"/>
        <v>0</v>
      </c>
      <c r="K176" s="140"/>
      <c r="L176" s="139"/>
      <c r="M176" s="139"/>
      <c r="N176" s="139"/>
      <c r="O176" s="139"/>
      <c r="P176" s="141">
        <f t="shared" si="33"/>
        <v>0</v>
      </c>
      <c r="Q176" s="142"/>
      <c r="R176" s="43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8"/>
      <c r="AT176" s="8"/>
      <c r="AU176" s="8"/>
      <c r="AV176" s="8"/>
      <c r="AW176" s="8"/>
      <c r="AX176" s="8"/>
      <c r="AY176" s="8"/>
      <c r="AZ176" s="8"/>
      <c r="BA176" s="8"/>
      <c r="BB176" s="8"/>
      <c r="BC176" s="8"/>
      <c r="BD176" s="8"/>
      <c r="BE176" s="8"/>
      <c r="BF176" s="8"/>
      <c r="BG176" s="8"/>
      <c r="BH176" s="8"/>
      <c r="BI176" s="8"/>
      <c r="BJ176" s="8"/>
      <c r="BK176" s="8"/>
      <c r="BL176" s="8"/>
      <c r="BM176" s="8"/>
      <c r="BN176" s="8"/>
      <c r="BO176" s="8"/>
      <c r="BP176" s="8"/>
      <c r="BQ176" s="8"/>
      <c r="BR176" s="8"/>
      <c r="BS176" s="8"/>
      <c r="BT176" s="8"/>
      <c r="BU176" s="8"/>
      <c r="BV176" s="8"/>
      <c r="BW176" s="8"/>
      <c r="BX176" s="8"/>
      <c r="BY176" s="8"/>
      <c r="BZ176" s="8"/>
      <c r="CA176" s="8"/>
      <c r="CB176" s="8"/>
      <c r="CC176" s="8"/>
      <c r="CD176" s="8"/>
      <c r="CE176" s="8"/>
      <c r="CF176" s="8"/>
      <c r="CG176" s="8"/>
      <c r="CH176" s="8"/>
      <c r="CI176" s="8"/>
      <c r="CJ176" s="8"/>
      <c r="CK176" s="8"/>
      <c r="CL176" s="8"/>
      <c r="CM176" s="8"/>
      <c r="CN176" s="8"/>
      <c r="CO176" s="8"/>
      <c r="CP176" s="8"/>
      <c r="CQ176" s="8"/>
      <c r="CR176" s="8"/>
      <c r="CS176" s="8"/>
      <c r="CT176" s="8"/>
      <c r="CU176" s="8"/>
      <c r="CV176" s="8"/>
      <c r="CW176" s="8"/>
      <c r="CX176" s="8"/>
      <c r="CY176" s="8"/>
      <c r="CZ176" s="8"/>
      <c r="DA176" s="8"/>
      <c r="DB176" s="8"/>
      <c r="DC176" s="9"/>
      <c r="DD176" s="9"/>
      <c r="DE176" s="9"/>
      <c r="DF176" s="9"/>
      <c r="DG176" s="9"/>
      <c r="DH176" s="9"/>
      <c r="DI176" s="9"/>
      <c r="DJ176" s="9"/>
      <c r="DK176" s="9"/>
      <c r="DL176" s="9"/>
      <c r="DM176" s="9"/>
      <c r="DN176" s="9"/>
      <c r="DO176" s="9"/>
      <c r="DP176" s="9"/>
      <c r="DQ176" s="9"/>
      <c r="DR176" s="9"/>
      <c r="DS176" s="9"/>
      <c r="DT176" s="9"/>
      <c r="DU176" s="9"/>
      <c r="DV176" s="9"/>
      <c r="DW176" s="9"/>
      <c r="DX176" s="9"/>
      <c r="DY176" s="9"/>
      <c r="DZ176" s="9"/>
      <c r="EA176" s="9"/>
      <c r="EB176" s="9"/>
      <c r="EC176" s="9"/>
      <c r="ED176" s="9"/>
      <c r="EE176" s="9"/>
      <c r="EF176" s="9"/>
      <c r="EG176" s="9"/>
      <c r="EH176" s="9"/>
      <c r="EI176" s="9"/>
      <c r="EJ176" s="9"/>
      <c r="EK176" s="9"/>
      <c r="EL176" s="9"/>
      <c r="EM176" s="9"/>
      <c r="EN176" s="9"/>
      <c r="EO176" s="9"/>
      <c r="EP176" s="9"/>
      <c r="EQ176" s="9"/>
      <c r="ER176" s="9"/>
      <c r="ES176" s="9"/>
      <c r="ET176" s="9"/>
      <c r="EU176" s="9"/>
      <c r="EV176" s="9"/>
      <c r="EW176" s="9"/>
      <c r="EX176" s="9"/>
    </row>
    <row r="177" spans="1:154" s="18" customFormat="1" ht="20.25" x14ac:dyDescent="0.25">
      <c r="A177" s="214" t="s">
        <v>142</v>
      </c>
      <c r="B177" s="215"/>
      <c r="C177" s="215"/>
      <c r="D177" s="215"/>
      <c r="E177" s="215"/>
      <c r="F177" s="215"/>
      <c r="G177" s="157" t="s">
        <v>143</v>
      </c>
      <c r="H177" s="158">
        <f>H178+H249+H257</f>
        <v>9800</v>
      </c>
      <c r="I177" s="158">
        <f>I178+I249+I257</f>
        <v>7310.93</v>
      </c>
      <c r="J177" s="158">
        <f>J178+J249+J257</f>
        <v>2489.0700000000002</v>
      </c>
      <c r="K177" s="159">
        <f>ROUND(I177/H177*100,2)</f>
        <v>74.599999999999994</v>
      </c>
      <c r="L177" s="158">
        <f>L178+L249+L257</f>
        <v>0</v>
      </c>
      <c r="M177" s="160">
        <f>M178+M249+M257</f>
        <v>469.94</v>
      </c>
      <c r="N177" s="158">
        <f>N178+N249+N257</f>
        <v>6840.99</v>
      </c>
      <c r="O177" s="206">
        <f>O178+O249+O257</f>
        <v>7310.93</v>
      </c>
      <c r="P177" s="161">
        <f t="shared" si="33"/>
        <v>-7310.93</v>
      </c>
      <c r="Q177" s="162" t="e">
        <f t="shared" si="39"/>
        <v>#DIV/0!</v>
      </c>
      <c r="R177" s="43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  <c r="BY177" s="17"/>
      <c r="BZ177" s="17"/>
      <c r="CA177" s="17"/>
      <c r="CB177" s="17"/>
      <c r="CC177" s="17"/>
      <c r="CD177" s="17"/>
      <c r="CE177" s="17"/>
      <c r="CF177" s="17"/>
      <c r="CG177" s="17"/>
      <c r="CH177" s="17"/>
      <c r="CI177" s="17"/>
      <c r="CJ177" s="17"/>
      <c r="CK177" s="17"/>
      <c r="CL177" s="17"/>
      <c r="CM177" s="17"/>
      <c r="CN177" s="17"/>
      <c r="CO177" s="17"/>
      <c r="CP177" s="17"/>
      <c r="CQ177" s="17"/>
      <c r="CR177" s="17"/>
      <c r="CS177" s="17"/>
      <c r="CT177" s="17"/>
      <c r="CU177" s="17"/>
      <c r="CV177" s="17"/>
      <c r="CW177" s="17"/>
      <c r="CX177" s="17"/>
      <c r="CY177" s="17"/>
      <c r="CZ177" s="17"/>
      <c r="DA177" s="17"/>
      <c r="DB177" s="17"/>
      <c r="DC177" s="17"/>
      <c r="DD177" s="17"/>
      <c r="DE177" s="17"/>
      <c r="DF177" s="17"/>
      <c r="DG177" s="17"/>
      <c r="DH177" s="17"/>
      <c r="DI177" s="17"/>
      <c r="DJ177" s="17"/>
      <c r="DK177" s="17"/>
      <c r="DL177" s="17"/>
      <c r="DM177" s="17"/>
      <c r="DN177" s="17"/>
      <c r="DO177" s="17"/>
      <c r="DP177" s="17"/>
      <c r="DQ177" s="17"/>
      <c r="DR177" s="17"/>
      <c r="DS177" s="17"/>
      <c r="DT177" s="17"/>
      <c r="DU177" s="17"/>
      <c r="DV177" s="17"/>
      <c r="DW177" s="17"/>
      <c r="DX177" s="17"/>
      <c r="DY177" s="17"/>
      <c r="DZ177" s="17"/>
      <c r="EA177" s="17"/>
      <c r="EB177" s="17"/>
      <c r="EC177" s="17"/>
      <c r="ED177" s="17"/>
      <c r="EE177" s="17"/>
      <c r="EF177" s="17"/>
      <c r="EG177" s="17"/>
      <c r="EH177" s="17"/>
      <c r="EI177" s="17"/>
      <c r="EJ177" s="17"/>
      <c r="EK177" s="17"/>
      <c r="EL177" s="17"/>
      <c r="EM177" s="17"/>
      <c r="EN177" s="17"/>
      <c r="EO177" s="17"/>
      <c r="EP177" s="17"/>
      <c r="EQ177" s="17"/>
      <c r="ER177" s="17"/>
      <c r="ES177" s="17"/>
      <c r="ET177" s="17"/>
      <c r="EU177" s="17"/>
      <c r="EV177" s="17"/>
      <c r="EW177" s="17"/>
      <c r="EX177" s="17"/>
    </row>
    <row r="178" spans="1:154" ht="20.25" x14ac:dyDescent="0.2">
      <c r="A178" s="88"/>
      <c r="B178" s="89"/>
      <c r="C178" s="89"/>
      <c r="D178" s="89" t="s">
        <v>32</v>
      </c>
      <c r="E178" s="89"/>
      <c r="F178" s="89"/>
      <c r="G178" s="138" t="s">
        <v>62</v>
      </c>
      <c r="H178" s="139">
        <f>H179+H206+H235+H237+H244+H240</f>
        <v>9800</v>
      </c>
      <c r="I178" s="139">
        <f>I179+I206+I235+I237+I244+I240</f>
        <v>7310.93</v>
      </c>
      <c r="J178" s="139">
        <f>J179+J206+J235+J237+J244+J240</f>
        <v>2489.0700000000002</v>
      </c>
      <c r="K178" s="140">
        <f>ROUND(I178/H178*100,2)</f>
        <v>74.599999999999994</v>
      </c>
      <c r="L178" s="139">
        <f t="shared" ref="L178:O178" si="42">L179+L206+L235+L237+L244+L240</f>
        <v>0</v>
      </c>
      <c r="M178" s="139">
        <f t="shared" si="42"/>
        <v>469.94</v>
      </c>
      <c r="N178" s="139">
        <f t="shared" si="42"/>
        <v>6840.99</v>
      </c>
      <c r="O178" s="207">
        <f t="shared" si="42"/>
        <v>7310.93</v>
      </c>
      <c r="P178" s="141">
        <f t="shared" si="33"/>
        <v>-7310.93</v>
      </c>
      <c r="Q178" s="142" t="e">
        <f t="shared" si="39"/>
        <v>#DIV/0!</v>
      </c>
      <c r="R178" s="43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8"/>
      <c r="AT178" s="8"/>
      <c r="AU178" s="8"/>
      <c r="AV178" s="8"/>
      <c r="AW178" s="8"/>
      <c r="AX178" s="8"/>
      <c r="AY178" s="8"/>
      <c r="AZ178" s="8"/>
      <c r="BA178" s="8"/>
      <c r="BB178" s="8"/>
      <c r="BC178" s="8"/>
      <c r="BD178" s="8"/>
      <c r="BE178" s="8"/>
      <c r="BF178" s="8"/>
      <c r="BG178" s="8"/>
      <c r="BH178" s="8"/>
      <c r="BI178" s="8"/>
      <c r="BJ178" s="8"/>
      <c r="BK178" s="8"/>
      <c r="BL178" s="8"/>
      <c r="BM178" s="8"/>
      <c r="BN178" s="8"/>
      <c r="BO178" s="8"/>
      <c r="BP178" s="8"/>
      <c r="BQ178" s="8"/>
      <c r="BR178" s="8"/>
      <c r="BS178" s="8"/>
      <c r="BT178" s="8"/>
      <c r="BU178" s="8"/>
      <c r="BV178" s="8"/>
      <c r="BW178" s="8"/>
      <c r="BX178" s="8"/>
      <c r="BY178" s="8"/>
      <c r="BZ178" s="8"/>
      <c r="CA178" s="8"/>
      <c r="CB178" s="8"/>
      <c r="CC178" s="8"/>
      <c r="CD178" s="8"/>
      <c r="CE178" s="8"/>
      <c r="CF178" s="8"/>
      <c r="CG178" s="8"/>
      <c r="CH178" s="8"/>
      <c r="CI178" s="8"/>
      <c r="CJ178" s="8"/>
      <c r="CK178" s="8"/>
      <c r="CL178" s="8"/>
      <c r="CM178" s="8"/>
      <c r="CN178" s="8"/>
      <c r="CO178" s="8"/>
      <c r="CP178" s="8"/>
      <c r="CQ178" s="8"/>
      <c r="CR178" s="8"/>
      <c r="CS178" s="8"/>
      <c r="CT178" s="8"/>
      <c r="CU178" s="8"/>
      <c r="CV178" s="8"/>
      <c r="CW178" s="8"/>
      <c r="CX178" s="8"/>
      <c r="CY178" s="8"/>
      <c r="CZ178" s="8"/>
      <c r="DA178" s="8"/>
      <c r="DB178" s="8"/>
      <c r="DC178" s="9"/>
      <c r="DD178" s="9"/>
      <c r="DE178" s="9"/>
      <c r="DF178" s="9"/>
      <c r="DG178" s="9"/>
      <c r="DH178" s="9"/>
      <c r="DI178" s="9"/>
      <c r="DJ178" s="9"/>
      <c r="DK178" s="9"/>
      <c r="DL178" s="9"/>
      <c r="DM178" s="9"/>
      <c r="DN178" s="9"/>
      <c r="DO178" s="9"/>
      <c r="DP178" s="9"/>
      <c r="DQ178" s="9"/>
      <c r="DR178" s="9"/>
      <c r="DS178" s="9"/>
      <c r="DT178" s="9"/>
      <c r="DU178" s="9"/>
      <c r="DV178" s="9"/>
      <c r="DW178" s="9"/>
      <c r="DX178" s="9"/>
      <c r="DY178" s="9"/>
      <c r="DZ178" s="9"/>
      <c r="EA178" s="9"/>
      <c r="EB178" s="9"/>
      <c r="EC178" s="9"/>
      <c r="ED178" s="9"/>
      <c r="EE178" s="9"/>
      <c r="EF178" s="9"/>
      <c r="EG178" s="9"/>
      <c r="EH178" s="9"/>
      <c r="EI178" s="9"/>
      <c r="EJ178" s="9"/>
      <c r="EK178" s="9"/>
      <c r="EL178" s="9"/>
      <c r="EM178" s="9"/>
      <c r="EN178" s="9"/>
      <c r="EO178" s="9"/>
      <c r="EP178" s="9"/>
      <c r="EQ178" s="9"/>
      <c r="ER178" s="9"/>
      <c r="ES178" s="9"/>
      <c r="ET178" s="9"/>
      <c r="EU178" s="9"/>
      <c r="EV178" s="9"/>
      <c r="EW178" s="9"/>
      <c r="EX178" s="9"/>
    </row>
    <row r="179" spans="1:154" ht="20.25" x14ac:dyDescent="0.2">
      <c r="A179" s="88"/>
      <c r="B179" s="89"/>
      <c r="C179" s="89"/>
      <c r="D179" s="89" t="s">
        <v>88</v>
      </c>
      <c r="E179" s="89"/>
      <c r="F179" s="89"/>
      <c r="G179" s="138" t="s">
        <v>368</v>
      </c>
      <c r="H179" s="139">
        <f>H180+H199+H197</f>
        <v>0</v>
      </c>
      <c r="I179" s="139">
        <f>I180+I199+I197</f>
        <v>0</v>
      </c>
      <c r="J179" s="139">
        <f>J180+J199+J197</f>
        <v>0</v>
      </c>
      <c r="K179" s="140"/>
      <c r="L179" s="139">
        <f>L180+L199+L197</f>
        <v>0</v>
      </c>
      <c r="M179" s="163">
        <f>M180+M199+M197</f>
        <v>0</v>
      </c>
      <c r="N179" s="139">
        <f>N180+N199+N197</f>
        <v>0</v>
      </c>
      <c r="O179" s="163">
        <f>O180+O199+O197</f>
        <v>0</v>
      </c>
      <c r="P179" s="163">
        <f t="shared" si="33"/>
        <v>0</v>
      </c>
      <c r="Q179" s="142"/>
      <c r="R179" s="43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8"/>
      <c r="AT179" s="8"/>
      <c r="AU179" s="8"/>
      <c r="AV179" s="8"/>
      <c r="AW179" s="8"/>
      <c r="AX179" s="8"/>
      <c r="AY179" s="8"/>
      <c r="AZ179" s="8"/>
      <c r="BA179" s="8"/>
      <c r="BB179" s="8"/>
      <c r="BC179" s="8"/>
      <c r="BD179" s="8"/>
      <c r="BE179" s="8"/>
      <c r="BF179" s="8"/>
      <c r="BG179" s="8"/>
      <c r="BH179" s="8"/>
      <c r="BI179" s="8"/>
      <c r="BJ179" s="8"/>
      <c r="BK179" s="8"/>
      <c r="BL179" s="8"/>
      <c r="BM179" s="8"/>
      <c r="BN179" s="8"/>
      <c r="BO179" s="8"/>
      <c r="BP179" s="8"/>
      <c r="BQ179" s="8"/>
      <c r="BR179" s="8"/>
      <c r="BS179" s="8"/>
      <c r="BT179" s="8"/>
      <c r="BU179" s="8"/>
      <c r="BV179" s="8"/>
      <c r="BW179" s="8"/>
      <c r="BX179" s="8"/>
      <c r="BY179" s="8"/>
      <c r="BZ179" s="8"/>
      <c r="CA179" s="8"/>
      <c r="CB179" s="8"/>
      <c r="CC179" s="8"/>
      <c r="CD179" s="8"/>
      <c r="CE179" s="8"/>
      <c r="CF179" s="8"/>
      <c r="CG179" s="8"/>
      <c r="CH179" s="8"/>
      <c r="CI179" s="8"/>
      <c r="CJ179" s="8"/>
      <c r="CK179" s="8"/>
      <c r="CL179" s="8"/>
      <c r="CM179" s="8"/>
      <c r="CN179" s="8"/>
      <c r="CO179" s="8"/>
      <c r="CP179" s="8"/>
      <c r="CQ179" s="8"/>
      <c r="CR179" s="8"/>
      <c r="CS179" s="8"/>
      <c r="CT179" s="8"/>
      <c r="CU179" s="8"/>
      <c r="CV179" s="8"/>
      <c r="CW179" s="8"/>
      <c r="CX179" s="8"/>
      <c r="CY179" s="8"/>
      <c r="CZ179" s="8"/>
      <c r="DA179" s="8"/>
      <c r="DB179" s="8"/>
      <c r="DC179" s="9"/>
      <c r="DD179" s="9"/>
      <c r="DE179" s="9"/>
      <c r="DF179" s="9"/>
      <c r="DG179" s="9"/>
      <c r="DH179" s="9"/>
      <c r="DI179" s="9"/>
      <c r="DJ179" s="9"/>
      <c r="DK179" s="9"/>
      <c r="DL179" s="9"/>
      <c r="DM179" s="9"/>
      <c r="DN179" s="9"/>
      <c r="DO179" s="9"/>
      <c r="DP179" s="9"/>
      <c r="DQ179" s="9"/>
      <c r="DR179" s="9"/>
      <c r="DS179" s="9"/>
      <c r="DT179" s="9"/>
      <c r="DU179" s="9"/>
      <c r="DV179" s="9"/>
      <c r="DW179" s="9"/>
      <c r="DX179" s="9"/>
      <c r="DY179" s="9"/>
      <c r="DZ179" s="9"/>
      <c r="EA179" s="9"/>
      <c r="EB179" s="9"/>
      <c r="EC179" s="9"/>
      <c r="ED179" s="9"/>
      <c r="EE179" s="9"/>
      <c r="EF179" s="9"/>
      <c r="EG179" s="9"/>
      <c r="EH179" s="9"/>
      <c r="EI179" s="9"/>
      <c r="EJ179" s="9"/>
      <c r="EK179" s="9"/>
      <c r="EL179" s="9"/>
      <c r="EM179" s="9"/>
      <c r="EN179" s="9"/>
      <c r="EO179" s="9"/>
      <c r="EP179" s="9"/>
      <c r="EQ179" s="9"/>
      <c r="ER179" s="9"/>
      <c r="ES179" s="9"/>
      <c r="ET179" s="9"/>
      <c r="EU179" s="9"/>
      <c r="EV179" s="9"/>
      <c r="EW179" s="9"/>
      <c r="EX179" s="9"/>
    </row>
    <row r="180" spans="1:154" ht="20.25" x14ac:dyDescent="0.2">
      <c r="A180" s="88"/>
      <c r="B180" s="89"/>
      <c r="C180" s="89"/>
      <c r="D180" s="89"/>
      <c r="E180" s="89" t="s">
        <v>32</v>
      </c>
      <c r="F180" s="89"/>
      <c r="G180" s="101" t="s">
        <v>112</v>
      </c>
      <c r="H180" s="139">
        <f>SUM(H181:H196)</f>
        <v>0</v>
      </c>
      <c r="I180" s="139">
        <f>SUM(I181:I196)</f>
        <v>0</v>
      </c>
      <c r="J180" s="139">
        <f>SUM(J181:J196)</f>
        <v>0</v>
      </c>
      <c r="K180" s="140"/>
      <c r="L180" s="139">
        <f>SUM(L181:L196)</f>
        <v>0</v>
      </c>
      <c r="M180" s="121">
        <f>SUM(M181:M196)</f>
        <v>0</v>
      </c>
      <c r="N180" s="139">
        <f>SUM(N181:N196)</f>
        <v>0</v>
      </c>
      <c r="O180" s="141">
        <f>SUM(O181:O196)</f>
        <v>0</v>
      </c>
      <c r="P180" s="141">
        <f t="shared" si="33"/>
        <v>0</v>
      </c>
      <c r="Q180" s="142"/>
      <c r="R180" s="43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8"/>
      <c r="AT180" s="8"/>
      <c r="AU180" s="8"/>
      <c r="AV180" s="8"/>
      <c r="AW180" s="8"/>
      <c r="AX180" s="8"/>
      <c r="AY180" s="8"/>
      <c r="AZ180" s="8"/>
      <c r="BA180" s="8"/>
      <c r="BB180" s="8"/>
      <c r="BC180" s="8"/>
      <c r="BD180" s="8"/>
      <c r="BE180" s="8"/>
      <c r="BF180" s="8"/>
      <c r="BG180" s="8"/>
      <c r="BH180" s="8"/>
      <c r="BI180" s="8"/>
      <c r="BJ180" s="8"/>
      <c r="BK180" s="8"/>
      <c r="BL180" s="8"/>
      <c r="BM180" s="8"/>
      <c r="BN180" s="8"/>
      <c r="BO180" s="8"/>
      <c r="BP180" s="8"/>
      <c r="BQ180" s="8"/>
      <c r="BR180" s="8"/>
      <c r="BS180" s="8"/>
      <c r="BT180" s="8"/>
      <c r="BU180" s="8"/>
      <c r="BV180" s="8"/>
      <c r="BW180" s="8"/>
      <c r="BX180" s="8"/>
      <c r="BY180" s="8"/>
      <c r="BZ180" s="8"/>
      <c r="CA180" s="8"/>
      <c r="CB180" s="8"/>
      <c r="CC180" s="8"/>
      <c r="CD180" s="8"/>
      <c r="CE180" s="8"/>
      <c r="CF180" s="8"/>
      <c r="CG180" s="8"/>
      <c r="CH180" s="8"/>
      <c r="CI180" s="8"/>
      <c r="CJ180" s="8"/>
      <c r="CK180" s="8"/>
      <c r="CL180" s="8"/>
      <c r="CM180" s="8"/>
      <c r="CN180" s="8"/>
      <c r="CO180" s="8"/>
      <c r="CP180" s="8"/>
      <c r="CQ180" s="8"/>
      <c r="CR180" s="8"/>
      <c r="CS180" s="8"/>
      <c r="CT180" s="8"/>
      <c r="CU180" s="8"/>
      <c r="CV180" s="8"/>
      <c r="CW180" s="8"/>
      <c r="CX180" s="8"/>
      <c r="CY180" s="8"/>
      <c r="CZ180" s="8"/>
      <c r="DA180" s="8"/>
      <c r="DB180" s="8"/>
      <c r="DC180" s="9"/>
      <c r="DD180" s="9"/>
      <c r="DE180" s="9"/>
      <c r="DF180" s="9"/>
      <c r="DG180" s="9"/>
      <c r="DH180" s="9"/>
      <c r="DI180" s="9"/>
      <c r="DJ180" s="9"/>
      <c r="DK180" s="9"/>
      <c r="DL180" s="9"/>
      <c r="DM180" s="9"/>
      <c r="DN180" s="9"/>
      <c r="DO180" s="9"/>
      <c r="DP180" s="9"/>
      <c r="DQ180" s="9"/>
      <c r="DR180" s="9"/>
      <c r="DS180" s="9"/>
      <c r="DT180" s="9"/>
      <c r="DU180" s="9"/>
      <c r="DV180" s="9"/>
      <c r="DW180" s="9"/>
      <c r="DX180" s="9"/>
      <c r="DY180" s="9"/>
      <c r="DZ180" s="9"/>
      <c r="EA180" s="9"/>
      <c r="EB180" s="9"/>
      <c r="EC180" s="9"/>
      <c r="ED180" s="9"/>
      <c r="EE180" s="9"/>
      <c r="EF180" s="9"/>
      <c r="EG180" s="9"/>
      <c r="EH180" s="9"/>
      <c r="EI180" s="9"/>
      <c r="EJ180" s="9"/>
      <c r="EK180" s="9"/>
      <c r="EL180" s="9"/>
      <c r="EM180" s="9"/>
      <c r="EN180" s="9"/>
      <c r="EO180" s="9"/>
      <c r="EP180" s="9"/>
      <c r="EQ180" s="9"/>
      <c r="ER180" s="9"/>
      <c r="ES180" s="9"/>
      <c r="ET180" s="9"/>
      <c r="EU180" s="9"/>
      <c r="EV180" s="9"/>
      <c r="EW180" s="9"/>
      <c r="EX180" s="9"/>
    </row>
    <row r="181" spans="1:154" ht="20.25" x14ac:dyDescent="0.2">
      <c r="A181" s="100"/>
      <c r="B181" s="99"/>
      <c r="C181" s="99"/>
      <c r="D181" s="99"/>
      <c r="E181" s="99"/>
      <c r="F181" s="99" t="s">
        <v>32</v>
      </c>
      <c r="G181" s="103" t="s">
        <v>347</v>
      </c>
      <c r="H181" s="143"/>
      <c r="I181" s="143"/>
      <c r="J181" s="143">
        <f t="shared" ref="J181:J205" si="43">H181-I181</f>
        <v>0</v>
      </c>
      <c r="K181" s="140"/>
      <c r="L181" s="143"/>
      <c r="M181" s="144"/>
      <c r="N181" s="143"/>
      <c r="O181" s="145">
        <f t="shared" ref="O181:O205" si="44">M181+N181</f>
        <v>0</v>
      </c>
      <c r="P181" s="145">
        <f t="shared" si="33"/>
        <v>0</v>
      </c>
      <c r="Q181" s="142"/>
      <c r="R181" s="43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8"/>
      <c r="AT181" s="8"/>
      <c r="AU181" s="8"/>
      <c r="AV181" s="8"/>
      <c r="AW181" s="8"/>
      <c r="AX181" s="8"/>
      <c r="AY181" s="8"/>
      <c r="AZ181" s="8"/>
      <c r="BA181" s="8"/>
      <c r="BB181" s="8"/>
      <c r="BC181" s="8"/>
      <c r="BD181" s="8"/>
      <c r="BE181" s="8"/>
      <c r="BF181" s="8"/>
      <c r="BG181" s="8"/>
      <c r="BH181" s="8"/>
      <c r="BI181" s="8"/>
      <c r="BJ181" s="8"/>
      <c r="BK181" s="8"/>
      <c r="BL181" s="8"/>
      <c r="BM181" s="8"/>
      <c r="BN181" s="8"/>
      <c r="BO181" s="8"/>
      <c r="BP181" s="8"/>
      <c r="BQ181" s="8"/>
      <c r="BR181" s="8"/>
      <c r="BS181" s="8"/>
      <c r="BT181" s="8"/>
      <c r="BU181" s="8"/>
      <c r="BV181" s="8"/>
      <c r="BW181" s="8"/>
      <c r="BX181" s="8"/>
      <c r="BY181" s="8"/>
      <c r="BZ181" s="8"/>
      <c r="CA181" s="8"/>
      <c r="CB181" s="8"/>
      <c r="CC181" s="8"/>
      <c r="CD181" s="8"/>
      <c r="CE181" s="8"/>
      <c r="CF181" s="8"/>
      <c r="CG181" s="8"/>
      <c r="CH181" s="8"/>
      <c r="CI181" s="8"/>
      <c r="CJ181" s="8"/>
      <c r="CK181" s="8"/>
      <c r="CL181" s="8"/>
      <c r="CM181" s="8"/>
      <c r="CN181" s="8"/>
      <c r="CO181" s="8"/>
      <c r="CP181" s="8"/>
      <c r="CQ181" s="8"/>
      <c r="CR181" s="8"/>
      <c r="CS181" s="8"/>
      <c r="CT181" s="8"/>
      <c r="CU181" s="8"/>
      <c r="CV181" s="8"/>
      <c r="CW181" s="8"/>
      <c r="CX181" s="8"/>
      <c r="CY181" s="8"/>
      <c r="CZ181" s="8"/>
      <c r="DA181" s="8"/>
      <c r="DB181" s="8"/>
      <c r="DC181" s="9"/>
      <c r="DD181" s="9"/>
      <c r="DE181" s="9"/>
      <c r="DF181" s="9"/>
      <c r="DG181" s="9"/>
      <c r="DH181" s="9"/>
      <c r="DI181" s="9"/>
      <c r="DJ181" s="9"/>
      <c r="DK181" s="9"/>
      <c r="DL181" s="9"/>
      <c r="DM181" s="9"/>
      <c r="DN181" s="9"/>
      <c r="DO181" s="9"/>
      <c r="DP181" s="9"/>
      <c r="DQ181" s="9"/>
      <c r="DR181" s="9"/>
      <c r="DS181" s="9"/>
      <c r="DT181" s="9"/>
      <c r="DU181" s="9"/>
      <c r="DV181" s="9"/>
      <c r="DW181" s="9"/>
      <c r="DX181" s="9"/>
      <c r="DY181" s="9"/>
      <c r="DZ181" s="9"/>
      <c r="EA181" s="9"/>
      <c r="EB181" s="9"/>
      <c r="EC181" s="9"/>
      <c r="ED181" s="9"/>
      <c r="EE181" s="9"/>
      <c r="EF181" s="9"/>
      <c r="EG181" s="9"/>
      <c r="EH181" s="9"/>
      <c r="EI181" s="9"/>
      <c r="EJ181" s="9"/>
      <c r="EK181" s="9"/>
      <c r="EL181" s="9"/>
      <c r="EM181" s="9"/>
      <c r="EN181" s="9"/>
      <c r="EO181" s="9"/>
      <c r="EP181" s="9"/>
      <c r="EQ181" s="9"/>
      <c r="ER181" s="9"/>
      <c r="ES181" s="9"/>
      <c r="ET181" s="9"/>
      <c r="EU181" s="9"/>
      <c r="EV181" s="9"/>
      <c r="EW181" s="9"/>
      <c r="EX181" s="9"/>
    </row>
    <row r="182" spans="1:154" ht="20.25" x14ac:dyDescent="0.2">
      <c r="A182" s="100"/>
      <c r="B182" s="99"/>
      <c r="C182" s="99"/>
      <c r="D182" s="99"/>
      <c r="E182" s="99"/>
      <c r="F182" s="99" t="s">
        <v>114</v>
      </c>
      <c r="G182" s="103" t="s">
        <v>348</v>
      </c>
      <c r="H182" s="143"/>
      <c r="I182" s="143"/>
      <c r="J182" s="143">
        <f t="shared" si="43"/>
        <v>0</v>
      </c>
      <c r="K182" s="140"/>
      <c r="L182" s="143"/>
      <c r="M182" s="144"/>
      <c r="N182" s="143"/>
      <c r="O182" s="145">
        <f t="shared" si="44"/>
        <v>0</v>
      </c>
      <c r="P182" s="145">
        <f t="shared" si="33"/>
        <v>0</v>
      </c>
      <c r="Q182" s="142"/>
      <c r="R182" s="43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8"/>
      <c r="AT182" s="8"/>
      <c r="AU182" s="8"/>
      <c r="AV182" s="8"/>
      <c r="AW182" s="8"/>
      <c r="AX182" s="8"/>
      <c r="AY182" s="8"/>
      <c r="AZ182" s="8"/>
      <c r="BA182" s="8"/>
      <c r="BB182" s="8"/>
      <c r="BC182" s="8"/>
      <c r="BD182" s="8"/>
      <c r="BE182" s="8"/>
      <c r="BF182" s="8"/>
      <c r="BG182" s="8"/>
      <c r="BH182" s="8"/>
      <c r="BI182" s="8"/>
      <c r="BJ182" s="8"/>
      <c r="BK182" s="8"/>
      <c r="BL182" s="8"/>
      <c r="BM182" s="8"/>
      <c r="BN182" s="8"/>
      <c r="BO182" s="8"/>
      <c r="BP182" s="8"/>
      <c r="BQ182" s="8"/>
      <c r="BR182" s="8"/>
      <c r="BS182" s="8"/>
      <c r="BT182" s="8"/>
      <c r="BU182" s="8"/>
      <c r="BV182" s="8"/>
      <c r="BW182" s="8"/>
      <c r="BX182" s="8"/>
      <c r="BY182" s="8"/>
      <c r="BZ182" s="8"/>
      <c r="CA182" s="8"/>
      <c r="CB182" s="8"/>
      <c r="CC182" s="8"/>
      <c r="CD182" s="8"/>
      <c r="CE182" s="8"/>
      <c r="CF182" s="8"/>
      <c r="CG182" s="8"/>
      <c r="CH182" s="8"/>
      <c r="CI182" s="8"/>
      <c r="CJ182" s="8"/>
      <c r="CK182" s="8"/>
      <c r="CL182" s="8"/>
      <c r="CM182" s="8"/>
      <c r="CN182" s="8"/>
      <c r="CO182" s="8"/>
      <c r="CP182" s="8"/>
      <c r="CQ182" s="8"/>
      <c r="CR182" s="8"/>
      <c r="CS182" s="8"/>
      <c r="CT182" s="8"/>
      <c r="CU182" s="8"/>
      <c r="CV182" s="8"/>
      <c r="CW182" s="8"/>
      <c r="CX182" s="8"/>
      <c r="CY182" s="8"/>
      <c r="CZ182" s="8"/>
      <c r="DA182" s="8"/>
      <c r="DB182" s="8"/>
      <c r="DC182" s="9"/>
      <c r="DD182" s="9"/>
      <c r="DE182" s="9"/>
      <c r="DF182" s="9"/>
      <c r="DG182" s="9"/>
      <c r="DH182" s="9"/>
      <c r="DI182" s="9"/>
      <c r="DJ182" s="9"/>
      <c r="DK182" s="9"/>
      <c r="DL182" s="9"/>
      <c r="DM182" s="9"/>
      <c r="DN182" s="9"/>
      <c r="DO182" s="9"/>
      <c r="DP182" s="9"/>
      <c r="DQ182" s="9"/>
      <c r="DR182" s="9"/>
      <c r="DS182" s="9"/>
      <c r="DT182" s="9"/>
      <c r="DU182" s="9"/>
      <c r="DV182" s="9"/>
      <c r="DW182" s="9"/>
      <c r="DX182" s="9"/>
      <c r="DY182" s="9"/>
      <c r="DZ182" s="9"/>
      <c r="EA182" s="9"/>
      <c r="EB182" s="9"/>
      <c r="EC182" s="9"/>
      <c r="ED182" s="9"/>
      <c r="EE182" s="9"/>
      <c r="EF182" s="9"/>
      <c r="EG182" s="9"/>
      <c r="EH182" s="9"/>
      <c r="EI182" s="9"/>
      <c r="EJ182" s="9"/>
      <c r="EK182" s="9"/>
      <c r="EL182" s="9"/>
      <c r="EM182" s="9"/>
      <c r="EN182" s="9"/>
      <c r="EO182" s="9"/>
      <c r="EP182" s="9"/>
      <c r="EQ182" s="9"/>
      <c r="ER182" s="9"/>
      <c r="ES182" s="9"/>
      <c r="ET182" s="9"/>
      <c r="EU182" s="9"/>
      <c r="EV182" s="9"/>
      <c r="EW182" s="9"/>
      <c r="EX182" s="9"/>
    </row>
    <row r="183" spans="1:154" ht="20.25" hidden="1" x14ac:dyDescent="0.2">
      <c r="A183" s="100"/>
      <c r="B183" s="99"/>
      <c r="C183" s="99"/>
      <c r="D183" s="99"/>
      <c r="E183" s="99"/>
      <c r="F183" s="99" t="s">
        <v>43</v>
      </c>
      <c r="G183" s="103" t="s">
        <v>279</v>
      </c>
      <c r="H183" s="143"/>
      <c r="I183" s="143"/>
      <c r="J183" s="143">
        <f t="shared" si="43"/>
        <v>0</v>
      </c>
      <c r="K183" s="140"/>
      <c r="L183" s="143"/>
      <c r="M183" s="144"/>
      <c r="N183" s="143"/>
      <c r="O183" s="145">
        <f t="shared" si="44"/>
        <v>0</v>
      </c>
      <c r="P183" s="145">
        <f t="shared" si="33"/>
        <v>0</v>
      </c>
      <c r="Q183" s="142"/>
      <c r="R183" s="43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8"/>
      <c r="AT183" s="8"/>
      <c r="AU183" s="8"/>
      <c r="AV183" s="8"/>
      <c r="AW183" s="8"/>
      <c r="AX183" s="8"/>
      <c r="AY183" s="8"/>
      <c r="AZ183" s="8"/>
      <c r="BA183" s="8"/>
      <c r="BB183" s="8"/>
      <c r="BC183" s="8"/>
      <c r="BD183" s="8"/>
      <c r="BE183" s="8"/>
      <c r="BF183" s="8"/>
      <c r="BG183" s="8"/>
      <c r="BH183" s="8"/>
      <c r="BI183" s="8"/>
      <c r="BJ183" s="8"/>
      <c r="BK183" s="8"/>
      <c r="BL183" s="8"/>
      <c r="BM183" s="8"/>
      <c r="BN183" s="8"/>
      <c r="BO183" s="8"/>
      <c r="BP183" s="8"/>
      <c r="BQ183" s="8"/>
      <c r="BR183" s="8"/>
      <c r="BS183" s="8"/>
      <c r="BT183" s="8"/>
      <c r="BU183" s="8"/>
      <c r="BV183" s="8"/>
      <c r="BW183" s="8"/>
      <c r="BX183" s="8"/>
      <c r="BY183" s="8"/>
      <c r="BZ183" s="8"/>
      <c r="CA183" s="8"/>
      <c r="CB183" s="8"/>
      <c r="CC183" s="8"/>
      <c r="CD183" s="8"/>
      <c r="CE183" s="8"/>
      <c r="CF183" s="8"/>
      <c r="CG183" s="8"/>
      <c r="CH183" s="8"/>
      <c r="CI183" s="8"/>
      <c r="CJ183" s="8"/>
      <c r="CK183" s="8"/>
      <c r="CL183" s="8"/>
      <c r="CM183" s="8"/>
      <c r="CN183" s="8"/>
      <c r="CO183" s="8"/>
      <c r="CP183" s="8"/>
      <c r="CQ183" s="8"/>
      <c r="CR183" s="8"/>
      <c r="CS183" s="8"/>
      <c r="CT183" s="8"/>
      <c r="CU183" s="8"/>
      <c r="CV183" s="8"/>
      <c r="CW183" s="8"/>
      <c r="CX183" s="8"/>
      <c r="CY183" s="8"/>
      <c r="CZ183" s="8"/>
      <c r="DA183" s="8"/>
      <c r="DB183" s="8"/>
      <c r="DC183" s="9"/>
      <c r="DD183" s="9"/>
      <c r="DE183" s="9"/>
      <c r="DF183" s="9"/>
      <c r="DG183" s="9"/>
      <c r="DH183" s="9"/>
      <c r="DI183" s="9"/>
      <c r="DJ183" s="9"/>
      <c r="DK183" s="9"/>
      <c r="DL183" s="9"/>
      <c r="DM183" s="9"/>
      <c r="DN183" s="9"/>
      <c r="DO183" s="9"/>
      <c r="DP183" s="9"/>
      <c r="DQ183" s="9"/>
      <c r="DR183" s="9"/>
      <c r="DS183" s="9"/>
      <c r="DT183" s="9"/>
      <c r="DU183" s="9"/>
      <c r="DV183" s="9"/>
      <c r="DW183" s="9"/>
      <c r="DX183" s="9"/>
      <c r="DY183" s="9"/>
      <c r="DZ183" s="9"/>
      <c r="EA183" s="9"/>
      <c r="EB183" s="9"/>
      <c r="EC183" s="9"/>
      <c r="ED183" s="9"/>
      <c r="EE183" s="9"/>
      <c r="EF183" s="9"/>
      <c r="EG183" s="9"/>
      <c r="EH183" s="9"/>
      <c r="EI183" s="9"/>
      <c r="EJ183" s="9"/>
      <c r="EK183" s="9"/>
      <c r="EL183" s="9"/>
      <c r="EM183" s="9"/>
      <c r="EN183" s="9"/>
      <c r="EO183" s="9"/>
      <c r="EP183" s="9"/>
      <c r="EQ183" s="9"/>
      <c r="ER183" s="9"/>
      <c r="ES183" s="9"/>
      <c r="ET183" s="9"/>
      <c r="EU183" s="9"/>
      <c r="EV183" s="9"/>
      <c r="EW183" s="9"/>
      <c r="EX183" s="9"/>
    </row>
    <row r="184" spans="1:154" ht="20.25" hidden="1" x14ac:dyDescent="0.2">
      <c r="A184" s="100"/>
      <c r="B184" s="99"/>
      <c r="C184" s="99"/>
      <c r="D184" s="99"/>
      <c r="E184" s="99"/>
      <c r="F184" s="99" t="s">
        <v>22</v>
      </c>
      <c r="G184" s="103" t="s">
        <v>280</v>
      </c>
      <c r="H184" s="143"/>
      <c r="I184" s="143"/>
      <c r="J184" s="143">
        <f t="shared" si="43"/>
        <v>0</v>
      </c>
      <c r="K184" s="140"/>
      <c r="L184" s="143"/>
      <c r="M184" s="144"/>
      <c r="N184" s="143"/>
      <c r="O184" s="145">
        <f t="shared" si="44"/>
        <v>0</v>
      </c>
      <c r="P184" s="145">
        <f t="shared" si="33"/>
        <v>0</v>
      </c>
      <c r="Q184" s="142"/>
      <c r="R184" s="43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8"/>
      <c r="AT184" s="8"/>
      <c r="AU184" s="8"/>
      <c r="AV184" s="8"/>
      <c r="AW184" s="8"/>
      <c r="AX184" s="8"/>
      <c r="AY184" s="8"/>
      <c r="AZ184" s="8"/>
      <c r="BA184" s="8"/>
      <c r="BB184" s="8"/>
      <c r="BC184" s="8"/>
      <c r="BD184" s="8"/>
      <c r="BE184" s="8"/>
      <c r="BF184" s="8"/>
      <c r="BG184" s="8"/>
      <c r="BH184" s="8"/>
      <c r="BI184" s="8"/>
      <c r="BJ184" s="8"/>
      <c r="BK184" s="8"/>
      <c r="BL184" s="8"/>
      <c r="BM184" s="8"/>
      <c r="BN184" s="8"/>
      <c r="BO184" s="8"/>
      <c r="BP184" s="8"/>
      <c r="BQ184" s="8"/>
      <c r="BR184" s="8"/>
      <c r="BS184" s="8"/>
      <c r="BT184" s="8"/>
      <c r="BU184" s="8"/>
      <c r="BV184" s="8"/>
      <c r="BW184" s="8"/>
      <c r="BX184" s="8"/>
      <c r="BY184" s="8"/>
      <c r="BZ184" s="8"/>
      <c r="CA184" s="8"/>
      <c r="CB184" s="8"/>
      <c r="CC184" s="8"/>
      <c r="CD184" s="8"/>
      <c r="CE184" s="8"/>
      <c r="CF184" s="8"/>
      <c r="CG184" s="8"/>
      <c r="CH184" s="8"/>
      <c r="CI184" s="8"/>
      <c r="CJ184" s="8"/>
      <c r="CK184" s="8"/>
      <c r="CL184" s="8"/>
      <c r="CM184" s="8"/>
      <c r="CN184" s="8"/>
      <c r="CO184" s="8"/>
      <c r="CP184" s="8"/>
      <c r="CQ184" s="8"/>
      <c r="CR184" s="8"/>
      <c r="CS184" s="8"/>
      <c r="CT184" s="8"/>
      <c r="CU184" s="8"/>
      <c r="CV184" s="8"/>
      <c r="CW184" s="8"/>
      <c r="CX184" s="8"/>
      <c r="CY184" s="8"/>
      <c r="CZ184" s="8"/>
      <c r="DA184" s="8"/>
      <c r="DB184" s="8"/>
      <c r="DC184" s="9"/>
      <c r="DD184" s="9"/>
      <c r="DE184" s="9"/>
      <c r="DF184" s="9"/>
      <c r="DG184" s="9"/>
      <c r="DH184" s="9"/>
      <c r="DI184" s="9"/>
      <c r="DJ184" s="9"/>
      <c r="DK184" s="9"/>
      <c r="DL184" s="9"/>
      <c r="DM184" s="9"/>
      <c r="DN184" s="9"/>
      <c r="DO184" s="9"/>
      <c r="DP184" s="9"/>
      <c r="DQ184" s="9"/>
      <c r="DR184" s="9"/>
      <c r="DS184" s="9"/>
      <c r="DT184" s="9"/>
      <c r="DU184" s="9"/>
      <c r="DV184" s="9"/>
      <c r="DW184" s="9"/>
      <c r="DX184" s="9"/>
      <c r="DY184" s="9"/>
      <c r="DZ184" s="9"/>
      <c r="EA184" s="9"/>
      <c r="EB184" s="9"/>
      <c r="EC184" s="9"/>
      <c r="ED184" s="9"/>
      <c r="EE184" s="9"/>
      <c r="EF184" s="9"/>
      <c r="EG184" s="9"/>
      <c r="EH184" s="9"/>
      <c r="EI184" s="9"/>
      <c r="EJ184" s="9"/>
      <c r="EK184" s="9"/>
      <c r="EL184" s="9"/>
      <c r="EM184" s="9"/>
      <c r="EN184" s="9"/>
      <c r="EO184" s="9"/>
      <c r="EP184" s="9"/>
      <c r="EQ184" s="9"/>
      <c r="ER184" s="9"/>
      <c r="ES184" s="9"/>
      <c r="ET184" s="9"/>
      <c r="EU184" s="9"/>
      <c r="EV184" s="9"/>
      <c r="EW184" s="9"/>
      <c r="EX184" s="9"/>
    </row>
    <row r="185" spans="1:154" ht="20.25" x14ac:dyDescent="0.2">
      <c r="A185" s="100"/>
      <c r="B185" s="99"/>
      <c r="C185" s="99"/>
      <c r="D185" s="99"/>
      <c r="E185" s="99"/>
      <c r="F185" s="99" t="s">
        <v>33</v>
      </c>
      <c r="G185" s="103" t="s">
        <v>281</v>
      </c>
      <c r="H185" s="143"/>
      <c r="I185" s="143"/>
      <c r="J185" s="143">
        <f t="shared" si="43"/>
        <v>0</v>
      </c>
      <c r="K185" s="140"/>
      <c r="L185" s="143"/>
      <c r="M185" s="144"/>
      <c r="N185" s="143"/>
      <c r="O185" s="145">
        <f t="shared" si="44"/>
        <v>0</v>
      </c>
      <c r="P185" s="145">
        <f t="shared" si="33"/>
        <v>0</v>
      </c>
      <c r="Q185" s="142"/>
      <c r="R185" s="43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8"/>
      <c r="AT185" s="8"/>
      <c r="AU185" s="8"/>
      <c r="AV185" s="8"/>
      <c r="AW185" s="8"/>
      <c r="AX185" s="8"/>
      <c r="AY185" s="8"/>
      <c r="AZ185" s="8"/>
      <c r="BA185" s="8"/>
      <c r="BB185" s="8"/>
      <c r="BC185" s="8"/>
      <c r="BD185" s="8"/>
      <c r="BE185" s="8"/>
      <c r="BF185" s="8"/>
      <c r="BG185" s="8"/>
      <c r="BH185" s="8"/>
      <c r="BI185" s="8"/>
      <c r="BJ185" s="8"/>
      <c r="BK185" s="8"/>
      <c r="BL185" s="8"/>
      <c r="BM185" s="8"/>
      <c r="BN185" s="8"/>
      <c r="BO185" s="8"/>
      <c r="BP185" s="8"/>
      <c r="BQ185" s="8"/>
      <c r="BR185" s="8"/>
      <c r="BS185" s="8"/>
      <c r="BT185" s="8"/>
      <c r="BU185" s="8"/>
      <c r="BV185" s="8"/>
      <c r="BW185" s="8"/>
      <c r="BX185" s="8"/>
      <c r="BY185" s="8"/>
      <c r="BZ185" s="8"/>
      <c r="CA185" s="8"/>
      <c r="CB185" s="8"/>
      <c r="CC185" s="8"/>
      <c r="CD185" s="8"/>
      <c r="CE185" s="8"/>
      <c r="CF185" s="8"/>
      <c r="CG185" s="8"/>
      <c r="CH185" s="8"/>
      <c r="CI185" s="8"/>
      <c r="CJ185" s="8"/>
      <c r="CK185" s="8"/>
      <c r="CL185" s="8"/>
      <c r="CM185" s="8"/>
      <c r="CN185" s="8"/>
      <c r="CO185" s="8"/>
      <c r="CP185" s="8"/>
      <c r="CQ185" s="8"/>
      <c r="CR185" s="8"/>
      <c r="CS185" s="8"/>
      <c r="CT185" s="8"/>
      <c r="CU185" s="8"/>
      <c r="CV185" s="8"/>
      <c r="CW185" s="8"/>
      <c r="CX185" s="8"/>
      <c r="CY185" s="8"/>
      <c r="CZ185" s="8"/>
      <c r="DA185" s="8"/>
      <c r="DB185" s="8"/>
      <c r="DC185" s="9"/>
      <c r="DD185" s="9"/>
      <c r="DE185" s="9"/>
      <c r="DF185" s="9"/>
      <c r="DG185" s="9"/>
      <c r="DH185" s="9"/>
      <c r="DI185" s="9"/>
      <c r="DJ185" s="9"/>
      <c r="DK185" s="9"/>
      <c r="DL185" s="9"/>
      <c r="DM185" s="9"/>
      <c r="DN185" s="9"/>
      <c r="DO185" s="9"/>
      <c r="DP185" s="9"/>
      <c r="DQ185" s="9"/>
      <c r="DR185" s="9"/>
      <c r="DS185" s="9"/>
      <c r="DT185" s="9"/>
      <c r="DU185" s="9"/>
      <c r="DV185" s="9"/>
      <c r="DW185" s="9"/>
      <c r="DX185" s="9"/>
      <c r="DY185" s="9"/>
      <c r="DZ185" s="9"/>
      <c r="EA185" s="9"/>
      <c r="EB185" s="9"/>
      <c r="EC185" s="9"/>
      <c r="ED185" s="9"/>
      <c r="EE185" s="9"/>
      <c r="EF185" s="9"/>
      <c r="EG185" s="9"/>
      <c r="EH185" s="9"/>
      <c r="EI185" s="9"/>
      <c r="EJ185" s="9"/>
      <c r="EK185" s="9"/>
      <c r="EL185" s="9"/>
      <c r="EM185" s="9"/>
      <c r="EN185" s="9"/>
      <c r="EO185" s="9"/>
      <c r="EP185" s="9"/>
      <c r="EQ185" s="9"/>
      <c r="ER185" s="9"/>
      <c r="ES185" s="9"/>
      <c r="ET185" s="9"/>
      <c r="EU185" s="9"/>
      <c r="EV185" s="9"/>
      <c r="EW185" s="9"/>
      <c r="EX185" s="9"/>
    </row>
    <row r="186" spans="1:154" ht="20.25" hidden="1" x14ac:dyDescent="0.2">
      <c r="A186" s="100"/>
      <c r="B186" s="99"/>
      <c r="C186" s="99"/>
      <c r="D186" s="99"/>
      <c r="E186" s="99"/>
      <c r="F186" s="99" t="s">
        <v>124</v>
      </c>
      <c r="G186" s="103" t="s">
        <v>282</v>
      </c>
      <c r="H186" s="143"/>
      <c r="I186" s="143"/>
      <c r="J186" s="143">
        <f t="shared" si="43"/>
        <v>0</v>
      </c>
      <c r="K186" s="140"/>
      <c r="L186" s="143"/>
      <c r="M186" s="144"/>
      <c r="N186" s="143"/>
      <c r="O186" s="145">
        <f t="shared" si="44"/>
        <v>0</v>
      </c>
      <c r="P186" s="145">
        <f t="shared" si="33"/>
        <v>0</v>
      </c>
      <c r="Q186" s="142"/>
      <c r="R186" s="43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8"/>
      <c r="AT186" s="8"/>
      <c r="AU186" s="8"/>
      <c r="AV186" s="8"/>
      <c r="AW186" s="8"/>
      <c r="AX186" s="8"/>
      <c r="AY186" s="8"/>
      <c r="AZ186" s="8"/>
      <c r="BA186" s="8"/>
      <c r="BB186" s="8"/>
      <c r="BC186" s="8"/>
      <c r="BD186" s="8"/>
      <c r="BE186" s="8"/>
      <c r="BF186" s="8"/>
      <c r="BG186" s="8"/>
      <c r="BH186" s="8"/>
      <c r="BI186" s="8"/>
      <c r="BJ186" s="8"/>
      <c r="BK186" s="8"/>
      <c r="BL186" s="8"/>
      <c r="BM186" s="8"/>
      <c r="BN186" s="8"/>
      <c r="BO186" s="8"/>
      <c r="BP186" s="8"/>
      <c r="BQ186" s="8"/>
      <c r="BR186" s="8"/>
      <c r="BS186" s="8"/>
      <c r="BT186" s="8"/>
      <c r="BU186" s="8"/>
      <c r="BV186" s="8"/>
      <c r="BW186" s="8"/>
      <c r="BX186" s="8"/>
      <c r="BY186" s="8"/>
      <c r="BZ186" s="8"/>
      <c r="CA186" s="8"/>
      <c r="CB186" s="8"/>
      <c r="CC186" s="8"/>
      <c r="CD186" s="8"/>
      <c r="CE186" s="8"/>
      <c r="CF186" s="8"/>
      <c r="CG186" s="8"/>
      <c r="CH186" s="8"/>
      <c r="CI186" s="8"/>
      <c r="CJ186" s="8"/>
      <c r="CK186" s="8"/>
      <c r="CL186" s="8"/>
      <c r="CM186" s="8"/>
      <c r="CN186" s="8"/>
      <c r="CO186" s="8"/>
      <c r="CP186" s="8"/>
      <c r="CQ186" s="8"/>
      <c r="CR186" s="8"/>
      <c r="CS186" s="8"/>
      <c r="CT186" s="8"/>
      <c r="CU186" s="8"/>
      <c r="CV186" s="8"/>
      <c r="CW186" s="8"/>
      <c r="CX186" s="8"/>
      <c r="CY186" s="8"/>
      <c r="CZ186" s="8"/>
      <c r="DA186" s="8"/>
      <c r="DB186" s="8"/>
      <c r="DC186" s="9"/>
      <c r="DD186" s="9"/>
      <c r="DE186" s="9"/>
      <c r="DF186" s="9"/>
      <c r="DG186" s="9"/>
      <c r="DH186" s="9"/>
      <c r="DI186" s="9"/>
      <c r="DJ186" s="9"/>
      <c r="DK186" s="9"/>
      <c r="DL186" s="9"/>
      <c r="DM186" s="9"/>
      <c r="DN186" s="9"/>
      <c r="DO186" s="9"/>
      <c r="DP186" s="9"/>
      <c r="DQ186" s="9"/>
      <c r="DR186" s="9"/>
      <c r="DS186" s="9"/>
      <c r="DT186" s="9"/>
      <c r="DU186" s="9"/>
      <c r="DV186" s="9"/>
      <c r="DW186" s="9"/>
      <c r="DX186" s="9"/>
      <c r="DY186" s="9"/>
      <c r="DZ186" s="9"/>
      <c r="EA186" s="9"/>
      <c r="EB186" s="9"/>
      <c r="EC186" s="9"/>
      <c r="ED186" s="9"/>
      <c r="EE186" s="9"/>
      <c r="EF186" s="9"/>
      <c r="EG186" s="9"/>
      <c r="EH186" s="9"/>
      <c r="EI186" s="9"/>
      <c r="EJ186" s="9"/>
      <c r="EK186" s="9"/>
      <c r="EL186" s="9"/>
      <c r="EM186" s="9"/>
      <c r="EN186" s="9"/>
      <c r="EO186" s="9"/>
      <c r="EP186" s="9"/>
      <c r="EQ186" s="9"/>
      <c r="ER186" s="9"/>
      <c r="ES186" s="9"/>
      <c r="ET186" s="9"/>
      <c r="EU186" s="9"/>
      <c r="EV186" s="9"/>
      <c r="EW186" s="9"/>
      <c r="EX186" s="9"/>
    </row>
    <row r="187" spans="1:154" ht="20.25" hidden="1" x14ac:dyDescent="0.2">
      <c r="A187" s="100"/>
      <c r="B187" s="99"/>
      <c r="C187" s="99"/>
      <c r="D187" s="99"/>
      <c r="E187" s="99"/>
      <c r="F187" s="99" t="s">
        <v>115</v>
      </c>
      <c r="G187" s="103" t="s">
        <v>283</v>
      </c>
      <c r="H187" s="143"/>
      <c r="I187" s="143"/>
      <c r="J187" s="143">
        <f t="shared" si="43"/>
        <v>0</v>
      </c>
      <c r="K187" s="140"/>
      <c r="L187" s="143"/>
      <c r="M187" s="144"/>
      <c r="N187" s="143"/>
      <c r="O187" s="145">
        <f t="shared" si="44"/>
        <v>0</v>
      </c>
      <c r="P187" s="145">
        <f t="shared" si="33"/>
        <v>0</v>
      </c>
      <c r="Q187" s="142"/>
      <c r="R187" s="43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8"/>
      <c r="AT187" s="8"/>
      <c r="AU187" s="8"/>
      <c r="AV187" s="8"/>
      <c r="AW187" s="8"/>
      <c r="AX187" s="8"/>
      <c r="AY187" s="8"/>
      <c r="AZ187" s="8"/>
      <c r="BA187" s="8"/>
      <c r="BB187" s="8"/>
      <c r="BC187" s="8"/>
      <c r="BD187" s="8"/>
      <c r="BE187" s="8"/>
      <c r="BF187" s="8"/>
      <c r="BG187" s="8"/>
      <c r="BH187" s="8"/>
      <c r="BI187" s="8"/>
      <c r="BJ187" s="8"/>
      <c r="BK187" s="8"/>
      <c r="BL187" s="8"/>
      <c r="BM187" s="8"/>
      <c r="BN187" s="8"/>
      <c r="BO187" s="8"/>
      <c r="BP187" s="8"/>
      <c r="BQ187" s="8"/>
      <c r="BR187" s="8"/>
      <c r="BS187" s="8"/>
      <c r="BT187" s="8"/>
      <c r="BU187" s="8"/>
      <c r="BV187" s="8"/>
      <c r="BW187" s="8"/>
      <c r="BX187" s="8"/>
      <c r="BY187" s="8"/>
      <c r="BZ187" s="8"/>
      <c r="CA187" s="8"/>
      <c r="CB187" s="8"/>
      <c r="CC187" s="8"/>
      <c r="CD187" s="8"/>
      <c r="CE187" s="8"/>
      <c r="CF187" s="8"/>
      <c r="CG187" s="8"/>
      <c r="CH187" s="8"/>
      <c r="CI187" s="8"/>
      <c r="CJ187" s="8"/>
      <c r="CK187" s="8"/>
      <c r="CL187" s="8"/>
      <c r="CM187" s="8"/>
      <c r="CN187" s="8"/>
      <c r="CO187" s="8"/>
      <c r="CP187" s="8"/>
      <c r="CQ187" s="8"/>
      <c r="CR187" s="8"/>
      <c r="CS187" s="8"/>
      <c r="CT187" s="8"/>
      <c r="CU187" s="8"/>
      <c r="CV187" s="8"/>
      <c r="CW187" s="8"/>
      <c r="CX187" s="8"/>
      <c r="CY187" s="8"/>
      <c r="CZ187" s="8"/>
      <c r="DA187" s="8"/>
      <c r="DB187" s="8"/>
      <c r="DC187" s="9"/>
      <c r="DD187" s="9"/>
      <c r="DE187" s="9"/>
      <c r="DF187" s="9"/>
      <c r="DG187" s="9"/>
      <c r="DH187" s="9"/>
      <c r="DI187" s="9"/>
      <c r="DJ187" s="9"/>
      <c r="DK187" s="9"/>
      <c r="DL187" s="9"/>
      <c r="DM187" s="9"/>
      <c r="DN187" s="9"/>
      <c r="DO187" s="9"/>
      <c r="DP187" s="9"/>
      <c r="DQ187" s="9"/>
      <c r="DR187" s="9"/>
      <c r="DS187" s="9"/>
      <c r="DT187" s="9"/>
      <c r="DU187" s="9"/>
      <c r="DV187" s="9"/>
      <c r="DW187" s="9"/>
      <c r="DX187" s="9"/>
      <c r="DY187" s="9"/>
      <c r="DZ187" s="9"/>
      <c r="EA187" s="9"/>
      <c r="EB187" s="9"/>
      <c r="EC187" s="9"/>
      <c r="ED187" s="9"/>
      <c r="EE187" s="9"/>
      <c r="EF187" s="9"/>
      <c r="EG187" s="9"/>
      <c r="EH187" s="9"/>
      <c r="EI187" s="9"/>
      <c r="EJ187" s="9"/>
      <c r="EK187" s="9"/>
      <c r="EL187" s="9"/>
      <c r="EM187" s="9"/>
      <c r="EN187" s="9"/>
      <c r="EO187" s="9"/>
      <c r="EP187" s="9"/>
      <c r="EQ187" s="9"/>
      <c r="ER187" s="9"/>
      <c r="ES187" s="9"/>
      <c r="ET187" s="9"/>
      <c r="EU187" s="9"/>
      <c r="EV187" s="9"/>
      <c r="EW187" s="9"/>
      <c r="EX187" s="9"/>
    </row>
    <row r="188" spans="1:154" ht="20.25" hidden="1" x14ac:dyDescent="0.2">
      <c r="A188" s="100"/>
      <c r="B188" s="99"/>
      <c r="C188" s="99"/>
      <c r="D188" s="99"/>
      <c r="E188" s="99"/>
      <c r="F188" s="99" t="s">
        <v>38</v>
      </c>
      <c r="G188" s="103" t="s">
        <v>296</v>
      </c>
      <c r="H188" s="143"/>
      <c r="I188" s="143"/>
      <c r="J188" s="143">
        <f t="shared" si="43"/>
        <v>0</v>
      </c>
      <c r="K188" s="140"/>
      <c r="L188" s="143"/>
      <c r="M188" s="144"/>
      <c r="N188" s="143"/>
      <c r="O188" s="145">
        <f t="shared" si="44"/>
        <v>0</v>
      </c>
      <c r="P188" s="145">
        <f t="shared" si="33"/>
        <v>0</v>
      </c>
      <c r="Q188" s="142"/>
      <c r="R188" s="43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8"/>
      <c r="AT188" s="8"/>
      <c r="AU188" s="8"/>
      <c r="AV188" s="8"/>
      <c r="AW188" s="8"/>
      <c r="AX188" s="8"/>
      <c r="AY188" s="8"/>
      <c r="AZ188" s="8"/>
      <c r="BA188" s="8"/>
      <c r="BB188" s="8"/>
      <c r="BC188" s="8"/>
      <c r="BD188" s="8"/>
      <c r="BE188" s="8"/>
      <c r="BF188" s="8"/>
      <c r="BG188" s="8"/>
      <c r="BH188" s="8"/>
      <c r="BI188" s="8"/>
      <c r="BJ188" s="8"/>
      <c r="BK188" s="8"/>
      <c r="BL188" s="8"/>
      <c r="BM188" s="8"/>
      <c r="BN188" s="8"/>
      <c r="BO188" s="8"/>
      <c r="BP188" s="8"/>
      <c r="BQ188" s="8"/>
      <c r="BR188" s="8"/>
      <c r="BS188" s="8"/>
      <c r="BT188" s="8"/>
      <c r="BU188" s="8"/>
      <c r="BV188" s="8"/>
      <c r="BW188" s="8"/>
      <c r="BX188" s="8"/>
      <c r="BY188" s="8"/>
      <c r="BZ188" s="8"/>
      <c r="CA188" s="8"/>
      <c r="CB188" s="8"/>
      <c r="CC188" s="8"/>
      <c r="CD188" s="8"/>
      <c r="CE188" s="8"/>
      <c r="CF188" s="8"/>
      <c r="CG188" s="8"/>
      <c r="CH188" s="8"/>
      <c r="CI188" s="8"/>
      <c r="CJ188" s="8"/>
      <c r="CK188" s="8"/>
      <c r="CL188" s="8"/>
      <c r="CM188" s="8"/>
      <c r="CN188" s="8"/>
      <c r="CO188" s="8"/>
      <c r="CP188" s="8"/>
      <c r="CQ188" s="8"/>
      <c r="CR188" s="8"/>
      <c r="CS188" s="8"/>
      <c r="CT188" s="8"/>
      <c r="CU188" s="8"/>
      <c r="CV188" s="8"/>
      <c r="CW188" s="8"/>
      <c r="CX188" s="8"/>
      <c r="CY188" s="8"/>
      <c r="CZ188" s="8"/>
      <c r="DA188" s="8"/>
      <c r="DB188" s="8"/>
      <c r="DC188" s="9"/>
      <c r="DD188" s="9"/>
      <c r="DE188" s="9"/>
      <c r="DF188" s="9"/>
      <c r="DG188" s="9"/>
      <c r="DH188" s="9"/>
      <c r="DI188" s="9"/>
      <c r="DJ188" s="9"/>
      <c r="DK188" s="9"/>
      <c r="DL188" s="9"/>
      <c r="DM188" s="9"/>
      <c r="DN188" s="9"/>
      <c r="DO188" s="9"/>
      <c r="DP188" s="9"/>
      <c r="DQ188" s="9"/>
      <c r="DR188" s="9"/>
      <c r="DS188" s="9"/>
      <c r="DT188" s="9"/>
      <c r="DU188" s="9"/>
      <c r="DV188" s="9"/>
      <c r="DW188" s="9"/>
      <c r="DX188" s="9"/>
      <c r="DY188" s="9"/>
      <c r="DZ188" s="9"/>
      <c r="EA188" s="9"/>
      <c r="EB188" s="9"/>
      <c r="EC188" s="9"/>
      <c r="ED188" s="9"/>
      <c r="EE188" s="9"/>
      <c r="EF188" s="9"/>
      <c r="EG188" s="9"/>
      <c r="EH188" s="9"/>
      <c r="EI188" s="9"/>
      <c r="EJ188" s="9"/>
      <c r="EK188" s="9"/>
      <c r="EL188" s="9"/>
      <c r="EM188" s="9"/>
      <c r="EN188" s="9"/>
      <c r="EO188" s="9"/>
      <c r="EP188" s="9"/>
      <c r="EQ188" s="9"/>
      <c r="ER188" s="9"/>
      <c r="ES188" s="9"/>
      <c r="ET188" s="9"/>
      <c r="EU188" s="9"/>
      <c r="EV188" s="9"/>
      <c r="EW188" s="9"/>
      <c r="EX188" s="9"/>
    </row>
    <row r="189" spans="1:154" ht="20.25" hidden="1" x14ac:dyDescent="0.2">
      <c r="A189" s="100"/>
      <c r="B189" s="99"/>
      <c r="C189" s="99"/>
      <c r="D189" s="99"/>
      <c r="E189" s="99"/>
      <c r="F189" s="99">
        <v>10</v>
      </c>
      <c r="G189" s="103" t="s">
        <v>349</v>
      </c>
      <c r="H189" s="143"/>
      <c r="I189" s="143"/>
      <c r="J189" s="143">
        <f t="shared" si="43"/>
        <v>0</v>
      </c>
      <c r="K189" s="140"/>
      <c r="L189" s="143"/>
      <c r="M189" s="144"/>
      <c r="N189" s="143"/>
      <c r="O189" s="145">
        <f t="shared" si="44"/>
        <v>0</v>
      </c>
      <c r="P189" s="145">
        <f t="shared" si="33"/>
        <v>0</v>
      </c>
      <c r="Q189" s="142"/>
      <c r="R189" s="43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8"/>
      <c r="AT189" s="8"/>
      <c r="AU189" s="8"/>
      <c r="AV189" s="8"/>
      <c r="AW189" s="8"/>
      <c r="AX189" s="8"/>
      <c r="AY189" s="8"/>
      <c r="AZ189" s="8"/>
      <c r="BA189" s="8"/>
      <c r="BB189" s="8"/>
      <c r="BC189" s="8"/>
      <c r="BD189" s="8"/>
      <c r="BE189" s="8"/>
      <c r="BF189" s="8"/>
      <c r="BG189" s="8"/>
      <c r="BH189" s="8"/>
      <c r="BI189" s="8"/>
      <c r="BJ189" s="8"/>
      <c r="BK189" s="8"/>
      <c r="BL189" s="8"/>
      <c r="BM189" s="8"/>
      <c r="BN189" s="8"/>
      <c r="BO189" s="8"/>
      <c r="BP189" s="8"/>
      <c r="BQ189" s="8"/>
      <c r="BR189" s="8"/>
      <c r="BS189" s="8"/>
      <c r="BT189" s="8"/>
      <c r="BU189" s="8"/>
      <c r="BV189" s="8"/>
      <c r="BW189" s="8"/>
      <c r="BX189" s="8"/>
      <c r="BY189" s="8"/>
      <c r="BZ189" s="8"/>
      <c r="CA189" s="8"/>
      <c r="CB189" s="8"/>
      <c r="CC189" s="8"/>
      <c r="CD189" s="8"/>
      <c r="CE189" s="8"/>
      <c r="CF189" s="8"/>
      <c r="CG189" s="8"/>
      <c r="CH189" s="8"/>
      <c r="CI189" s="8"/>
      <c r="CJ189" s="8"/>
      <c r="CK189" s="8"/>
      <c r="CL189" s="8"/>
      <c r="CM189" s="8"/>
      <c r="CN189" s="8"/>
      <c r="CO189" s="8"/>
      <c r="CP189" s="8"/>
      <c r="CQ189" s="8"/>
      <c r="CR189" s="8"/>
      <c r="CS189" s="8"/>
      <c r="CT189" s="8"/>
      <c r="CU189" s="8"/>
      <c r="CV189" s="8"/>
      <c r="CW189" s="8"/>
      <c r="CX189" s="8"/>
      <c r="CY189" s="8"/>
      <c r="CZ189" s="8"/>
      <c r="DA189" s="8"/>
      <c r="DB189" s="8"/>
      <c r="DC189" s="9"/>
      <c r="DD189" s="9"/>
      <c r="DE189" s="9"/>
      <c r="DF189" s="9"/>
      <c r="DG189" s="9"/>
      <c r="DH189" s="9"/>
      <c r="DI189" s="9"/>
      <c r="DJ189" s="9"/>
      <c r="DK189" s="9"/>
      <c r="DL189" s="9"/>
      <c r="DM189" s="9"/>
      <c r="DN189" s="9"/>
      <c r="DO189" s="9"/>
      <c r="DP189" s="9"/>
      <c r="DQ189" s="9"/>
      <c r="DR189" s="9"/>
      <c r="DS189" s="9"/>
      <c r="DT189" s="9"/>
      <c r="DU189" s="9"/>
      <c r="DV189" s="9"/>
      <c r="DW189" s="9"/>
      <c r="DX189" s="9"/>
      <c r="DY189" s="9"/>
      <c r="DZ189" s="9"/>
      <c r="EA189" s="9"/>
      <c r="EB189" s="9"/>
      <c r="EC189" s="9"/>
      <c r="ED189" s="9"/>
      <c r="EE189" s="9"/>
      <c r="EF189" s="9"/>
      <c r="EG189" s="9"/>
      <c r="EH189" s="9"/>
      <c r="EI189" s="9"/>
      <c r="EJ189" s="9"/>
      <c r="EK189" s="9"/>
      <c r="EL189" s="9"/>
      <c r="EM189" s="9"/>
      <c r="EN189" s="9"/>
      <c r="EO189" s="9"/>
      <c r="EP189" s="9"/>
      <c r="EQ189" s="9"/>
      <c r="ER189" s="9"/>
      <c r="ES189" s="9"/>
      <c r="ET189" s="9"/>
      <c r="EU189" s="9"/>
      <c r="EV189" s="9"/>
      <c r="EW189" s="9"/>
      <c r="EX189" s="9"/>
    </row>
    <row r="190" spans="1:154" ht="20.25" hidden="1" x14ac:dyDescent="0.2">
      <c r="A190" s="100"/>
      <c r="B190" s="99"/>
      <c r="C190" s="99"/>
      <c r="D190" s="99"/>
      <c r="E190" s="99"/>
      <c r="F190" s="99">
        <v>11</v>
      </c>
      <c r="G190" s="103" t="s">
        <v>286</v>
      </c>
      <c r="H190" s="143"/>
      <c r="I190" s="143"/>
      <c r="J190" s="143">
        <f t="shared" si="43"/>
        <v>0</v>
      </c>
      <c r="K190" s="140"/>
      <c r="L190" s="143"/>
      <c r="M190" s="144"/>
      <c r="N190" s="143"/>
      <c r="O190" s="145">
        <f t="shared" si="44"/>
        <v>0</v>
      </c>
      <c r="P190" s="145">
        <f t="shared" si="33"/>
        <v>0</v>
      </c>
      <c r="Q190" s="142"/>
      <c r="R190" s="43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8"/>
      <c r="AT190" s="8"/>
      <c r="AU190" s="8"/>
      <c r="AV190" s="8"/>
      <c r="AW190" s="8"/>
      <c r="AX190" s="8"/>
      <c r="AY190" s="8"/>
      <c r="AZ190" s="8"/>
      <c r="BA190" s="8"/>
      <c r="BB190" s="8"/>
      <c r="BC190" s="8"/>
      <c r="BD190" s="8"/>
      <c r="BE190" s="8"/>
      <c r="BF190" s="8"/>
      <c r="BG190" s="8"/>
      <c r="BH190" s="8"/>
      <c r="BI190" s="8"/>
      <c r="BJ190" s="8"/>
      <c r="BK190" s="8"/>
      <c r="BL190" s="8"/>
      <c r="BM190" s="8"/>
      <c r="BN190" s="8"/>
      <c r="BO190" s="8"/>
      <c r="BP190" s="8"/>
      <c r="BQ190" s="8"/>
      <c r="BR190" s="8"/>
      <c r="BS190" s="8"/>
      <c r="BT190" s="8"/>
      <c r="BU190" s="8"/>
      <c r="BV190" s="8"/>
      <c r="BW190" s="8"/>
      <c r="BX190" s="8"/>
      <c r="BY190" s="8"/>
      <c r="BZ190" s="8"/>
      <c r="CA190" s="8"/>
      <c r="CB190" s="8"/>
      <c r="CC190" s="8"/>
      <c r="CD190" s="8"/>
      <c r="CE190" s="8"/>
      <c r="CF190" s="8"/>
      <c r="CG190" s="8"/>
      <c r="CH190" s="8"/>
      <c r="CI190" s="8"/>
      <c r="CJ190" s="8"/>
      <c r="CK190" s="8"/>
      <c r="CL190" s="8"/>
      <c r="CM190" s="8"/>
      <c r="CN190" s="8"/>
      <c r="CO190" s="8"/>
      <c r="CP190" s="8"/>
      <c r="CQ190" s="8"/>
      <c r="CR190" s="8"/>
      <c r="CS190" s="8"/>
      <c r="CT190" s="8"/>
      <c r="CU190" s="8"/>
      <c r="CV190" s="8"/>
      <c r="CW190" s="8"/>
      <c r="CX190" s="8"/>
      <c r="CY190" s="8"/>
      <c r="CZ190" s="8"/>
      <c r="DA190" s="8"/>
      <c r="DB190" s="8"/>
      <c r="DC190" s="9"/>
      <c r="DD190" s="9"/>
      <c r="DE190" s="9"/>
      <c r="DF190" s="9"/>
      <c r="DG190" s="9"/>
      <c r="DH190" s="9"/>
      <c r="DI190" s="9"/>
      <c r="DJ190" s="9"/>
      <c r="DK190" s="9"/>
      <c r="DL190" s="9"/>
      <c r="DM190" s="9"/>
      <c r="DN190" s="9"/>
      <c r="DO190" s="9"/>
      <c r="DP190" s="9"/>
      <c r="DQ190" s="9"/>
      <c r="DR190" s="9"/>
      <c r="DS190" s="9"/>
      <c r="DT190" s="9"/>
      <c r="DU190" s="9"/>
      <c r="DV190" s="9"/>
      <c r="DW190" s="9"/>
      <c r="DX190" s="9"/>
      <c r="DY190" s="9"/>
      <c r="DZ190" s="9"/>
      <c r="EA190" s="9"/>
      <c r="EB190" s="9"/>
      <c r="EC190" s="9"/>
      <c r="ED190" s="9"/>
      <c r="EE190" s="9"/>
      <c r="EF190" s="9"/>
      <c r="EG190" s="9"/>
      <c r="EH190" s="9"/>
      <c r="EI190" s="9"/>
      <c r="EJ190" s="9"/>
      <c r="EK190" s="9"/>
      <c r="EL190" s="9"/>
      <c r="EM190" s="9"/>
      <c r="EN190" s="9"/>
      <c r="EO190" s="9"/>
      <c r="EP190" s="9"/>
      <c r="EQ190" s="9"/>
      <c r="ER190" s="9"/>
      <c r="ES190" s="9"/>
      <c r="ET190" s="9"/>
      <c r="EU190" s="9"/>
      <c r="EV190" s="9"/>
      <c r="EW190" s="9"/>
      <c r="EX190" s="9"/>
    </row>
    <row r="191" spans="1:154" ht="40.5" hidden="1" x14ac:dyDescent="0.2">
      <c r="A191" s="100"/>
      <c r="B191" s="99"/>
      <c r="C191" s="99"/>
      <c r="D191" s="99"/>
      <c r="E191" s="99"/>
      <c r="F191" s="99">
        <v>12</v>
      </c>
      <c r="G191" s="103" t="s">
        <v>297</v>
      </c>
      <c r="H191" s="143"/>
      <c r="I191" s="143"/>
      <c r="J191" s="143">
        <f t="shared" si="43"/>
        <v>0</v>
      </c>
      <c r="K191" s="140"/>
      <c r="L191" s="143"/>
      <c r="M191" s="144"/>
      <c r="N191" s="143"/>
      <c r="O191" s="145">
        <f t="shared" si="44"/>
        <v>0</v>
      </c>
      <c r="P191" s="145">
        <f t="shared" si="33"/>
        <v>0</v>
      </c>
      <c r="Q191" s="142"/>
      <c r="R191" s="43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8"/>
      <c r="AT191" s="8"/>
      <c r="AU191" s="8"/>
      <c r="AV191" s="8"/>
      <c r="AW191" s="8"/>
      <c r="AX191" s="8"/>
      <c r="AY191" s="8"/>
      <c r="AZ191" s="8"/>
      <c r="BA191" s="8"/>
      <c r="BB191" s="8"/>
      <c r="BC191" s="8"/>
      <c r="BD191" s="8"/>
      <c r="BE191" s="8"/>
      <c r="BF191" s="8"/>
      <c r="BG191" s="8"/>
      <c r="BH191" s="8"/>
      <c r="BI191" s="8"/>
      <c r="BJ191" s="8"/>
      <c r="BK191" s="8"/>
      <c r="BL191" s="8"/>
      <c r="BM191" s="8"/>
      <c r="BN191" s="8"/>
      <c r="BO191" s="8"/>
      <c r="BP191" s="8"/>
      <c r="BQ191" s="8"/>
      <c r="BR191" s="8"/>
      <c r="BS191" s="8"/>
      <c r="BT191" s="8"/>
      <c r="BU191" s="8"/>
      <c r="BV191" s="8"/>
      <c r="BW191" s="8"/>
      <c r="BX191" s="8"/>
      <c r="BY191" s="8"/>
      <c r="BZ191" s="8"/>
      <c r="CA191" s="8"/>
      <c r="CB191" s="8"/>
      <c r="CC191" s="8"/>
      <c r="CD191" s="8"/>
      <c r="CE191" s="8"/>
      <c r="CF191" s="8"/>
      <c r="CG191" s="8"/>
      <c r="CH191" s="8"/>
      <c r="CI191" s="8"/>
      <c r="CJ191" s="8"/>
      <c r="CK191" s="8"/>
      <c r="CL191" s="8"/>
      <c r="CM191" s="8"/>
      <c r="CN191" s="8"/>
      <c r="CO191" s="8"/>
      <c r="CP191" s="8"/>
      <c r="CQ191" s="8"/>
      <c r="CR191" s="8"/>
      <c r="CS191" s="8"/>
      <c r="CT191" s="8"/>
      <c r="CU191" s="8"/>
      <c r="CV191" s="8"/>
      <c r="CW191" s="8"/>
      <c r="CX191" s="8"/>
      <c r="CY191" s="8"/>
      <c r="CZ191" s="8"/>
      <c r="DA191" s="8"/>
      <c r="DB191" s="8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B191" s="9"/>
      <c r="EC191" s="9"/>
      <c r="ED191" s="9"/>
      <c r="EE191" s="9"/>
      <c r="EF191" s="9"/>
      <c r="EG191" s="9"/>
      <c r="EH191" s="9"/>
      <c r="EI191" s="9"/>
      <c r="EJ191" s="9"/>
      <c r="EK191" s="9"/>
      <c r="EL191" s="9"/>
      <c r="EM191" s="9"/>
      <c r="EN191" s="9"/>
      <c r="EO191" s="9"/>
      <c r="EP191" s="9"/>
      <c r="EQ191" s="9"/>
      <c r="ER191" s="9"/>
      <c r="ES191" s="9"/>
      <c r="ET191" s="9"/>
      <c r="EU191" s="9"/>
      <c r="EV191" s="9"/>
      <c r="EW191" s="9"/>
      <c r="EX191" s="9"/>
    </row>
    <row r="192" spans="1:154" ht="20.25" x14ac:dyDescent="0.2">
      <c r="A192" s="100"/>
      <c r="B192" s="99"/>
      <c r="C192" s="99"/>
      <c r="D192" s="99"/>
      <c r="E192" s="99"/>
      <c r="F192" s="99">
        <v>13</v>
      </c>
      <c r="G192" s="103" t="s">
        <v>298</v>
      </c>
      <c r="H192" s="143"/>
      <c r="I192" s="143"/>
      <c r="J192" s="143">
        <f t="shared" si="43"/>
        <v>0</v>
      </c>
      <c r="K192" s="140"/>
      <c r="L192" s="143"/>
      <c r="M192" s="144"/>
      <c r="N192" s="143"/>
      <c r="O192" s="145">
        <f t="shared" si="44"/>
        <v>0</v>
      </c>
      <c r="P192" s="145">
        <f t="shared" si="33"/>
        <v>0</v>
      </c>
      <c r="Q192" s="142"/>
      <c r="R192" s="43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8"/>
      <c r="AT192" s="8"/>
      <c r="AU192" s="8"/>
      <c r="AV192" s="8"/>
      <c r="AW192" s="8"/>
      <c r="AX192" s="8"/>
      <c r="AY192" s="8"/>
      <c r="AZ192" s="8"/>
      <c r="BA192" s="8"/>
      <c r="BB192" s="8"/>
      <c r="BC192" s="8"/>
      <c r="BD192" s="8"/>
      <c r="BE192" s="8"/>
      <c r="BF192" s="8"/>
      <c r="BG192" s="8"/>
      <c r="BH192" s="8"/>
      <c r="BI192" s="8"/>
      <c r="BJ192" s="8"/>
      <c r="BK192" s="8"/>
      <c r="BL192" s="8"/>
      <c r="BM192" s="8"/>
      <c r="BN192" s="8"/>
      <c r="BO192" s="8"/>
      <c r="BP192" s="8"/>
      <c r="BQ192" s="8"/>
      <c r="BR192" s="8"/>
      <c r="BS192" s="8"/>
      <c r="BT192" s="8"/>
      <c r="BU192" s="8"/>
      <c r="BV192" s="8"/>
      <c r="BW192" s="8"/>
      <c r="BX192" s="8"/>
      <c r="BY192" s="8"/>
      <c r="BZ192" s="8"/>
      <c r="CA192" s="8"/>
      <c r="CB192" s="8"/>
      <c r="CC192" s="8"/>
      <c r="CD192" s="8"/>
      <c r="CE192" s="8"/>
      <c r="CF192" s="8"/>
      <c r="CG192" s="8"/>
      <c r="CH192" s="8"/>
      <c r="CI192" s="8"/>
      <c r="CJ192" s="8"/>
      <c r="CK192" s="8"/>
      <c r="CL192" s="8"/>
      <c r="CM192" s="8"/>
      <c r="CN192" s="8"/>
      <c r="CO192" s="8"/>
      <c r="CP192" s="8"/>
      <c r="CQ192" s="8"/>
      <c r="CR192" s="8"/>
      <c r="CS192" s="8"/>
      <c r="CT192" s="8"/>
      <c r="CU192" s="8"/>
      <c r="CV192" s="8"/>
      <c r="CW192" s="8"/>
      <c r="CX192" s="8"/>
      <c r="CY192" s="8"/>
      <c r="CZ192" s="8"/>
      <c r="DA192" s="8"/>
      <c r="DB192" s="8"/>
      <c r="DC192" s="9"/>
      <c r="DD192" s="9"/>
      <c r="DE192" s="9"/>
      <c r="DF192" s="9"/>
      <c r="DG192" s="9"/>
      <c r="DH192" s="9"/>
      <c r="DI192" s="9"/>
      <c r="DJ192" s="9"/>
      <c r="DK192" s="9"/>
      <c r="DL192" s="9"/>
      <c r="DM192" s="9"/>
      <c r="DN192" s="9"/>
      <c r="DO192" s="9"/>
      <c r="DP192" s="9"/>
      <c r="DQ192" s="9"/>
      <c r="DR192" s="9"/>
      <c r="DS192" s="9"/>
      <c r="DT192" s="9"/>
      <c r="DU192" s="9"/>
      <c r="DV192" s="9"/>
      <c r="DW192" s="9"/>
      <c r="DX192" s="9"/>
      <c r="DY192" s="9"/>
      <c r="DZ192" s="9"/>
      <c r="EA192" s="9"/>
      <c r="EB192" s="9"/>
      <c r="EC192" s="9"/>
      <c r="ED192" s="9"/>
      <c r="EE192" s="9"/>
      <c r="EF192" s="9"/>
      <c r="EG192" s="9"/>
      <c r="EH192" s="9"/>
      <c r="EI192" s="9"/>
      <c r="EJ192" s="9"/>
      <c r="EK192" s="9"/>
      <c r="EL192" s="9"/>
      <c r="EM192" s="9"/>
      <c r="EN192" s="9"/>
      <c r="EO192" s="9"/>
      <c r="EP192" s="9"/>
      <c r="EQ192" s="9"/>
      <c r="ER192" s="9"/>
      <c r="ES192" s="9"/>
      <c r="ET192" s="9"/>
      <c r="EU192" s="9"/>
      <c r="EV192" s="9"/>
      <c r="EW192" s="9"/>
      <c r="EX192" s="9"/>
    </row>
    <row r="193" spans="1:154" ht="20.25" hidden="1" x14ac:dyDescent="0.2">
      <c r="A193" s="100"/>
      <c r="B193" s="99"/>
      <c r="C193" s="99"/>
      <c r="D193" s="99"/>
      <c r="E193" s="99"/>
      <c r="F193" s="99">
        <v>14</v>
      </c>
      <c r="G193" s="103" t="s">
        <v>272</v>
      </c>
      <c r="H193" s="143"/>
      <c r="I193" s="143"/>
      <c r="J193" s="143">
        <f t="shared" si="43"/>
        <v>0</v>
      </c>
      <c r="K193" s="140"/>
      <c r="L193" s="143"/>
      <c r="M193" s="144"/>
      <c r="N193" s="143"/>
      <c r="O193" s="145">
        <f t="shared" si="44"/>
        <v>0</v>
      </c>
      <c r="P193" s="145">
        <f t="shared" si="33"/>
        <v>0</v>
      </c>
      <c r="Q193" s="142"/>
      <c r="R193" s="43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8"/>
      <c r="AT193" s="8"/>
      <c r="AU193" s="8"/>
      <c r="AV193" s="8"/>
      <c r="AW193" s="8"/>
      <c r="AX193" s="8"/>
      <c r="AY193" s="8"/>
      <c r="AZ193" s="8"/>
      <c r="BA193" s="8"/>
      <c r="BB193" s="8"/>
      <c r="BC193" s="8"/>
      <c r="BD193" s="8"/>
      <c r="BE193" s="8"/>
      <c r="BF193" s="8"/>
      <c r="BG193" s="8"/>
      <c r="BH193" s="8"/>
      <c r="BI193" s="8"/>
      <c r="BJ193" s="8"/>
      <c r="BK193" s="8"/>
      <c r="BL193" s="8"/>
      <c r="BM193" s="8"/>
      <c r="BN193" s="8"/>
      <c r="BO193" s="8"/>
      <c r="BP193" s="8"/>
      <c r="BQ193" s="8"/>
      <c r="BR193" s="8"/>
      <c r="BS193" s="8"/>
      <c r="BT193" s="8"/>
      <c r="BU193" s="8"/>
      <c r="BV193" s="8"/>
      <c r="BW193" s="8"/>
      <c r="BX193" s="8"/>
      <c r="BY193" s="8"/>
      <c r="BZ193" s="8"/>
      <c r="CA193" s="8"/>
      <c r="CB193" s="8"/>
      <c r="CC193" s="8"/>
      <c r="CD193" s="8"/>
      <c r="CE193" s="8"/>
      <c r="CF193" s="8"/>
      <c r="CG193" s="8"/>
      <c r="CH193" s="8"/>
      <c r="CI193" s="8"/>
      <c r="CJ193" s="8"/>
      <c r="CK193" s="8"/>
      <c r="CL193" s="8"/>
      <c r="CM193" s="8"/>
      <c r="CN193" s="8"/>
      <c r="CO193" s="8"/>
      <c r="CP193" s="8"/>
      <c r="CQ193" s="8"/>
      <c r="CR193" s="8"/>
      <c r="CS193" s="8"/>
      <c r="CT193" s="8"/>
      <c r="CU193" s="8"/>
      <c r="CV193" s="8"/>
      <c r="CW193" s="8"/>
      <c r="CX193" s="8"/>
      <c r="CY193" s="8"/>
      <c r="CZ193" s="8"/>
      <c r="DA193" s="8"/>
      <c r="DB193" s="8"/>
      <c r="DC193" s="9"/>
      <c r="DD193" s="9"/>
      <c r="DE193" s="9"/>
      <c r="DF193" s="9"/>
      <c r="DG193" s="9"/>
      <c r="DH193" s="9"/>
      <c r="DI193" s="9"/>
      <c r="DJ193" s="9"/>
      <c r="DK193" s="9"/>
      <c r="DL193" s="9"/>
      <c r="DM193" s="9"/>
      <c r="DN193" s="9"/>
      <c r="DO193" s="9"/>
      <c r="DP193" s="9"/>
      <c r="DQ193" s="9"/>
      <c r="DR193" s="9"/>
      <c r="DS193" s="9"/>
      <c r="DT193" s="9"/>
      <c r="DU193" s="9"/>
      <c r="DV193" s="9"/>
      <c r="DW193" s="9"/>
      <c r="DX193" s="9"/>
      <c r="DY193" s="9"/>
      <c r="DZ193" s="9"/>
      <c r="EA193" s="9"/>
      <c r="EB193" s="9"/>
      <c r="EC193" s="9"/>
      <c r="ED193" s="9"/>
      <c r="EE193" s="9"/>
      <c r="EF193" s="9"/>
      <c r="EG193" s="9"/>
      <c r="EH193" s="9"/>
      <c r="EI193" s="9"/>
      <c r="EJ193" s="9"/>
      <c r="EK193" s="9"/>
      <c r="EL193" s="9"/>
      <c r="EM193" s="9"/>
      <c r="EN193" s="9"/>
      <c r="EO193" s="9"/>
      <c r="EP193" s="9"/>
      <c r="EQ193" s="9"/>
      <c r="ER193" s="9"/>
      <c r="ES193" s="9"/>
      <c r="ET193" s="9"/>
      <c r="EU193" s="9"/>
      <c r="EV193" s="9"/>
      <c r="EW193" s="9"/>
      <c r="EX193" s="9"/>
    </row>
    <row r="194" spans="1:154" ht="40.5" hidden="1" x14ac:dyDescent="0.2">
      <c r="A194" s="100"/>
      <c r="B194" s="99"/>
      <c r="C194" s="99"/>
      <c r="D194" s="99"/>
      <c r="E194" s="99"/>
      <c r="F194" s="99">
        <v>15</v>
      </c>
      <c r="G194" s="103" t="s">
        <v>299</v>
      </c>
      <c r="H194" s="143"/>
      <c r="I194" s="143"/>
      <c r="J194" s="143">
        <f t="shared" si="43"/>
        <v>0</v>
      </c>
      <c r="K194" s="140"/>
      <c r="L194" s="143"/>
      <c r="M194" s="144"/>
      <c r="N194" s="143"/>
      <c r="O194" s="145">
        <f t="shared" si="44"/>
        <v>0</v>
      </c>
      <c r="P194" s="145">
        <f t="shared" si="33"/>
        <v>0</v>
      </c>
      <c r="Q194" s="142"/>
      <c r="R194" s="43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8"/>
      <c r="AT194" s="8"/>
      <c r="AU194" s="8"/>
      <c r="AV194" s="8"/>
      <c r="AW194" s="8"/>
      <c r="AX194" s="8"/>
      <c r="AY194" s="8"/>
      <c r="AZ194" s="8"/>
      <c r="BA194" s="8"/>
      <c r="BB194" s="8"/>
      <c r="BC194" s="8"/>
      <c r="BD194" s="8"/>
      <c r="BE194" s="8"/>
      <c r="BF194" s="8"/>
      <c r="BG194" s="8"/>
      <c r="BH194" s="8"/>
      <c r="BI194" s="8"/>
      <c r="BJ194" s="8"/>
      <c r="BK194" s="8"/>
      <c r="BL194" s="8"/>
      <c r="BM194" s="8"/>
      <c r="BN194" s="8"/>
      <c r="BO194" s="8"/>
      <c r="BP194" s="8"/>
      <c r="BQ194" s="8"/>
      <c r="BR194" s="8"/>
      <c r="BS194" s="8"/>
      <c r="BT194" s="8"/>
      <c r="BU194" s="8"/>
      <c r="BV194" s="8"/>
      <c r="BW194" s="8"/>
      <c r="BX194" s="8"/>
      <c r="BY194" s="8"/>
      <c r="BZ194" s="8"/>
      <c r="CA194" s="8"/>
      <c r="CB194" s="8"/>
      <c r="CC194" s="8"/>
      <c r="CD194" s="8"/>
      <c r="CE194" s="8"/>
      <c r="CF194" s="8"/>
      <c r="CG194" s="8"/>
      <c r="CH194" s="8"/>
      <c r="CI194" s="8"/>
      <c r="CJ194" s="8"/>
      <c r="CK194" s="8"/>
      <c r="CL194" s="8"/>
      <c r="CM194" s="8"/>
      <c r="CN194" s="8"/>
      <c r="CO194" s="8"/>
      <c r="CP194" s="8"/>
      <c r="CQ194" s="8"/>
      <c r="CR194" s="8"/>
      <c r="CS194" s="8"/>
      <c r="CT194" s="8"/>
      <c r="CU194" s="8"/>
      <c r="CV194" s="8"/>
      <c r="CW194" s="8"/>
      <c r="CX194" s="8"/>
      <c r="CY194" s="8"/>
      <c r="CZ194" s="8"/>
      <c r="DA194" s="8"/>
      <c r="DB194" s="8"/>
      <c r="DC194" s="9"/>
      <c r="DD194" s="9"/>
      <c r="DE194" s="9"/>
      <c r="DF194" s="9"/>
      <c r="DG194" s="9"/>
      <c r="DH194" s="9"/>
      <c r="DI194" s="9"/>
      <c r="DJ194" s="9"/>
      <c r="DK194" s="9"/>
      <c r="DL194" s="9"/>
      <c r="DM194" s="9"/>
      <c r="DN194" s="9"/>
      <c r="DO194" s="9"/>
      <c r="DP194" s="9"/>
      <c r="DQ194" s="9"/>
      <c r="DR194" s="9"/>
      <c r="DS194" s="9"/>
      <c r="DT194" s="9"/>
      <c r="DU194" s="9"/>
      <c r="DV194" s="9"/>
      <c r="DW194" s="9"/>
      <c r="DX194" s="9"/>
      <c r="DY194" s="9"/>
      <c r="DZ194" s="9"/>
      <c r="EA194" s="9"/>
      <c r="EB194" s="9"/>
      <c r="EC194" s="9"/>
      <c r="ED194" s="9"/>
      <c r="EE194" s="9"/>
      <c r="EF194" s="9"/>
      <c r="EG194" s="9"/>
      <c r="EH194" s="9"/>
      <c r="EI194" s="9"/>
      <c r="EJ194" s="9"/>
      <c r="EK194" s="9"/>
      <c r="EL194" s="9"/>
      <c r="EM194" s="9"/>
      <c r="EN194" s="9"/>
      <c r="EO194" s="9"/>
      <c r="EP194" s="9"/>
      <c r="EQ194" s="9"/>
      <c r="ER194" s="9"/>
      <c r="ES194" s="9"/>
      <c r="ET194" s="9"/>
      <c r="EU194" s="9"/>
      <c r="EV194" s="9"/>
      <c r="EW194" s="9"/>
      <c r="EX194" s="9"/>
    </row>
    <row r="195" spans="1:154" ht="20.25" x14ac:dyDescent="0.2">
      <c r="A195" s="100"/>
      <c r="B195" s="99"/>
      <c r="C195" s="99"/>
      <c r="D195" s="99"/>
      <c r="E195" s="99"/>
      <c r="F195" s="99">
        <v>17</v>
      </c>
      <c r="G195" s="103" t="s">
        <v>274</v>
      </c>
      <c r="H195" s="143"/>
      <c r="I195" s="143"/>
      <c r="J195" s="143">
        <f t="shared" si="43"/>
        <v>0</v>
      </c>
      <c r="K195" s="140"/>
      <c r="L195" s="143"/>
      <c r="M195" s="144"/>
      <c r="N195" s="143"/>
      <c r="O195" s="145">
        <f t="shared" si="44"/>
        <v>0</v>
      </c>
      <c r="P195" s="145">
        <f t="shared" si="33"/>
        <v>0</v>
      </c>
      <c r="Q195" s="142"/>
      <c r="R195" s="43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8"/>
      <c r="AT195" s="8"/>
      <c r="AU195" s="8"/>
      <c r="AV195" s="8"/>
      <c r="AW195" s="8"/>
      <c r="AX195" s="8"/>
      <c r="AY195" s="8"/>
      <c r="AZ195" s="8"/>
      <c r="BA195" s="8"/>
      <c r="BB195" s="8"/>
      <c r="BC195" s="8"/>
      <c r="BD195" s="8"/>
      <c r="BE195" s="8"/>
      <c r="BF195" s="8"/>
      <c r="BG195" s="8"/>
      <c r="BH195" s="8"/>
      <c r="BI195" s="8"/>
      <c r="BJ195" s="8"/>
      <c r="BK195" s="8"/>
      <c r="BL195" s="8"/>
      <c r="BM195" s="8"/>
      <c r="BN195" s="8"/>
      <c r="BO195" s="8"/>
      <c r="BP195" s="8"/>
      <c r="BQ195" s="8"/>
      <c r="BR195" s="8"/>
      <c r="BS195" s="8"/>
      <c r="BT195" s="8"/>
      <c r="BU195" s="8"/>
      <c r="BV195" s="8"/>
      <c r="BW195" s="8"/>
      <c r="BX195" s="8"/>
      <c r="BY195" s="8"/>
      <c r="BZ195" s="8"/>
      <c r="CA195" s="8"/>
      <c r="CB195" s="8"/>
      <c r="CC195" s="8"/>
      <c r="CD195" s="8"/>
      <c r="CE195" s="8"/>
      <c r="CF195" s="8"/>
      <c r="CG195" s="8"/>
      <c r="CH195" s="8"/>
      <c r="CI195" s="8"/>
      <c r="CJ195" s="8"/>
      <c r="CK195" s="8"/>
      <c r="CL195" s="8"/>
      <c r="CM195" s="8"/>
      <c r="CN195" s="8"/>
      <c r="CO195" s="8"/>
      <c r="CP195" s="8"/>
      <c r="CQ195" s="8"/>
      <c r="CR195" s="8"/>
      <c r="CS195" s="8"/>
      <c r="CT195" s="8"/>
      <c r="CU195" s="8"/>
      <c r="CV195" s="8"/>
      <c r="CW195" s="8"/>
      <c r="CX195" s="8"/>
      <c r="CY195" s="8"/>
      <c r="CZ195" s="8"/>
      <c r="DA195" s="8"/>
      <c r="DB195" s="8"/>
      <c r="DC195" s="9"/>
      <c r="DD195" s="9"/>
      <c r="DE195" s="9"/>
      <c r="DF195" s="9"/>
      <c r="DG195" s="9"/>
      <c r="DH195" s="9"/>
      <c r="DI195" s="9"/>
      <c r="DJ195" s="9"/>
      <c r="DK195" s="9"/>
      <c r="DL195" s="9"/>
      <c r="DM195" s="9"/>
      <c r="DN195" s="9"/>
      <c r="DO195" s="9"/>
      <c r="DP195" s="9"/>
      <c r="DQ195" s="9"/>
      <c r="DR195" s="9"/>
      <c r="DS195" s="9"/>
      <c r="DT195" s="9"/>
      <c r="DU195" s="9"/>
      <c r="DV195" s="9"/>
      <c r="DW195" s="9"/>
      <c r="DX195" s="9"/>
      <c r="DY195" s="9"/>
      <c r="DZ195" s="9"/>
      <c r="EA195" s="9"/>
      <c r="EB195" s="9"/>
      <c r="EC195" s="9"/>
      <c r="ED195" s="9"/>
      <c r="EE195" s="9"/>
      <c r="EF195" s="9"/>
      <c r="EG195" s="9"/>
      <c r="EH195" s="9"/>
      <c r="EI195" s="9"/>
      <c r="EJ195" s="9"/>
      <c r="EK195" s="9"/>
      <c r="EL195" s="9"/>
      <c r="EM195" s="9"/>
      <c r="EN195" s="9"/>
      <c r="EO195" s="9"/>
      <c r="EP195" s="9"/>
      <c r="EQ195" s="9"/>
      <c r="ER195" s="9"/>
      <c r="ES195" s="9"/>
      <c r="ET195" s="9"/>
      <c r="EU195" s="9"/>
      <c r="EV195" s="9"/>
      <c r="EW195" s="9"/>
      <c r="EX195" s="9"/>
    </row>
    <row r="196" spans="1:154" ht="20.25" x14ac:dyDescent="0.2">
      <c r="A196" s="100"/>
      <c r="B196" s="99"/>
      <c r="C196" s="99"/>
      <c r="D196" s="99"/>
      <c r="E196" s="99"/>
      <c r="F196" s="99" t="s">
        <v>90</v>
      </c>
      <c r="G196" s="103" t="s">
        <v>273</v>
      </c>
      <c r="H196" s="143"/>
      <c r="I196" s="143"/>
      <c r="J196" s="143">
        <f t="shared" si="43"/>
        <v>0</v>
      </c>
      <c r="K196" s="140"/>
      <c r="L196" s="143"/>
      <c r="M196" s="144"/>
      <c r="N196" s="143"/>
      <c r="O196" s="145">
        <f t="shared" si="44"/>
        <v>0</v>
      </c>
      <c r="P196" s="145">
        <f t="shared" ref="P196:P259" si="45">L196-O196</f>
        <v>0</v>
      </c>
      <c r="Q196" s="142"/>
      <c r="R196" s="43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8"/>
      <c r="AT196" s="8"/>
      <c r="AU196" s="8"/>
      <c r="AV196" s="8"/>
      <c r="AW196" s="8"/>
      <c r="AX196" s="8"/>
      <c r="AY196" s="8"/>
      <c r="AZ196" s="8"/>
      <c r="BA196" s="8"/>
      <c r="BB196" s="8"/>
      <c r="BC196" s="8"/>
      <c r="BD196" s="8"/>
      <c r="BE196" s="8"/>
      <c r="BF196" s="8"/>
      <c r="BG196" s="8"/>
      <c r="BH196" s="8"/>
      <c r="BI196" s="8"/>
      <c r="BJ196" s="8"/>
      <c r="BK196" s="8"/>
      <c r="BL196" s="8"/>
      <c r="BM196" s="8"/>
      <c r="BN196" s="8"/>
      <c r="BO196" s="8"/>
      <c r="BP196" s="8"/>
      <c r="BQ196" s="8"/>
      <c r="BR196" s="8"/>
      <c r="BS196" s="8"/>
      <c r="BT196" s="8"/>
      <c r="BU196" s="8"/>
      <c r="BV196" s="8"/>
      <c r="BW196" s="8"/>
      <c r="BX196" s="8"/>
      <c r="BY196" s="8"/>
      <c r="BZ196" s="8"/>
      <c r="CA196" s="8"/>
      <c r="CB196" s="8"/>
      <c r="CC196" s="8"/>
      <c r="CD196" s="8"/>
      <c r="CE196" s="8"/>
      <c r="CF196" s="8"/>
      <c r="CG196" s="8"/>
      <c r="CH196" s="8"/>
      <c r="CI196" s="8"/>
      <c r="CJ196" s="8"/>
      <c r="CK196" s="8"/>
      <c r="CL196" s="8"/>
      <c r="CM196" s="8"/>
      <c r="CN196" s="8"/>
      <c r="CO196" s="8"/>
      <c r="CP196" s="8"/>
      <c r="CQ196" s="8"/>
      <c r="CR196" s="8"/>
      <c r="CS196" s="8"/>
      <c r="CT196" s="8"/>
      <c r="CU196" s="8"/>
      <c r="CV196" s="8"/>
      <c r="CW196" s="8"/>
      <c r="CX196" s="8"/>
      <c r="CY196" s="8"/>
      <c r="CZ196" s="8"/>
      <c r="DA196" s="8"/>
      <c r="DB196" s="8"/>
      <c r="DC196" s="9"/>
      <c r="DD196" s="9"/>
      <c r="DE196" s="9"/>
      <c r="DF196" s="9"/>
      <c r="DG196" s="9"/>
      <c r="DH196" s="9"/>
      <c r="DI196" s="9"/>
      <c r="DJ196" s="9"/>
      <c r="DK196" s="9"/>
      <c r="DL196" s="9"/>
      <c r="DM196" s="9"/>
      <c r="DN196" s="9"/>
      <c r="DO196" s="9"/>
      <c r="DP196" s="9"/>
      <c r="DQ196" s="9"/>
      <c r="DR196" s="9"/>
      <c r="DS196" s="9"/>
      <c r="DT196" s="9"/>
      <c r="DU196" s="9"/>
      <c r="DV196" s="9"/>
      <c r="DW196" s="9"/>
      <c r="DX196" s="9"/>
      <c r="DY196" s="9"/>
      <c r="DZ196" s="9"/>
      <c r="EA196" s="9"/>
      <c r="EB196" s="9"/>
      <c r="EC196" s="9"/>
      <c r="ED196" s="9"/>
      <c r="EE196" s="9"/>
      <c r="EF196" s="9"/>
      <c r="EG196" s="9"/>
      <c r="EH196" s="9"/>
      <c r="EI196" s="9"/>
      <c r="EJ196" s="9"/>
      <c r="EK196" s="9"/>
      <c r="EL196" s="9"/>
      <c r="EM196" s="9"/>
      <c r="EN196" s="9"/>
      <c r="EO196" s="9"/>
      <c r="EP196" s="9"/>
      <c r="EQ196" s="9"/>
      <c r="ER196" s="9"/>
      <c r="ES196" s="9"/>
      <c r="ET196" s="9"/>
      <c r="EU196" s="9"/>
      <c r="EV196" s="9"/>
      <c r="EW196" s="9"/>
      <c r="EX196" s="9"/>
    </row>
    <row r="197" spans="1:154" ht="20.25" x14ac:dyDescent="0.2">
      <c r="A197" s="100"/>
      <c r="B197" s="99"/>
      <c r="C197" s="99"/>
      <c r="D197" s="99"/>
      <c r="E197" s="99" t="s">
        <v>30</v>
      </c>
      <c r="F197" s="99"/>
      <c r="G197" s="101" t="s">
        <v>116</v>
      </c>
      <c r="H197" s="143">
        <f>H198</f>
        <v>0</v>
      </c>
      <c r="I197" s="143">
        <f>I198</f>
        <v>0</v>
      </c>
      <c r="J197" s="143">
        <f t="shared" si="43"/>
        <v>0</v>
      </c>
      <c r="K197" s="140"/>
      <c r="L197" s="143">
        <f>L198</f>
        <v>0</v>
      </c>
      <c r="M197" s="144">
        <f>M198</f>
        <v>0</v>
      </c>
      <c r="N197" s="143">
        <f>N198</f>
        <v>0</v>
      </c>
      <c r="O197" s="145">
        <f>O198</f>
        <v>0</v>
      </c>
      <c r="P197" s="145">
        <f t="shared" si="45"/>
        <v>0</v>
      </c>
      <c r="Q197" s="142"/>
      <c r="R197" s="43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8"/>
      <c r="AT197" s="8"/>
      <c r="AU197" s="8"/>
      <c r="AV197" s="8"/>
      <c r="AW197" s="8"/>
      <c r="AX197" s="8"/>
      <c r="AY197" s="8"/>
      <c r="AZ197" s="8"/>
      <c r="BA197" s="8"/>
      <c r="BB197" s="8"/>
      <c r="BC197" s="8"/>
      <c r="BD197" s="8"/>
      <c r="BE197" s="8"/>
      <c r="BF197" s="8"/>
      <c r="BG197" s="8"/>
      <c r="BH197" s="8"/>
      <c r="BI197" s="8"/>
      <c r="BJ197" s="8"/>
      <c r="BK197" s="8"/>
      <c r="BL197" s="8"/>
      <c r="BM197" s="8"/>
      <c r="BN197" s="8"/>
      <c r="BO197" s="8"/>
      <c r="BP197" s="8"/>
      <c r="BQ197" s="8"/>
      <c r="BR197" s="8"/>
      <c r="BS197" s="8"/>
      <c r="BT197" s="8"/>
      <c r="BU197" s="8"/>
      <c r="BV197" s="8"/>
      <c r="BW197" s="8"/>
      <c r="BX197" s="8"/>
      <c r="BY197" s="8"/>
      <c r="BZ197" s="8"/>
      <c r="CA197" s="8"/>
      <c r="CB197" s="8"/>
      <c r="CC197" s="8"/>
      <c r="CD197" s="8"/>
      <c r="CE197" s="8"/>
      <c r="CF197" s="8"/>
      <c r="CG197" s="8"/>
      <c r="CH197" s="8"/>
      <c r="CI197" s="8"/>
      <c r="CJ197" s="8"/>
      <c r="CK197" s="8"/>
      <c r="CL197" s="8"/>
      <c r="CM197" s="8"/>
      <c r="CN197" s="8"/>
      <c r="CO197" s="8"/>
      <c r="CP197" s="8"/>
      <c r="CQ197" s="8"/>
      <c r="CR197" s="8"/>
      <c r="CS197" s="8"/>
      <c r="CT197" s="8"/>
      <c r="CU197" s="8"/>
      <c r="CV197" s="8"/>
      <c r="CW197" s="8"/>
      <c r="CX197" s="8"/>
      <c r="CY197" s="8"/>
      <c r="CZ197" s="8"/>
      <c r="DA197" s="8"/>
      <c r="DB197" s="8"/>
      <c r="DC197" s="9"/>
      <c r="DD197" s="9"/>
      <c r="DE197" s="9"/>
      <c r="DF197" s="9"/>
      <c r="DG197" s="9"/>
      <c r="DH197" s="9"/>
      <c r="DI197" s="9"/>
      <c r="DJ197" s="9"/>
      <c r="DK197" s="9"/>
      <c r="DL197" s="9"/>
      <c r="DM197" s="9"/>
      <c r="DN197" s="9"/>
      <c r="DO197" s="9"/>
      <c r="DP197" s="9"/>
      <c r="DQ197" s="9"/>
      <c r="DR197" s="9"/>
      <c r="DS197" s="9"/>
      <c r="DT197" s="9"/>
      <c r="DU197" s="9"/>
      <c r="DV197" s="9"/>
      <c r="DW197" s="9"/>
      <c r="DX197" s="9"/>
      <c r="DY197" s="9"/>
      <c r="DZ197" s="9"/>
      <c r="EA197" s="9"/>
      <c r="EB197" s="9"/>
      <c r="EC197" s="9"/>
      <c r="ED197" s="9"/>
      <c r="EE197" s="9"/>
      <c r="EF197" s="9"/>
      <c r="EG197" s="9"/>
      <c r="EH197" s="9"/>
      <c r="EI197" s="9"/>
      <c r="EJ197" s="9"/>
      <c r="EK197" s="9"/>
      <c r="EL197" s="9"/>
      <c r="EM197" s="9"/>
      <c r="EN197" s="9"/>
      <c r="EO197" s="9"/>
      <c r="EP197" s="9"/>
      <c r="EQ197" s="9"/>
      <c r="ER197" s="9"/>
      <c r="ES197" s="9"/>
      <c r="ET197" s="9"/>
      <c r="EU197" s="9"/>
      <c r="EV197" s="9"/>
      <c r="EW197" s="9"/>
      <c r="EX197" s="9"/>
    </row>
    <row r="198" spans="1:154" ht="20.25" x14ac:dyDescent="0.2">
      <c r="A198" s="100"/>
      <c r="B198" s="99"/>
      <c r="C198" s="99"/>
      <c r="D198" s="99"/>
      <c r="E198" s="99"/>
      <c r="F198" s="99" t="s">
        <v>33</v>
      </c>
      <c r="G198" s="103" t="s">
        <v>117</v>
      </c>
      <c r="H198" s="143"/>
      <c r="I198" s="143"/>
      <c r="J198" s="143">
        <f t="shared" si="43"/>
        <v>0</v>
      </c>
      <c r="K198" s="140"/>
      <c r="L198" s="143"/>
      <c r="M198" s="144"/>
      <c r="N198" s="143"/>
      <c r="O198" s="145">
        <f t="shared" si="44"/>
        <v>0</v>
      </c>
      <c r="P198" s="145">
        <f t="shared" si="45"/>
        <v>0</v>
      </c>
      <c r="Q198" s="142"/>
      <c r="R198" s="43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8"/>
      <c r="AT198" s="8"/>
      <c r="AU198" s="8"/>
      <c r="AV198" s="8"/>
      <c r="AW198" s="8"/>
      <c r="AX198" s="8"/>
      <c r="AY198" s="8"/>
      <c r="AZ198" s="8"/>
      <c r="BA198" s="8"/>
      <c r="BB198" s="8"/>
      <c r="BC198" s="8"/>
      <c r="BD198" s="8"/>
      <c r="BE198" s="8"/>
      <c r="BF198" s="8"/>
      <c r="BG198" s="8"/>
      <c r="BH198" s="8"/>
      <c r="BI198" s="8"/>
      <c r="BJ198" s="8"/>
      <c r="BK198" s="8"/>
      <c r="BL198" s="8"/>
      <c r="BM198" s="8"/>
      <c r="BN198" s="8"/>
      <c r="BO198" s="8"/>
      <c r="BP198" s="8"/>
      <c r="BQ198" s="8"/>
      <c r="BR198" s="8"/>
      <c r="BS198" s="8"/>
      <c r="BT198" s="8"/>
      <c r="BU198" s="8"/>
      <c r="BV198" s="8"/>
      <c r="BW198" s="8"/>
      <c r="BX198" s="8"/>
      <c r="BY198" s="8"/>
      <c r="BZ198" s="8"/>
      <c r="CA198" s="8"/>
      <c r="CB198" s="8"/>
      <c r="CC198" s="8"/>
      <c r="CD198" s="8"/>
      <c r="CE198" s="8"/>
      <c r="CF198" s="8"/>
      <c r="CG198" s="8"/>
      <c r="CH198" s="8"/>
      <c r="CI198" s="8"/>
      <c r="CJ198" s="8"/>
      <c r="CK198" s="8"/>
      <c r="CL198" s="8"/>
      <c r="CM198" s="8"/>
      <c r="CN198" s="8"/>
      <c r="CO198" s="8"/>
      <c r="CP198" s="8"/>
      <c r="CQ198" s="8"/>
      <c r="CR198" s="8"/>
      <c r="CS198" s="8"/>
      <c r="CT198" s="8"/>
      <c r="CU198" s="8"/>
      <c r="CV198" s="8"/>
      <c r="CW198" s="8"/>
      <c r="CX198" s="8"/>
      <c r="CY198" s="8"/>
      <c r="CZ198" s="8"/>
      <c r="DA198" s="8"/>
      <c r="DB198" s="8"/>
      <c r="DC198" s="9"/>
      <c r="DD198" s="9"/>
      <c r="DE198" s="9"/>
      <c r="DF198" s="9"/>
      <c r="DG198" s="9"/>
      <c r="DH198" s="9"/>
      <c r="DI198" s="9"/>
      <c r="DJ198" s="9"/>
      <c r="DK198" s="9"/>
      <c r="DL198" s="9"/>
      <c r="DM198" s="9"/>
      <c r="DN198" s="9"/>
      <c r="DO198" s="9"/>
      <c r="DP198" s="9"/>
      <c r="DQ198" s="9"/>
      <c r="DR198" s="9"/>
      <c r="DS198" s="9"/>
      <c r="DT198" s="9"/>
      <c r="DU198" s="9"/>
      <c r="DV198" s="9"/>
      <c r="DW198" s="9"/>
      <c r="DX198" s="9"/>
      <c r="DY198" s="9"/>
      <c r="DZ198" s="9"/>
      <c r="EA198" s="9"/>
      <c r="EB198" s="9"/>
      <c r="EC198" s="9"/>
      <c r="ED198" s="9"/>
      <c r="EE198" s="9"/>
      <c r="EF198" s="9"/>
      <c r="EG198" s="9"/>
      <c r="EH198" s="9"/>
      <c r="EI198" s="9"/>
      <c r="EJ198" s="9"/>
      <c r="EK198" s="9"/>
      <c r="EL198" s="9"/>
      <c r="EM198" s="9"/>
      <c r="EN198" s="9"/>
      <c r="EO198" s="9"/>
      <c r="EP198" s="9"/>
      <c r="EQ198" s="9"/>
      <c r="ER198" s="9"/>
      <c r="ES198" s="9"/>
      <c r="ET198" s="9"/>
      <c r="EU198" s="9"/>
      <c r="EV198" s="9"/>
      <c r="EW198" s="9"/>
      <c r="EX198" s="9"/>
    </row>
    <row r="199" spans="1:154" ht="20.25" x14ac:dyDescent="0.2">
      <c r="A199" s="88"/>
      <c r="B199" s="89"/>
      <c r="C199" s="89"/>
      <c r="D199" s="89"/>
      <c r="E199" s="89" t="s">
        <v>43</v>
      </c>
      <c r="F199" s="89"/>
      <c r="G199" s="101" t="s">
        <v>350</v>
      </c>
      <c r="H199" s="139">
        <f>H200+H201+H202+H203+H204+H205</f>
        <v>0</v>
      </c>
      <c r="I199" s="139">
        <f>I200+I201+I202+I203+I204+I205</f>
        <v>0</v>
      </c>
      <c r="J199" s="143">
        <f t="shared" si="43"/>
        <v>0</v>
      </c>
      <c r="K199" s="140"/>
      <c r="L199" s="139">
        <f>L200+L201+L202+L203+L204+L205</f>
        <v>0</v>
      </c>
      <c r="M199" s="121">
        <f>M200+M201+M202+M203+M204+M205</f>
        <v>0</v>
      </c>
      <c r="N199" s="139">
        <f>N200+N201+N202+N203+N204+N205</f>
        <v>0</v>
      </c>
      <c r="O199" s="141">
        <f>O200+O201+O202+O203+O204+O205</f>
        <v>0</v>
      </c>
      <c r="P199" s="141">
        <f t="shared" si="45"/>
        <v>0</v>
      </c>
      <c r="Q199" s="142"/>
      <c r="R199" s="43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8"/>
      <c r="AT199" s="8"/>
      <c r="AU199" s="8"/>
      <c r="AV199" s="8"/>
      <c r="AW199" s="8"/>
      <c r="AX199" s="8"/>
      <c r="AY199" s="8"/>
      <c r="AZ199" s="8"/>
      <c r="BA199" s="8"/>
      <c r="BB199" s="8"/>
      <c r="BC199" s="8"/>
      <c r="BD199" s="8"/>
      <c r="BE199" s="8"/>
      <c r="BF199" s="8"/>
      <c r="BG199" s="8"/>
      <c r="BH199" s="8"/>
      <c r="BI199" s="8"/>
      <c r="BJ199" s="8"/>
      <c r="BK199" s="8"/>
      <c r="BL199" s="8"/>
      <c r="BM199" s="8"/>
      <c r="BN199" s="8"/>
      <c r="BO199" s="8"/>
      <c r="BP199" s="8"/>
      <c r="BQ199" s="8"/>
      <c r="BR199" s="8"/>
      <c r="BS199" s="8"/>
      <c r="BT199" s="8"/>
      <c r="BU199" s="8"/>
      <c r="BV199" s="8"/>
      <c r="BW199" s="8"/>
      <c r="BX199" s="8"/>
      <c r="BY199" s="8"/>
      <c r="BZ199" s="8"/>
      <c r="CA199" s="8"/>
      <c r="CB199" s="8"/>
      <c r="CC199" s="8"/>
      <c r="CD199" s="8"/>
      <c r="CE199" s="8"/>
      <c r="CF199" s="8"/>
      <c r="CG199" s="8"/>
      <c r="CH199" s="8"/>
      <c r="CI199" s="8"/>
      <c r="CJ199" s="8"/>
      <c r="CK199" s="8"/>
      <c r="CL199" s="8"/>
      <c r="CM199" s="8"/>
      <c r="CN199" s="8"/>
      <c r="CO199" s="8"/>
      <c r="CP199" s="8"/>
      <c r="CQ199" s="8"/>
      <c r="CR199" s="8"/>
      <c r="CS199" s="8"/>
      <c r="CT199" s="8"/>
      <c r="CU199" s="8"/>
      <c r="CV199" s="8"/>
      <c r="CW199" s="8"/>
      <c r="CX199" s="8"/>
      <c r="CY199" s="8"/>
      <c r="CZ199" s="8"/>
      <c r="DA199" s="8"/>
      <c r="DB199" s="8"/>
      <c r="DC199" s="9"/>
      <c r="DD199" s="9"/>
      <c r="DE199" s="9"/>
      <c r="DF199" s="9"/>
      <c r="DG199" s="9"/>
      <c r="DH199" s="9"/>
      <c r="DI199" s="9"/>
      <c r="DJ199" s="9"/>
      <c r="DK199" s="9"/>
      <c r="DL199" s="9"/>
      <c r="DM199" s="9"/>
      <c r="DN199" s="9"/>
      <c r="DO199" s="9"/>
      <c r="DP199" s="9"/>
      <c r="DQ199" s="9"/>
      <c r="DR199" s="9"/>
      <c r="DS199" s="9"/>
      <c r="DT199" s="9"/>
      <c r="DU199" s="9"/>
      <c r="DV199" s="9"/>
      <c r="DW199" s="9"/>
      <c r="DX199" s="9"/>
      <c r="DY199" s="9"/>
      <c r="DZ199" s="9"/>
      <c r="EA199" s="9"/>
      <c r="EB199" s="9"/>
      <c r="EC199" s="9"/>
      <c r="ED199" s="9"/>
      <c r="EE199" s="9"/>
      <c r="EF199" s="9"/>
      <c r="EG199" s="9"/>
      <c r="EH199" s="9"/>
      <c r="EI199" s="9"/>
      <c r="EJ199" s="9"/>
      <c r="EK199" s="9"/>
      <c r="EL199" s="9"/>
      <c r="EM199" s="9"/>
      <c r="EN199" s="9"/>
      <c r="EO199" s="9"/>
      <c r="EP199" s="9"/>
      <c r="EQ199" s="9"/>
      <c r="ER199" s="9"/>
      <c r="ES199" s="9"/>
      <c r="ET199" s="9"/>
      <c r="EU199" s="9"/>
      <c r="EV199" s="9"/>
      <c r="EW199" s="9"/>
      <c r="EX199" s="9"/>
    </row>
    <row r="200" spans="1:154" ht="20.25" hidden="1" x14ac:dyDescent="0.2">
      <c r="A200" s="100"/>
      <c r="B200" s="99"/>
      <c r="C200" s="99"/>
      <c r="D200" s="99"/>
      <c r="E200" s="99"/>
      <c r="F200" s="99" t="s">
        <v>32</v>
      </c>
      <c r="G200" s="103" t="s">
        <v>119</v>
      </c>
      <c r="H200" s="143"/>
      <c r="I200" s="143"/>
      <c r="J200" s="143">
        <f t="shared" si="43"/>
        <v>0</v>
      </c>
      <c r="K200" s="140"/>
      <c r="L200" s="143"/>
      <c r="M200" s="144"/>
      <c r="N200" s="143"/>
      <c r="O200" s="145">
        <f t="shared" si="44"/>
        <v>0</v>
      </c>
      <c r="P200" s="145">
        <f t="shared" si="45"/>
        <v>0</v>
      </c>
      <c r="Q200" s="142"/>
      <c r="R200" s="43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8"/>
      <c r="AT200" s="8"/>
      <c r="AU200" s="8"/>
      <c r="AV200" s="8"/>
      <c r="AW200" s="8"/>
      <c r="AX200" s="8"/>
      <c r="AY200" s="8"/>
      <c r="AZ200" s="8"/>
      <c r="BA200" s="8"/>
      <c r="BB200" s="8"/>
      <c r="BC200" s="8"/>
      <c r="BD200" s="8"/>
      <c r="BE200" s="8"/>
      <c r="BF200" s="8"/>
      <c r="BG200" s="8"/>
      <c r="BH200" s="8"/>
      <c r="BI200" s="8"/>
      <c r="BJ200" s="8"/>
      <c r="BK200" s="8"/>
      <c r="BL200" s="8"/>
      <c r="BM200" s="8"/>
      <c r="BN200" s="8"/>
      <c r="BO200" s="8"/>
      <c r="BP200" s="8"/>
      <c r="BQ200" s="8"/>
      <c r="BR200" s="8"/>
      <c r="BS200" s="8"/>
      <c r="BT200" s="8"/>
      <c r="BU200" s="8"/>
      <c r="BV200" s="8"/>
      <c r="BW200" s="8"/>
      <c r="BX200" s="8"/>
      <c r="BY200" s="8"/>
      <c r="BZ200" s="8"/>
      <c r="CA200" s="8"/>
      <c r="CB200" s="8"/>
      <c r="CC200" s="8"/>
      <c r="CD200" s="8"/>
      <c r="CE200" s="8"/>
      <c r="CF200" s="8"/>
      <c r="CG200" s="8"/>
      <c r="CH200" s="8"/>
      <c r="CI200" s="8"/>
      <c r="CJ200" s="8"/>
      <c r="CK200" s="8"/>
      <c r="CL200" s="8"/>
      <c r="CM200" s="8"/>
      <c r="CN200" s="8"/>
      <c r="CO200" s="8"/>
      <c r="CP200" s="8"/>
      <c r="CQ200" s="8"/>
      <c r="CR200" s="8"/>
      <c r="CS200" s="8"/>
      <c r="CT200" s="8"/>
      <c r="CU200" s="8"/>
      <c r="CV200" s="8"/>
      <c r="CW200" s="8"/>
      <c r="CX200" s="8"/>
      <c r="CY200" s="8"/>
      <c r="CZ200" s="8"/>
      <c r="DA200" s="8"/>
      <c r="DB200" s="8"/>
      <c r="DC200" s="9"/>
      <c r="DD200" s="9"/>
      <c r="DE200" s="9"/>
      <c r="DF200" s="9"/>
      <c r="DG200" s="9"/>
      <c r="DH200" s="9"/>
      <c r="DI200" s="9"/>
      <c r="DJ200" s="9"/>
      <c r="DK200" s="9"/>
      <c r="DL200" s="9"/>
      <c r="DM200" s="9"/>
      <c r="DN200" s="9"/>
      <c r="DO200" s="9"/>
      <c r="DP200" s="9"/>
      <c r="DQ200" s="9"/>
      <c r="DR200" s="9"/>
      <c r="DS200" s="9"/>
      <c r="DT200" s="9"/>
      <c r="DU200" s="9"/>
      <c r="DV200" s="9"/>
      <c r="DW200" s="9"/>
      <c r="DX200" s="9"/>
      <c r="DY200" s="9"/>
      <c r="DZ200" s="9"/>
      <c r="EA200" s="9"/>
      <c r="EB200" s="9"/>
      <c r="EC200" s="9"/>
      <c r="ED200" s="9"/>
      <c r="EE200" s="9"/>
      <c r="EF200" s="9"/>
      <c r="EG200" s="9"/>
      <c r="EH200" s="9"/>
      <c r="EI200" s="9"/>
      <c r="EJ200" s="9"/>
      <c r="EK200" s="9"/>
      <c r="EL200" s="9"/>
      <c r="EM200" s="9"/>
      <c r="EN200" s="9"/>
      <c r="EO200" s="9"/>
      <c r="EP200" s="9"/>
      <c r="EQ200" s="9"/>
      <c r="ER200" s="9"/>
      <c r="ES200" s="9"/>
      <c r="ET200" s="9"/>
      <c r="EU200" s="9"/>
      <c r="EV200" s="9"/>
      <c r="EW200" s="9"/>
      <c r="EX200" s="9"/>
    </row>
    <row r="201" spans="1:154" ht="20.25" hidden="1" x14ac:dyDescent="0.2">
      <c r="A201" s="100"/>
      <c r="B201" s="99"/>
      <c r="C201" s="99"/>
      <c r="D201" s="99"/>
      <c r="E201" s="99"/>
      <c r="F201" s="99" t="s">
        <v>30</v>
      </c>
      <c r="G201" s="103" t="s">
        <v>351</v>
      </c>
      <c r="H201" s="143"/>
      <c r="I201" s="143"/>
      <c r="J201" s="143">
        <f t="shared" si="43"/>
        <v>0</v>
      </c>
      <c r="K201" s="140"/>
      <c r="L201" s="143"/>
      <c r="M201" s="144"/>
      <c r="N201" s="143"/>
      <c r="O201" s="145">
        <f t="shared" si="44"/>
        <v>0</v>
      </c>
      <c r="P201" s="145">
        <f t="shared" si="45"/>
        <v>0</v>
      </c>
      <c r="Q201" s="142"/>
      <c r="R201" s="43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8"/>
      <c r="AT201" s="8"/>
      <c r="AU201" s="8"/>
      <c r="AV201" s="8"/>
      <c r="AW201" s="8"/>
      <c r="AX201" s="8"/>
      <c r="AY201" s="8"/>
      <c r="AZ201" s="8"/>
      <c r="BA201" s="8"/>
      <c r="BB201" s="8"/>
      <c r="BC201" s="8"/>
      <c r="BD201" s="8"/>
      <c r="BE201" s="8"/>
      <c r="BF201" s="8"/>
      <c r="BG201" s="8"/>
      <c r="BH201" s="8"/>
      <c r="BI201" s="8"/>
      <c r="BJ201" s="8"/>
      <c r="BK201" s="8"/>
      <c r="BL201" s="8"/>
      <c r="BM201" s="8"/>
      <c r="BN201" s="8"/>
      <c r="BO201" s="8"/>
      <c r="BP201" s="8"/>
      <c r="BQ201" s="8"/>
      <c r="BR201" s="8"/>
      <c r="BS201" s="8"/>
      <c r="BT201" s="8"/>
      <c r="BU201" s="8"/>
      <c r="BV201" s="8"/>
      <c r="BW201" s="8"/>
      <c r="BX201" s="8"/>
      <c r="BY201" s="8"/>
      <c r="BZ201" s="8"/>
      <c r="CA201" s="8"/>
      <c r="CB201" s="8"/>
      <c r="CC201" s="8"/>
      <c r="CD201" s="8"/>
      <c r="CE201" s="8"/>
      <c r="CF201" s="8"/>
      <c r="CG201" s="8"/>
      <c r="CH201" s="8"/>
      <c r="CI201" s="8"/>
      <c r="CJ201" s="8"/>
      <c r="CK201" s="8"/>
      <c r="CL201" s="8"/>
      <c r="CM201" s="8"/>
      <c r="CN201" s="8"/>
      <c r="CO201" s="8"/>
      <c r="CP201" s="8"/>
      <c r="CQ201" s="8"/>
      <c r="CR201" s="8"/>
      <c r="CS201" s="8"/>
      <c r="CT201" s="8"/>
      <c r="CU201" s="8"/>
      <c r="CV201" s="8"/>
      <c r="CW201" s="8"/>
      <c r="CX201" s="8"/>
      <c r="CY201" s="8"/>
      <c r="CZ201" s="8"/>
      <c r="DA201" s="8"/>
      <c r="DB201" s="8"/>
      <c r="DC201" s="9"/>
      <c r="DD201" s="9"/>
      <c r="DE201" s="9"/>
      <c r="DF201" s="9"/>
      <c r="DG201" s="9"/>
      <c r="DH201" s="9"/>
      <c r="DI201" s="9"/>
      <c r="DJ201" s="9"/>
      <c r="DK201" s="9"/>
      <c r="DL201" s="9"/>
      <c r="DM201" s="9"/>
      <c r="DN201" s="9"/>
      <c r="DO201" s="9"/>
      <c r="DP201" s="9"/>
      <c r="DQ201" s="9"/>
      <c r="DR201" s="9"/>
      <c r="DS201" s="9"/>
      <c r="DT201" s="9"/>
      <c r="DU201" s="9"/>
      <c r="DV201" s="9"/>
      <c r="DW201" s="9"/>
      <c r="DX201" s="9"/>
      <c r="DY201" s="9"/>
      <c r="DZ201" s="9"/>
      <c r="EA201" s="9"/>
      <c r="EB201" s="9"/>
      <c r="EC201" s="9"/>
      <c r="ED201" s="9"/>
      <c r="EE201" s="9"/>
      <c r="EF201" s="9"/>
      <c r="EG201" s="9"/>
      <c r="EH201" s="9"/>
      <c r="EI201" s="9"/>
      <c r="EJ201" s="9"/>
      <c r="EK201" s="9"/>
      <c r="EL201" s="9"/>
      <c r="EM201" s="9"/>
      <c r="EN201" s="9"/>
      <c r="EO201" s="9"/>
      <c r="EP201" s="9"/>
      <c r="EQ201" s="9"/>
      <c r="ER201" s="9"/>
      <c r="ES201" s="9"/>
      <c r="ET201" s="9"/>
      <c r="EU201" s="9"/>
      <c r="EV201" s="9"/>
      <c r="EW201" s="9"/>
      <c r="EX201" s="9"/>
    </row>
    <row r="202" spans="1:154" ht="20.25" hidden="1" x14ac:dyDescent="0.2">
      <c r="A202" s="100"/>
      <c r="B202" s="99"/>
      <c r="C202" s="99"/>
      <c r="D202" s="99"/>
      <c r="E202" s="99"/>
      <c r="F202" s="99" t="s">
        <v>43</v>
      </c>
      <c r="G202" s="103" t="s">
        <v>352</v>
      </c>
      <c r="H202" s="143"/>
      <c r="I202" s="143"/>
      <c r="J202" s="143">
        <f t="shared" si="43"/>
        <v>0</v>
      </c>
      <c r="K202" s="140"/>
      <c r="L202" s="143"/>
      <c r="M202" s="144"/>
      <c r="N202" s="143"/>
      <c r="O202" s="145">
        <f t="shared" si="44"/>
        <v>0</v>
      </c>
      <c r="P202" s="145">
        <f t="shared" si="45"/>
        <v>0</v>
      </c>
      <c r="Q202" s="142"/>
      <c r="R202" s="43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9"/>
      <c r="DD202" s="9"/>
      <c r="DE202" s="9"/>
      <c r="DF202" s="9"/>
      <c r="DG202" s="9"/>
      <c r="DH202" s="9"/>
      <c r="DI202" s="9"/>
      <c r="DJ202" s="9"/>
      <c r="DK202" s="9"/>
      <c r="DL202" s="9"/>
      <c r="DM202" s="9"/>
      <c r="DN202" s="9"/>
      <c r="DO202" s="9"/>
      <c r="DP202" s="9"/>
      <c r="DQ202" s="9"/>
      <c r="DR202" s="9"/>
      <c r="DS202" s="9"/>
      <c r="DT202" s="9"/>
      <c r="DU202" s="9"/>
      <c r="DV202" s="9"/>
      <c r="DW202" s="9"/>
      <c r="DX202" s="9"/>
      <c r="DY202" s="9"/>
      <c r="DZ202" s="9"/>
      <c r="EA202" s="9"/>
      <c r="EB202" s="9"/>
      <c r="EC202" s="9"/>
      <c r="ED202" s="9"/>
      <c r="EE202" s="9"/>
      <c r="EF202" s="9"/>
      <c r="EG202" s="9"/>
      <c r="EH202" s="9"/>
      <c r="EI202" s="9"/>
      <c r="EJ202" s="9"/>
      <c r="EK202" s="9"/>
      <c r="EL202" s="9"/>
      <c r="EM202" s="9"/>
      <c r="EN202" s="9"/>
      <c r="EO202" s="9"/>
      <c r="EP202" s="9"/>
      <c r="EQ202" s="9"/>
      <c r="ER202" s="9"/>
      <c r="ES202" s="9"/>
      <c r="ET202" s="9"/>
      <c r="EU202" s="9"/>
      <c r="EV202" s="9"/>
      <c r="EW202" s="9"/>
      <c r="EX202" s="9"/>
    </row>
    <row r="203" spans="1:154" ht="40.5" hidden="1" x14ac:dyDescent="0.2">
      <c r="A203" s="100"/>
      <c r="B203" s="99"/>
      <c r="C203" s="99"/>
      <c r="D203" s="99"/>
      <c r="E203" s="99"/>
      <c r="F203" s="99" t="s">
        <v>22</v>
      </c>
      <c r="G203" s="103" t="s">
        <v>122</v>
      </c>
      <c r="H203" s="143"/>
      <c r="I203" s="143"/>
      <c r="J203" s="143">
        <f t="shared" si="43"/>
        <v>0</v>
      </c>
      <c r="K203" s="140"/>
      <c r="L203" s="143"/>
      <c r="M203" s="144"/>
      <c r="N203" s="143"/>
      <c r="O203" s="145">
        <f t="shared" si="44"/>
        <v>0</v>
      </c>
      <c r="P203" s="145">
        <f t="shared" si="45"/>
        <v>0</v>
      </c>
      <c r="Q203" s="142"/>
      <c r="R203" s="43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8"/>
      <c r="AT203" s="8"/>
      <c r="AU203" s="8"/>
      <c r="AV203" s="8"/>
      <c r="AW203" s="8"/>
      <c r="AX203" s="8"/>
      <c r="AY203" s="8"/>
      <c r="AZ203" s="8"/>
      <c r="BA203" s="8"/>
      <c r="BB203" s="8"/>
      <c r="BC203" s="8"/>
      <c r="BD203" s="8"/>
      <c r="BE203" s="8"/>
      <c r="BF203" s="8"/>
      <c r="BG203" s="8"/>
      <c r="BH203" s="8"/>
      <c r="BI203" s="8"/>
      <c r="BJ203" s="8"/>
      <c r="BK203" s="8"/>
      <c r="BL203" s="8"/>
      <c r="BM203" s="8"/>
      <c r="BN203" s="8"/>
      <c r="BO203" s="8"/>
      <c r="BP203" s="8"/>
      <c r="BQ203" s="8"/>
      <c r="BR203" s="8"/>
      <c r="BS203" s="8"/>
      <c r="BT203" s="8"/>
      <c r="BU203" s="8"/>
      <c r="BV203" s="8"/>
      <c r="BW203" s="8"/>
      <c r="BX203" s="8"/>
      <c r="BY203" s="8"/>
      <c r="BZ203" s="8"/>
      <c r="CA203" s="8"/>
      <c r="CB203" s="8"/>
      <c r="CC203" s="8"/>
      <c r="CD203" s="8"/>
      <c r="CE203" s="8"/>
      <c r="CF203" s="8"/>
      <c r="CG203" s="8"/>
      <c r="CH203" s="8"/>
      <c r="CI203" s="8"/>
      <c r="CJ203" s="8"/>
      <c r="CK203" s="8"/>
      <c r="CL203" s="8"/>
      <c r="CM203" s="8"/>
      <c r="CN203" s="8"/>
      <c r="CO203" s="8"/>
      <c r="CP203" s="8"/>
      <c r="CQ203" s="8"/>
      <c r="CR203" s="8"/>
      <c r="CS203" s="8"/>
      <c r="CT203" s="8"/>
      <c r="CU203" s="8"/>
      <c r="CV203" s="8"/>
      <c r="CW203" s="8"/>
      <c r="CX203" s="8"/>
      <c r="CY203" s="8"/>
      <c r="CZ203" s="8"/>
      <c r="DA203" s="8"/>
      <c r="DB203" s="8"/>
      <c r="DC203" s="9"/>
      <c r="DD203" s="9"/>
      <c r="DE203" s="9"/>
      <c r="DF203" s="9"/>
      <c r="DG203" s="9"/>
      <c r="DH203" s="9"/>
      <c r="DI203" s="9"/>
      <c r="DJ203" s="9"/>
      <c r="DK203" s="9"/>
      <c r="DL203" s="9"/>
      <c r="DM203" s="9"/>
      <c r="DN203" s="9"/>
      <c r="DO203" s="9"/>
      <c r="DP203" s="9"/>
      <c r="DQ203" s="9"/>
      <c r="DR203" s="9"/>
      <c r="DS203" s="9"/>
      <c r="DT203" s="9"/>
      <c r="DU203" s="9"/>
      <c r="DV203" s="9"/>
      <c r="DW203" s="9"/>
      <c r="DX203" s="9"/>
      <c r="DY203" s="9"/>
      <c r="DZ203" s="9"/>
      <c r="EA203" s="9"/>
      <c r="EB203" s="9"/>
      <c r="EC203" s="9"/>
      <c r="ED203" s="9"/>
      <c r="EE203" s="9"/>
      <c r="EF203" s="9"/>
      <c r="EG203" s="9"/>
      <c r="EH203" s="9"/>
      <c r="EI203" s="9"/>
      <c r="EJ203" s="9"/>
      <c r="EK203" s="9"/>
      <c r="EL203" s="9"/>
      <c r="EM203" s="9"/>
      <c r="EN203" s="9"/>
      <c r="EO203" s="9"/>
      <c r="EP203" s="9"/>
      <c r="EQ203" s="9"/>
      <c r="ER203" s="9"/>
      <c r="ES203" s="9"/>
      <c r="ET203" s="9"/>
      <c r="EU203" s="9"/>
      <c r="EV203" s="9"/>
      <c r="EW203" s="9"/>
      <c r="EX203" s="9"/>
    </row>
    <row r="204" spans="1:154" ht="20.25" hidden="1" x14ac:dyDescent="0.2">
      <c r="A204" s="100"/>
      <c r="B204" s="99"/>
      <c r="C204" s="99"/>
      <c r="D204" s="99"/>
      <c r="E204" s="99"/>
      <c r="F204" s="99" t="s">
        <v>33</v>
      </c>
      <c r="G204" s="103" t="s">
        <v>123</v>
      </c>
      <c r="H204" s="143"/>
      <c r="I204" s="143"/>
      <c r="J204" s="143">
        <f t="shared" si="43"/>
        <v>0</v>
      </c>
      <c r="K204" s="140"/>
      <c r="L204" s="143"/>
      <c r="M204" s="144"/>
      <c r="N204" s="143"/>
      <c r="O204" s="145">
        <f t="shared" si="44"/>
        <v>0</v>
      </c>
      <c r="P204" s="145">
        <f t="shared" si="45"/>
        <v>0</v>
      </c>
      <c r="Q204" s="142"/>
      <c r="R204" s="43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9"/>
      <c r="DD204" s="9"/>
      <c r="DE204" s="9"/>
      <c r="DF204" s="9"/>
      <c r="DG204" s="9"/>
      <c r="DH204" s="9"/>
      <c r="DI204" s="9"/>
      <c r="DJ204" s="9"/>
      <c r="DK204" s="9"/>
      <c r="DL204" s="9"/>
      <c r="DM204" s="9"/>
      <c r="DN204" s="9"/>
      <c r="DO204" s="9"/>
      <c r="DP204" s="9"/>
      <c r="DQ204" s="9"/>
      <c r="DR204" s="9"/>
      <c r="DS204" s="9"/>
      <c r="DT204" s="9"/>
      <c r="DU204" s="9"/>
      <c r="DV204" s="9"/>
      <c r="DW204" s="9"/>
      <c r="DX204" s="9"/>
      <c r="DY204" s="9"/>
      <c r="DZ204" s="9"/>
      <c r="EA204" s="9"/>
      <c r="EB204" s="9"/>
      <c r="EC204" s="9"/>
      <c r="ED204" s="9"/>
      <c r="EE204" s="9"/>
      <c r="EF204" s="9"/>
      <c r="EG204" s="9"/>
      <c r="EH204" s="9"/>
      <c r="EI204" s="9"/>
      <c r="EJ204" s="9"/>
      <c r="EK204" s="9"/>
      <c r="EL204" s="9"/>
      <c r="EM204" s="9"/>
      <c r="EN204" s="9"/>
      <c r="EO204" s="9"/>
      <c r="EP204" s="9"/>
      <c r="EQ204" s="9"/>
      <c r="ER204" s="9"/>
      <c r="ES204" s="9"/>
      <c r="ET204" s="9"/>
      <c r="EU204" s="9"/>
      <c r="EV204" s="9"/>
      <c r="EW204" s="9"/>
      <c r="EX204" s="9"/>
    </row>
    <row r="205" spans="1:154" ht="20.25" x14ac:dyDescent="0.2">
      <c r="A205" s="100"/>
      <c r="B205" s="99"/>
      <c r="C205" s="99"/>
      <c r="D205" s="99"/>
      <c r="E205" s="99"/>
      <c r="F205" s="99" t="s">
        <v>124</v>
      </c>
      <c r="G205" s="103" t="s">
        <v>125</v>
      </c>
      <c r="H205" s="143"/>
      <c r="I205" s="143"/>
      <c r="J205" s="143">
        <f t="shared" si="43"/>
        <v>0</v>
      </c>
      <c r="K205" s="140"/>
      <c r="L205" s="143"/>
      <c r="M205" s="144"/>
      <c r="N205" s="143"/>
      <c r="O205" s="145">
        <f t="shared" si="44"/>
        <v>0</v>
      </c>
      <c r="P205" s="145">
        <f t="shared" si="45"/>
        <v>0</v>
      </c>
      <c r="Q205" s="142"/>
      <c r="R205" s="43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8"/>
      <c r="AT205" s="8"/>
      <c r="AU205" s="8"/>
      <c r="AV205" s="8"/>
      <c r="AW205" s="8"/>
      <c r="AX205" s="8"/>
      <c r="AY205" s="8"/>
      <c r="AZ205" s="8"/>
      <c r="BA205" s="8"/>
      <c r="BB205" s="8"/>
      <c r="BC205" s="8"/>
      <c r="BD205" s="8"/>
      <c r="BE205" s="8"/>
      <c r="BF205" s="8"/>
      <c r="BG205" s="8"/>
      <c r="BH205" s="8"/>
      <c r="BI205" s="8"/>
      <c r="BJ205" s="8"/>
      <c r="BK205" s="8"/>
      <c r="BL205" s="8"/>
      <c r="BM205" s="8"/>
      <c r="BN205" s="8"/>
      <c r="BO205" s="8"/>
      <c r="BP205" s="8"/>
      <c r="BQ205" s="8"/>
      <c r="BR205" s="8"/>
      <c r="BS205" s="8"/>
      <c r="BT205" s="8"/>
      <c r="BU205" s="8"/>
      <c r="BV205" s="8"/>
      <c r="BW205" s="8"/>
      <c r="BX205" s="8"/>
      <c r="BY205" s="8"/>
      <c r="BZ205" s="8"/>
      <c r="CA205" s="8"/>
      <c r="CB205" s="8"/>
      <c r="CC205" s="8"/>
      <c r="CD205" s="8"/>
      <c r="CE205" s="8"/>
      <c r="CF205" s="8"/>
      <c r="CG205" s="8"/>
      <c r="CH205" s="8"/>
      <c r="CI205" s="8"/>
      <c r="CJ205" s="8"/>
      <c r="CK205" s="8"/>
      <c r="CL205" s="8"/>
      <c r="CM205" s="8"/>
      <c r="CN205" s="8"/>
      <c r="CO205" s="8"/>
      <c r="CP205" s="8"/>
      <c r="CQ205" s="8"/>
      <c r="CR205" s="8"/>
      <c r="CS205" s="8"/>
      <c r="CT205" s="8"/>
      <c r="CU205" s="8"/>
      <c r="CV205" s="8"/>
      <c r="CW205" s="8"/>
      <c r="CX205" s="8"/>
      <c r="CY205" s="8"/>
      <c r="CZ205" s="8"/>
      <c r="DA205" s="8"/>
      <c r="DB205" s="8"/>
      <c r="DC205" s="9"/>
      <c r="DD205" s="9"/>
      <c r="DE205" s="9"/>
      <c r="DF205" s="9"/>
      <c r="DG205" s="9"/>
      <c r="DH205" s="9"/>
      <c r="DI205" s="9"/>
      <c r="DJ205" s="9"/>
      <c r="DK205" s="9"/>
      <c r="DL205" s="9"/>
      <c r="DM205" s="9"/>
      <c r="DN205" s="9"/>
      <c r="DO205" s="9"/>
      <c r="DP205" s="9"/>
      <c r="DQ205" s="9"/>
      <c r="DR205" s="9"/>
      <c r="DS205" s="9"/>
      <c r="DT205" s="9"/>
      <c r="DU205" s="9"/>
      <c r="DV205" s="9"/>
      <c r="DW205" s="9"/>
      <c r="DX205" s="9"/>
      <c r="DY205" s="9"/>
      <c r="DZ205" s="9"/>
      <c r="EA205" s="9"/>
      <c r="EB205" s="9"/>
      <c r="EC205" s="9"/>
      <c r="ED205" s="9"/>
      <c r="EE205" s="9"/>
      <c r="EF205" s="9"/>
      <c r="EG205" s="9"/>
      <c r="EH205" s="9"/>
      <c r="EI205" s="9"/>
      <c r="EJ205" s="9"/>
      <c r="EK205" s="9"/>
      <c r="EL205" s="9"/>
      <c r="EM205" s="9"/>
      <c r="EN205" s="9"/>
      <c r="EO205" s="9"/>
      <c r="EP205" s="9"/>
      <c r="EQ205" s="9"/>
      <c r="ER205" s="9"/>
      <c r="ES205" s="9"/>
      <c r="ET205" s="9"/>
      <c r="EU205" s="9"/>
      <c r="EV205" s="9"/>
      <c r="EW205" s="9"/>
      <c r="EX205" s="9"/>
    </row>
    <row r="206" spans="1:154" ht="20.25" x14ac:dyDescent="0.2">
      <c r="A206" s="88"/>
      <c r="B206" s="89"/>
      <c r="C206" s="89"/>
      <c r="D206" s="89" t="s">
        <v>89</v>
      </c>
      <c r="E206" s="89"/>
      <c r="F206" s="89"/>
      <c r="G206" s="138" t="s">
        <v>66</v>
      </c>
      <c r="H206" s="139">
        <f>H207+H218+H219+H223+H226+H227+H228+H229</f>
        <v>4800</v>
      </c>
      <c r="I206" s="139">
        <f>I207+I218+I219+I223+I226+I227+I228+I229</f>
        <v>3110.93</v>
      </c>
      <c r="J206" s="139">
        <f>J207+J218+J219+J223+J226+J227+J228+J229</f>
        <v>1689.0700000000002</v>
      </c>
      <c r="K206" s="140">
        <f>ROUND(I206/H206*100,2)</f>
        <v>64.81</v>
      </c>
      <c r="L206" s="139">
        <f>L207+L218+L219+L223+L226+L227+L228+L229</f>
        <v>0</v>
      </c>
      <c r="M206" s="139">
        <f>M207+M218+M219+M223+M226+M227+M228+M229</f>
        <v>469.94</v>
      </c>
      <c r="N206" s="139">
        <f>N207+N218+N219+N223+N226+N227+N228+N229</f>
        <v>2640.99</v>
      </c>
      <c r="O206" s="205">
        <f t="shared" ref="O206" si="46">O207+O218+O219+O223+O226+O227+O228+O229</f>
        <v>3110.93</v>
      </c>
      <c r="P206" s="141">
        <f t="shared" si="45"/>
        <v>-3110.93</v>
      </c>
      <c r="Q206" s="142" t="e">
        <f t="shared" ref="Q206:Q246" si="47">ROUND(O206/L206*100,2)</f>
        <v>#DIV/0!</v>
      </c>
      <c r="R206" s="43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8"/>
      <c r="AT206" s="8"/>
      <c r="AU206" s="8"/>
      <c r="AV206" s="8"/>
      <c r="AW206" s="8"/>
      <c r="AX206" s="8"/>
      <c r="AY206" s="8"/>
      <c r="AZ206" s="8"/>
      <c r="BA206" s="8"/>
      <c r="BB206" s="8"/>
      <c r="BC206" s="8"/>
      <c r="BD206" s="8"/>
      <c r="BE206" s="8"/>
      <c r="BF206" s="8"/>
      <c r="BG206" s="8"/>
      <c r="BH206" s="8"/>
      <c r="BI206" s="8"/>
      <c r="BJ206" s="8"/>
      <c r="BK206" s="8"/>
      <c r="BL206" s="8"/>
      <c r="BM206" s="8"/>
      <c r="BN206" s="8"/>
      <c r="BO206" s="8"/>
      <c r="BP206" s="8"/>
      <c r="BQ206" s="8"/>
      <c r="BR206" s="8"/>
      <c r="BS206" s="8"/>
      <c r="BT206" s="8"/>
      <c r="BU206" s="8"/>
      <c r="BV206" s="8"/>
      <c r="BW206" s="8"/>
      <c r="BX206" s="8"/>
      <c r="BY206" s="8"/>
      <c r="BZ206" s="8"/>
      <c r="CA206" s="8"/>
      <c r="CB206" s="8"/>
      <c r="CC206" s="8"/>
      <c r="CD206" s="8"/>
      <c r="CE206" s="8"/>
      <c r="CF206" s="8"/>
      <c r="CG206" s="8"/>
      <c r="CH206" s="8"/>
      <c r="CI206" s="8"/>
      <c r="CJ206" s="8"/>
      <c r="CK206" s="8"/>
      <c r="CL206" s="8"/>
      <c r="CM206" s="8"/>
      <c r="CN206" s="8"/>
      <c r="CO206" s="8"/>
      <c r="CP206" s="8"/>
      <c r="CQ206" s="8"/>
      <c r="CR206" s="8"/>
      <c r="CS206" s="8"/>
      <c r="CT206" s="8"/>
      <c r="CU206" s="8"/>
      <c r="CV206" s="8"/>
      <c r="CW206" s="8"/>
      <c r="CX206" s="8"/>
      <c r="CY206" s="8"/>
      <c r="CZ206" s="8"/>
      <c r="DA206" s="8"/>
      <c r="DB206" s="8"/>
      <c r="DC206" s="9"/>
      <c r="DD206" s="9"/>
      <c r="DE206" s="9"/>
      <c r="DF206" s="9"/>
      <c r="DG206" s="9"/>
      <c r="DH206" s="9"/>
      <c r="DI206" s="9"/>
      <c r="DJ206" s="9"/>
      <c r="DK206" s="9"/>
      <c r="DL206" s="9"/>
      <c r="DM206" s="9"/>
      <c r="DN206" s="9"/>
      <c r="DO206" s="9"/>
      <c r="DP206" s="9"/>
      <c r="DQ206" s="9"/>
      <c r="DR206" s="9"/>
      <c r="DS206" s="9"/>
      <c r="DT206" s="9"/>
      <c r="DU206" s="9"/>
      <c r="DV206" s="9"/>
      <c r="DW206" s="9"/>
      <c r="DX206" s="9"/>
      <c r="DY206" s="9"/>
      <c r="DZ206" s="9"/>
      <c r="EA206" s="9"/>
      <c r="EB206" s="9"/>
      <c r="EC206" s="9"/>
      <c r="ED206" s="9"/>
      <c r="EE206" s="9"/>
      <c r="EF206" s="9"/>
      <c r="EG206" s="9"/>
      <c r="EH206" s="9"/>
      <c r="EI206" s="9"/>
      <c r="EJ206" s="9"/>
      <c r="EK206" s="9"/>
      <c r="EL206" s="9"/>
      <c r="EM206" s="9"/>
      <c r="EN206" s="9"/>
      <c r="EO206" s="9"/>
      <c r="EP206" s="9"/>
      <c r="EQ206" s="9"/>
      <c r="ER206" s="9"/>
      <c r="ES206" s="9"/>
      <c r="ET206" s="9"/>
      <c r="EU206" s="9"/>
      <c r="EV206" s="9"/>
      <c r="EW206" s="9"/>
      <c r="EX206" s="9"/>
    </row>
    <row r="207" spans="1:154" ht="20.25" x14ac:dyDescent="0.2">
      <c r="A207" s="88"/>
      <c r="B207" s="89"/>
      <c r="C207" s="89"/>
      <c r="D207" s="89"/>
      <c r="E207" s="89" t="s">
        <v>32</v>
      </c>
      <c r="F207" s="89"/>
      <c r="G207" s="101" t="s">
        <v>144</v>
      </c>
      <c r="H207" s="139">
        <f>SUM(H208:H217)</f>
        <v>4800</v>
      </c>
      <c r="I207" s="139">
        <f>SUM(I208:I217)</f>
        <v>3110.93</v>
      </c>
      <c r="J207" s="139">
        <f>SUM(J208:J217)</f>
        <v>1689.0700000000002</v>
      </c>
      <c r="K207" s="140">
        <f>ROUND(I207/H207*100,2)</f>
        <v>64.81</v>
      </c>
      <c r="L207" s="139">
        <f>SUM(L208:L217)</f>
        <v>0</v>
      </c>
      <c r="M207" s="121">
        <f>SUM(M208:M217)</f>
        <v>469.94</v>
      </c>
      <c r="N207" s="139">
        <f>SUM(N208:N217)</f>
        <v>2640.99</v>
      </c>
      <c r="O207" s="141">
        <f>SUM(O208:O217)</f>
        <v>3110.93</v>
      </c>
      <c r="P207" s="141">
        <f t="shared" si="45"/>
        <v>-3110.93</v>
      </c>
      <c r="Q207" s="142" t="e">
        <f t="shared" si="47"/>
        <v>#DIV/0!</v>
      </c>
      <c r="R207" s="43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8"/>
      <c r="AT207" s="8"/>
      <c r="AU207" s="8"/>
      <c r="AV207" s="8"/>
      <c r="AW207" s="8"/>
      <c r="AX207" s="8"/>
      <c r="AY207" s="8"/>
      <c r="AZ207" s="8"/>
      <c r="BA207" s="8"/>
      <c r="BB207" s="8"/>
      <c r="BC207" s="8"/>
      <c r="BD207" s="8"/>
      <c r="BE207" s="8"/>
      <c r="BF207" s="8"/>
      <c r="BG207" s="8"/>
      <c r="BH207" s="8"/>
      <c r="BI207" s="8"/>
      <c r="BJ207" s="8"/>
      <c r="BK207" s="8"/>
      <c r="BL207" s="8"/>
      <c r="BM207" s="8"/>
      <c r="BN207" s="8"/>
      <c r="BO207" s="8"/>
      <c r="BP207" s="8"/>
      <c r="BQ207" s="8"/>
      <c r="BR207" s="8"/>
      <c r="BS207" s="8"/>
      <c r="BT207" s="8"/>
      <c r="BU207" s="8"/>
      <c r="BV207" s="8"/>
      <c r="BW207" s="8"/>
      <c r="BX207" s="8"/>
      <c r="BY207" s="8"/>
      <c r="BZ207" s="8"/>
      <c r="CA207" s="8"/>
      <c r="CB207" s="8"/>
      <c r="CC207" s="8"/>
      <c r="CD207" s="8"/>
      <c r="CE207" s="8"/>
      <c r="CF207" s="8"/>
      <c r="CG207" s="8"/>
      <c r="CH207" s="8"/>
      <c r="CI207" s="8"/>
      <c r="CJ207" s="8"/>
      <c r="CK207" s="8"/>
      <c r="CL207" s="8"/>
      <c r="CM207" s="8"/>
      <c r="CN207" s="8"/>
      <c r="CO207" s="8"/>
      <c r="CP207" s="8"/>
      <c r="CQ207" s="8"/>
      <c r="CR207" s="8"/>
      <c r="CS207" s="8"/>
      <c r="CT207" s="8"/>
      <c r="CU207" s="8"/>
      <c r="CV207" s="8"/>
      <c r="CW207" s="8"/>
      <c r="CX207" s="8"/>
      <c r="CY207" s="8"/>
      <c r="CZ207" s="8"/>
      <c r="DA207" s="8"/>
      <c r="DB207" s="8"/>
      <c r="DC207" s="9"/>
      <c r="DD207" s="9"/>
      <c r="DE207" s="9"/>
      <c r="DF207" s="9"/>
      <c r="DG207" s="9"/>
      <c r="DH207" s="9"/>
      <c r="DI207" s="9"/>
      <c r="DJ207" s="9"/>
      <c r="DK207" s="9"/>
      <c r="DL207" s="9"/>
      <c r="DM207" s="9"/>
      <c r="DN207" s="9"/>
      <c r="DO207" s="9"/>
      <c r="DP207" s="9"/>
      <c r="DQ207" s="9"/>
      <c r="DR207" s="9"/>
      <c r="DS207" s="9"/>
      <c r="DT207" s="9"/>
      <c r="DU207" s="9"/>
      <c r="DV207" s="9"/>
      <c r="DW207" s="9"/>
      <c r="DX207" s="9"/>
      <c r="DY207" s="9"/>
      <c r="DZ207" s="9"/>
      <c r="EA207" s="9"/>
      <c r="EB207" s="9"/>
      <c r="EC207" s="9"/>
      <c r="ED207" s="9"/>
      <c r="EE207" s="9"/>
      <c r="EF207" s="9"/>
      <c r="EG207" s="9"/>
      <c r="EH207" s="9"/>
      <c r="EI207" s="9"/>
      <c r="EJ207" s="9"/>
      <c r="EK207" s="9"/>
      <c r="EL207" s="9"/>
      <c r="EM207" s="9"/>
      <c r="EN207" s="9"/>
      <c r="EO207" s="9"/>
      <c r="EP207" s="9"/>
      <c r="EQ207" s="9"/>
      <c r="ER207" s="9"/>
      <c r="ES207" s="9"/>
      <c r="ET207" s="9"/>
      <c r="EU207" s="9"/>
      <c r="EV207" s="9"/>
      <c r="EW207" s="9"/>
      <c r="EX207" s="9"/>
    </row>
    <row r="208" spans="1:154" ht="20.25" x14ac:dyDescent="0.2">
      <c r="A208" s="100"/>
      <c r="B208" s="99"/>
      <c r="C208" s="99"/>
      <c r="D208" s="99"/>
      <c r="E208" s="99"/>
      <c r="F208" s="99" t="s">
        <v>32</v>
      </c>
      <c r="G208" s="103" t="s">
        <v>169</v>
      </c>
      <c r="H208" s="143"/>
      <c r="I208" s="143"/>
      <c r="J208" s="143">
        <f t="shared" ref="J208:J260" si="48">H208-I208</f>
        <v>0</v>
      </c>
      <c r="K208" s="140"/>
      <c r="L208" s="143"/>
      <c r="M208" s="144"/>
      <c r="N208" s="143"/>
      <c r="O208" s="145">
        <f t="shared" ref="O208:O218" si="49">M208+N208</f>
        <v>0</v>
      </c>
      <c r="P208" s="145">
        <f t="shared" si="45"/>
        <v>0</v>
      </c>
      <c r="Q208" s="142"/>
      <c r="R208" s="43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8"/>
      <c r="AT208" s="8"/>
      <c r="AU208" s="8"/>
      <c r="AV208" s="8"/>
      <c r="AW208" s="8"/>
      <c r="AX208" s="8"/>
      <c r="AY208" s="8"/>
      <c r="AZ208" s="8"/>
      <c r="BA208" s="8"/>
      <c r="BB208" s="8"/>
      <c r="BC208" s="8"/>
      <c r="BD208" s="8"/>
      <c r="BE208" s="8"/>
      <c r="BF208" s="8"/>
      <c r="BG208" s="8"/>
      <c r="BH208" s="8"/>
      <c r="BI208" s="8"/>
      <c r="BJ208" s="8"/>
      <c r="BK208" s="8"/>
      <c r="BL208" s="8"/>
      <c r="BM208" s="8"/>
      <c r="BN208" s="8"/>
      <c r="BO208" s="8"/>
      <c r="BP208" s="8"/>
      <c r="BQ208" s="8"/>
      <c r="BR208" s="8"/>
      <c r="BS208" s="8"/>
      <c r="BT208" s="8"/>
      <c r="BU208" s="8"/>
      <c r="BV208" s="8"/>
      <c r="BW208" s="8"/>
      <c r="BX208" s="8"/>
      <c r="BY208" s="8"/>
      <c r="BZ208" s="8"/>
      <c r="CA208" s="8"/>
      <c r="CB208" s="8"/>
      <c r="CC208" s="8"/>
      <c r="CD208" s="8"/>
      <c r="CE208" s="8"/>
      <c r="CF208" s="8"/>
      <c r="CG208" s="8"/>
      <c r="CH208" s="8"/>
      <c r="CI208" s="8"/>
      <c r="CJ208" s="8"/>
      <c r="CK208" s="8"/>
      <c r="CL208" s="8"/>
      <c r="CM208" s="8"/>
      <c r="CN208" s="8"/>
      <c r="CO208" s="8"/>
      <c r="CP208" s="8"/>
      <c r="CQ208" s="8"/>
      <c r="CR208" s="8"/>
      <c r="CS208" s="8"/>
      <c r="CT208" s="8"/>
      <c r="CU208" s="8"/>
      <c r="CV208" s="8"/>
      <c r="CW208" s="8"/>
      <c r="CX208" s="8"/>
      <c r="CY208" s="8"/>
      <c r="CZ208" s="8"/>
      <c r="DA208" s="8"/>
      <c r="DB208" s="8"/>
      <c r="DC208" s="9"/>
      <c r="DD208" s="9"/>
      <c r="DE208" s="9"/>
      <c r="DF208" s="9"/>
      <c r="DG208" s="9"/>
      <c r="DH208" s="9"/>
      <c r="DI208" s="9"/>
      <c r="DJ208" s="9"/>
      <c r="DK208" s="9"/>
      <c r="DL208" s="9"/>
      <c r="DM208" s="9"/>
      <c r="DN208" s="9"/>
      <c r="DO208" s="9"/>
      <c r="DP208" s="9"/>
      <c r="DQ208" s="9"/>
      <c r="DR208" s="9"/>
      <c r="DS208" s="9"/>
      <c r="DT208" s="9"/>
      <c r="DU208" s="9"/>
      <c r="DV208" s="9"/>
      <c r="DW208" s="9"/>
      <c r="DX208" s="9"/>
      <c r="DY208" s="9"/>
      <c r="DZ208" s="9"/>
      <c r="EA208" s="9"/>
      <c r="EB208" s="9"/>
      <c r="EC208" s="9"/>
      <c r="ED208" s="9"/>
      <c r="EE208" s="9"/>
      <c r="EF208" s="9"/>
      <c r="EG208" s="9"/>
      <c r="EH208" s="9"/>
      <c r="EI208" s="9"/>
      <c r="EJ208" s="9"/>
      <c r="EK208" s="9"/>
      <c r="EL208" s="9"/>
      <c r="EM208" s="9"/>
      <c r="EN208" s="9"/>
      <c r="EO208" s="9"/>
      <c r="EP208" s="9"/>
      <c r="EQ208" s="9"/>
      <c r="ER208" s="9"/>
      <c r="ES208" s="9"/>
      <c r="ET208" s="9"/>
      <c r="EU208" s="9"/>
      <c r="EV208" s="9"/>
      <c r="EW208" s="9"/>
      <c r="EX208" s="9"/>
    </row>
    <row r="209" spans="1:154" ht="20.25" x14ac:dyDescent="0.2">
      <c r="A209" s="100"/>
      <c r="B209" s="99"/>
      <c r="C209" s="99"/>
      <c r="D209" s="99"/>
      <c r="E209" s="99"/>
      <c r="F209" s="99" t="s">
        <v>30</v>
      </c>
      <c r="G209" s="103" t="s">
        <v>301</v>
      </c>
      <c r="H209" s="143"/>
      <c r="I209" s="143"/>
      <c r="J209" s="143">
        <f t="shared" si="48"/>
        <v>0</v>
      </c>
      <c r="K209" s="140"/>
      <c r="L209" s="143"/>
      <c r="M209" s="144"/>
      <c r="N209" s="143"/>
      <c r="O209" s="145">
        <f t="shared" si="49"/>
        <v>0</v>
      </c>
      <c r="P209" s="145">
        <f t="shared" si="45"/>
        <v>0</v>
      </c>
      <c r="Q209" s="142"/>
      <c r="R209" s="43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8"/>
      <c r="AT209" s="8"/>
      <c r="AU209" s="8"/>
      <c r="AV209" s="8"/>
      <c r="AW209" s="8"/>
      <c r="AX209" s="8"/>
      <c r="AY209" s="8"/>
      <c r="AZ209" s="8"/>
      <c r="BA209" s="8"/>
      <c r="BB209" s="8"/>
      <c r="BC209" s="8"/>
      <c r="BD209" s="8"/>
      <c r="BE209" s="8"/>
      <c r="BF209" s="8"/>
      <c r="BG209" s="8"/>
      <c r="BH209" s="8"/>
      <c r="BI209" s="8"/>
      <c r="BJ209" s="8"/>
      <c r="BK209" s="8"/>
      <c r="BL209" s="8"/>
      <c r="BM209" s="8"/>
      <c r="BN209" s="8"/>
      <c r="BO209" s="8"/>
      <c r="BP209" s="8"/>
      <c r="BQ209" s="8"/>
      <c r="BR209" s="8"/>
      <c r="BS209" s="8"/>
      <c r="BT209" s="8"/>
      <c r="BU209" s="8"/>
      <c r="BV209" s="8"/>
      <c r="BW209" s="8"/>
      <c r="BX209" s="8"/>
      <c r="BY209" s="8"/>
      <c r="BZ209" s="8"/>
      <c r="CA209" s="8"/>
      <c r="CB209" s="8"/>
      <c r="CC209" s="8"/>
      <c r="CD209" s="8"/>
      <c r="CE209" s="8"/>
      <c r="CF209" s="8"/>
      <c r="CG209" s="8"/>
      <c r="CH209" s="8"/>
      <c r="CI209" s="8"/>
      <c r="CJ209" s="8"/>
      <c r="CK209" s="8"/>
      <c r="CL209" s="8"/>
      <c r="CM209" s="8"/>
      <c r="CN209" s="8"/>
      <c r="CO209" s="8"/>
      <c r="CP209" s="8"/>
      <c r="CQ209" s="8"/>
      <c r="CR209" s="8"/>
      <c r="CS209" s="8"/>
      <c r="CT209" s="8"/>
      <c r="CU209" s="8"/>
      <c r="CV209" s="8"/>
      <c r="CW209" s="8"/>
      <c r="CX209" s="8"/>
      <c r="CY209" s="8"/>
      <c r="CZ209" s="8"/>
      <c r="DA209" s="8"/>
      <c r="DB209" s="8"/>
      <c r="DC209" s="9"/>
      <c r="DD209" s="9"/>
      <c r="DE209" s="9"/>
      <c r="DF209" s="9"/>
      <c r="DG209" s="9"/>
      <c r="DH209" s="9"/>
      <c r="DI209" s="9"/>
      <c r="DJ209" s="9"/>
      <c r="DK209" s="9"/>
      <c r="DL209" s="9"/>
      <c r="DM209" s="9"/>
      <c r="DN209" s="9"/>
      <c r="DO209" s="9"/>
      <c r="DP209" s="9"/>
      <c r="DQ209" s="9"/>
      <c r="DR209" s="9"/>
      <c r="DS209" s="9"/>
      <c r="DT209" s="9"/>
      <c r="DU209" s="9"/>
      <c r="DV209" s="9"/>
      <c r="DW209" s="9"/>
      <c r="DX209" s="9"/>
      <c r="DY209" s="9"/>
      <c r="DZ209" s="9"/>
      <c r="EA209" s="9"/>
      <c r="EB209" s="9"/>
      <c r="EC209" s="9"/>
      <c r="ED209" s="9"/>
      <c r="EE209" s="9"/>
      <c r="EF209" s="9"/>
      <c r="EG209" s="9"/>
      <c r="EH209" s="9"/>
      <c r="EI209" s="9"/>
      <c r="EJ209" s="9"/>
      <c r="EK209" s="9"/>
      <c r="EL209" s="9"/>
      <c r="EM209" s="9"/>
      <c r="EN209" s="9"/>
      <c r="EO209" s="9"/>
      <c r="EP209" s="9"/>
      <c r="EQ209" s="9"/>
      <c r="ER209" s="9"/>
      <c r="ES209" s="9"/>
      <c r="ET209" s="9"/>
      <c r="EU209" s="9"/>
      <c r="EV209" s="9"/>
      <c r="EW209" s="9"/>
      <c r="EX209" s="9"/>
    </row>
    <row r="210" spans="1:154" ht="20.25" x14ac:dyDescent="0.2">
      <c r="A210" s="100"/>
      <c r="B210" s="99"/>
      <c r="C210" s="99"/>
      <c r="D210" s="99"/>
      <c r="E210" s="99"/>
      <c r="F210" s="99" t="s">
        <v>43</v>
      </c>
      <c r="G210" s="103" t="s">
        <v>145</v>
      </c>
      <c r="H210" s="143">
        <v>1300</v>
      </c>
      <c r="I210" s="143">
        <f>O210</f>
        <v>432.6</v>
      </c>
      <c r="J210" s="143">
        <f t="shared" si="48"/>
        <v>867.4</v>
      </c>
      <c r="K210" s="140">
        <f t="shared" ref="K210:K217" si="50">ROUND(I210/H210*100,2)</f>
        <v>33.28</v>
      </c>
      <c r="L210" s="143"/>
      <c r="M210" s="144">
        <v>300</v>
      </c>
      <c r="N210" s="143">
        <v>132.6</v>
      </c>
      <c r="O210" s="145">
        <f t="shared" si="49"/>
        <v>432.6</v>
      </c>
      <c r="P210" s="145">
        <f t="shared" si="45"/>
        <v>-432.6</v>
      </c>
      <c r="Q210" s="142" t="e">
        <f t="shared" si="47"/>
        <v>#DIV/0!</v>
      </c>
      <c r="R210" s="43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8"/>
      <c r="AT210" s="8"/>
      <c r="AU210" s="8"/>
      <c r="AV210" s="8"/>
      <c r="AW210" s="8"/>
      <c r="AX210" s="8"/>
      <c r="AY210" s="8"/>
      <c r="AZ210" s="8"/>
      <c r="BA210" s="8"/>
      <c r="BB210" s="8"/>
      <c r="BC210" s="8"/>
      <c r="BD210" s="8"/>
      <c r="BE210" s="8"/>
      <c r="BF210" s="8"/>
      <c r="BG210" s="8"/>
      <c r="BH210" s="8"/>
      <c r="BI210" s="8"/>
      <c r="BJ210" s="8"/>
      <c r="BK210" s="8"/>
      <c r="BL210" s="8"/>
      <c r="BM210" s="8"/>
      <c r="BN210" s="8"/>
      <c r="BO210" s="8"/>
      <c r="BP210" s="8"/>
      <c r="BQ210" s="8"/>
      <c r="BR210" s="8"/>
      <c r="BS210" s="8"/>
      <c r="BT210" s="8"/>
      <c r="BU210" s="8"/>
      <c r="BV210" s="8"/>
      <c r="BW210" s="8"/>
      <c r="BX210" s="8"/>
      <c r="BY210" s="8"/>
      <c r="BZ210" s="8"/>
      <c r="CA210" s="8"/>
      <c r="CB210" s="8"/>
      <c r="CC210" s="8"/>
      <c r="CD210" s="8"/>
      <c r="CE210" s="8"/>
      <c r="CF210" s="8"/>
      <c r="CG210" s="8"/>
      <c r="CH210" s="8"/>
      <c r="CI210" s="8"/>
      <c r="CJ210" s="8"/>
      <c r="CK210" s="8"/>
      <c r="CL210" s="8"/>
      <c r="CM210" s="8"/>
      <c r="CN210" s="8"/>
      <c r="CO210" s="8"/>
      <c r="CP210" s="8"/>
      <c r="CQ210" s="8"/>
      <c r="CR210" s="8"/>
      <c r="CS210" s="8"/>
      <c r="CT210" s="8"/>
      <c r="CU210" s="8"/>
      <c r="CV210" s="8"/>
      <c r="CW210" s="8"/>
      <c r="CX210" s="8"/>
      <c r="CY210" s="8"/>
      <c r="CZ210" s="8"/>
      <c r="DA210" s="8"/>
      <c r="DB210" s="8"/>
      <c r="DC210" s="9"/>
      <c r="DD210" s="9"/>
      <c r="DE210" s="9"/>
      <c r="DF210" s="9"/>
      <c r="DG210" s="9"/>
      <c r="DH210" s="9"/>
      <c r="DI210" s="9"/>
      <c r="DJ210" s="9"/>
      <c r="DK210" s="9"/>
      <c r="DL210" s="9"/>
      <c r="DM210" s="9"/>
      <c r="DN210" s="9"/>
      <c r="DO210" s="9"/>
      <c r="DP210" s="9"/>
      <c r="DQ210" s="9"/>
      <c r="DR210" s="9"/>
      <c r="DS210" s="9"/>
      <c r="DT210" s="9"/>
      <c r="DU210" s="9"/>
      <c r="DV210" s="9"/>
      <c r="DW210" s="9"/>
      <c r="DX210" s="9"/>
      <c r="DY210" s="9"/>
      <c r="DZ210" s="9"/>
      <c r="EA210" s="9"/>
      <c r="EB210" s="9"/>
      <c r="EC210" s="9"/>
      <c r="ED210" s="9"/>
      <c r="EE210" s="9"/>
      <c r="EF210" s="9"/>
      <c r="EG210" s="9"/>
      <c r="EH210" s="9"/>
      <c r="EI210" s="9"/>
      <c r="EJ210" s="9"/>
      <c r="EK210" s="9"/>
      <c r="EL210" s="9"/>
      <c r="EM210" s="9"/>
      <c r="EN210" s="9"/>
      <c r="EO210" s="9"/>
      <c r="EP210" s="9"/>
      <c r="EQ210" s="9"/>
      <c r="ER210" s="9"/>
      <c r="ES210" s="9"/>
      <c r="ET210" s="9"/>
      <c r="EU210" s="9"/>
      <c r="EV210" s="9"/>
      <c r="EW210" s="9"/>
      <c r="EX210" s="9"/>
    </row>
    <row r="211" spans="1:154" ht="20.25" x14ac:dyDescent="0.2">
      <c r="A211" s="100"/>
      <c r="B211" s="99"/>
      <c r="C211" s="99"/>
      <c r="D211" s="99"/>
      <c r="E211" s="99"/>
      <c r="F211" s="99" t="s">
        <v>22</v>
      </c>
      <c r="G211" s="103" t="s">
        <v>146</v>
      </c>
      <c r="H211" s="143">
        <v>2800</v>
      </c>
      <c r="I211" s="143">
        <f>O211</f>
        <v>2585.96</v>
      </c>
      <c r="J211" s="143">
        <f t="shared" si="48"/>
        <v>214.03999999999996</v>
      </c>
      <c r="K211" s="140"/>
      <c r="L211" s="143"/>
      <c r="M211" s="144">
        <v>108.36</v>
      </c>
      <c r="N211" s="143">
        <v>2477.6</v>
      </c>
      <c r="O211" s="212">
        <f t="shared" si="49"/>
        <v>2585.96</v>
      </c>
      <c r="P211" s="145">
        <f t="shared" si="45"/>
        <v>-2585.96</v>
      </c>
      <c r="Q211" s="142"/>
      <c r="R211" s="43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8"/>
      <c r="AT211" s="8"/>
      <c r="AU211" s="8"/>
      <c r="AV211" s="8"/>
      <c r="AW211" s="8"/>
      <c r="AX211" s="8"/>
      <c r="AY211" s="8"/>
      <c r="AZ211" s="8"/>
      <c r="BA211" s="8"/>
      <c r="BB211" s="8"/>
      <c r="BC211" s="8"/>
      <c r="BD211" s="8"/>
      <c r="BE211" s="8"/>
      <c r="BF211" s="8"/>
      <c r="BG211" s="8"/>
      <c r="BH211" s="8"/>
      <c r="BI211" s="8"/>
      <c r="BJ211" s="8"/>
      <c r="BK211" s="8"/>
      <c r="BL211" s="8"/>
      <c r="BM211" s="8"/>
      <c r="BN211" s="8"/>
      <c r="BO211" s="8"/>
      <c r="BP211" s="8"/>
      <c r="BQ211" s="8"/>
      <c r="BR211" s="8"/>
      <c r="BS211" s="8"/>
      <c r="BT211" s="8"/>
      <c r="BU211" s="8"/>
      <c r="BV211" s="8"/>
      <c r="BW211" s="8"/>
      <c r="BX211" s="8"/>
      <c r="BY211" s="8"/>
      <c r="BZ211" s="8"/>
      <c r="CA211" s="8"/>
      <c r="CB211" s="8"/>
      <c r="CC211" s="8"/>
      <c r="CD211" s="8"/>
      <c r="CE211" s="8"/>
      <c r="CF211" s="8"/>
      <c r="CG211" s="8"/>
      <c r="CH211" s="8"/>
      <c r="CI211" s="8"/>
      <c r="CJ211" s="8"/>
      <c r="CK211" s="8"/>
      <c r="CL211" s="8"/>
      <c r="CM211" s="8"/>
      <c r="CN211" s="8"/>
      <c r="CO211" s="8"/>
      <c r="CP211" s="8"/>
      <c r="CQ211" s="8"/>
      <c r="CR211" s="8"/>
      <c r="CS211" s="8"/>
      <c r="CT211" s="8"/>
      <c r="CU211" s="8"/>
      <c r="CV211" s="8"/>
      <c r="CW211" s="8"/>
      <c r="CX211" s="8"/>
      <c r="CY211" s="8"/>
      <c r="CZ211" s="8"/>
      <c r="DA211" s="8"/>
      <c r="DB211" s="8"/>
      <c r="DC211" s="9"/>
      <c r="DD211" s="9"/>
      <c r="DE211" s="9"/>
      <c r="DF211" s="9"/>
      <c r="DG211" s="9"/>
      <c r="DH211" s="9"/>
      <c r="DI211" s="9"/>
      <c r="DJ211" s="9"/>
      <c r="DK211" s="9"/>
      <c r="DL211" s="9"/>
      <c r="DM211" s="9"/>
      <c r="DN211" s="9"/>
      <c r="DO211" s="9"/>
      <c r="DP211" s="9"/>
      <c r="DQ211" s="9"/>
      <c r="DR211" s="9"/>
      <c r="DS211" s="9"/>
      <c r="DT211" s="9"/>
      <c r="DU211" s="9"/>
      <c r="DV211" s="9"/>
      <c r="DW211" s="9"/>
      <c r="DX211" s="9"/>
      <c r="DY211" s="9"/>
      <c r="DZ211" s="9"/>
      <c r="EA211" s="9"/>
      <c r="EB211" s="9"/>
      <c r="EC211" s="9"/>
      <c r="ED211" s="9"/>
      <c r="EE211" s="9"/>
      <c r="EF211" s="9"/>
      <c r="EG211" s="9"/>
      <c r="EH211" s="9"/>
      <c r="EI211" s="9"/>
      <c r="EJ211" s="9"/>
      <c r="EK211" s="9"/>
      <c r="EL211" s="9"/>
      <c r="EM211" s="9"/>
      <c r="EN211" s="9"/>
      <c r="EO211" s="9"/>
      <c r="EP211" s="9"/>
      <c r="EQ211" s="9"/>
      <c r="ER211" s="9"/>
      <c r="ES211" s="9"/>
      <c r="ET211" s="9"/>
      <c r="EU211" s="9"/>
      <c r="EV211" s="9"/>
      <c r="EW211" s="9"/>
      <c r="EX211" s="9"/>
    </row>
    <row r="212" spans="1:154" ht="20.25" x14ac:dyDescent="0.2">
      <c r="A212" s="100"/>
      <c r="B212" s="99"/>
      <c r="C212" s="99"/>
      <c r="D212" s="99"/>
      <c r="E212" s="99"/>
      <c r="F212" s="99" t="s">
        <v>114</v>
      </c>
      <c r="G212" s="103" t="s">
        <v>353</v>
      </c>
      <c r="H212" s="143"/>
      <c r="I212" s="143"/>
      <c r="J212" s="143">
        <f t="shared" si="48"/>
        <v>0</v>
      </c>
      <c r="K212" s="140"/>
      <c r="L212" s="143"/>
      <c r="M212" s="144"/>
      <c r="N212" s="143"/>
      <c r="O212" s="145">
        <f t="shared" si="49"/>
        <v>0</v>
      </c>
      <c r="P212" s="145">
        <f t="shared" si="45"/>
        <v>0</v>
      </c>
      <c r="Q212" s="142"/>
      <c r="R212" s="43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8"/>
      <c r="AT212" s="8"/>
      <c r="AU212" s="8"/>
      <c r="AV212" s="8"/>
      <c r="AW212" s="8"/>
      <c r="AX212" s="8"/>
      <c r="AY212" s="8"/>
      <c r="AZ212" s="8"/>
      <c r="BA212" s="8"/>
      <c r="BB212" s="8"/>
      <c r="BC212" s="8"/>
      <c r="BD212" s="8"/>
      <c r="BE212" s="8"/>
      <c r="BF212" s="8"/>
      <c r="BG212" s="8"/>
      <c r="BH212" s="8"/>
      <c r="BI212" s="8"/>
      <c r="BJ212" s="8"/>
      <c r="BK212" s="8"/>
      <c r="BL212" s="8"/>
      <c r="BM212" s="8"/>
      <c r="BN212" s="8"/>
      <c r="BO212" s="8"/>
      <c r="BP212" s="8"/>
      <c r="BQ212" s="8"/>
      <c r="BR212" s="8"/>
      <c r="BS212" s="8"/>
      <c r="BT212" s="8"/>
      <c r="BU212" s="8"/>
      <c r="BV212" s="8"/>
      <c r="BW212" s="8"/>
      <c r="BX212" s="8"/>
      <c r="BY212" s="8"/>
      <c r="BZ212" s="8"/>
      <c r="CA212" s="8"/>
      <c r="CB212" s="8"/>
      <c r="CC212" s="8"/>
      <c r="CD212" s="8"/>
      <c r="CE212" s="8"/>
      <c r="CF212" s="8"/>
      <c r="CG212" s="8"/>
      <c r="CH212" s="8"/>
      <c r="CI212" s="8"/>
      <c r="CJ212" s="8"/>
      <c r="CK212" s="8"/>
      <c r="CL212" s="8"/>
      <c r="CM212" s="8"/>
      <c r="CN212" s="8"/>
      <c r="CO212" s="8"/>
      <c r="CP212" s="8"/>
      <c r="CQ212" s="8"/>
      <c r="CR212" s="8"/>
      <c r="CS212" s="8"/>
      <c r="CT212" s="8"/>
      <c r="CU212" s="8"/>
      <c r="CV212" s="8"/>
      <c r="CW212" s="8"/>
      <c r="CX212" s="8"/>
      <c r="CY212" s="8"/>
      <c r="CZ212" s="8"/>
      <c r="DA212" s="8"/>
      <c r="DB212" s="8"/>
      <c r="DC212" s="9"/>
      <c r="DD212" s="9"/>
      <c r="DE212" s="9"/>
      <c r="DF212" s="9"/>
      <c r="DG212" s="9"/>
      <c r="DH212" s="9"/>
      <c r="DI212" s="9"/>
      <c r="DJ212" s="9"/>
      <c r="DK212" s="9"/>
      <c r="DL212" s="9"/>
      <c r="DM212" s="9"/>
      <c r="DN212" s="9"/>
      <c r="DO212" s="9"/>
      <c r="DP212" s="9"/>
      <c r="DQ212" s="9"/>
      <c r="DR212" s="9"/>
      <c r="DS212" s="9"/>
      <c r="DT212" s="9"/>
      <c r="DU212" s="9"/>
      <c r="DV212" s="9"/>
      <c r="DW212" s="9"/>
      <c r="DX212" s="9"/>
      <c r="DY212" s="9"/>
      <c r="DZ212" s="9"/>
      <c r="EA212" s="9"/>
      <c r="EB212" s="9"/>
      <c r="EC212" s="9"/>
      <c r="ED212" s="9"/>
      <c r="EE212" s="9"/>
      <c r="EF212" s="9"/>
      <c r="EG212" s="9"/>
      <c r="EH212" s="9"/>
      <c r="EI212" s="9"/>
      <c r="EJ212" s="9"/>
      <c r="EK212" s="9"/>
      <c r="EL212" s="9"/>
      <c r="EM212" s="9"/>
      <c r="EN212" s="9"/>
      <c r="EO212" s="9"/>
      <c r="EP212" s="9"/>
      <c r="EQ212" s="9"/>
      <c r="ER212" s="9"/>
      <c r="ES212" s="9"/>
      <c r="ET212" s="9"/>
      <c r="EU212" s="9"/>
      <c r="EV212" s="9"/>
      <c r="EW212" s="9"/>
      <c r="EX212" s="9"/>
    </row>
    <row r="213" spans="1:154" ht="20.25" x14ac:dyDescent="0.2">
      <c r="A213" s="100"/>
      <c r="B213" s="99"/>
      <c r="C213" s="99"/>
      <c r="D213" s="99"/>
      <c r="E213" s="99"/>
      <c r="F213" s="99" t="s">
        <v>33</v>
      </c>
      <c r="G213" s="103" t="s">
        <v>354</v>
      </c>
      <c r="H213" s="143"/>
      <c r="I213" s="143"/>
      <c r="J213" s="143">
        <f t="shared" si="48"/>
        <v>0</v>
      </c>
      <c r="K213" s="140"/>
      <c r="L213" s="143"/>
      <c r="M213" s="144"/>
      <c r="N213" s="143"/>
      <c r="O213" s="145">
        <f t="shared" si="49"/>
        <v>0</v>
      </c>
      <c r="P213" s="145">
        <f t="shared" si="45"/>
        <v>0</v>
      </c>
      <c r="Q213" s="142"/>
      <c r="R213" s="43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8"/>
      <c r="AT213" s="8"/>
      <c r="AU213" s="8"/>
      <c r="AV213" s="8"/>
      <c r="AW213" s="8"/>
      <c r="AX213" s="8"/>
      <c r="AY213" s="8"/>
      <c r="AZ213" s="8"/>
      <c r="BA213" s="8"/>
      <c r="BB213" s="8"/>
      <c r="BC213" s="8"/>
      <c r="BD213" s="8"/>
      <c r="BE213" s="8"/>
      <c r="BF213" s="8"/>
      <c r="BG213" s="8"/>
      <c r="BH213" s="8"/>
      <c r="BI213" s="8"/>
      <c r="BJ213" s="8"/>
      <c r="BK213" s="8"/>
      <c r="BL213" s="8"/>
      <c r="BM213" s="8"/>
      <c r="BN213" s="8"/>
      <c r="BO213" s="8"/>
      <c r="BP213" s="8"/>
      <c r="BQ213" s="8"/>
      <c r="BR213" s="8"/>
      <c r="BS213" s="8"/>
      <c r="BT213" s="8"/>
      <c r="BU213" s="8"/>
      <c r="BV213" s="8"/>
      <c r="BW213" s="8"/>
      <c r="BX213" s="8"/>
      <c r="BY213" s="8"/>
      <c r="BZ213" s="8"/>
      <c r="CA213" s="8"/>
      <c r="CB213" s="8"/>
      <c r="CC213" s="8"/>
      <c r="CD213" s="8"/>
      <c r="CE213" s="8"/>
      <c r="CF213" s="8"/>
      <c r="CG213" s="8"/>
      <c r="CH213" s="8"/>
      <c r="CI213" s="8"/>
      <c r="CJ213" s="8"/>
      <c r="CK213" s="8"/>
      <c r="CL213" s="8"/>
      <c r="CM213" s="8"/>
      <c r="CN213" s="8"/>
      <c r="CO213" s="8"/>
      <c r="CP213" s="8"/>
      <c r="CQ213" s="8"/>
      <c r="CR213" s="8"/>
      <c r="CS213" s="8"/>
      <c r="CT213" s="8"/>
      <c r="CU213" s="8"/>
      <c r="CV213" s="8"/>
      <c r="CW213" s="8"/>
      <c r="CX213" s="8"/>
      <c r="CY213" s="8"/>
      <c r="CZ213" s="8"/>
      <c r="DA213" s="8"/>
      <c r="DB213" s="8"/>
      <c r="DC213" s="9"/>
      <c r="DD213" s="9"/>
      <c r="DE213" s="9"/>
      <c r="DF213" s="9"/>
      <c r="DG213" s="9"/>
      <c r="DH213" s="9"/>
      <c r="DI213" s="9"/>
      <c r="DJ213" s="9"/>
      <c r="DK213" s="9"/>
      <c r="DL213" s="9"/>
      <c r="DM213" s="9"/>
      <c r="DN213" s="9"/>
      <c r="DO213" s="9"/>
      <c r="DP213" s="9"/>
      <c r="DQ213" s="9"/>
      <c r="DR213" s="9"/>
      <c r="DS213" s="9"/>
      <c r="DT213" s="9"/>
      <c r="DU213" s="9"/>
      <c r="DV213" s="9"/>
      <c r="DW213" s="9"/>
      <c r="DX213" s="9"/>
      <c r="DY213" s="9"/>
      <c r="DZ213" s="9"/>
      <c r="EA213" s="9"/>
      <c r="EB213" s="9"/>
      <c r="EC213" s="9"/>
      <c r="ED213" s="9"/>
      <c r="EE213" s="9"/>
      <c r="EF213" s="9"/>
      <c r="EG213" s="9"/>
      <c r="EH213" s="9"/>
      <c r="EI213" s="9"/>
      <c r="EJ213" s="9"/>
      <c r="EK213" s="9"/>
      <c r="EL213" s="9"/>
      <c r="EM213" s="9"/>
      <c r="EN213" s="9"/>
      <c r="EO213" s="9"/>
      <c r="EP213" s="9"/>
      <c r="EQ213" s="9"/>
      <c r="ER213" s="9"/>
      <c r="ES213" s="9"/>
      <c r="ET213" s="9"/>
      <c r="EU213" s="9"/>
      <c r="EV213" s="9"/>
      <c r="EW213" s="9"/>
      <c r="EX213" s="9"/>
    </row>
    <row r="214" spans="1:154" ht="20.25" hidden="1" x14ac:dyDescent="0.2">
      <c r="A214" s="100"/>
      <c r="B214" s="99"/>
      <c r="C214" s="99"/>
      <c r="D214" s="99"/>
      <c r="E214" s="99"/>
      <c r="F214" s="99" t="s">
        <v>124</v>
      </c>
      <c r="G214" s="103" t="s">
        <v>355</v>
      </c>
      <c r="H214" s="143"/>
      <c r="I214" s="143"/>
      <c r="J214" s="143">
        <f t="shared" si="48"/>
        <v>0</v>
      </c>
      <c r="K214" s="140"/>
      <c r="L214" s="143"/>
      <c r="M214" s="144"/>
      <c r="N214" s="143"/>
      <c r="O214" s="145">
        <f t="shared" si="49"/>
        <v>0</v>
      </c>
      <c r="P214" s="145">
        <f t="shared" si="45"/>
        <v>0</v>
      </c>
      <c r="Q214" s="142"/>
      <c r="R214" s="43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8"/>
      <c r="AT214" s="8"/>
      <c r="AU214" s="8"/>
      <c r="AV214" s="8"/>
      <c r="AW214" s="8"/>
      <c r="AX214" s="8"/>
      <c r="AY214" s="8"/>
      <c r="AZ214" s="8"/>
      <c r="BA214" s="8"/>
      <c r="BB214" s="8"/>
      <c r="BC214" s="8"/>
      <c r="BD214" s="8"/>
      <c r="BE214" s="8"/>
      <c r="BF214" s="8"/>
      <c r="BG214" s="8"/>
      <c r="BH214" s="8"/>
      <c r="BI214" s="8"/>
      <c r="BJ214" s="8"/>
      <c r="BK214" s="8"/>
      <c r="BL214" s="8"/>
      <c r="BM214" s="8"/>
      <c r="BN214" s="8"/>
      <c r="BO214" s="8"/>
      <c r="BP214" s="8"/>
      <c r="BQ214" s="8"/>
      <c r="BR214" s="8"/>
      <c r="BS214" s="8"/>
      <c r="BT214" s="8"/>
      <c r="BU214" s="8"/>
      <c r="BV214" s="8"/>
      <c r="BW214" s="8"/>
      <c r="BX214" s="8"/>
      <c r="BY214" s="8"/>
      <c r="BZ214" s="8"/>
      <c r="CA214" s="8"/>
      <c r="CB214" s="8"/>
      <c r="CC214" s="8"/>
      <c r="CD214" s="8"/>
      <c r="CE214" s="8"/>
      <c r="CF214" s="8"/>
      <c r="CG214" s="8"/>
      <c r="CH214" s="8"/>
      <c r="CI214" s="8"/>
      <c r="CJ214" s="8"/>
      <c r="CK214" s="8"/>
      <c r="CL214" s="8"/>
      <c r="CM214" s="8"/>
      <c r="CN214" s="8"/>
      <c r="CO214" s="8"/>
      <c r="CP214" s="8"/>
      <c r="CQ214" s="8"/>
      <c r="CR214" s="8"/>
      <c r="CS214" s="8"/>
      <c r="CT214" s="8"/>
      <c r="CU214" s="8"/>
      <c r="CV214" s="8"/>
      <c r="CW214" s="8"/>
      <c r="CX214" s="8"/>
      <c r="CY214" s="8"/>
      <c r="CZ214" s="8"/>
      <c r="DA214" s="8"/>
      <c r="DB214" s="8"/>
      <c r="DC214" s="9"/>
      <c r="DD214" s="9"/>
      <c r="DE214" s="9"/>
      <c r="DF214" s="9"/>
      <c r="DG214" s="9"/>
      <c r="DH214" s="9"/>
      <c r="DI214" s="9"/>
      <c r="DJ214" s="9"/>
      <c r="DK214" s="9"/>
      <c r="DL214" s="9"/>
      <c r="DM214" s="9"/>
      <c r="DN214" s="9"/>
      <c r="DO214" s="9"/>
      <c r="DP214" s="9"/>
      <c r="DQ214" s="9"/>
      <c r="DR214" s="9"/>
      <c r="DS214" s="9"/>
      <c r="DT214" s="9"/>
      <c r="DU214" s="9"/>
      <c r="DV214" s="9"/>
      <c r="DW214" s="9"/>
      <c r="DX214" s="9"/>
      <c r="DY214" s="9"/>
      <c r="DZ214" s="9"/>
      <c r="EA214" s="9"/>
      <c r="EB214" s="9"/>
      <c r="EC214" s="9"/>
      <c r="ED214" s="9"/>
      <c r="EE214" s="9"/>
      <c r="EF214" s="9"/>
      <c r="EG214" s="9"/>
      <c r="EH214" s="9"/>
      <c r="EI214" s="9"/>
      <c r="EJ214" s="9"/>
      <c r="EK214" s="9"/>
      <c r="EL214" s="9"/>
      <c r="EM214" s="9"/>
      <c r="EN214" s="9"/>
      <c r="EO214" s="9"/>
      <c r="EP214" s="9"/>
      <c r="EQ214" s="9"/>
      <c r="ER214" s="9"/>
      <c r="ES214" s="9"/>
      <c r="ET214" s="9"/>
      <c r="EU214" s="9"/>
      <c r="EV214" s="9"/>
      <c r="EW214" s="9"/>
      <c r="EX214" s="9"/>
    </row>
    <row r="215" spans="1:154" ht="20.25" x14ac:dyDescent="0.2">
      <c r="A215" s="100"/>
      <c r="B215" s="99"/>
      <c r="C215" s="99"/>
      <c r="D215" s="99"/>
      <c r="E215" s="99"/>
      <c r="F215" s="99" t="s">
        <v>115</v>
      </c>
      <c r="G215" s="103" t="s">
        <v>356</v>
      </c>
      <c r="H215" s="143">
        <v>200</v>
      </c>
      <c r="I215" s="143">
        <f>O215</f>
        <v>92.37</v>
      </c>
      <c r="J215" s="143">
        <f t="shared" si="48"/>
        <v>107.63</v>
      </c>
      <c r="K215" s="140">
        <f t="shared" si="50"/>
        <v>46.19</v>
      </c>
      <c r="L215" s="143"/>
      <c r="M215" s="144">
        <v>61.58</v>
      </c>
      <c r="N215" s="143">
        <v>30.79</v>
      </c>
      <c r="O215" s="212">
        <f t="shared" si="49"/>
        <v>92.37</v>
      </c>
      <c r="P215" s="145">
        <f t="shared" si="45"/>
        <v>-92.37</v>
      </c>
      <c r="Q215" s="142" t="e">
        <f t="shared" si="47"/>
        <v>#DIV/0!</v>
      </c>
      <c r="R215" s="43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8"/>
      <c r="AT215" s="8"/>
      <c r="AU215" s="8"/>
      <c r="AV215" s="8"/>
      <c r="AW215" s="8"/>
      <c r="AX215" s="8"/>
      <c r="AY215" s="8"/>
      <c r="AZ215" s="8"/>
      <c r="BA215" s="8"/>
      <c r="BB215" s="8"/>
      <c r="BC215" s="8"/>
      <c r="BD215" s="8"/>
      <c r="BE215" s="8"/>
      <c r="BF215" s="8"/>
      <c r="BG215" s="8"/>
      <c r="BH215" s="8"/>
      <c r="BI215" s="8"/>
      <c r="BJ215" s="8"/>
      <c r="BK215" s="8"/>
      <c r="BL215" s="8"/>
      <c r="BM215" s="8"/>
      <c r="BN215" s="8"/>
      <c r="BO215" s="8"/>
      <c r="BP215" s="8"/>
      <c r="BQ215" s="8"/>
      <c r="BR215" s="8"/>
      <c r="BS215" s="8"/>
      <c r="BT215" s="8"/>
      <c r="BU215" s="8"/>
      <c r="BV215" s="8"/>
      <c r="BW215" s="8"/>
      <c r="BX215" s="8"/>
      <c r="BY215" s="8"/>
      <c r="BZ215" s="8"/>
      <c r="CA215" s="8"/>
      <c r="CB215" s="8"/>
      <c r="CC215" s="8"/>
      <c r="CD215" s="8"/>
      <c r="CE215" s="8"/>
      <c r="CF215" s="8"/>
      <c r="CG215" s="8"/>
      <c r="CH215" s="8"/>
      <c r="CI215" s="8"/>
      <c r="CJ215" s="8"/>
      <c r="CK215" s="8"/>
      <c r="CL215" s="8"/>
      <c r="CM215" s="8"/>
      <c r="CN215" s="8"/>
      <c r="CO215" s="8"/>
      <c r="CP215" s="8"/>
      <c r="CQ215" s="8"/>
      <c r="CR215" s="8"/>
      <c r="CS215" s="8"/>
      <c r="CT215" s="8"/>
      <c r="CU215" s="8"/>
      <c r="CV215" s="8"/>
      <c r="CW215" s="8"/>
      <c r="CX215" s="8"/>
      <c r="CY215" s="8"/>
      <c r="CZ215" s="8"/>
      <c r="DA215" s="8"/>
      <c r="DB215" s="8"/>
      <c r="DC215" s="9"/>
      <c r="DD215" s="9"/>
      <c r="DE215" s="9"/>
      <c r="DF215" s="9"/>
      <c r="DG215" s="9"/>
      <c r="DH215" s="9"/>
      <c r="DI215" s="9"/>
      <c r="DJ215" s="9"/>
      <c r="DK215" s="9"/>
      <c r="DL215" s="9"/>
      <c r="DM215" s="9"/>
      <c r="DN215" s="9"/>
      <c r="DO215" s="9"/>
      <c r="DP215" s="9"/>
      <c r="DQ215" s="9"/>
      <c r="DR215" s="9"/>
      <c r="DS215" s="9"/>
      <c r="DT215" s="9"/>
      <c r="DU215" s="9"/>
      <c r="DV215" s="9"/>
      <c r="DW215" s="9"/>
      <c r="DX215" s="9"/>
      <c r="DY215" s="9"/>
      <c r="DZ215" s="9"/>
      <c r="EA215" s="9"/>
      <c r="EB215" s="9"/>
      <c r="EC215" s="9"/>
      <c r="ED215" s="9"/>
      <c r="EE215" s="9"/>
      <c r="EF215" s="9"/>
      <c r="EG215" s="9"/>
      <c r="EH215" s="9"/>
      <c r="EI215" s="9"/>
      <c r="EJ215" s="9"/>
      <c r="EK215" s="9"/>
      <c r="EL215" s="9"/>
      <c r="EM215" s="9"/>
      <c r="EN215" s="9"/>
      <c r="EO215" s="9"/>
      <c r="EP215" s="9"/>
      <c r="EQ215" s="9"/>
      <c r="ER215" s="9"/>
      <c r="ES215" s="9"/>
      <c r="ET215" s="9"/>
      <c r="EU215" s="9"/>
      <c r="EV215" s="9"/>
      <c r="EW215" s="9"/>
      <c r="EX215" s="9"/>
    </row>
    <row r="216" spans="1:154" ht="20.25" x14ac:dyDescent="0.2">
      <c r="A216" s="100"/>
      <c r="B216" s="99"/>
      <c r="C216" s="99"/>
      <c r="D216" s="99"/>
      <c r="E216" s="99"/>
      <c r="F216" s="99" t="s">
        <v>38</v>
      </c>
      <c r="G216" s="103" t="s">
        <v>147</v>
      </c>
      <c r="H216" s="143">
        <v>0</v>
      </c>
      <c r="I216" s="143"/>
      <c r="J216" s="143">
        <f t="shared" si="48"/>
        <v>0</v>
      </c>
      <c r="K216" s="140" t="e">
        <f t="shared" si="50"/>
        <v>#DIV/0!</v>
      </c>
      <c r="L216" s="143"/>
      <c r="M216" s="144"/>
      <c r="N216" s="143">
        <v>0</v>
      </c>
      <c r="O216" s="145">
        <f t="shared" si="49"/>
        <v>0</v>
      </c>
      <c r="P216" s="145">
        <f t="shared" si="45"/>
        <v>0</v>
      </c>
      <c r="Q216" s="142" t="e">
        <f t="shared" si="47"/>
        <v>#DIV/0!</v>
      </c>
      <c r="R216" s="43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8"/>
      <c r="AT216" s="8"/>
      <c r="AU216" s="8"/>
      <c r="AV216" s="8"/>
      <c r="AW216" s="8"/>
      <c r="AX216" s="8"/>
      <c r="AY216" s="8"/>
      <c r="AZ216" s="8"/>
      <c r="BA216" s="8"/>
      <c r="BB216" s="8"/>
      <c r="BC216" s="8"/>
      <c r="BD216" s="8"/>
      <c r="BE216" s="8"/>
      <c r="BF216" s="8"/>
      <c r="BG216" s="8"/>
      <c r="BH216" s="8"/>
      <c r="BI216" s="8"/>
      <c r="BJ216" s="8"/>
      <c r="BK216" s="8"/>
      <c r="BL216" s="8"/>
      <c r="BM216" s="8"/>
      <c r="BN216" s="8"/>
      <c r="BO216" s="8"/>
      <c r="BP216" s="8"/>
      <c r="BQ216" s="8"/>
      <c r="BR216" s="8"/>
      <c r="BS216" s="8"/>
      <c r="BT216" s="8"/>
      <c r="BU216" s="8"/>
      <c r="BV216" s="8"/>
      <c r="BW216" s="8"/>
      <c r="BX216" s="8"/>
      <c r="BY216" s="8"/>
      <c r="BZ216" s="8"/>
      <c r="CA216" s="8"/>
      <c r="CB216" s="8"/>
      <c r="CC216" s="8"/>
      <c r="CD216" s="8"/>
      <c r="CE216" s="8"/>
      <c r="CF216" s="8"/>
      <c r="CG216" s="8"/>
      <c r="CH216" s="8"/>
      <c r="CI216" s="8"/>
      <c r="CJ216" s="8"/>
      <c r="CK216" s="8"/>
      <c r="CL216" s="8"/>
      <c r="CM216" s="8"/>
      <c r="CN216" s="8"/>
      <c r="CO216" s="8"/>
      <c r="CP216" s="8"/>
      <c r="CQ216" s="8"/>
      <c r="CR216" s="8"/>
      <c r="CS216" s="8"/>
      <c r="CT216" s="8"/>
      <c r="CU216" s="8"/>
      <c r="CV216" s="8"/>
      <c r="CW216" s="8"/>
      <c r="CX216" s="8"/>
      <c r="CY216" s="8"/>
      <c r="CZ216" s="8"/>
      <c r="DA216" s="8"/>
      <c r="DB216" s="8"/>
      <c r="DC216" s="9"/>
      <c r="DD216" s="9"/>
      <c r="DE216" s="9"/>
      <c r="DF216" s="9"/>
      <c r="DG216" s="9"/>
      <c r="DH216" s="9"/>
      <c r="DI216" s="9"/>
      <c r="DJ216" s="9"/>
      <c r="DK216" s="9"/>
      <c r="DL216" s="9"/>
      <c r="DM216" s="9"/>
      <c r="DN216" s="9"/>
      <c r="DO216" s="9"/>
      <c r="DP216" s="9"/>
      <c r="DQ216" s="9"/>
      <c r="DR216" s="9"/>
      <c r="DS216" s="9"/>
      <c r="DT216" s="9"/>
      <c r="DU216" s="9"/>
      <c r="DV216" s="9"/>
      <c r="DW216" s="9"/>
      <c r="DX216" s="9"/>
      <c r="DY216" s="9"/>
      <c r="DZ216" s="9"/>
      <c r="EA216" s="9"/>
      <c r="EB216" s="9"/>
      <c r="EC216" s="9"/>
      <c r="ED216" s="9"/>
      <c r="EE216" s="9"/>
      <c r="EF216" s="9"/>
      <c r="EG216" s="9"/>
      <c r="EH216" s="9"/>
      <c r="EI216" s="9"/>
      <c r="EJ216" s="9"/>
      <c r="EK216" s="9"/>
      <c r="EL216" s="9"/>
      <c r="EM216" s="9"/>
      <c r="EN216" s="9"/>
      <c r="EO216" s="9"/>
      <c r="EP216" s="9"/>
      <c r="EQ216" s="9"/>
      <c r="ER216" s="9"/>
      <c r="ES216" s="9"/>
      <c r="ET216" s="9"/>
      <c r="EU216" s="9"/>
      <c r="EV216" s="9"/>
      <c r="EW216" s="9"/>
      <c r="EX216" s="9"/>
    </row>
    <row r="217" spans="1:154" ht="40.5" x14ac:dyDescent="0.2">
      <c r="A217" s="100"/>
      <c r="B217" s="99"/>
      <c r="C217" s="99"/>
      <c r="D217" s="99"/>
      <c r="E217" s="99"/>
      <c r="F217" s="99" t="s">
        <v>90</v>
      </c>
      <c r="G217" s="103" t="s">
        <v>148</v>
      </c>
      <c r="H217" s="143">
        <v>500</v>
      </c>
      <c r="I217" s="143">
        <f>O217</f>
        <v>0</v>
      </c>
      <c r="J217" s="143">
        <f t="shared" si="48"/>
        <v>500</v>
      </c>
      <c r="K217" s="140">
        <f t="shared" si="50"/>
        <v>0</v>
      </c>
      <c r="L217" s="143"/>
      <c r="M217" s="144"/>
      <c r="N217" s="143">
        <v>0</v>
      </c>
      <c r="O217" s="145">
        <f t="shared" si="49"/>
        <v>0</v>
      </c>
      <c r="P217" s="145">
        <f t="shared" si="45"/>
        <v>0</v>
      </c>
      <c r="Q217" s="142" t="e">
        <f t="shared" si="47"/>
        <v>#DIV/0!</v>
      </c>
      <c r="R217" s="43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9"/>
      <c r="DD217" s="9"/>
      <c r="DE217" s="9"/>
      <c r="DF217" s="9"/>
      <c r="DG217" s="9"/>
      <c r="DH217" s="9"/>
      <c r="DI217" s="9"/>
      <c r="DJ217" s="9"/>
      <c r="DK217" s="9"/>
      <c r="DL217" s="9"/>
      <c r="DM217" s="9"/>
      <c r="DN217" s="9"/>
      <c r="DO217" s="9"/>
      <c r="DP217" s="9"/>
      <c r="DQ217" s="9"/>
      <c r="DR217" s="9"/>
      <c r="DS217" s="9"/>
      <c r="DT217" s="9"/>
      <c r="DU217" s="9"/>
      <c r="DV217" s="9"/>
      <c r="DW217" s="9"/>
      <c r="DX217" s="9"/>
      <c r="DY217" s="9"/>
      <c r="DZ217" s="9"/>
      <c r="EA217" s="9"/>
      <c r="EB217" s="9"/>
      <c r="EC217" s="9"/>
      <c r="ED217" s="9"/>
      <c r="EE217" s="9"/>
      <c r="EF217" s="9"/>
      <c r="EG217" s="9"/>
      <c r="EH217" s="9"/>
      <c r="EI217" s="9"/>
      <c r="EJ217" s="9"/>
      <c r="EK217" s="9"/>
      <c r="EL217" s="9"/>
      <c r="EM217" s="9"/>
      <c r="EN217" s="9"/>
      <c r="EO217" s="9"/>
      <c r="EP217" s="9"/>
      <c r="EQ217" s="9"/>
      <c r="ER217" s="9"/>
      <c r="ES217" s="9"/>
      <c r="ET217" s="9"/>
      <c r="EU217" s="9"/>
      <c r="EV217" s="9"/>
      <c r="EW217" s="9"/>
      <c r="EX217" s="9"/>
    </row>
    <row r="218" spans="1:154" ht="20.25" x14ac:dyDescent="0.2">
      <c r="A218" s="100"/>
      <c r="B218" s="99"/>
      <c r="C218" s="99"/>
      <c r="D218" s="99"/>
      <c r="E218" s="99" t="s">
        <v>30</v>
      </c>
      <c r="F218" s="99"/>
      <c r="G218" s="103" t="s">
        <v>149</v>
      </c>
      <c r="H218" s="143"/>
      <c r="I218" s="143"/>
      <c r="J218" s="143">
        <f t="shared" si="48"/>
        <v>0</v>
      </c>
      <c r="K218" s="140"/>
      <c r="L218" s="143"/>
      <c r="M218" s="144"/>
      <c r="N218" s="143"/>
      <c r="O218" s="145">
        <f t="shared" si="49"/>
        <v>0</v>
      </c>
      <c r="P218" s="145">
        <f t="shared" si="45"/>
        <v>0</v>
      </c>
      <c r="Q218" s="142"/>
      <c r="R218" s="43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8"/>
      <c r="AT218" s="8"/>
      <c r="AU218" s="8"/>
      <c r="AV218" s="8"/>
      <c r="AW218" s="8"/>
      <c r="AX218" s="8"/>
      <c r="AY218" s="8"/>
      <c r="AZ218" s="8"/>
      <c r="BA218" s="8"/>
      <c r="BB218" s="8"/>
      <c r="BC218" s="8"/>
      <c r="BD218" s="8"/>
      <c r="BE218" s="8"/>
      <c r="BF218" s="8"/>
      <c r="BG218" s="8"/>
      <c r="BH218" s="8"/>
      <c r="BI218" s="8"/>
      <c r="BJ218" s="8"/>
      <c r="BK218" s="8"/>
      <c r="BL218" s="8"/>
      <c r="BM218" s="8"/>
      <c r="BN218" s="8"/>
      <c r="BO218" s="8"/>
      <c r="BP218" s="8"/>
      <c r="BQ218" s="8"/>
      <c r="BR218" s="8"/>
      <c r="BS218" s="8"/>
      <c r="BT218" s="8"/>
      <c r="BU218" s="8"/>
      <c r="BV218" s="8"/>
      <c r="BW218" s="8"/>
      <c r="BX218" s="8"/>
      <c r="BY218" s="8"/>
      <c r="BZ218" s="8"/>
      <c r="CA218" s="8"/>
      <c r="CB218" s="8"/>
      <c r="CC218" s="8"/>
      <c r="CD218" s="8"/>
      <c r="CE218" s="8"/>
      <c r="CF218" s="8"/>
      <c r="CG218" s="8"/>
      <c r="CH218" s="8"/>
      <c r="CI218" s="8"/>
      <c r="CJ218" s="8"/>
      <c r="CK218" s="8"/>
      <c r="CL218" s="8"/>
      <c r="CM218" s="8"/>
      <c r="CN218" s="8"/>
      <c r="CO218" s="8"/>
      <c r="CP218" s="8"/>
      <c r="CQ218" s="8"/>
      <c r="CR218" s="8"/>
      <c r="CS218" s="8"/>
      <c r="CT218" s="8"/>
      <c r="CU218" s="8"/>
      <c r="CV218" s="8"/>
      <c r="CW218" s="8"/>
      <c r="CX218" s="8"/>
      <c r="CY218" s="8"/>
      <c r="CZ218" s="8"/>
      <c r="DA218" s="8"/>
      <c r="DB218" s="8"/>
      <c r="DC218" s="9"/>
      <c r="DD218" s="9"/>
      <c r="DE218" s="9"/>
      <c r="DF218" s="9"/>
      <c r="DG218" s="9"/>
      <c r="DH218" s="9"/>
      <c r="DI218" s="9"/>
      <c r="DJ218" s="9"/>
      <c r="DK218" s="9"/>
      <c r="DL218" s="9"/>
      <c r="DM218" s="9"/>
      <c r="DN218" s="9"/>
      <c r="DO218" s="9"/>
      <c r="DP218" s="9"/>
      <c r="DQ218" s="9"/>
      <c r="DR218" s="9"/>
      <c r="DS218" s="9"/>
      <c r="DT218" s="9"/>
      <c r="DU218" s="9"/>
      <c r="DV218" s="9"/>
      <c r="DW218" s="9"/>
      <c r="DX218" s="9"/>
      <c r="DY218" s="9"/>
      <c r="DZ218" s="9"/>
      <c r="EA218" s="9"/>
      <c r="EB218" s="9"/>
      <c r="EC218" s="9"/>
      <c r="ED218" s="9"/>
      <c r="EE218" s="9"/>
      <c r="EF218" s="9"/>
      <c r="EG218" s="9"/>
      <c r="EH218" s="9"/>
      <c r="EI218" s="9"/>
      <c r="EJ218" s="9"/>
      <c r="EK218" s="9"/>
      <c r="EL218" s="9"/>
      <c r="EM218" s="9"/>
      <c r="EN218" s="9"/>
      <c r="EO218" s="9"/>
      <c r="EP218" s="9"/>
      <c r="EQ218" s="9"/>
      <c r="ER218" s="9"/>
      <c r="ES218" s="9"/>
      <c r="ET218" s="9"/>
      <c r="EU218" s="9"/>
      <c r="EV218" s="9"/>
      <c r="EW218" s="9"/>
      <c r="EX218" s="9"/>
    </row>
    <row r="219" spans="1:154" ht="20.25" hidden="1" x14ac:dyDescent="0.2">
      <c r="A219" s="88"/>
      <c r="B219" s="89"/>
      <c r="C219" s="89"/>
      <c r="D219" s="89"/>
      <c r="E219" s="89" t="s">
        <v>114</v>
      </c>
      <c r="F219" s="89"/>
      <c r="G219" s="138" t="s">
        <v>150</v>
      </c>
      <c r="H219" s="139">
        <f>SUM(H220:H222)</f>
        <v>0</v>
      </c>
      <c r="I219" s="139">
        <f>SUM(I220:I222)</f>
        <v>0</v>
      </c>
      <c r="J219" s="143">
        <f t="shared" si="48"/>
        <v>0</v>
      </c>
      <c r="K219" s="140"/>
      <c r="L219" s="139">
        <f>SUM(L220:L222)</f>
        <v>0</v>
      </c>
      <c r="M219" s="121">
        <f>SUM(M220:M222)</f>
        <v>0</v>
      </c>
      <c r="N219" s="139">
        <f>SUM(N220:N222)</f>
        <v>0</v>
      </c>
      <c r="O219" s="141">
        <f>SUM(O220:O222)</f>
        <v>0</v>
      </c>
      <c r="P219" s="141">
        <f t="shared" si="45"/>
        <v>0</v>
      </c>
      <c r="Q219" s="142"/>
      <c r="R219" s="43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9"/>
      <c r="DD219" s="9"/>
      <c r="DE219" s="9"/>
      <c r="DF219" s="9"/>
      <c r="DG219" s="9"/>
      <c r="DH219" s="9"/>
      <c r="DI219" s="9"/>
      <c r="DJ219" s="9"/>
      <c r="DK219" s="9"/>
      <c r="DL219" s="9"/>
      <c r="DM219" s="9"/>
      <c r="DN219" s="9"/>
      <c r="DO219" s="9"/>
      <c r="DP219" s="9"/>
      <c r="DQ219" s="9"/>
      <c r="DR219" s="9"/>
      <c r="DS219" s="9"/>
      <c r="DT219" s="9"/>
      <c r="DU219" s="9"/>
      <c r="DV219" s="9"/>
      <c r="DW219" s="9"/>
      <c r="DX219" s="9"/>
      <c r="DY219" s="9"/>
      <c r="DZ219" s="9"/>
      <c r="EA219" s="9"/>
      <c r="EB219" s="9"/>
      <c r="EC219" s="9"/>
      <c r="ED219" s="9"/>
      <c r="EE219" s="9"/>
      <c r="EF219" s="9"/>
      <c r="EG219" s="9"/>
      <c r="EH219" s="9"/>
      <c r="EI219" s="9"/>
      <c r="EJ219" s="9"/>
      <c r="EK219" s="9"/>
      <c r="EL219" s="9"/>
      <c r="EM219" s="9"/>
      <c r="EN219" s="9"/>
      <c r="EO219" s="9"/>
      <c r="EP219" s="9"/>
      <c r="EQ219" s="9"/>
      <c r="ER219" s="9"/>
      <c r="ES219" s="9"/>
      <c r="ET219" s="9"/>
      <c r="EU219" s="9"/>
      <c r="EV219" s="9"/>
      <c r="EW219" s="9"/>
      <c r="EX219" s="9"/>
    </row>
    <row r="220" spans="1:154" ht="20.25" hidden="1" x14ac:dyDescent="0.2">
      <c r="A220" s="100"/>
      <c r="B220" s="99"/>
      <c r="C220" s="99"/>
      <c r="D220" s="99"/>
      <c r="E220" s="99"/>
      <c r="F220" s="99" t="s">
        <v>32</v>
      </c>
      <c r="G220" s="103" t="s">
        <v>307</v>
      </c>
      <c r="H220" s="143"/>
      <c r="I220" s="143"/>
      <c r="J220" s="143">
        <f t="shared" si="48"/>
        <v>0</v>
      </c>
      <c r="K220" s="140"/>
      <c r="L220" s="143"/>
      <c r="M220" s="144"/>
      <c r="N220" s="143"/>
      <c r="O220" s="145">
        <f t="shared" ref="O220:O222" si="51">M220+N220</f>
        <v>0</v>
      </c>
      <c r="P220" s="145">
        <f t="shared" si="45"/>
        <v>0</v>
      </c>
      <c r="Q220" s="142"/>
      <c r="R220" s="43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9"/>
      <c r="DD220" s="9"/>
      <c r="DE220" s="9"/>
      <c r="DF220" s="9"/>
      <c r="DG220" s="9"/>
      <c r="DH220" s="9"/>
      <c r="DI220" s="9"/>
      <c r="DJ220" s="9"/>
      <c r="DK220" s="9"/>
      <c r="DL220" s="9"/>
      <c r="DM220" s="9"/>
      <c r="DN220" s="9"/>
      <c r="DO220" s="9"/>
      <c r="DP220" s="9"/>
      <c r="DQ220" s="9"/>
      <c r="DR220" s="9"/>
      <c r="DS220" s="9"/>
      <c r="DT220" s="9"/>
      <c r="DU220" s="9"/>
      <c r="DV220" s="9"/>
      <c r="DW220" s="9"/>
      <c r="DX220" s="9"/>
      <c r="DY220" s="9"/>
      <c r="DZ220" s="9"/>
      <c r="EA220" s="9"/>
      <c r="EB220" s="9"/>
      <c r="EC220" s="9"/>
      <c r="ED220" s="9"/>
      <c r="EE220" s="9"/>
      <c r="EF220" s="9"/>
      <c r="EG220" s="9"/>
      <c r="EH220" s="9"/>
      <c r="EI220" s="9"/>
      <c r="EJ220" s="9"/>
      <c r="EK220" s="9"/>
      <c r="EL220" s="9"/>
      <c r="EM220" s="9"/>
      <c r="EN220" s="9"/>
      <c r="EO220" s="9"/>
      <c r="EP220" s="9"/>
      <c r="EQ220" s="9"/>
      <c r="ER220" s="9"/>
      <c r="ES220" s="9"/>
      <c r="ET220" s="9"/>
      <c r="EU220" s="9"/>
      <c r="EV220" s="9"/>
      <c r="EW220" s="9"/>
      <c r="EX220" s="9"/>
    </row>
    <row r="221" spans="1:154" ht="20.25" hidden="1" x14ac:dyDescent="0.2">
      <c r="A221" s="100"/>
      <c r="B221" s="99"/>
      <c r="C221" s="99"/>
      <c r="D221" s="99"/>
      <c r="E221" s="99"/>
      <c r="F221" s="99" t="s">
        <v>43</v>
      </c>
      <c r="G221" s="103" t="s">
        <v>357</v>
      </c>
      <c r="H221" s="143"/>
      <c r="I221" s="143"/>
      <c r="J221" s="143">
        <f t="shared" si="48"/>
        <v>0</v>
      </c>
      <c r="K221" s="140"/>
      <c r="L221" s="143"/>
      <c r="M221" s="144"/>
      <c r="N221" s="143"/>
      <c r="O221" s="145">
        <f t="shared" si="51"/>
        <v>0</v>
      </c>
      <c r="P221" s="145">
        <f t="shared" si="45"/>
        <v>0</v>
      </c>
      <c r="Q221" s="142"/>
      <c r="R221" s="43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9"/>
      <c r="DD221" s="9"/>
      <c r="DE221" s="9"/>
      <c r="DF221" s="9"/>
      <c r="DG221" s="9"/>
      <c r="DH221" s="9"/>
      <c r="DI221" s="9"/>
      <c r="DJ221" s="9"/>
      <c r="DK221" s="9"/>
      <c r="DL221" s="9"/>
      <c r="DM221" s="9"/>
      <c r="DN221" s="9"/>
      <c r="DO221" s="9"/>
      <c r="DP221" s="9"/>
      <c r="DQ221" s="9"/>
      <c r="DR221" s="9"/>
      <c r="DS221" s="9"/>
      <c r="DT221" s="9"/>
      <c r="DU221" s="9"/>
      <c r="DV221" s="9"/>
      <c r="DW221" s="9"/>
      <c r="DX221" s="9"/>
      <c r="DY221" s="9"/>
      <c r="DZ221" s="9"/>
      <c r="EA221" s="9"/>
      <c r="EB221" s="9"/>
      <c r="EC221" s="9"/>
      <c r="ED221" s="9"/>
      <c r="EE221" s="9"/>
      <c r="EF221" s="9"/>
      <c r="EG221" s="9"/>
      <c r="EH221" s="9"/>
      <c r="EI221" s="9"/>
      <c r="EJ221" s="9"/>
      <c r="EK221" s="9"/>
      <c r="EL221" s="9"/>
      <c r="EM221" s="9"/>
      <c r="EN221" s="9"/>
      <c r="EO221" s="9"/>
      <c r="EP221" s="9"/>
      <c r="EQ221" s="9"/>
      <c r="ER221" s="9"/>
      <c r="ES221" s="9"/>
      <c r="ET221" s="9"/>
      <c r="EU221" s="9"/>
      <c r="EV221" s="9"/>
      <c r="EW221" s="9"/>
      <c r="EX221" s="9"/>
    </row>
    <row r="222" spans="1:154" ht="20.25" hidden="1" x14ac:dyDescent="0.2">
      <c r="A222" s="100"/>
      <c r="B222" s="99"/>
      <c r="C222" s="99"/>
      <c r="D222" s="99"/>
      <c r="E222" s="99"/>
      <c r="F222" s="99" t="s">
        <v>90</v>
      </c>
      <c r="G222" s="103" t="s">
        <v>151</v>
      </c>
      <c r="H222" s="143"/>
      <c r="I222" s="143"/>
      <c r="J222" s="143">
        <f t="shared" si="48"/>
        <v>0</v>
      </c>
      <c r="K222" s="140"/>
      <c r="L222" s="143"/>
      <c r="M222" s="144"/>
      <c r="N222" s="143"/>
      <c r="O222" s="145">
        <f t="shared" si="51"/>
        <v>0</v>
      </c>
      <c r="P222" s="145">
        <f t="shared" si="45"/>
        <v>0</v>
      </c>
      <c r="Q222" s="142"/>
      <c r="R222" s="43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8"/>
      <c r="AT222" s="8"/>
      <c r="AU222" s="8"/>
      <c r="AV222" s="8"/>
      <c r="AW222" s="8"/>
      <c r="AX222" s="8"/>
      <c r="AY222" s="8"/>
      <c r="AZ222" s="8"/>
      <c r="BA222" s="8"/>
      <c r="BB222" s="8"/>
      <c r="BC222" s="8"/>
      <c r="BD222" s="8"/>
      <c r="BE222" s="8"/>
      <c r="BF222" s="8"/>
      <c r="BG222" s="8"/>
      <c r="BH222" s="8"/>
      <c r="BI222" s="8"/>
      <c r="BJ222" s="8"/>
      <c r="BK222" s="8"/>
      <c r="BL222" s="8"/>
      <c r="BM222" s="8"/>
      <c r="BN222" s="8"/>
      <c r="BO222" s="8"/>
      <c r="BP222" s="8"/>
      <c r="BQ222" s="8"/>
      <c r="BR222" s="8"/>
      <c r="BS222" s="8"/>
      <c r="BT222" s="8"/>
      <c r="BU222" s="8"/>
      <c r="BV222" s="8"/>
      <c r="BW222" s="8"/>
      <c r="BX222" s="8"/>
      <c r="BY222" s="8"/>
      <c r="BZ222" s="8"/>
      <c r="CA222" s="8"/>
      <c r="CB222" s="8"/>
      <c r="CC222" s="8"/>
      <c r="CD222" s="8"/>
      <c r="CE222" s="8"/>
      <c r="CF222" s="8"/>
      <c r="CG222" s="8"/>
      <c r="CH222" s="8"/>
      <c r="CI222" s="8"/>
      <c r="CJ222" s="8"/>
      <c r="CK222" s="8"/>
      <c r="CL222" s="8"/>
      <c r="CM222" s="8"/>
      <c r="CN222" s="8"/>
      <c r="CO222" s="8"/>
      <c r="CP222" s="8"/>
      <c r="CQ222" s="8"/>
      <c r="CR222" s="8"/>
      <c r="CS222" s="8"/>
      <c r="CT222" s="8"/>
      <c r="CU222" s="8"/>
      <c r="CV222" s="8"/>
      <c r="CW222" s="8"/>
      <c r="CX222" s="8"/>
      <c r="CY222" s="8"/>
      <c r="CZ222" s="8"/>
      <c r="DA222" s="8"/>
      <c r="DB222" s="8"/>
      <c r="DC222" s="9"/>
      <c r="DD222" s="9"/>
      <c r="DE222" s="9"/>
      <c r="DF222" s="9"/>
      <c r="DG222" s="9"/>
      <c r="DH222" s="9"/>
      <c r="DI222" s="9"/>
      <c r="DJ222" s="9"/>
      <c r="DK222" s="9"/>
      <c r="DL222" s="9"/>
      <c r="DM222" s="9"/>
      <c r="DN222" s="9"/>
      <c r="DO222" s="9"/>
      <c r="DP222" s="9"/>
      <c r="DQ222" s="9"/>
      <c r="DR222" s="9"/>
      <c r="DS222" s="9"/>
      <c r="DT222" s="9"/>
      <c r="DU222" s="9"/>
      <c r="DV222" s="9"/>
      <c r="DW222" s="9"/>
      <c r="DX222" s="9"/>
      <c r="DY222" s="9"/>
      <c r="DZ222" s="9"/>
      <c r="EA222" s="9"/>
      <c r="EB222" s="9"/>
      <c r="EC222" s="9"/>
      <c r="ED222" s="9"/>
      <c r="EE222" s="9"/>
      <c r="EF222" s="9"/>
      <c r="EG222" s="9"/>
      <c r="EH222" s="9"/>
      <c r="EI222" s="9"/>
      <c r="EJ222" s="9"/>
      <c r="EK222" s="9"/>
      <c r="EL222" s="9"/>
      <c r="EM222" s="9"/>
      <c r="EN222" s="9"/>
      <c r="EO222" s="9"/>
      <c r="EP222" s="9"/>
      <c r="EQ222" s="9"/>
      <c r="ER222" s="9"/>
      <c r="ES222" s="9"/>
      <c r="ET222" s="9"/>
      <c r="EU222" s="9"/>
      <c r="EV222" s="9"/>
      <c r="EW222" s="9"/>
      <c r="EX222" s="9"/>
    </row>
    <row r="223" spans="1:154" ht="20.25" x14ac:dyDescent="0.2">
      <c r="A223" s="88"/>
      <c r="B223" s="89"/>
      <c r="C223" s="89"/>
      <c r="D223" s="89"/>
      <c r="E223" s="89" t="s">
        <v>33</v>
      </c>
      <c r="F223" s="89"/>
      <c r="G223" s="138" t="s">
        <v>358</v>
      </c>
      <c r="H223" s="139">
        <f>H224+H225</f>
        <v>0</v>
      </c>
      <c r="I223" s="139">
        <f>I224+I225</f>
        <v>0</v>
      </c>
      <c r="J223" s="143">
        <f t="shared" si="48"/>
        <v>0</v>
      </c>
      <c r="K223" s="140"/>
      <c r="L223" s="139">
        <f>L224+L225</f>
        <v>0</v>
      </c>
      <c r="M223" s="121">
        <f>M224+M225</f>
        <v>0</v>
      </c>
      <c r="N223" s="139">
        <f>N224+N225</f>
        <v>0</v>
      </c>
      <c r="O223" s="141">
        <f>O224+O225</f>
        <v>0</v>
      </c>
      <c r="P223" s="141">
        <f t="shared" si="45"/>
        <v>0</v>
      </c>
      <c r="Q223" s="142"/>
      <c r="R223" s="43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8"/>
      <c r="AT223" s="8"/>
      <c r="AU223" s="8"/>
      <c r="AV223" s="8"/>
      <c r="AW223" s="8"/>
      <c r="AX223" s="8"/>
      <c r="AY223" s="8"/>
      <c r="AZ223" s="8"/>
      <c r="BA223" s="8"/>
      <c r="BB223" s="8"/>
      <c r="BC223" s="8"/>
      <c r="BD223" s="8"/>
      <c r="BE223" s="8"/>
      <c r="BF223" s="8"/>
      <c r="BG223" s="8"/>
      <c r="BH223" s="8"/>
      <c r="BI223" s="8"/>
      <c r="BJ223" s="8"/>
      <c r="BK223" s="8"/>
      <c r="BL223" s="8"/>
      <c r="BM223" s="8"/>
      <c r="BN223" s="8"/>
      <c r="BO223" s="8"/>
      <c r="BP223" s="8"/>
      <c r="BQ223" s="8"/>
      <c r="BR223" s="8"/>
      <c r="BS223" s="8"/>
      <c r="BT223" s="8"/>
      <c r="BU223" s="8"/>
      <c r="BV223" s="8"/>
      <c r="BW223" s="8"/>
      <c r="BX223" s="8"/>
      <c r="BY223" s="8"/>
      <c r="BZ223" s="8"/>
      <c r="CA223" s="8"/>
      <c r="CB223" s="8"/>
      <c r="CC223" s="8"/>
      <c r="CD223" s="8"/>
      <c r="CE223" s="8"/>
      <c r="CF223" s="8"/>
      <c r="CG223" s="8"/>
      <c r="CH223" s="8"/>
      <c r="CI223" s="8"/>
      <c r="CJ223" s="8"/>
      <c r="CK223" s="8"/>
      <c r="CL223" s="8"/>
      <c r="CM223" s="8"/>
      <c r="CN223" s="8"/>
      <c r="CO223" s="8"/>
      <c r="CP223" s="8"/>
      <c r="CQ223" s="8"/>
      <c r="CR223" s="8"/>
      <c r="CS223" s="8"/>
      <c r="CT223" s="8"/>
      <c r="CU223" s="8"/>
      <c r="CV223" s="8"/>
      <c r="CW223" s="8"/>
      <c r="CX223" s="8"/>
      <c r="CY223" s="8"/>
      <c r="CZ223" s="8"/>
      <c r="DA223" s="8"/>
      <c r="DB223" s="8"/>
      <c r="DC223" s="9"/>
      <c r="DD223" s="9"/>
      <c r="DE223" s="9"/>
      <c r="DF223" s="9"/>
      <c r="DG223" s="9"/>
      <c r="DH223" s="9"/>
      <c r="DI223" s="9"/>
      <c r="DJ223" s="9"/>
      <c r="DK223" s="9"/>
      <c r="DL223" s="9"/>
      <c r="DM223" s="9"/>
      <c r="DN223" s="9"/>
      <c r="DO223" s="9"/>
      <c r="DP223" s="9"/>
      <c r="DQ223" s="9"/>
      <c r="DR223" s="9"/>
      <c r="DS223" s="9"/>
      <c r="DT223" s="9"/>
      <c r="DU223" s="9"/>
      <c r="DV223" s="9"/>
      <c r="DW223" s="9"/>
      <c r="DX223" s="9"/>
      <c r="DY223" s="9"/>
      <c r="DZ223" s="9"/>
      <c r="EA223" s="9"/>
      <c r="EB223" s="9"/>
      <c r="EC223" s="9"/>
      <c r="ED223" s="9"/>
      <c r="EE223" s="9"/>
      <c r="EF223" s="9"/>
      <c r="EG223" s="9"/>
      <c r="EH223" s="9"/>
      <c r="EI223" s="9"/>
      <c r="EJ223" s="9"/>
      <c r="EK223" s="9"/>
      <c r="EL223" s="9"/>
      <c r="EM223" s="9"/>
      <c r="EN223" s="9"/>
      <c r="EO223" s="9"/>
      <c r="EP223" s="9"/>
      <c r="EQ223" s="9"/>
      <c r="ER223" s="9"/>
      <c r="ES223" s="9"/>
      <c r="ET223" s="9"/>
      <c r="EU223" s="9"/>
      <c r="EV223" s="9"/>
      <c r="EW223" s="9"/>
      <c r="EX223" s="9"/>
    </row>
    <row r="224" spans="1:154" ht="20.25" x14ac:dyDescent="0.2">
      <c r="A224" s="100"/>
      <c r="B224" s="99"/>
      <c r="C224" s="99"/>
      <c r="D224" s="99"/>
      <c r="E224" s="99"/>
      <c r="F224" s="99" t="s">
        <v>32</v>
      </c>
      <c r="G224" s="103" t="s">
        <v>177</v>
      </c>
      <c r="H224" s="143"/>
      <c r="I224" s="143"/>
      <c r="J224" s="143">
        <f t="shared" si="48"/>
        <v>0</v>
      </c>
      <c r="K224" s="140"/>
      <c r="L224" s="143"/>
      <c r="M224" s="144"/>
      <c r="N224" s="143"/>
      <c r="O224" s="145">
        <f t="shared" ref="O224:O228" si="52">M224+N224</f>
        <v>0</v>
      </c>
      <c r="P224" s="145">
        <f t="shared" si="45"/>
        <v>0</v>
      </c>
      <c r="Q224" s="142"/>
      <c r="R224" s="43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8"/>
      <c r="AT224" s="8"/>
      <c r="AU224" s="8"/>
      <c r="AV224" s="8"/>
      <c r="AW224" s="8"/>
      <c r="AX224" s="8"/>
      <c r="AY224" s="8"/>
      <c r="AZ224" s="8"/>
      <c r="BA224" s="8"/>
      <c r="BB224" s="8"/>
      <c r="BC224" s="8"/>
      <c r="BD224" s="8"/>
      <c r="BE224" s="8"/>
      <c r="BF224" s="8"/>
      <c r="BG224" s="8"/>
      <c r="BH224" s="8"/>
      <c r="BI224" s="8"/>
      <c r="BJ224" s="8"/>
      <c r="BK224" s="8"/>
      <c r="BL224" s="8"/>
      <c r="BM224" s="8"/>
      <c r="BN224" s="8"/>
      <c r="BO224" s="8"/>
      <c r="BP224" s="8"/>
      <c r="BQ224" s="8"/>
      <c r="BR224" s="8"/>
      <c r="BS224" s="8"/>
      <c r="BT224" s="8"/>
      <c r="BU224" s="8"/>
      <c r="BV224" s="8"/>
      <c r="BW224" s="8"/>
      <c r="BX224" s="8"/>
      <c r="BY224" s="8"/>
      <c r="BZ224" s="8"/>
      <c r="CA224" s="8"/>
      <c r="CB224" s="8"/>
      <c r="CC224" s="8"/>
      <c r="CD224" s="8"/>
      <c r="CE224" s="8"/>
      <c r="CF224" s="8"/>
      <c r="CG224" s="8"/>
      <c r="CH224" s="8"/>
      <c r="CI224" s="8"/>
      <c r="CJ224" s="8"/>
      <c r="CK224" s="8"/>
      <c r="CL224" s="8"/>
      <c r="CM224" s="8"/>
      <c r="CN224" s="8"/>
      <c r="CO224" s="8"/>
      <c r="CP224" s="8"/>
      <c r="CQ224" s="8"/>
      <c r="CR224" s="8"/>
      <c r="CS224" s="8"/>
      <c r="CT224" s="8"/>
      <c r="CU224" s="8"/>
      <c r="CV224" s="8"/>
      <c r="CW224" s="8"/>
      <c r="CX224" s="8"/>
      <c r="CY224" s="8"/>
      <c r="CZ224" s="8"/>
      <c r="DA224" s="8"/>
      <c r="DB224" s="8"/>
      <c r="DC224" s="9"/>
      <c r="DD224" s="9"/>
      <c r="DE224" s="9"/>
      <c r="DF224" s="9"/>
      <c r="DG224" s="9"/>
      <c r="DH224" s="9"/>
      <c r="DI224" s="9"/>
      <c r="DJ224" s="9"/>
      <c r="DK224" s="9"/>
      <c r="DL224" s="9"/>
      <c r="DM224" s="9"/>
      <c r="DN224" s="9"/>
      <c r="DO224" s="9"/>
      <c r="DP224" s="9"/>
      <c r="DQ224" s="9"/>
      <c r="DR224" s="9"/>
      <c r="DS224" s="9"/>
      <c r="DT224" s="9"/>
      <c r="DU224" s="9"/>
      <c r="DV224" s="9"/>
      <c r="DW224" s="9"/>
      <c r="DX224" s="9"/>
      <c r="DY224" s="9"/>
      <c r="DZ224" s="9"/>
      <c r="EA224" s="9"/>
      <c r="EB224" s="9"/>
      <c r="EC224" s="9"/>
      <c r="ED224" s="9"/>
      <c r="EE224" s="9"/>
      <c r="EF224" s="9"/>
      <c r="EG224" s="9"/>
      <c r="EH224" s="9"/>
      <c r="EI224" s="9"/>
      <c r="EJ224" s="9"/>
      <c r="EK224" s="9"/>
      <c r="EL224" s="9"/>
      <c r="EM224" s="9"/>
      <c r="EN224" s="9"/>
      <c r="EO224" s="9"/>
      <c r="EP224" s="9"/>
      <c r="EQ224" s="9"/>
      <c r="ER224" s="9"/>
      <c r="ES224" s="9"/>
      <c r="ET224" s="9"/>
      <c r="EU224" s="9"/>
      <c r="EV224" s="9"/>
      <c r="EW224" s="9"/>
      <c r="EX224" s="9"/>
    </row>
    <row r="225" spans="1:154" ht="20.25" x14ac:dyDescent="0.2">
      <c r="A225" s="100"/>
      <c r="B225" s="99"/>
      <c r="C225" s="99"/>
      <c r="D225" s="99"/>
      <c r="E225" s="99"/>
      <c r="F225" s="99" t="s">
        <v>30</v>
      </c>
      <c r="G225" s="103" t="s">
        <v>269</v>
      </c>
      <c r="H225" s="143"/>
      <c r="I225" s="143"/>
      <c r="J225" s="143">
        <f t="shared" si="48"/>
        <v>0</v>
      </c>
      <c r="K225" s="140"/>
      <c r="L225" s="143"/>
      <c r="M225" s="144"/>
      <c r="N225" s="143"/>
      <c r="O225" s="145">
        <f t="shared" si="52"/>
        <v>0</v>
      </c>
      <c r="P225" s="145">
        <f t="shared" si="45"/>
        <v>0</v>
      </c>
      <c r="Q225" s="142"/>
      <c r="R225" s="43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8"/>
      <c r="AT225" s="8"/>
      <c r="AU225" s="8"/>
      <c r="AV225" s="8"/>
      <c r="AW225" s="8"/>
      <c r="AX225" s="8"/>
      <c r="AY225" s="8"/>
      <c r="AZ225" s="8"/>
      <c r="BA225" s="8"/>
      <c r="BB225" s="8"/>
      <c r="BC225" s="8"/>
      <c r="BD225" s="8"/>
      <c r="BE225" s="8"/>
      <c r="BF225" s="8"/>
      <c r="BG225" s="8"/>
      <c r="BH225" s="8"/>
      <c r="BI225" s="8"/>
      <c r="BJ225" s="8"/>
      <c r="BK225" s="8"/>
      <c r="BL225" s="8"/>
      <c r="BM225" s="8"/>
      <c r="BN225" s="8"/>
      <c r="BO225" s="8"/>
      <c r="BP225" s="8"/>
      <c r="BQ225" s="8"/>
      <c r="BR225" s="8"/>
      <c r="BS225" s="8"/>
      <c r="BT225" s="8"/>
      <c r="BU225" s="8"/>
      <c r="BV225" s="8"/>
      <c r="BW225" s="8"/>
      <c r="BX225" s="8"/>
      <c r="BY225" s="8"/>
      <c r="BZ225" s="8"/>
      <c r="CA225" s="8"/>
      <c r="CB225" s="8"/>
      <c r="CC225" s="8"/>
      <c r="CD225" s="8"/>
      <c r="CE225" s="8"/>
      <c r="CF225" s="8"/>
      <c r="CG225" s="8"/>
      <c r="CH225" s="8"/>
      <c r="CI225" s="8"/>
      <c r="CJ225" s="8"/>
      <c r="CK225" s="8"/>
      <c r="CL225" s="8"/>
      <c r="CM225" s="8"/>
      <c r="CN225" s="8"/>
      <c r="CO225" s="8"/>
      <c r="CP225" s="8"/>
      <c r="CQ225" s="8"/>
      <c r="CR225" s="8"/>
      <c r="CS225" s="8"/>
      <c r="CT225" s="8"/>
      <c r="CU225" s="8"/>
      <c r="CV225" s="8"/>
      <c r="CW225" s="8"/>
      <c r="CX225" s="8"/>
      <c r="CY225" s="8"/>
      <c r="CZ225" s="8"/>
      <c r="DA225" s="8"/>
      <c r="DB225" s="8"/>
      <c r="DC225" s="9"/>
      <c r="DD225" s="9"/>
      <c r="DE225" s="9"/>
      <c r="DF225" s="9"/>
      <c r="DG225" s="9"/>
      <c r="DH225" s="9"/>
      <c r="DI225" s="9"/>
      <c r="DJ225" s="9"/>
      <c r="DK225" s="9"/>
      <c r="DL225" s="9"/>
      <c r="DM225" s="9"/>
      <c r="DN225" s="9"/>
      <c r="DO225" s="9"/>
      <c r="DP225" s="9"/>
      <c r="DQ225" s="9"/>
      <c r="DR225" s="9"/>
      <c r="DS225" s="9"/>
      <c r="DT225" s="9"/>
      <c r="DU225" s="9"/>
      <c r="DV225" s="9"/>
      <c r="DW225" s="9"/>
      <c r="DX225" s="9"/>
      <c r="DY225" s="9"/>
      <c r="DZ225" s="9"/>
      <c r="EA225" s="9"/>
      <c r="EB225" s="9"/>
      <c r="EC225" s="9"/>
      <c r="ED225" s="9"/>
      <c r="EE225" s="9"/>
      <c r="EF225" s="9"/>
      <c r="EG225" s="9"/>
      <c r="EH225" s="9"/>
      <c r="EI225" s="9"/>
      <c r="EJ225" s="9"/>
      <c r="EK225" s="9"/>
      <c r="EL225" s="9"/>
      <c r="EM225" s="9"/>
      <c r="EN225" s="9"/>
      <c r="EO225" s="9"/>
      <c r="EP225" s="9"/>
      <c r="EQ225" s="9"/>
      <c r="ER225" s="9"/>
      <c r="ES225" s="9"/>
      <c r="ET225" s="9"/>
      <c r="EU225" s="9"/>
      <c r="EV225" s="9"/>
      <c r="EW225" s="9"/>
      <c r="EX225" s="9"/>
    </row>
    <row r="226" spans="1:154" ht="20.25" x14ac:dyDescent="0.2">
      <c r="A226" s="100"/>
      <c r="B226" s="99"/>
      <c r="C226" s="99"/>
      <c r="D226" s="99"/>
      <c r="E226" s="99">
        <v>11</v>
      </c>
      <c r="F226" s="99"/>
      <c r="G226" s="103" t="s">
        <v>359</v>
      </c>
      <c r="H226" s="143"/>
      <c r="I226" s="143"/>
      <c r="J226" s="143">
        <f t="shared" si="48"/>
        <v>0</v>
      </c>
      <c r="K226" s="140"/>
      <c r="L226" s="143"/>
      <c r="M226" s="144"/>
      <c r="N226" s="143"/>
      <c r="O226" s="145">
        <f t="shared" si="52"/>
        <v>0</v>
      </c>
      <c r="P226" s="145">
        <f t="shared" si="45"/>
        <v>0</v>
      </c>
      <c r="Q226" s="142"/>
      <c r="R226" s="43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9"/>
      <c r="DD226" s="9"/>
      <c r="DE226" s="9"/>
      <c r="DF226" s="9"/>
      <c r="DG226" s="9"/>
      <c r="DH226" s="9"/>
      <c r="DI226" s="9"/>
      <c r="DJ226" s="9"/>
      <c r="DK226" s="9"/>
      <c r="DL226" s="9"/>
      <c r="DM226" s="9"/>
      <c r="DN226" s="9"/>
      <c r="DO226" s="9"/>
      <c r="DP226" s="9"/>
      <c r="DQ226" s="9"/>
      <c r="DR226" s="9"/>
      <c r="DS226" s="9"/>
      <c r="DT226" s="9"/>
      <c r="DU226" s="9"/>
      <c r="DV226" s="9"/>
      <c r="DW226" s="9"/>
      <c r="DX226" s="9"/>
      <c r="DY226" s="9"/>
      <c r="DZ226" s="9"/>
      <c r="EA226" s="9"/>
      <c r="EB226" s="9"/>
      <c r="EC226" s="9"/>
      <c r="ED226" s="9"/>
      <c r="EE226" s="9"/>
      <c r="EF226" s="9"/>
      <c r="EG226" s="9"/>
      <c r="EH226" s="9"/>
      <c r="EI226" s="9"/>
      <c r="EJ226" s="9"/>
      <c r="EK226" s="9"/>
      <c r="EL226" s="9"/>
      <c r="EM226" s="9"/>
      <c r="EN226" s="9"/>
      <c r="EO226" s="9"/>
      <c r="EP226" s="9"/>
      <c r="EQ226" s="9"/>
      <c r="ER226" s="9"/>
      <c r="ES226" s="9"/>
      <c r="ET226" s="9"/>
      <c r="EU226" s="9"/>
      <c r="EV226" s="9"/>
      <c r="EW226" s="9"/>
      <c r="EX226" s="9"/>
    </row>
    <row r="227" spans="1:154" ht="20.25" x14ac:dyDescent="0.2">
      <c r="A227" s="100"/>
      <c r="B227" s="99"/>
      <c r="C227" s="99"/>
      <c r="D227" s="99"/>
      <c r="E227" s="99">
        <v>13</v>
      </c>
      <c r="F227" s="99"/>
      <c r="G227" s="103" t="s">
        <v>179</v>
      </c>
      <c r="H227" s="143"/>
      <c r="I227" s="143"/>
      <c r="J227" s="143">
        <f t="shared" si="48"/>
        <v>0</v>
      </c>
      <c r="K227" s="140"/>
      <c r="L227" s="143"/>
      <c r="M227" s="144"/>
      <c r="N227" s="143"/>
      <c r="O227" s="145">
        <f t="shared" si="52"/>
        <v>0</v>
      </c>
      <c r="P227" s="145">
        <f t="shared" si="45"/>
        <v>0</v>
      </c>
      <c r="Q227" s="142"/>
      <c r="R227" s="43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8"/>
      <c r="AT227" s="8"/>
      <c r="AU227" s="8"/>
      <c r="AV227" s="8"/>
      <c r="AW227" s="8"/>
      <c r="AX227" s="8"/>
      <c r="AY227" s="8"/>
      <c r="AZ227" s="8"/>
      <c r="BA227" s="8"/>
      <c r="BB227" s="8"/>
      <c r="BC227" s="8"/>
      <c r="BD227" s="8"/>
      <c r="BE227" s="8"/>
      <c r="BF227" s="8"/>
      <c r="BG227" s="8"/>
      <c r="BH227" s="8"/>
      <c r="BI227" s="8"/>
      <c r="BJ227" s="8"/>
      <c r="BK227" s="8"/>
      <c r="BL227" s="8"/>
      <c r="BM227" s="8"/>
      <c r="BN227" s="8"/>
      <c r="BO227" s="8"/>
      <c r="BP227" s="8"/>
      <c r="BQ227" s="8"/>
      <c r="BR227" s="8"/>
      <c r="BS227" s="8"/>
      <c r="BT227" s="8"/>
      <c r="BU227" s="8"/>
      <c r="BV227" s="8"/>
      <c r="BW227" s="8"/>
      <c r="BX227" s="8"/>
      <c r="BY227" s="8"/>
      <c r="BZ227" s="8"/>
      <c r="CA227" s="8"/>
      <c r="CB227" s="8"/>
      <c r="CC227" s="8"/>
      <c r="CD227" s="8"/>
      <c r="CE227" s="8"/>
      <c r="CF227" s="8"/>
      <c r="CG227" s="8"/>
      <c r="CH227" s="8"/>
      <c r="CI227" s="8"/>
      <c r="CJ227" s="8"/>
      <c r="CK227" s="8"/>
      <c r="CL227" s="8"/>
      <c r="CM227" s="8"/>
      <c r="CN227" s="8"/>
      <c r="CO227" s="8"/>
      <c r="CP227" s="8"/>
      <c r="CQ227" s="8"/>
      <c r="CR227" s="8"/>
      <c r="CS227" s="8"/>
      <c r="CT227" s="8"/>
      <c r="CU227" s="8"/>
      <c r="CV227" s="8"/>
      <c r="CW227" s="8"/>
      <c r="CX227" s="8"/>
      <c r="CY227" s="8"/>
      <c r="CZ227" s="8"/>
      <c r="DA227" s="8"/>
      <c r="DB227" s="8"/>
      <c r="DC227" s="9"/>
      <c r="DD227" s="9"/>
      <c r="DE227" s="9"/>
      <c r="DF227" s="9"/>
      <c r="DG227" s="9"/>
      <c r="DH227" s="9"/>
      <c r="DI227" s="9"/>
      <c r="DJ227" s="9"/>
      <c r="DK227" s="9"/>
      <c r="DL227" s="9"/>
      <c r="DM227" s="9"/>
      <c r="DN227" s="9"/>
      <c r="DO227" s="9"/>
      <c r="DP227" s="9"/>
      <c r="DQ227" s="9"/>
      <c r="DR227" s="9"/>
      <c r="DS227" s="9"/>
      <c r="DT227" s="9"/>
      <c r="DU227" s="9"/>
      <c r="DV227" s="9"/>
      <c r="DW227" s="9"/>
      <c r="DX227" s="9"/>
      <c r="DY227" s="9"/>
      <c r="DZ227" s="9"/>
      <c r="EA227" s="9"/>
      <c r="EB227" s="9"/>
      <c r="EC227" s="9"/>
      <c r="ED227" s="9"/>
      <c r="EE227" s="9"/>
      <c r="EF227" s="9"/>
      <c r="EG227" s="9"/>
      <c r="EH227" s="9"/>
      <c r="EI227" s="9"/>
      <c r="EJ227" s="9"/>
      <c r="EK227" s="9"/>
      <c r="EL227" s="9"/>
      <c r="EM227" s="9"/>
      <c r="EN227" s="9"/>
      <c r="EO227" s="9"/>
      <c r="EP227" s="9"/>
      <c r="EQ227" s="9"/>
      <c r="ER227" s="9"/>
      <c r="ES227" s="9"/>
      <c r="ET227" s="9"/>
      <c r="EU227" s="9"/>
      <c r="EV227" s="9"/>
      <c r="EW227" s="9"/>
      <c r="EX227" s="9"/>
    </row>
    <row r="228" spans="1:154" ht="20.25" x14ac:dyDescent="0.2">
      <c r="A228" s="100"/>
      <c r="B228" s="99"/>
      <c r="C228" s="99"/>
      <c r="D228" s="99"/>
      <c r="E228" s="99">
        <v>14</v>
      </c>
      <c r="F228" s="99"/>
      <c r="G228" s="103" t="s">
        <v>360</v>
      </c>
      <c r="H228" s="143"/>
      <c r="I228" s="143"/>
      <c r="J228" s="143">
        <f t="shared" si="48"/>
        <v>0</v>
      </c>
      <c r="K228" s="140"/>
      <c r="L228" s="143"/>
      <c r="M228" s="144"/>
      <c r="N228" s="143"/>
      <c r="O228" s="145">
        <f t="shared" si="52"/>
        <v>0</v>
      </c>
      <c r="P228" s="145">
        <f t="shared" si="45"/>
        <v>0</v>
      </c>
      <c r="Q228" s="142"/>
      <c r="R228" s="43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9"/>
      <c r="DD228" s="9"/>
      <c r="DE228" s="9"/>
      <c r="DF228" s="9"/>
      <c r="DG228" s="9"/>
      <c r="DH228" s="9"/>
      <c r="DI228" s="9"/>
      <c r="DJ228" s="9"/>
      <c r="DK228" s="9"/>
      <c r="DL228" s="9"/>
      <c r="DM228" s="9"/>
      <c r="DN228" s="9"/>
      <c r="DO228" s="9"/>
      <c r="DP228" s="9"/>
      <c r="DQ228" s="9"/>
      <c r="DR228" s="9"/>
      <c r="DS228" s="9"/>
      <c r="DT228" s="9"/>
      <c r="DU228" s="9"/>
      <c r="DV228" s="9"/>
      <c r="DW228" s="9"/>
      <c r="DX228" s="9"/>
      <c r="DY228" s="9"/>
      <c r="DZ228" s="9"/>
      <c r="EA228" s="9"/>
      <c r="EB228" s="9"/>
      <c r="EC228" s="9"/>
      <c r="ED228" s="9"/>
      <c r="EE228" s="9"/>
      <c r="EF228" s="9"/>
      <c r="EG228" s="9"/>
      <c r="EH228" s="9"/>
      <c r="EI228" s="9"/>
      <c r="EJ228" s="9"/>
      <c r="EK228" s="9"/>
      <c r="EL228" s="9"/>
      <c r="EM228" s="9"/>
      <c r="EN228" s="9"/>
      <c r="EO228" s="9"/>
      <c r="EP228" s="9"/>
      <c r="EQ228" s="9"/>
      <c r="ER228" s="9"/>
      <c r="ES228" s="9"/>
      <c r="ET228" s="9"/>
      <c r="EU228" s="9"/>
      <c r="EV228" s="9"/>
      <c r="EW228" s="9"/>
      <c r="EX228" s="9"/>
    </row>
    <row r="229" spans="1:154" ht="20.25" x14ac:dyDescent="0.2">
      <c r="A229" s="88"/>
      <c r="B229" s="89"/>
      <c r="C229" s="89"/>
      <c r="D229" s="89"/>
      <c r="E229" s="89" t="s">
        <v>90</v>
      </c>
      <c r="F229" s="89"/>
      <c r="G229" s="138" t="s">
        <v>152</v>
      </c>
      <c r="H229" s="139">
        <f>H230+H231+H232+H233+H234</f>
        <v>0</v>
      </c>
      <c r="I229" s="139">
        <f>I230+I231+I232+I233+I234</f>
        <v>0</v>
      </c>
      <c r="J229" s="143">
        <f t="shared" si="48"/>
        <v>0</v>
      </c>
      <c r="K229" s="140"/>
      <c r="L229" s="139">
        <f>L230+L231+L232+L233+L234</f>
        <v>0</v>
      </c>
      <c r="M229" s="139">
        <f>M230+M231+M232+M233+M234</f>
        <v>0</v>
      </c>
      <c r="N229" s="139">
        <f>N230+N231+N232+N233+N234</f>
        <v>0</v>
      </c>
      <c r="O229" s="139">
        <f>O230+O231+O232+O233+O234</f>
        <v>0</v>
      </c>
      <c r="P229" s="141">
        <f t="shared" si="45"/>
        <v>0</v>
      </c>
      <c r="Q229" s="142"/>
      <c r="R229" s="43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8"/>
      <c r="AT229" s="8"/>
      <c r="AU229" s="8"/>
      <c r="AV229" s="8"/>
      <c r="AW229" s="8"/>
      <c r="AX229" s="8"/>
      <c r="AY229" s="8"/>
      <c r="AZ229" s="8"/>
      <c r="BA229" s="8"/>
      <c r="BB229" s="8"/>
      <c r="BC229" s="8"/>
      <c r="BD229" s="8"/>
      <c r="BE229" s="8"/>
      <c r="BF229" s="8"/>
      <c r="BG229" s="8"/>
      <c r="BH229" s="8"/>
      <c r="BI229" s="8"/>
      <c r="BJ229" s="8"/>
      <c r="BK229" s="8"/>
      <c r="BL229" s="8"/>
      <c r="BM229" s="8"/>
      <c r="BN229" s="8"/>
      <c r="BO229" s="8"/>
      <c r="BP229" s="8"/>
      <c r="BQ229" s="8"/>
      <c r="BR229" s="8"/>
      <c r="BS229" s="8"/>
      <c r="BT229" s="8"/>
      <c r="BU229" s="8"/>
      <c r="BV229" s="8"/>
      <c r="BW229" s="8"/>
      <c r="BX229" s="8"/>
      <c r="BY229" s="8"/>
      <c r="BZ229" s="8"/>
      <c r="CA229" s="8"/>
      <c r="CB229" s="8"/>
      <c r="CC229" s="8"/>
      <c r="CD229" s="8"/>
      <c r="CE229" s="8"/>
      <c r="CF229" s="8"/>
      <c r="CG229" s="8"/>
      <c r="CH229" s="8"/>
      <c r="CI229" s="8"/>
      <c r="CJ229" s="8"/>
      <c r="CK229" s="8"/>
      <c r="CL229" s="8"/>
      <c r="CM229" s="8"/>
      <c r="CN229" s="8"/>
      <c r="CO229" s="8"/>
      <c r="CP229" s="8"/>
      <c r="CQ229" s="8"/>
      <c r="CR229" s="8"/>
      <c r="CS229" s="8"/>
      <c r="CT229" s="8"/>
      <c r="CU229" s="8"/>
      <c r="CV229" s="8"/>
      <c r="CW229" s="8"/>
      <c r="CX229" s="8"/>
      <c r="CY229" s="8"/>
      <c r="CZ229" s="8"/>
      <c r="DA229" s="8"/>
      <c r="DB229" s="8"/>
      <c r="DC229" s="9"/>
      <c r="DD229" s="9"/>
      <c r="DE229" s="9"/>
      <c r="DF229" s="9"/>
      <c r="DG229" s="9"/>
      <c r="DH229" s="9"/>
      <c r="DI229" s="9"/>
      <c r="DJ229" s="9"/>
      <c r="DK229" s="9"/>
      <c r="DL229" s="9"/>
      <c r="DM229" s="9"/>
      <c r="DN229" s="9"/>
      <c r="DO229" s="9"/>
      <c r="DP229" s="9"/>
      <c r="DQ229" s="9"/>
      <c r="DR229" s="9"/>
      <c r="DS229" s="9"/>
      <c r="DT229" s="9"/>
      <c r="DU229" s="9"/>
      <c r="DV229" s="9"/>
      <c r="DW229" s="9"/>
      <c r="DX229" s="9"/>
      <c r="DY229" s="9"/>
      <c r="DZ229" s="9"/>
      <c r="EA229" s="9"/>
      <c r="EB229" s="9"/>
      <c r="EC229" s="9"/>
      <c r="ED229" s="9"/>
      <c r="EE229" s="9"/>
      <c r="EF229" s="9"/>
      <c r="EG229" s="9"/>
      <c r="EH229" s="9"/>
      <c r="EI229" s="9"/>
      <c r="EJ229" s="9"/>
      <c r="EK229" s="9"/>
      <c r="EL229" s="9"/>
      <c r="EM229" s="9"/>
      <c r="EN229" s="9"/>
      <c r="EO229" s="9"/>
      <c r="EP229" s="9"/>
      <c r="EQ229" s="9"/>
      <c r="ER229" s="9"/>
      <c r="ES229" s="9"/>
      <c r="ET229" s="9"/>
      <c r="EU229" s="9"/>
      <c r="EV229" s="9"/>
      <c r="EW229" s="9"/>
      <c r="EX229" s="9"/>
    </row>
    <row r="230" spans="1:154" ht="20.25" hidden="1" x14ac:dyDescent="0.2">
      <c r="A230" s="100"/>
      <c r="B230" s="99"/>
      <c r="C230" s="99"/>
      <c r="D230" s="99"/>
      <c r="E230" s="99"/>
      <c r="F230" s="99" t="s">
        <v>30</v>
      </c>
      <c r="G230" s="103" t="s">
        <v>290</v>
      </c>
      <c r="H230" s="143"/>
      <c r="I230" s="143"/>
      <c r="J230" s="143">
        <f t="shared" si="48"/>
        <v>0</v>
      </c>
      <c r="K230" s="140"/>
      <c r="L230" s="143"/>
      <c r="M230" s="144"/>
      <c r="N230" s="143"/>
      <c r="O230" s="145">
        <f t="shared" ref="O230:O234" si="53">M230+N230</f>
        <v>0</v>
      </c>
      <c r="P230" s="145">
        <f t="shared" si="45"/>
        <v>0</v>
      </c>
      <c r="Q230" s="142"/>
      <c r="R230" s="43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8"/>
      <c r="AT230" s="8"/>
      <c r="AU230" s="8"/>
      <c r="AV230" s="8"/>
      <c r="AW230" s="8"/>
      <c r="AX230" s="8"/>
      <c r="AY230" s="8"/>
      <c r="AZ230" s="8"/>
      <c r="BA230" s="8"/>
      <c r="BB230" s="8"/>
      <c r="BC230" s="8"/>
      <c r="BD230" s="8"/>
      <c r="BE230" s="8"/>
      <c r="BF230" s="8"/>
      <c r="BG230" s="8"/>
      <c r="BH230" s="8"/>
      <c r="BI230" s="8"/>
      <c r="BJ230" s="8"/>
      <c r="BK230" s="8"/>
      <c r="BL230" s="8"/>
      <c r="BM230" s="8"/>
      <c r="BN230" s="8"/>
      <c r="BO230" s="8"/>
      <c r="BP230" s="8"/>
      <c r="BQ230" s="8"/>
      <c r="BR230" s="8"/>
      <c r="BS230" s="8"/>
      <c r="BT230" s="8"/>
      <c r="BU230" s="8"/>
      <c r="BV230" s="8"/>
      <c r="BW230" s="8"/>
      <c r="BX230" s="8"/>
      <c r="BY230" s="8"/>
      <c r="BZ230" s="8"/>
      <c r="CA230" s="8"/>
      <c r="CB230" s="8"/>
      <c r="CC230" s="8"/>
      <c r="CD230" s="8"/>
      <c r="CE230" s="8"/>
      <c r="CF230" s="8"/>
      <c r="CG230" s="8"/>
      <c r="CH230" s="8"/>
      <c r="CI230" s="8"/>
      <c r="CJ230" s="8"/>
      <c r="CK230" s="8"/>
      <c r="CL230" s="8"/>
      <c r="CM230" s="8"/>
      <c r="CN230" s="8"/>
      <c r="CO230" s="8"/>
      <c r="CP230" s="8"/>
      <c r="CQ230" s="8"/>
      <c r="CR230" s="8"/>
      <c r="CS230" s="8"/>
      <c r="CT230" s="8"/>
      <c r="CU230" s="8"/>
      <c r="CV230" s="8"/>
      <c r="CW230" s="8"/>
      <c r="CX230" s="8"/>
      <c r="CY230" s="8"/>
      <c r="CZ230" s="8"/>
      <c r="DA230" s="8"/>
      <c r="DB230" s="8"/>
      <c r="DC230" s="9"/>
      <c r="DD230" s="9"/>
      <c r="DE230" s="9"/>
      <c r="DF230" s="9"/>
      <c r="DG230" s="9"/>
      <c r="DH230" s="9"/>
      <c r="DI230" s="9"/>
      <c r="DJ230" s="9"/>
      <c r="DK230" s="9"/>
      <c r="DL230" s="9"/>
      <c r="DM230" s="9"/>
      <c r="DN230" s="9"/>
      <c r="DO230" s="9"/>
      <c r="DP230" s="9"/>
      <c r="DQ230" s="9"/>
      <c r="DR230" s="9"/>
      <c r="DS230" s="9"/>
      <c r="DT230" s="9"/>
      <c r="DU230" s="9"/>
      <c r="DV230" s="9"/>
      <c r="DW230" s="9"/>
      <c r="DX230" s="9"/>
      <c r="DY230" s="9"/>
      <c r="DZ230" s="9"/>
      <c r="EA230" s="9"/>
      <c r="EB230" s="9"/>
      <c r="EC230" s="9"/>
      <c r="ED230" s="9"/>
      <c r="EE230" s="9"/>
      <c r="EF230" s="9"/>
      <c r="EG230" s="9"/>
      <c r="EH230" s="9"/>
      <c r="EI230" s="9"/>
      <c r="EJ230" s="9"/>
      <c r="EK230" s="9"/>
      <c r="EL230" s="9"/>
      <c r="EM230" s="9"/>
      <c r="EN230" s="9"/>
      <c r="EO230" s="9"/>
      <c r="EP230" s="9"/>
      <c r="EQ230" s="9"/>
      <c r="ER230" s="9"/>
      <c r="ES230" s="9"/>
      <c r="ET230" s="9"/>
      <c r="EU230" s="9"/>
      <c r="EV230" s="9"/>
      <c r="EW230" s="9"/>
      <c r="EX230" s="9"/>
    </row>
    <row r="231" spans="1:154" ht="20.25" x14ac:dyDescent="0.2">
      <c r="A231" s="100"/>
      <c r="B231" s="99"/>
      <c r="C231" s="99"/>
      <c r="D231" s="99"/>
      <c r="E231" s="99"/>
      <c r="F231" s="99" t="s">
        <v>43</v>
      </c>
      <c r="G231" s="103" t="s">
        <v>325</v>
      </c>
      <c r="H231" s="143"/>
      <c r="I231" s="143"/>
      <c r="J231" s="143"/>
      <c r="K231" s="140"/>
      <c r="L231" s="143"/>
      <c r="M231" s="144"/>
      <c r="N231" s="143"/>
      <c r="O231" s="145"/>
      <c r="P231" s="145"/>
      <c r="Q231" s="142"/>
      <c r="R231" s="43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8"/>
      <c r="AT231" s="8"/>
      <c r="AU231" s="8"/>
      <c r="AV231" s="8"/>
      <c r="AW231" s="8"/>
      <c r="AX231" s="8"/>
      <c r="AY231" s="8"/>
      <c r="AZ231" s="8"/>
      <c r="BA231" s="8"/>
      <c r="BB231" s="8"/>
      <c r="BC231" s="8"/>
      <c r="BD231" s="8"/>
      <c r="BE231" s="8"/>
      <c r="BF231" s="8"/>
      <c r="BG231" s="8"/>
      <c r="BH231" s="8"/>
      <c r="BI231" s="8"/>
      <c r="BJ231" s="8"/>
      <c r="BK231" s="8"/>
      <c r="BL231" s="8"/>
      <c r="BM231" s="8"/>
      <c r="BN231" s="8"/>
      <c r="BO231" s="8"/>
      <c r="BP231" s="8"/>
      <c r="BQ231" s="8"/>
      <c r="BR231" s="8"/>
      <c r="BS231" s="8"/>
      <c r="BT231" s="8"/>
      <c r="BU231" s="8"/>
      <c r="BV231" s="8"/>
      <c r="BW231" s="8"/>
      <c r="BX231" s="8"/>
      <c r="BY231" s="8"/>
      <c r="BZ231" s="8"/>
      <c r="CA231" s="8"/>
      <c r="CB231" s="8"/>
      <c r="CC231" s="8"/>
      <c r="CD231" s="8"/>
      <c r="CE231" s="8"/>
      <c r="CF231" s="8"/>
      <c r="CG231" s="8"/>
      <c r="CH231" s="8"/>
      <c r="CI231" s="8"/>
      <c r="CJ231" s="8"/>
      <c r="CK231" s="8"/>
      <c r="CL231" s="8"/>
      <c r="CM231" s="8"/>
      <c r="CN231" s="8"/>
      <c r="CO231" s="8"/>
      <c r="CP231" s="8"/>
      <c r="CQ231" s="8"/>
      <c r="CR231" s="8"/>
      <c r="CS231" s="8"/>
      <c r="CT231" s="8"/>
      <c r="CU231" s="8"/>
      <c r="CV231" s="8"/>
      <c r="CW231" s="8"/>
      <c r="CX231" s="8"/>
      <c r="CY231" s="8"/>
      <c r="CZ231" s="8"/>
      <c r="DA231" s="8"/>
      <c r="DB231" s="8"/>
      <c r="DC231" s="9"/>
      <c r="DD231" s="9"/>
      <c r="DE231" s="9"/>
      <c r="DF231" s="9"/>
      <c r="DG231" s="9"/>
      <c r="DH231" s="9"/>
      <c r="DI231" s="9"/>
      <c r="DJ231" s="9"/>
      <c r="DK231" s="9"/>
      <c r="DL231" s="9"/>
      <c r="DM231" s="9"/>
      <c r="DN231" s="9"/>
      <c r="DO231" s="9"/>
      <c r="DP231" s="9"/>
      <c r="DQ231" s="9"/>
      <c r="DR231" s="9"/>
      <c r="DS231" s="9"/>
      <c r="DT231" s="9"/>
      <c r="DU231" s="9"/>
      <c r="DV231" s="9"/>
      <c r="DW231" s="9"/>
      <c r="DX231" s="9"/>
      <c r="DY231" s="9"/>
      <c r="DZ231" s="9"/>
      <c r="EA231" s="9"/>
      <c r="EB231" s="9"/>
      <c r="EC231" s="9"/>
      <c r="ED231" s="9"/>
      <c r="EE231" s="9"/>
      <c r="EF231" s="9"/>
      <c r="EG231" s="9"/>
      <c r="EH231" s="9"/>
      <c r="EI231" s="9"/>
      <c r="EJ231" s="9"/>
      <c r="EK231" s="9"/>
      <c r="EL231" s="9"/>
      <c r="EM231" s="9"/>
      <c r="EN231" s="9"/>
      <c r="EO231" s="9"/>
      <c r="EP231" s="9"/>
      <c r="EQ231" s="9"/>
      <c r="ER231" s="9"/>
      <c r="ES231" s="9"/>
      <c r="ET231" s="9"/>
      <c r="EU231" s="9"/>
      <c r="EV231" s="9"/>
      <c r="EW231" s="9"/>
      <c r="EX231" s="9"/>
    </row>
    <row r="232" spans="1:154" ht="20.25" x14ac:dyDescent="0.2">
      <c r="A232" s="100"/>
      <c r="B232" s="99"/>
      <c r="C232" s="99"/>
      <c r="D232" s="99"/>
      <c r="E232" s="99"/>
      <c r="F232" s="99" t="s">
        <v>22</v>
      </c>
      <c r="G232" s="103" t="s">
        <v>153</v>
      </c>
      <c r="H232" s="143"/>
      <c r="I232" s="143"/>
      <c r="J232" s="143">
        <f t="shared" si="48"/>
        <v>0</v>
      </c>
      <c r="K232" s="140"/>
      <c r="L232" s="143"/>
      <c r="M232" s="144"/>
      <c r="N232" s="143"/>
      <c r="O232" s="145">
        <f t="shared" si="53"/>
        <v>0</v>
      </c>
      <c r="P232" s="145">
        <f t="shared" si="45"/>
        <v>0</v>
      </c>
      <c r="Q232" s="142"/>
      <c r="R232" s="43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8"/>
      <c r="AT232" s="8"/>
      <c r="AU232" s="8"/>
      <c r="AV232" s="8"/>
      <c r="AW232" s="8"/>
      <c r="AX232" s="8"/>
      <c r="AY232" s="8"/>
      <c r="AZ232" s="8"/>
      <c r="BA232" s="8"/>
      <c r="BB232" s="8"/>
      <c r="BC232" s="8"/>
      <c r="BD232" s="8"/>
      <c r="BE232" s="8"/>
      <c r="BF232" s="8"/>
      <c r="BG232" s="8"/>
      <c r="BH232" s="8"/>
      <c r="BI232" s="8"/>
      <c r="BJ232" s="8"/>
      <c r="BK232" s="8"/>
      <c r="BL232" s="8"/>
      <c r="BM232" s="8"/>
      <c r="BN232" s="8"/>
      <c r="BO232" s="8"/>
      <c r="BP232" s="8"/>
      <c r="BQ232" s="8"/>
      <c r="BR232" s="8"/>
      <c r="BS232" s="8"/>
      <c r="BT232" s="8"/>
      <c r="BU232" s="8"/>
      <c r="BV232" s="8"/>
      <c r="BW232" s="8"/>
      <c r="BX232" s="8"/>
      <c r="BY232" s="8"/>
      <c r="BZ232" s="8"/>
      <c r="CA232" s="8"/>
      <c r="CB232" s="8"/>
      <c r="CC232" s="8"/>
      <c r="CD232" s="8"/>
      <c r="CE232" s="8"/>
      <c r="CF232" s="8"/>
      <c r="CG232" s="8"/>
      <c r="CH232" s="8"/>
      <c r="CI232" s="8"/>
      <c r="CJ232" s="8"/>
      <c r="CK232" s="8"/>
      <c r="CL232" s="8"/>
      <c r="CM232" s="8"/>
      <c r="CN232" s="8"/>
      <c r="CO232" s="8"/>
      <c r="CP232" s="8"/>
      <c r="CQ232" s="8"/>
      <c r="CR232" s="8"/>
      <c r="CS232" s="8"/>
      <c r="CT232" s="8"/>
      <c r="CU232" s="8"/>
      <c r="CV232" s="8"/>
      <c r="CW232" s="8"/>
      <c r="CX232" s="8"/>
      <c r="CY232" s="8"/>
      <c r="CZ232" s="8"/>
      <c r="DA232" s="8"/>
      <c r="DB232" s="8"/>
      <c r="DC232" s="9"/>
      <c r="DD232" s="9"/>
      <c r="DE232" s="9"/>
      <c r="DF232" s="9"/>
      <c r="DG232" s="9"/>
      <c r="DH232" s="9"/>
      <c r="DI232" s="9"/>
      <c r="DJ232" s="9"/>
      <c r="DK232" s="9"/>
      <c r="DL232" s="9"/>
      <c r="DM232" s="9"/>
      <c r="DN232" s="9"/>
      <c r="DO232" s="9"/>
      <c r="DP232" s="9"/>
      <c r="DQ232" s="9"/>
      <c r="DR232" s="9"/>
      <c r="DS232" s="9"/>
      <c r="DT232" s="9"/>
      <c r="DU232" s="9"/>
      <c r="DV232" s="9"/>
      <c r="DW232" s="9"/>
      <c r="DX232" s="9"/>
      <c r="DY232" s="9"/>
      <c r="DZ232" s="9"/>
      <c r="EA232" s="9"/>
      <c r="EB232" s="9"/>
      <c r="EC232" s="9"/>
      <c r="ED232" s="9"/>
      <c r="EE232" s="9"/>
      <c r="EF232" s="9"/>
      <c r="EG232" s="9"/>
      <c r="EH232" s="9"/>
      <c r="EI232" s="9"/>
      <c r="EJ232" s="9"/>
      <c r="EK232" s="9"/>
      <c r="EL232" s="9"/>
      <c r="EM232" s="9"/>
      <c r="EN232" s="9"/>
      <c r="EO232" s="9"/>
      <c r="EP232" s="9"/>
      <c r="EQ232" s="9"/>
      <c r="ER232" s="9"/>
      <c r="ES232" s="9"/>
      <c r="ET232" s="9"/>
      <c r="EU232" s="9"/>
      <c r="EV232" s="9"/>
      <c r="EW232" s="9"/>
      <c r="EX232" s="9"/>
    </row>
    <row r="233" spans="1:154" ht="40.5" x14ac:dyDescent="0.2">
      <c r="A233" s="100"/>
      <c r="B233" s="99"/>
      <c r="C233" s="99"/>
      <c r="D233" s="99"/>
      <c r="E233" s="99"/>
      <c r="F233" s="99" t="s">
        <v>33</v>
      </c>
      <c r="G233" s="103" t="s">
        <v>289</v>
      </c>
      <c r="H233" s="143"/>
      <c r="I233" s="143"/>
      <c r="J233" s="143">
        <f t="shared" si="48"/>
        <v>0</v>
      </c>
      <c r="K233" s="140"/>
      <c r="L233" s="143"/>
      <c r="M233" s="144"/>
      <c r="N233" s="143"/>
      <c r="O233" s="145">
        <f t="shared" si="53"/>
        <v>0</v>
      </c>
      <c r="P233" s="145">
        <f t="shared" si="45"/>
        <v>0</v>
      </c>
      <c r="Q233" s="142"/>
      <c r="R233" s="43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8"/>
      <c r="AT233" s="8"/>
      <c r="AU233" s="8"/>
      <c r="AV233" s="8"/>
      <c r="AW233" s="8"/>
      <c r="AX233" s="8"/>
      <c r="AY233" s="8"/>
      <c r="AZ233" s="8"/>
      <c r="BA233" s="8"/>
      <c r="BB233" s="8"/>
      <c r="BC233" s="8"/>
      <c r="BD233" s="8"/>
      <c r="BE233" s="8"/>
      <c r="BF233" s="8"/>
      <c r="BG233" s="8"/>
      <c r="BH233" s="8"/>
      <c r="BI233" s="8"/>
      <c r="BJ233" s="8"/>
      <c r="BK233" s="8"/>
      <c r="BL233" s="8"/>
      <c r="BM233" s="8"/>
      <c r="BN233" s="8"/>
      <c r="BO233" s="8"/>
      <c r="BP233" s="8"/>
      <c r="BQ233" s="8"/>
      <c r="BR233" s="8"/>
      <c r="BS233" s="8"/>
      <c r="BT233" s="8"/>
      <c r="BU233" s="8"/>
      <c r="BV233" s="8"/>
      <c r="BW233" s="8"/>
      <c r="BX233" s="8"/>
      <c r="BY233" s="8"/>
      <c r="BZ233" s="8"/>
      <c r="CA233" s="8"/>
      <c r="CB233" s="8"/>
      <c r="CC233" s="8"/>
      <c r="CD233" s="8"/>
      <c r="CE233" s="8"/>
      <c r="CF233" s="8"/>
      <c r="CG233" s="8"/>
      <c r="CH233" s="8"/>
      <c r="CI233" s="8"/>
      <c r="CJ233" s="8"/>
      <c r="CK233" s="8"/>
      <c r="CL233" s="8"/>
      <c r="CM233" s="8"/>
      <c r="CN233" s="8"/>
      <c r="CO233" s="8"/>
      <c r="CP233" s="8"/>
      <c r="CQ233" s="8"/>
      <c r="CR233" s="8"/>
      <c r="CS233" s="8"/>
      <c r="CT233" s="8"/>
      <c r="CU233" s="8"/>
      <c r="CV233" s="8"/>
      <c r="CW233" s="8"/>
      <c r="CX233" s="8"/>
      <c r="CY233" s="8"/>
      <c r="CZ233" s="8"/>
      <c r="DA233" s="8"/>
      <c r="DB233" s="8"/>
      <c r="DC233" s="9"/>
      <c r="DD233" s="9"/>
      <c r="DE233" s="9"/>
      <c r="DF233" s="9"/>
      <c r="DG233" s="9"/>
      <c r="DH233" s="9"/>
      <c r="DI233" s="9"/>
      <c r="DJ233" s="9"/>
      <c r="DK233" s="9"/>
      <c r="DL233" s="9"/>
      <c r="DM233" s="9"/>
      <c r="DN233" s="9"/>
      <c r="DO233" s="9"/>
      <c r="DP233" s="9"/>
      <c r="DQ233" s="9"/>
      <c r="DR233" s="9"/>
      <c r="DS233" s="9"/>
      <c r="DT233" s="9"/>
      <c r="DU233" s="9"/>
      <c r="DV233" s="9"/>
      <c r="DW233" s="9"/>
      <c r="DX233" s="9"/>
      <c r="DY233" s="9"/>
      <c r="DZ233" s="9"/>
      <c r="EA233" s="9"/>
      <c r="EB233" s="9"/>
      <c r="EC233" s="9"/>
      <c r="ED233" s="9"/>
      <c r="EE233" s="9"/>
      <c r="EF233" s="9"/>
      <c r="EG233" s="9"/>
      <c r="EH233" s="9"/>
      <c r="EI233" s="9"/>
      <c r="EJ233" s="9"/>
      <c r="EK233" s="9"/>
      <c r="EL233" s="9"/>
      <c r="EM233" s="9"/>
      <c r="EN233" s="9"/>
      <c r="EO233" s="9"/>
      <c r="EP233" s="9"/>
      <c r="EQ233" s="9"/>
      <c r="ER233" s="9"/>
      <c r="ES233" s="9"/>
      <c r="ET233" s="9"/>
      <c r="EU233" s="9"/>
      <c r="EV233" s="9"/>
      <c r="EW233" s="9"/>
      <c r="EX233" s="9"/>
    </row>
    <row r="234" spans="1:154" ht="20.25" x14ac:dyDescent="0.2">
      <c r="A234" s="100"/>
      <c r="B234" s="99"/>
      <c r="C234" s="99"/>
      <c r="D234" s="99"/>
      <c r="E234" s="99"/>
      <c r="F234" s="99" t="s">
        <v>90</v>
      </c>
      <c r="G234" s="103" t="s">
        <v>154</v>
      </c>
      <c r="H234" s="143"/>
      <c r="I234" s="143"/>
      <c r="J234" s="143">
        <f t="shared" si="48"/>
        <v>0</v>
      </c>
      <c r="K234" s="140"/>
      <c r="L234" s="143"/>
      <c r="M234" s="144"/>
      <c r="N234" s="143"/>
      <c r="O234" s="145">
        <f t="shared" si="53"/>
        <v>0</v>
      </c>
      <c r="P234" s="145">
        <f t="shared" si="45"/>
        <v>0</v>
      </c>
      <c r="Q234" s="142"/>
      <c r="R234" s="43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9"/>
      <c r="DD234" s="9"/>
      <c r="DE234" s="9"/>
      <c r="DF234" s="9"/>
      <c r="DG234" s="9"/>
      <c r="DH234" s="9"/>
      <c r="DI234" s="9"/>
      <c r="DJ234" s="9"/>
      <c r="DK234" s="9"/>
      <c r="DL234" s="9"/>
      <c r="DM234" s="9"/>
      <c r="DN234" s="9"/>
      <c r="DO234" s="9"/>
      <c r="DP234" s="9"/>
      <c r="DQ234" s="9"/>
      <c r="DR234" s="9"/>
      <c r="DS234" s="9"/>
      <c r="DT234" s="9"/>
      <c r="DU234" s="9"/>
      <c r="DV234" s="9"/>
      <c r="DW234" s="9"/>
      <c r="DX234" s="9"/>
      <c r="DY234" s="9"/>
      <c r="DZ234" s="9"/>
      <c r="EA234" s="9"/>
      <c r="EB234" s="9"/>
      <c r="EC234" s="9"/>
      <c r="ED234" s="9"/>
      <c r="EE234" s="9"/>
      <c r="EF234" s="9"/>
      <c r="EG234" s="9"/>
      <c r="EH234" s="9"/>
      <c r="EI234" s="9"/>
      <c r="EJ234" s="9"/>
      <c r="EK234" s="9"/>
      <c r="EL234" s="9"/>
      <c r="EM234" s="9"/>
      <c r="EN234" s="9"/>
      <c r="EO234" s="9"/>
      <c r="EP234" s="9"/>
      <c r="EQ234" s="9"/>
      <c r="ER234" s="9"/>
      <c r="ES234" s="9"/>
      <c r="ET234" s="9"/>
      <c r="EU234" s="9"/>
      <c r="EV234" s="9"/>
      <c r="EW234" s="9"/>
      <c r="EX234" s="9"/>
    </row>
    <row r="235" spans="1:154" ht="20.25" x14ac:dyDescent="0.2">
      <c r="A235" s="88"/>
      <c r="B235" s="89"/>
      <c r="C235" s="89"/>
      <c r="D235" s="89" t="s">
        <v>91</v>
      </c>
      <c r="E235" s="89"/>
      <c r="F235" s="89"/>
      <c r="G235" s="138" t="s">
        <v>70</v>
      </c>
      <c r="H235" s="139">
        <f>H236</f>
        <v>0</v>
      </c>
      <c r="I235" s="139">
        <f>I236</f>
        <v>0</v>
      </c>
      <c r="J235" s="143">
        <f t="shared" si="48"/>
        <v>0</v>
      </c>
      <c r="K235" s="140" t="e">
        <f>ROUND(I235/H235*100,2)</f>
        <v>#DIV/0!</v>
      </c>
      <c r="L235" s="139">
        <f>L236</f>
        <v>0</v>
      </c>
      <c r="M235" s="121">
        <f>M236</f>
        <v>0</v>
      </c>
      <c r="N235" s="139">
        <f>N236</f>
        <v>0</v>
      </c>
      <c r="O235" s="141">
        <f>O236</f>
        <v>0</v>
      </c>
      <c r="P235" s="141">
        <f t="shared" si="45"/>
        <v>0</v>
      </c>
      <c r="Q235" s="142" t="e">
        <f t="shared" si="47"/>
        <v>#DIV/0!</v>
      </c>
      <c r="R235" s="43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9"/>
      <c r="DD235" s="9"/>
      <c r="DE235" s="9"/>
      <c r="DF235" s="9"/>
      <c r="DG235" s="9"/>
      <c r="DH235" s="9"/>
      <c r="DI235" s="9"/>
      <c r="DJ235" s="9"/>
      <c r="DK235" s="9"/>
      <c r="DL235" s="9"/>
      <c r="DM235" s="9"/>
      <c r="DN235" s="9"/>
      <c r="DO235" s="9"/>
      <c r="DP235" s="9"/>
      <c r="DQ235" s="9"/>
      <c r="DR235" s="9"/>
      <c r="DS235" s="9"/>
      <c r="DT235" s="9"/>
      <c r="DU235" s="9"/>
      <c r="DV235" s="9"/>
      <c r="DW235" s="9"/>
      <c r="DX235" s="9"/>
      <c r="DY235" s="9"/>
      <c r="DZ235" s="9"/>
      <c r="EA235" s="9"/>
      <c r="EB235" s="9"/>
      <c r="EC235" s="9"/>
      <c r="ED235" s="9"/>
      <c r="EE235" s="9"/>
      <c r="EF235" s="9"/>
      <c r="EG235" s="9"/>
      <c r="EH235" s="9"/>
      <c r="EI235" s="9"/>
      <c r="EJ235" s="9"/>
      <c r="EK235" s="9"/>
      <c r="EL235" s="9"/>
      <c r="EM235" s="9"/>
      <c r="EN235" s="9"/>
      <c r="EO235" s="9"/>
      <c r="EP235" s="9"/>
      <c r="EQ235" s="9"/>
      <c r="ER235" s="9"/>
      <c r="ES235" s="9"/>
      <c r="ET235" s="9"/>
      <c r="EU235" s="9"/>
      <c r="EV235" s="9"/>
      <c r="EW235" s="9"/>
      <c r="EX235" s="9"/>
    </row>
    <row r="236" spans="1:154" ht="40.5" x14ac:dyDescent="0.2">
      <c r="A236" s="100"/>
      <c r="B236" s="99"/>
      <c r="C236" s="99"/>
      <c r="D236" s="99"/>
      <c r="E236" s="99" t="s">
        <v>38</v>
      </c>
      <c r="F236" s="99"/>
      <c r="G236" s="103" t="s">
        <v>288</v>
      </c>
      <c r="H236" s="143"/>
      <c r="I236" s="143"/>
      <c r="J236" s="143">
        <f t="shared" si="48"/>
        <v>0</v>
      </c>
      <c r="K236" s="140" t="e">
        <f>ROUND(I236/H236*100,2)</f>
        <v>#DIV/0!</v>
      </c>
      <c r="L236" s="143"/>
      <c r="M236" s="144"/>
      <c r="N236" s="143">
        <v>0</v>
      </c>
      <c r="O236" s="145">
        <f t="shared" ref="O236" si="54">M236+N236</f>
        <v>0</v>
      </c>
      <c r="P236" s="145">
        <f t="shared" si="45"/>
        <v>0</v>
      </c>
      <c r="Q236" s="142" t="e">
        <f t="shared" si="47"/>
        <v>#DIV/0!</v>
      </c>
      <c r="R236" s="43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8"/>
      <c r="AT236" s="8"/>
      <c r="AU236" s="8"/>
      <c r="AV236" s="8"/>
      <c r="AW236" s="8"/>
      <c r="AX236" s="8"/>
      <c r="AY236" s="8"/>
      <c r="AZ236" s="8"/>
      <c r="BA236" s="8"/>
      <c r="BB236" s="8"/>
      <c r="BC236" s="8"/>
      <c r="BD236" s="8"/>
      <c r="BE236" s="8"/>
      <c r="BF236" s="8"/>
      <c r="BG236" s="8"/>
      <c r="BH236" s="8"/>
      <c r="BI236" s="8"/>
      <c r="BJ236" s="8"/>
      <c r="BK236" s="8"/>
      <c r="BL236" s="8"/>
      <c r="BM236" s="8"/>
      <c r="BN236" s="8"/>
      <c r="BO236" s="8"/>
      <c r="BP236" s="8"/>
      <c r="BQ236" s="8"/>
      <c r="BR236" s="8"/>
      <c r="BS236" s="8"/>
      <c r="BT236" s="8"/>
      <c r="BU236" s="8"/>
      <c r="BV236" s="8"/>
      <c r="BW236" s="8"/>
      <c r="BX236" s="8"/>
      <c r="BY236" s="8"/>
      <c r="BZ236" s="8"/>
      <c r="CA236" s="8"/>
      <c r="CB236" s="8"/>
      <c r="CC236" s="8"/>
      <c r="CD236" s="8"/>
      <c r="CE236" s="8"/>
      <c r="CF236" s="8"/>
      <c r="CG236" s="8"/>
      <c r="CH236" s="8"/>
      <c r="CI236" s="8"/>
      <c r="CJ236" s="8"/>
      <c r="CK236" s="8"/>
      <c r="CL236" s="8"/>
      <c r="CM236" s="8"/>
      <c r="CN236" s="8"/>
      <c r="CO236" s="8"/>
      <c r="CP236" s="8"/>
      <c r="CQ236" s="8"/>
      <c r="CR236" s="8"/>
      <c r="CS236" s="8"/>
      <c r="CT236" s="8"/>
      <c r="CU236" s="8"/>
      <c r="CV236" s="8"/>
      <c r="CW236" s="8"/>
      <c r="CX236" s="8"/>
      <c r="CY236" s="8"/>
      <c r="CZ236" s="8"/>
      <c r="DA236" s="8"/>
      <c r="DB236" s="8"/>
      <c r="DC236" s="9"/>
      <c r="DD236" s="9"/>
      <c r="DE236" s="9"/>
      <c r="DF236" s="9"/>
      <c r="DG236" s="9"/>
      <c r="DH236" s="9"/>
      <c r="DI236" s="9"/>
      <c r="DJ236" s="9"/>
      <c r="DK236" s="9"/>
      <c r="DL236" s="9"/>
      <c r="DM236" s="9"/>
      <c r="DN236" s="9"/>
      <c r="DO236" s="9"/>
      <c r="DP236" s="9"/>
      <c r="DQ236" s="9"/>
      <c r="DR236" s="9"/>
      <c r="DS236" s="9"/>
      <c r="DT236" s="9"/>
      <c r="DU236" s="9"/>
      <c r="DV236" s="9"/>
      <c r="DW236" s="9"/>
      <c r="DX236" s="9"/>
      <c r="DY236" s="9"/>
      <c r="DZ236" s="9"/>
      <c r="EA236" s="9"/>
      <c r="EB236" s="9"/>
      <c r="EC236" s="9"/>
      <c r="ED236" s="9"/>
      <c r="EE236" s="9"/>
      <c r="EF236" s="9"/>
      <c r="EG236" s="9"/>
      <c r="EH236" s="9"/>
      <c r="EI236" s="9"/>
      <c r="EJ236" s="9"/>
      <c r="EK236" s="9"/>
      <c r="EL236" s="9"/>
      <c r="EM236" s="9"/>
      <c r="EN236" s="9"/>
      <c r="EO236" s="9"/>
      <c r="EP236" s="9"/>
      <c r="EQ236" s="9"/>
      <c r="ER236" s="9"/>
      <c r="ES236" s="9"/>
      <c r="ET236" s="9"/>
      <c r="EU236" s="9"/>
      <c r="EV236" s="9"/>
      <c r="EW236" s="9"/>
      <c r="EX236" s="9"/>
    </row>
    <row r="237" spans="1:154" ht="40.5" x14ac:dyDescent="0.2">
      <c r="A237" s="88"/>
      <c r="B237" s="89"/>
      <c r="C237" s="89"/>
      <c r="D237" s="89">
        <v>51</v>
      </c>
      <c r="E237" s="89"/>
      <c r="F237" s="89"/>
      <c r="G237" s="138" t="s">
        <v>362</v>
      </c>
      <c r="H237" s="139">
        <f>H238</f>
        <v>0</v>
      </c>
      <c r="I237" s="139">
        <f>I238</f>
        <v>0</v>
      </c>
      <c r="J237" s="143">
        <f t="shared" si="48"/>
        <v>0</v>
      </c>
      <c r="K237" s="140"/>
      <c r="L237" s="139">
        <f t="shared" ref="L237:O238" si="55">L238</f>
        <v>0</v>
      </c>
      <c r="M237" s="121">
        <f t="shared" si="55"/>
        <v>0</v>
      </c>
      <c r="N237" s="139">
        <f t="shared" si="55"/>
        <v>0</v>
      </c>
      <c r="O237" s="141">
        <f t="shared" si="55"/>
        <v>0</v>
      </c>
      <c r="P237" s="141">
        <f t="shared" si="45"/>
        <v>0</v>
      </c>
      <c r="Q237" s="142"/>
      <c r="R237" s="43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8"/>
      <c r="AT237" s="8"/>
      <c r="AU237" s="8"/>
      <c r="AV237" s="8"/>
      <c r="AW237" s="8"/>
      <c r="AX237" s="8"/>
      <c r="AY237" s="8"/>
      <c r="AZ237" s="8"/>
      <c r="BA237" s="8"/>
      <c r="BB237" s="8"/>
      <c r="BC237" s="8"/>
      <c r="BD237" s="8"/>
      <c r="BE237" s="8"/>
      <c r="BF237" s="8"/>
      <c r="BG237" s="8"/>
      <c r="BH237" s="8"/>
      <c r="BI237" s="8"/>
      <c r="BJ237" s="8"/>
      <c r="BK237" s="8"/>
      <c r="BL237" s="8"/>
      <c r="BM237" s="8"/>
      <c r="BN237" s="8"/>
      <c r="BO237" s="8"/>
      <c r="BP237" s="8"/>
      <c r="BQ237" s="8"/>
      <c r="BR237" s="8"/>
      <c r="BS237" s="8"/>
      <c r="BT237" s="8"/>
      <c r="BU237" s="8"/>
      <c r="BV237" s="8"/>
      <c r="BW237" s="8"/>
      <c r="BX237" s="8"/>
      <c r="BY237" s="8"/>
      <c r="BZ237" s="8"/>
      <c r="CA237" s="8"/>
      <c r="CB237" s="8"/>
      <c r="CC237" s="8"/>
      <c r="CD237" s="8"/>
      <c r="CE237" s="8"/>
      <c r="CF237" s="8"/>
      <c r="CG237" s="8"/>
      <c r="CH237" s="8"/>
      <c r="CI237" s="8"/>
      <c r="CJ237" s="8"/>
      <c r="CK237" s="8"/>
      <c r="CL237" s="8"/>
      <c r="CM237" s="8"/>
      <c r="CN237" s="8"/>
      <c r="CO237" s="8"/>
      <c r="CP237" s="8"/>
      <c r="CQ237" s="8"/>
      <c r="CR237" s="8"/>
      <c r="CS237" s="8"/>
      <c r="CT237" s="8"/>
      <c r="CU237" s="8"/>
      <c r="CV237" s="8"/>
      <c r="CW237" s="8"/>
      <c r="CX237" s="8"/>
      <c r="CY237" s="8"/>
      <c r="CZ237" s="8"/>
      <c r="DA237" s="8"/>
      <c r="DB237" s="8"/>
      <c r="DC237" s="9"/>
      <c r="DD237" s="9"/>
      <c r="DE237" s="9"/>
      <c r="DF237" s="9"/>
      <c r="DG237" s="9"/>
      <c r="DH237" s="9"/>
      <c r="DI237" s="9"/>
      <c r="DJ237" s="9"/>
      <c r="DK237" s="9"/>
      <c r="DL237" s="9"/>
      <c r="DM237" s="9"/>
      <c r="DN237" s="9"/>
      <c r="DO237" s="9"/>
      <c r="DP237" s="9"/>
      <c r="DQ237" s="9"/>
      <c r="DR237" s="9"/>
      <c r="DS237" s="9"/>
      <c r="DT237" s="9"/>
      <c r="DU237" s="9"/>
      <c r="DV237" s="9"/>
      <c r="DW237" s="9"/>
      <c r="DX237" s="9"/>
      <c r="DY237" s="9"/>
      <c r="DZ237" s="9"/>
      <c r="EA237" s="9"/>
      <c r="EB237" s="9"/>
      <c r="EC237" s="9"/>
      <c r="ED237" s="9"/>
      <c r="EE237" s="9"/>
      <c r="EF237" s="9"/>
      <c r="EG237" s="9"/>
      <c r="EH237" s="9"/>
      <c r="EI237" s="9"/>
      <c r="EJ237" s="9"/>
      <c r="EK237" s="9"/>
      <c r="EL237" s="9"/>
      <c r="EM237" s="9"/>
      <c r="EN237" s="9"/>
      <c r="EO237" s="9"/>
      <c r="EP237" s="9"/>
      <c r="EQ237" s="9"/>
      <c r="ER237" s="9"/>
      <c r="ES237" s="9"/>
      <c r="ET237" s="9"/>
      <c r="EU237" s="9"/>
      <c r="EV237" s="9"/>
      <c r="EW237" s="9"/>
      <c r="EX237" s="9"/>
    </row>
    <row r="238" spans="1:154" ht="20.25" x14ac:dyDescent="0.2">
      <c r="A238" s="88"/>
      <c r="B238" s="89"/>
      <c r="C238" s="89"/>
      <c r="D238" s="89"/>
      <c r="E238" s="89" t="s">
        <v>32</v>
      </c>
      <c r="F238" s="89"/>
      <c r="G238" s="101" t="s">
        <v>361</v>
      </c>
      <c r="H238" s="139">
        <f>H239</f>
        <v>0</v>
      </c>
      <c r="I238" s="139">
        <f>I239</f>
        <v>0</v>
      </c>
      <c r="J238" s="143">
        <f t="shared" si="48"/>
        <v>0</v>
      </c>
      <c r="K238" s="140"/>
      <c r="L238" s="139">
        <f t="shared" si="55"/>
        <v>0</v>
      </c>
      <c r="M238" s="121">
        <f t="shared" si="55"/>
        <v>0</v>
      </c>
      <c r="N238" s="139">
        <f t="shared" si="55"/>
        <v>0</v>
      </c>
      <c r="O238" s="141">
        <f t="shared" si="55"/>
        <v>0</v>
      </c>
      <c r="P238" s="141">
        <f t="shared" si="45"/>
        <v>0</v>
      </c>
      <c r="Q238" s="142"/>
      <c r="R238" s="43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8"/>
      <c r="AT238" s="8"/>
      <c r="AU238" s="8"/>
      <c r="AV238" s="8"/>
      <c r="AW238" s="8"/>
      <c r="AX238" s="8"/>
      <c r="AY238" s="8"/>
      <c r="AZ238" s="8"/>
      <c r="BA238" s="8"/>
      <c r="BB238" s="8"/>
      <c r="BC238" s="8"/>
      <c r="BD238" s="8"/>
      <c r="BE238" s="8"/>
      <c r="BF238" s="8"/>
      <c r="BG238" s="8"/>
      <c r="BH238" s="8"/>
      <c r="BI238" s="8"/>
      <c r="BJ238" s="8"/>
      <c r="BK238" s="8"/>
      <c r="BL238" s="8"/>
      <c r="BM238" s="8"/>
      <c r="BN238" s="8"/>
      <c r="BO238" s="8"/>
      <c r="BP238" s="8"/>
      <c r="BQ238" s="8"/>
      <c r="BR238" s="8"/>
      <c r="BS238" s="8"/>
      <c r="BT238" s="8"/>
      <c r="BU238" s="8"/>
      <c r="BV238" s="8"/>
      <c r="BW238" s="8"/>
      <c r="BX238" s="8"/>
      <c r="BY238" s="8"/>
      <c r="BZ238" s="8"/>
      <c r="CA238" s="8"/>
      <c r="CB238" s="8"/>
      <c r="CC238" s="8"/>
      <c r="CD238" s="8"/>
      <c r="CE238" s="8"/>
      <c r="CF238" s="8"/>
      <c r="CG238" s="8"/>
      <c r="CH238" s="8"/>
      <c r="CI238" s="8"/>
      <c r="CJ238" s="8"/>
      <c r="CK238" s="8"/>
      <c r="CL238" s="8"/>
      <c r="CM238" s="8"/>
      <c r="CN238" s="8"/>
      <c r="CO238" s="8"/>
      <c r="CP238" s="8"/>
      <c r="CQ238" s="8"/>
      <c r="CR238" s="8"/>
      <c r="CS238" s="8"/>
      <c r="CT238" s="8"/>
      <c r="CU238" s="8"/>
      <c r="CV238" s="8"/>
      <c r="CW238" s="8"/>
      <c r="CX238" s="8"/>
      <c r="CY238" s="8"/>
      <c r="CZ238" s="8"/>
      <c r="DA238" s="8"/>
      <c r="DB238" s="8"/>
      <c r="DC238" s="9"/>
      <c r="DD238" s="9"/>
      <c r="DE238" s="9"/>
      <c r="DF238" s="9"/>
      <c r="DG238" s="9"/>
      <c r="DH238" s="9"/>
      <c r="DI238" s="9"/>
      <c r="DJ238" s="9"/>
      <c r="DK238" s="9"/>
      <c r="DL238" s="9"/>
      <c r="DM238" s="9"/>
      <c r="DN238" s="9"/>
      <c r="DO238" s="9"/>
      <c r="DP238" s="9"/>
      <c r="DQ238" s="9"/>
      <c r="DR238" s="9"/>
      <c r="DS238" s="9"/>
      <c r="DT238" s="9"/>
      <c r="DU238" s="9"/>
      <c r="DV238" s="9"/>
      <c r="DW238" s="9"/>
      <c r="DX238" s="9"/>
      <c r="DY238" s="9"/>
      <c r="DZ238" s="9"/>
      <c r="EA238" s="9"/>
      <c r="EB238" s="9"/>
      <c r="EC238" s="9"/>
      <c r="ED238" s="9"/>
      <c r="EE238" s="9"/>
      <c r="EF238" s="9"/>
      <c r="EG238" s="9"/>
      <c r="EH238" s="9"/>
      <c r="EI238" s="9"/>
      <c r="EJ238" s="9"/>
      <c r="EK238" s="9"/>
      <c r="EL238" s="9"/>
      <c r="EM238" s="9"/>
      <c r="EN238" s="9"/>
      <c r="EO238" s="9"/>
      <c r="EP238" s="9"/>
      <c r="EQ238" s="9"/>
      <c r="ER238" s="9"/>
      <c r="ES238" s="9"/>
      <c r="ET238" s="9"/>
      <c r="EU238" s="9"/>
      <c r="EV238" s="9"/>
      <c r="EW238" s="9"/>
      <c r="EX238" s="9"/>
    </row>
    <row r="239" spans="1:154" ht="20.25" x14ac:dyDescent="0.2">
      <c r="A239" s="100"/>
      <c r="B239" s="99"/>
      <c r="C239" s="99"/>
      <c r="D239" s="99"/>
      <c r="E239" s="99"/>
      <c r="F239" s="99" t="s">
        <v>32</v>
      </c>
      <c r="G239" s="103" t="s">
        <v>93</v>
      </c>
      <c r="H239" s="143"/>
      <c r="I239" s="143"/>
      <c r="J239" s="143">
        <f t="shared" si="48"/>
        <v>0</v>
      </c>
      <c r="K239" s="140"/>
      <c r="L239" s="143"/>
      <c r="M239" s="144"/>
      <c r="N239" s="143"/>
      <c r="O239" s="145">
        <f t="shared" ref="O239:O243" si="56">M239+N239</f>
        <v>0</v>
      </c>
      <c r="P239" s="145">
        <f t="shared" si="45"/>
        <v>0</v>
      </c>
      <c r="Q239" s="142"/>
      <c r="R239" s="43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8"/>
      <c r="AT239" s="8"/>
      <c r="AU239" s="8"/>
      <c r="AV239" s="8"/>
      <c r="AW239" s="8"/>
      <c r="AX239" s="8"/>
      <c r="AY239" s="8"/>
      <c r="AZ239" s="8"/>
      <c r="BA239" s="8"/>
      <c r="BB239" s="8"/>
      <c r="BC239" s="8"/>
      <c r="BD239" s="8"/>
      <c r="BE239" s="8"/>
      <c r="BF239" s="8"/>
      <c r="BG239" s="8"/>
      <c r="BH239" s="8"/>
      <c r="BI239" s="8"/>
      <c r="BJ239" s="8"/>
      <c r="BK239" s="8"/>
      <c r="BL239" s="8"/>
      <c r="BM239" s="8"/>
      <c r="BN239" s="8"/>
      <c r="BO239" s="8"/>
      <c r="BP239" s="8"/>
      <c r="BQ239" s="8"/>
      <c r="BR239" s="8"/>
      <c r="BS239" s="8"/>
      <c r="BT239" s="8"/>
      <c r="BU239" s="8"/>
      <c r="BV239" s="8"/>
      <c r="BW239" s="8"/>
      <c r="BX239" s="8"/>
      <c r="BY239" s="8"/>
      <c r="BZ239" s="8"/>
      <c r="CA239" s="8"/>
      <c r="CB239" s="8"/>
      <c r="CC239" s="8"/>
      <c r="CD239" s="8"/>
      <c r="CE239" s="8"/>
      <c r="CF239" s="8"/>
      <c r="CG239" s="8"/>
      <c r="CH239" s="8"/>
      <c r="CI239" s="8"/>
      <c r="CJ239" s="8"/>
      <c r="CK239" s="8"/>
      <c r="CL239" s="8"/>
      <c r="CM239" s="8"/>
      <c r="CN239" s="8"/>
      <c r="CO239" s="8"/>
      <c r="CP239" s="8"/>
      <c r="CQ239" s="8"/>
      <c r="CR239" s="8"/>
      <c r="CS239" s="8"/>
      <c r="CT239" s="8"/>
      <c r="CU239" s="8"/>
      <c r="CV239" s="8"/>
      <c r="CW239" s="8"/>
      <c r="CX239" s="8"/>
      <c r="CY239" s="8"/>
      <c r="CZ239" s="8"/>
      <c r="DA239" s="8"/>
      <c r="DB239" s="8"/>
      <c r="DC239" s="9"/>
      <c r="DD239" s="9"/>
      <c r="DE239" s="9"/>
      <c r="DF239" s="9"/>
      <c r="DG239" s="9"/>
      <c r="DH239" s="9"/>
      <c r="DI239" s="9"/>
      <c r="DJ239" s="9"/>
      <c r="DK239" s="9"/>
      <c r="DL239" s="9"/>
      <c r="DM239" s="9"/>
      <c r="DN239" s="9"/>
      <c r="DO239" s="9"/>
      <c r="DP239" s="9"/>
      <c r="DQ239" s="9"/>
      <c r="DR239" s="9"/>
      <c r="DS239" s="9"/>
      <c r="DT239" s="9"/>
      <c r="DU239" s="9"/>
      <c r="DV239" s="9"/>
      <c r="DW239" s="9"/>
      <c r="DX239" s="9"/>
      <c r="DY239" s="9"/>
      <c r="DZ239" s="9"/>
      <c r="EA239" s="9"/>
      <c r="EB239" s="9"/>
      <c r="EC239" s="9"/>
      <c r="ED239" s="9"/>
      <c r="EE239" s="9"/>
      <c r="EF239" s="9"/>
      <c r="EG239" s="9"/>
      <c r="EH239" s="9"/>
      <c r="EI239" s="9"/>
      <c r="EJ239" s="9"/>
      <c r="EK239" s="9"/>
      <c r="EL239" s="9"/>
      <c r="EM239" s="9"/>
      <c r="EN239" s="9"/>
      <c r="EO239" s="9"/>
      <c r="EP239" s="9"/>
      <c r="EQ239" s="9"/>
      <c r="ER239" s="9"/>
      <c r="ES239" s="9"/>
      <c r="ET239" s="9"/>
      <c r="EU239" s="9"/>
      <c r="EV239" s="9"/>
      <c r="EW239" s="9"/>
      <c r="EX239" s="9"/>
    </row>
    <row r="240" spans="1:154" ht="60.75" x14ac:dyDescent="0.2">
      <c r="A240" s="100"/>
      <c r="B240" s="99"/>
      <c r="C240" s="99"/>
      <c r="D240" s="89">
        <v>56</v>
      </c>
      <c r="E240" s="89"/>
      <c r="F240" s="89"/>
      <c r="G240" s="101" t="s">
        <v>331</v>
      </c>
      <c r="H240" s="143">
        <f>H241</f>
        <v>0</v>
      </c>
      <c r="I240" s="143">
        <f>I241</f>
        <v>0</v>
      </c>
      <c r="J240" s="143">
        <f t="shared" si="48"/>
        <v>0</v>
      </c>
      <c r="K240" s="140"/>
      <c r="L240" s="143">
        <f t="shared" ref="L240:N240" si="57">L241</f>
        <v>0</v>
      </c>
      <c r="M240" s="144">
        <f t="shared" si="57"/>
        <v>0</v>
      </c>
      <c r="N240" s="143">
        <f t="shared" si="57"/>
        <v>0</v>
      </c>
      <c r="O240" s="145">
        <f t="shared" si="56"/>
        <v>0</v>
      </c>
      <c r="P240" s="145">
        <f t="shared" si="45"/>
        <v>0</v>
      </c>
      <c r="Q240" s="142" t="e">
        <f t="shared" si="47"/>
        <v>#DIV/0!</v>
      </c>
      <c r="R240" s="43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8"/>
      <c r="AT240" s="8"/>
      <c r="AU240" s="8"/>
      <c r="AV240" s="8"/>
      <c r="AW240" s="8"/>
      <c r="AX240" s="8"/>
      <c r="AY240" s="8"/>
      <c r="AZ240" s="8"/>
      <c r="BA240" s="8"/>
      <c r="BB240" s="8"/>
      <c r="BC240" s="8"/>
      <c r="BD240" s="8"/>
      <c r="BE240" s="8"/>
      <c r="BF240" s="8"/>
      <c r="BG240" s="8"/>
      <c r="BH240" s="8"/>
      <c r="BI240" s="8"/>
      <c r="BJ240" s="8"/>
      <c r="BK240" s="8"/>
      <c r="BL240" s="8"/>
      <c r="BM240" s="8"/>
      <c r="BN240" s="8"/>
      <c r="BO240" s="8"/>
      <c r="BP240" s="8"/>
      <c r="BQ240" s="8"/>
      <c r="BR240" s="8"/>
      <c r="BS240" s="8"/>
      <c r="BT240" s="8"/>
      <c r="BU240" s="8"/>
      <c r="BV240" s="8"/>
      <c r="BW240" s="8"/>
      <c r="BX240" s="8"/>
      <c r="BY240" s="8"/>
      <c r="BZ240" s="8"/>
      <c r="CA240" s="8"/>
      <c r="CB240" s="8"/>
      <c r="CC240" s="8"/>
      <c r="CD240" s="8"/>
      <c r="CE240" s="8"/>
      <c r="CF240" s="8"/>
      <c r="CG240" s="8"/>
      <c r="CH240" s="8"/>
      <c r="CI240" s="8"/>
      <c r="CJ240" s="8"/>
      <c r="CK240" s="8"/>
      <c r="CL240" s="8"/>
      <c r="CM240" s="8"/>
      <c r="CN240" s="8"/>
      <c r="CO240" s="8"/>
      <c r="CP240" s="8"/>
      <c r="CQ240" s="8"/>
      <c r="CR240" s="8"/>
      <c r="CS240" s="8"/>
      <c r="CT240" s="8"/>
      <c r="CU240" s="8"/>
      <c r="CV240" s="8"/>
      <c r="CW240" s="8"/>
      <c r="CX240" s="8"/>
      <c r="CY240" s="8"/>
      <c r="CZ240" s="8"/>
      <c r="DA240" s="8"/>
      <c r="DB240" s="8"/>
      <c r="DC240" s="9"/>
      <c r="DD240" s="9"/>
      <c r="DE240" s="9"/>
      <c r="DF240" s="9"/>
      <c r="DG240" s="9"/>
      <c r="DH240" s="9"/>
      <c r="DI240" s="9"/>
      <c r="DJ240" s="9"/>
      <c r="DK240" s="9"/>
      <c r="DL240" s="9"/>
      <c r="DM240" s="9"/>
      <c r="DN240" s="9"/>
      <c r="DO240" s="9"/>
      <c r="DP240" s="9"/>
      <c r="DQ240" s="9"/>
      <c r="DR240" s="9"/>
      <c r="DS240" s="9"/>
      <c r="DT240" s="9"/>
      <c r="DU240" s="9"/>
      <c r="DV240" s="9"/>
      <c r="DW240" s="9"/>
      <c r="DX240" s="9"/>
      <c r="DY240" s="9"/>
      <c r="DZ240" s="9"/>
      <c r="EA240" s="9"/>
      <c r="EB240" s="9"/>
      <c r="EC240" s="9"/>
      <c r="ED240" s="9"/>
      <c r="EE240" s="9"/>
      <c r="EF240" s="9"/>
      <c r="EG240" s="9"/>
      <c r="EH240" s="9"/>
      <c r="EI240" s="9"/>
      <c r="EJ240" s="9"/>
      <c r="EK240" s="9"/>
      <c r="EL240" s="9"/>
      <c r="EM240" s="9"/>
      <c r="EN240" s="9"/>
      <c r="EO240" s="9"/>
      <c r="EP240" s="9"/>
      <c r="EQ240" s="9"/>
      <c r="ER240" s="9"/>
      <c r="ES240" s="9"/>
      <c r="ET240" s="9"/>
      <c r="EU240" s="9"/>
      <c r="EV240" s="9"/>
      <c r="EW240" s="9"/>
      <c r="EX240" s="9"/>
    </row>
    <row r="241" spans="1:154" ht="60.75" x14ac:dyDescent="0.2">
      <c r="A241" s="100"/>
      <c r="B241" s="99"/>
      <c r="C241" s="99"/>
      <c r="D241" s="99"/>
      <c r="E241" s="99">
        <v>49</v>
      </c>
      <c r="F241" s="99"/>
      <c r="G241" s="103" t="s">
        <v>264</v>
      </c>
      <c r="H241" s="143">
        <f>H242+H243</f>
        <v>0</v>
      </c>
      <c r="I241" s="143">
        <f>I242+I243</f>
        <v>0</v>
      </c>
      <c r="J241" s="143">
        <f t="shared" si="48"/>
        <v>0</v>
      </c>
      <c r="K241" s="140"/>
      <c r="L241" s="143">
        <f t="shared" ref="L241:N241" si="58">L242+L243</f>
        <v>0</v>
      </c>
      <c r="M241" s="144">
        <f t="shared" si="58"/>
        <v>0</v>
      </c>
      <c r="N241" s="143">
        <f t="shared" si="58"/>
        <v>0</v>
      </c>
      <c r="O241" s="145">
        <f t="shared" si="56"/>
        <v>0</v>
      </c>
      <c r="P241" s="145">
        <f t="shared" si="45"/>
        <v>0</v>
      </c>
      <c r="Q241" s="142" t="e">
        <f t="shared" si="47"/>
        <v>#DIV/0!</v>
      </c>
      <c r="R241" s="43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8"/>
      <c r="AT241" s="8"/>
      <c r="AU241" s="8"/>
      <c r="AV241" s="8"/>
      <c r="AW241" s="8"/>
      <c r="AX241" s="8"/>
      <c r="AY241" s="8"/>
      <c r="AZ241" s="8"/>
      <c r="BA241" s="8"/>
      <c r="BB241" s="8"/>
      <c r="BC241" s="8"/>
      <c r="BD241" s="8"/>
      <c r="BE241" s="8"/>
      <c r="BF241" s="8"/>
      <c r="BG241" s="8"/>
      <c r="BH241" s="8"/>
      <c r="BI241" s="8"/>
      <c r="BJ241" s="8"/>
      <c r="BK241" s="8"/>
      <c r="BL241" s="8"/>
      <c r="BM241" s="8"/>
      <c r="BN241" s="8"/>
      <c r="BO241" s="8"/>
      <c r="BP241" s="8"/>
      <c r="BQ241" s="8"/>
      <c r="BR241" s="8"/>
      <c r="BS241" s="8"/>
      <c r="BT241" s="8"/>
      <c r="BU241" s="8"/>
      <c r="BV241" s="8"/>
      <c r="BW241" s="8"/>
      <c r="BX241" s="8"/>
      <c r="BY241" s="8"/>
      <c r="BZ241" s="8"/>
      <c r="CA241" s="8"/>
      <c r="CB241" s="8"/>
      <c r="CC241" s="8"/>
      <c r="CD241" s="8"/>
      <c r="CE241" s="8"/>
      <c r="CF241" s="8"/>
      <c r="CG241" s="8"/>
      <c r="CH241" s="8"/>
      <c r="CI241" s="8"/>
      <c r="CJ241" s="8"/>
      <c r="CK241" s="8"/>
      <c r="CL241" s="8"/>
      <c r="CM241" s="8"/>
      <c r="CN241" s="8"/>
      <c r="CO241" s="8"/>
      <c r="CP241" s="8"/>
      <c r="CQ241" s="8"/>
      <c r="CR241" s="8"/>
      <c r="CS241" s="8"/>
      <c r="CT241" s="8"/>
      <c r="CU241" s="8"/>
      <c r="CV241" s="8"/>
      <c r="CW241" s="8"/>
      <c r="CX241" s="8"/>
      <c r="CY241" s="8"/>
      <c r="CZ241" s="8"/>
      <c r="DA241" s="8"/>
      <c r="DB241" s="8"/>
      <c r="DC241" s="9"/>
      <c r="DD241" s="9"/>
      <c r="DE241" s="9"/>
      <c r="DF241" s="9"/>
      <c r="DG241" s="9"/>
      <c r="DH241" s="9"/>
      <c r="DI241" s="9"/>
      <c r="DJ241" s="9"/>
      <c r="DK241" s="9"/>
      <c r="DL241" s="9"/>
      <c r="DM241" s="9"/>
      <c r="DN241" s="9"/>
      <c r="DO241" s="9"/>
      <c r="DP241" s="9"/>
      <c r="DQ241" s="9"/>
      <c r="DR241" s="9"/>
      <c r="DS241" s="9"/>
      <c r="DT241" s="9"/>
      <c r="DU241" s="9"/>
      <c r="DV241" s="9"/>
      <c r="DW241" s="9"/>
      <c r="DX241" s="9"/>
      <c r="DY241" s="9"/>
      <c r="DZ241" s="9"/>
      <c r="EA241" s="9"/>
      <c r="EB241" s="9"/>
      <c r="EC241" s="9"/>
      <c r="ED241" s="9"/>
      <c r="EE241" s="9"/>
      <c r="EF241" s="9"/>
      <c r="EG241" s="9"/>
      <c r="EH241" s="9"/>
      <c r="EI241" s="9"/>
      <c r="EJ241" s="9"/>
      <c r="EK241" s="9"/>
      <c r="EL241" s="9"/>
      <c r="EM241" s="9"/>
      <c r="EN241" s="9"/>
      <c r="EO241" s="9"/>
      <c r="EP241" s="9"/>
      <c r="EQ241" s="9"/>
      <c r="ER241" s="9"/>
      <c r="ES241" s="9"/>
      <c r="ET241" s="9"/>
      <c r="EU241" s="9"/>
      <c r="EV241" s="9"/>
      <c r="EW241" s="9"/>
      <c r="EX241" s="9"/>
    </row>
    <row r="242" spans="1:154" ht="20.25" x14ac:dyDescent="0.2">
      <c r="A242" s="100"/>
      <c r="B242" s="99"/>
      <c r="C242" s="99"/>
      <c r="D242" s="99"/>
      <c r="E242" s="99"/>
      <c r="F242" s="99" t="s">
        <v>54</v>
      </c>
      <c r="G242" s="103" t="s">
        <v>155</v>
      </c>
      <c r="H242" s="143"/>
      <c r="I242" s="143"/>
      <c r="J242" s="143">
        <f t="shared" si="48"/>
        <v>0</v>
      </c>
      <c r="K242" s="140"/>
      <c r="L242" s="143"/>
      <c r="M242" s="144"/>
      <c r="N242" s="143"/>
      <c r="O242" s="145">
        <f t="shared" si="56"/>
        <v>0</v>
      </c>
      <c r="P242" s="145">
        <f t="shared" si="45"/>
        <v>0</v>
      </c>
      <c r="Q242" s="142" t="e">
        <f t="shared" si="47"/>
        <v>#DIV/0!</v>
      </c>
      <c r="R242" s="43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8"/>
      <c r="AT242" s="8"/>
      <c r="AU242" s="8"/>
      <c r="AV242" s="8"/>
      <c r="AW242" s="8"/>
      <c r="AX242" s="8"/>
      <c r="AY242" s="8"/>
      <c r="AZ242" s="8"/>
      <c r="BA242" s="8"/>
      <c r="BB242" s="8"/>
      <c r="BC242" s="8"/>
      <c r="BD242" s="8"/>
      <c r="BE242" s="8"/>
      <c r="BF242" s="8"/>
      <c r="BG242" s="8"/>
      <c r="BH242" s="8"/>
      <c r="BI242" s="8"/>
      <c r="BJ242" s="8"/>
      <c r="BK242" s="8"/>
      <c r="BL242" s="8"/>
      <c r="BM242" s="8"/>
      <c r="BN242" s="8"/>
      <c r="BO242" s="8"/>
      <c r="BP242" s="8"/>
      <c r="BQ242" s="8"/>
      <c r="BR242" s="8"/>
      <c r="BS242" s="8"/>
      <c r="BT242" s="8"/>
      <c r="BU242" s="8"/>
      <c r="BV242" s="8"/>
      <c r="BW242" s="8"/>
      <c r="BX242" s="8"/>
      <c r="BY242" s="8"/>
      <c r="BZ242" s="8"/>
      <c r="CA242" s="8"/>
      <c r="CB242" s="8"/>
      <c r="CC242" s="8"/>
      <c r="CD242" s="8"/>
      <c r="CE242" s="8"/>
      <c r="CF242" s="8"/>
      <c r="CG242" s="8"/>
      <c r="CH242" s="8"/>
      <c r="CI242" s="8"/>
      <c r="CJ242" s="8"/>
      <c r="CK242" s="8"/>
      <c r="CL242" s="8"/>
      <c r="CM242" s="8"/>
      <c r="CN242" s="8"/>
      <c r="CO242" s="8"/>
      <c r="CP242" s="8"/>
      <c r="CQ242" s="8"/>
      <c r="CR242" s="8"/>
      <c r="CS242" s="8"/>
      <c r="CT242" s="8"/>
      <c r="CU242" s="8"/>
      <c r="CV242" s="8"/>
      <c r="CW242" s="8"/>
      <c r="CX242" s="8"/>
      <c r="CY242" s="8"/>
      <c r="CZ242" s="8"/>
      <c r="DA242" s="8"/>
      <c r="DB242" s="8"/>
      <c r="DC242" s="9"/>
      <c r="DD242" s="9"/>
      <c r="DE242" s="9"/>
      <c r="DF242" s="9"/>
      <c r="DG242" s="9"/>
      <c r="DH242" s="9"/>
      <c r="DI242" s="9"/>
      <c r="DJ242" s="9"/>
      <c r="DK242" s="9"/>
      <c r="DL242" s="9"/>
      <c r="DM242" s="9"/>
      <c r="DN242" s="9"/>
      <c r="DO242" s="9"/>
      <c r="DP242" s="9"/>
      <c r="DQ242" s="9"/>
      <c r="DR242" s="9"/>
      <c r="DS242" s="9"/>
      <c r="DT242" s="9"/>
      <c r="DU242" s="9"/>
      <c r="DV242" s="9"/>
      <c r="DW242" s="9"/>
      <c r="DX242" s="9"/>
      <c r="DY242" s="9"/>
      <c r="DZ242" s="9"/>
      <c r="EA242" s="9"/>
      <c r="EB242" s="9"/>
      <c r="EC242" s="9"/>
      <c r="ED242" s="9"/>
      <c r="EE242" s="9"/>
      <c r="EF242" s="9"/>
      <c r="EG242" s="9"/>
      <c r="EH242" s="9"/>
      <c r="EI242" s="9"/>
      <c r="EJ242" s="9"/>
      <c r="EK242" s="9"/>
      <c r="EL242" s="9"/>
      <c r="EM242" s="9"/>
      <c r="EN242" s="9"/>
      <c r="EO242" s="9"/>
      <c r="EP242" s="9"/>
      <c r="EQ242" s="9"/>
      <c r="ER242" s="9"/>
      <c r="ES242" s="9"/>
      <c r="ET242" s="9"/>
      <c r="EU242" s="9"/>
      <c r="EV242" s="9"/>
      <c r="EW242" s="9"/>
      <c r="EX242" s="9"/>
    </row>
    <row r="243" spans="1:154" ht="20.25" x14ac:dyDescent="0.2">
      <c r="A243" s="100"/>
      <c r="B243" s="99"/>
      <c r="C243" s="99"/>
      <c r="D243" s="99"/>
      <c r="E243" s="99"/>
      <c r="F243" s="99" t="s">
        <v>55</v>
      </c>
      <c r="G243" s="103" t="s">
        <v>156</v>
      </c>
      <c r="H243" s="143"/>
      <c r="I243" s="143"/>
      <c r="J243" s="143">
        <f t="shared" si="48"/>
        <v>0</v>
      </c>
      <c r="K243" s="140"/>
      <c r="L243" s="143"/>
      <c r="M243" s="144"/>
      <c r="N243" s="143"/>
      <c r="O243" s="145">
        <f t="shared" si="56"/>
        <v>0</v>
      </c>
      <c r="P243" s="145">
        <f t="shared" si="45"/>
        <v>0</v>
      </c>
      <c r="Q243" s="142" t="e">
        <f t="shared" si="47"/>
        <v>#DIV/0!</v>
      </c>
      <c r="R243" s="43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8"/>
      <c r="AT243" s="8"/>
      <c r="AU243" s="8"/>
      <c r="AV243" s="8"/>
      <c r="AW243" s="8"/>
      <c r="AX243" s="8"/>
      <c r="AY243" s="8"/>
      <c r="AZ243" s="8"/>
      <c r="BA243" s="8"/>
      <c r="BB243" s="8"/>
      <c r="BC243" s="8"/>
      <c r="BD243" s="8"/>
      <c r="BE243" s="8"/>
      <c r="BF243" s="8"/>
      <c r="BG243" s="8"/>
      <c r="BH243" s="8"/>
      <c r="BI243" s="8"/>
      <c r="BJ243" s="8"/>
      <c r="BK243" s="8"/>
      <c r="BL243" s="8"/>
      <c r="BM243" s="8"/>
      <c r="BN243" s="8"/>
      <c r="BO243" s="8"/>
      <c r="BP243" s="8"/>
      <c r="BQ243" s="8"/>
      <c r="BR243" s="8"/>
      <c r="BS243" s="8"/>
      <c r="BT243" s="8"/>
      <c r="BU243" s="8"/>
      <c r="BV243" s="8"/>
      <c r="BW243" s="8"/>
      <c r="BX243" s="8"/>
      <c r="BY243" s="8"/>
      <c r="BZ243" s="8"/>
      <c r="CA243" s="8"/>
      <c r="CB243" s="8"/>
      <c r="CC243" s="8"/>
      <c r="CD243" s="8"/>
      <c r="CE243" s="8"/>
      <c r="CF243" s="8"/>
      <c r="CG243" s="8"/>
      <c r="CH243" s="8"/>
      <c r="CI243" s="8"/>
      <c r="CJ243" s="8"/>
      <c r="CK243" s="8"/>
      <c r="CL243" s="8"/>
      <c r="CM243" s="8"/>
      <c r="CN243" s="8"/>
      <c r="CO243" s="8"/>
      <c r="CP243" s="8"/>
      <c r="CQ243" s="8"/>
      <c r="CR243" s="8"/>
      <c r="CS243" s="8"/>
      <c r="CT243" s="8"/>
      <c r="CU243" s="8"/>
      <c r="CV243" s="8"/>
      <c r="CW243" s="8"/>
      <c r="CX243" s="8"/>
      <c r="CY243" s="8"/>
      <c r="CZ243" s="8"/>
      <c r="DA243" s="8"/>
      <c r="DB243" s="8"/>
      <c r="DC243" s="9"/>
      <c r="DD243" s="9"/>
      <c r="DE243" s="9"/>
      <c r="DF243" s="9"/>
      <c r="DG243" s="9"/>
      <c r="DH243" s="9"/>
      <c r="DI243" s="9"/>
      <c r="DJ243" s="9"/>
      <c r="DK243" s="9"/>
      <c r="DL243" s="9"/>
      <c r="DM243" s="9"/>
      <c r="DN243" s="9"/>
      <c r="DO243" s="9"/>
      <c r="DP243" s="9"/>
      <c r="DQ243" s="9"/>
      <c r="DR243" s="9"/>
      <c r="DS243" s="9"/>
      <c r="DT243" s="9"/>
      <c r="DU243" s="9"/>
      <c r="DV243" s="9"/>
      <c r="DW243" s="9"/>
      <c r="DX243" s="9"/>
      <c r="DY243" s="9"/>
      <c r="DZ243" s="9"/>
      <c r="EA243" s="9"/>
      <c r="EB243" s="9"/>
      <c r="EC243" s="9"/>
      <c r="ED243" s="9"/>
      <c r="EE243" s="9"/>
      <c r="EF243" s="9"/>
      <c r="EG243" s="9"/>
      <c r="EH243" s="9"/>
      <c r="EI243" s="9"/>
      <c r="EJ243" s="9"/>
      <c r="EK243" s="9"/>
      <c r="EL243" s="9"/>
      <c r="EM243" s="9"/>
      <c r="EN243" s="9"/>
      <c r="EO243" s="9"/>
      <c r="EP243" s="9"/>
      <c r="EQ243" s="9"/>
      <c r="ER243" s="9"/>
      <c r="ES243" s="9"/>
      <c r="ET243" s="9"/>
      <c r="EU243" s="9"/>
      <c r="EV243" s="9"/>
      <c r="EW243" s="9"/>
      <c r="EX243" s="9"/>
    </row>
    <row r="244" spans="1:154" ht="20.25" x14ac:dyDescent="0.2">
      <c r="A244" s="88"/>
      <c r="B244" s="89"/>
      <c r="C244" s="89"/>
      <c r="D244" s="89">
        <v>57</v>
      </c>
      <c r="E244" s="89"/>
      <c r="F244" s="89"/>
      <c r="G244" s="138" t="s">
        <v>78</v>
      </c>
      <c r="H244" s="139">
        <f>H246</f>
        <v>5000</v>
      </c>
      <c r="I244" s="139">
        <f>I246</f>
        <v>4200</v>
      </c>
      <c r="J244" s="143">
        <f t="shared" si="48"/>
        <v>800</v>
      </c>
      <c r="K244" s="140">
        <f>ROUND(I244/H244*100,2)</f>
        <v>84</v>
      </c>
      <c r="L244" s="139">
        <f>L246</f>
        <v>0</v>
      </c>
      <c r="M244" s="121">
        <f>M246</f>
        <v>0</v>
      </c>
      <c r="N244" s="139">
        <f>N246</f>
        <v>4200</v>
      </c>
      <c r="O244" s="204">
        <f>O246</f>
        <v>4200</v>
      </c>
      <c r="P244" s="141">
        <f t="shared" si="45"/>
        <v>-4200</v>
      </c>
      <c r="Q244" s="142" t="e">
        <f t="shared" si="47"/>
        <v>#DIV/0!</v>
      </c>
      <c r="R244" s="43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8"/>
      <c r="AT244" s="8"/>
      <c r="AU244" s="8"/>
      <c r="AV244" s="8"/>
      <c r="AW244" s="8"/>
      <c r="AX244" s="8"/>
      <c r="AY244" s="8"/>
      <c r="AZ244" s="8"/>
      <c r="BA244" s="8"/>
      <c r="BB244" s="8"/>
      <c r="BC244" s="8"/>
      <c r="BD244" s="8"/>
      <c r="BE244" s="8"/>
      <c r="BF244" s="8"/>
      <c r="BG244" s="8"/>
      <c r="BH244" s="8"/>
      <c r="BI244" s="8"/>
      <c r="BJ244" s="8"/>
      <c r="BK244" s="8"/>
      <c r="BL244" s="8"/>
      <c r="BM244" s="8"/>
      <c r="BN244" s="8"/>
      <c r="BO244" s="8"/>
      <c r="BP244" s="8"/>
      <c r="BQ244" s="8"/>
      <c r="BR244" s="8"/>
      <c r="BS244" s="8"/>
      <c r="BT244" s="8"/>
      <c r="BU244" s="8"/>
      <c r="BV244" s="8"/>
      <c r="BW244" s="8"/>
      <c r="BX244" s="8"/>
      <c r="BY244" s="8"/>
      <c r="BZ244" s="8"/>
      <c r="CA244" s="8"/>
      <c r="CB244" s="8"/>
      <c r="CC244" s="8"/>
      <c r="CD244" s="8"/>
      <c r="CE244" s="8"/>
      <c r="CF244" s="8"/>
      <c r="CG244" s="8"/>
      <c r="CH244" s="8"/>
      <c r="CI244" s="8"/>
      <c r="CJ244" s="8"/>
      <c r="CK244" s="8"/>
      <c r="CL244" s="8"/>
      <c r="CM244" s="8"/>
      <c r="CN244" s="8"/>
      <c r="CO244" s="8"/>
      <c r="CP244" s="8"/>
      <c r="CQ244" s="8"/>
      <c r="CR244" s="8"/>
      <c r="CS244" s="8"/>
      <c r="CT244" s="8"/>
      <c r="CU244" s="8"/>
      <c r="CV244" s="8"/>
      <c r="CW244" s="8"/>
      <c r="CX244" s="8"/>
      <c r="CY244" s="8"/>
      <c r="CZ244" s="8"/>
      <c r="DA244" s="8"/>
      <c r="DB244" s="8"/>
      <c r="DC244" s="9"/>
      <c r="DD244" s="9"/>
      <c r="DE244" s="9"/>
      <c r="DF244" s="9"/>
      <c r="DG244" s="9"/>
      <c r="DH244" s="9"/>
      <c r="DI244" s="9"/>
      <c r="DJ244" s="9"/>
      <c r="DK244" s="9"/>
      <c r="DL244" s="9"/>
      <c r="DM244" s="9"/>
      <c r="DN244" s="9"/>
      <c r="DO244" s="9"/>
      <c r="DP244" s="9"/>
      <c r="DQ244" s="9"/>
      <c r="DR244" s="9"/>
      <c r="DS244" s="9"/>
      <c r="DT244" s="9"/>
      <c r="DU244" s="9"/>
      <c r="DV244" s="9"/>
      <c r="DW244" s="9"/>
      <c r="DX244" s="9"/>
      <c r="DY244" s="9"/>
      <c r="DZ244" s="9"/>
      <c r="EA244" s="9"/>
      <c r="EB244" s="9"/>
      <c r="EC244" s="9"/>
      <c r="ED244" s="9"/>
      <c r="EE244" s="9"/>
      <c r="EF244" s="9"/>
      <c r="EG244" s="9"/>
      <c r="EH244" s="9"/>
      <c r="EI244" s="9"/>
      <c r="EJ244" s="9"/>
      <c r="EK244" s="9"/>
      <c r="EL244" s="9"/>
      <c r="EM244" s="9"/>
      <c r="EN244" s="9"/>
      <c r="EO244" s="9"/>
      <c r="EP244" s="9"/>
      <c r="EQ244" s="9"/>
      <c r="ER244" s="9"/>
      <c r="ES244" s="9"/>
      <c r="ET244" s="9"/>
      <c r="EU244" s="9"/>
      <c r="EV244" s="9"/>
      <c r="EW244" s="9"/>
      <c r="EX244" s="9"/>
    </row>
    <row r="245" spans="1:154" ht="20.25" x14ac:dyDescent="0.2">
      <c r="A245" s="88"/>
      <c r="B245" s="89"/>
      <c r="C245" s="89"/>
      <c r="D245" s="89"/>
      <c r="E245" s="89"/>
      <c r="F245" s="89"/>
      <c r="G245" s="101" t="s">
        <v>99</v>
      </c>
      <c r="H245" s="164"/>
      <c r="I245" s="164"/>
      <c r="J245" s="143">
        <f t="shared" si="48"/>
        <v>0</v>
      </c>
      <c r="K245" s="140"/>
      <c r="L245" s="164"/>
      <c r="M245" s="165"/>
      <c r="N245" s="164"/>
      <c r="O245" s="145"/>
      <c r="P245" s="145">
        <f t="shared" si="45"/>
        <v>0</v>
      </c>
      <c r="Q245" s="142"/>
      <c r="R245" s="43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8"/>
      <c r="AT245" s="8"/>
      <c r="AU245" s="8"/>
      <c r="AV245" s="8"/>
      <c r="AW245" s="8"/>
      <c r="AX245" s="8"/>
      <c r="AY245" s="8"/>
      <c r="AZ245" s="8"/>
      <c r="BA245" s="8"/>
      <c r="BB245" s="8"/>
      <c r="BC245" s="8"/>
      <c r="BD245" s="8"/>
      <c r="BE245" s="8"/>
      <c r="BF245" s="8"/>
      <c r="BG245" s="8"/>
      <c r="BH245" s="8"/>
      <c r="BI245" s="8"/>
      <c r="BJ245" s="8"/>
      <c r="BK245" s="8"/>
      <c r="BL245" s="8"/>
      <c r="BM245" s="8"/>
      <c r="BN245" s="8"/>
      <c r="BO245" s="8"/>
      <c r="BP245" s="8"/>
      <c r="BQ245" s="8"/>
      <c r="BR245" s="8"/>
      <c r="BS245" s="8"/>
      <c r="BT245" s="8"/>
      <c r="BU245" s="8"/>
      <c r="BV245" s="8"/>
      <c r="BW245" s="8"/>
      <c r="BX245" s="8"/>
      <c r="BY245" s="8"/>
      <c r="BZ245" s="8"/>
      <c r="CA245" s="8"/>
      <c r="CB245" s="8"/>
      <c r="CC245" s="8"/>
      <c r="CD245" s="8"/>
      <c r="CE245" s="8"/>
      <c r="CF245" s="8"/>
      <c r="CG245" s="8"/>
      <c r="CH245" s="8"/>
      <c r="CI245" s="8"/>
      <c r="CJ245" s="8"/>
      <c r="CK245" s="8"/>
      <c r="CL245" s="8"/>
      <c r="CM245" s="8"/>
      <c r="CN245" s="8"/>
      <c r="CO245" s="8"/>
      <c r="CP245" s="8"/>
      <c r="CQ245" s="8"/>
      <c r="CR245" s="8"/>
      <c r="CS245" s="8"/>
      <c r="CT245" s="8"/>
      <c r="CU245" s="8"/>
      <c r="CV245" s="8"/>
      <c r="CW245" s="8"/>
      <c r="CX245" s="8"/>
      <c r="CY245" s="8"/>
      <c r="CZ245" s="8"/>
      <c r="DA245" s="8"/>
      <c r="DB245" s="8"/>
      <c r="DC245" s="9"/>
      <c r="DD245" s="9"/>
      <c r="DE245" s="9"/>
      <c r="DF245" s="9"/>
      <c r="DG245" s="9"/>
      <c r="DH245" s="9"/>
      <c r="DI245" s="9"/>
      <c r="DJ245" s="9"/>
      <c r="DK245" s="9"/>
      <c r="DL245" s="9"/>
      <c r="DM245" s="9"/>
      <c r="DN245" s="9"/>
      <c r="DO245" s="9"/>
      <c r="DP245" s="9"/>
      <c r="DQ245" s="9"/>
      <c r="DR245" s="9"/>
      <c r="DS245" s="9"/>
      <c r="DT245" s="9"/>
      <c r="DU245" s="9"/>
      <c r="DV245" s="9"/>
      <c r="DW245" s="9"/>
      <c r="DX245" s="9"/>
      <c r="DY245" s="9"/>
      <c r="DZ245" s="9"/>
      <c r="EA245" s="9"/>
      <c r="EB245" s="9"/>
      <c r="EC245" s="9"/>
      <c r="ED245" s="9"/>
      <c r="EE245" s="9"/>
      <c r="EF245" s="9"/>
      <c r="EG245" s="9"/>
      <c r="EH245" s="9"/>
      <c r="EI245" s="9"/>
      <c r="EJ245" s="9"/>
      <c r="EK245" s="9"/>
      <c r="EL245" s="9"/>
      <c r="EM245" s="9"/>
      <c r="EN245" s="9"/>
      <c r="EO245" s="9"/>
      <c r="EP245" s="9"/>
      <c r="EQ245" s="9"/>
      <c r="ER245" s="9"/>
      <c r="ES245" s="9"/>
      <c r="ET245" s="9"/>
      <c r="EU245" s="9"/>
      <c r="EV245" s="9"/>
      <c r="EW245" s="9"/>
      <c r="EX245" s="9"/>
    </row>
    <row r="246" spans="1:154" ht="20.25" x14ac:dyDescent="0.2">
      <c r="A246" s="88"/>
      <c r="B246" s="89"/>
      <c r="C246" s="89"/>
      <c r="D246" s="89"/>
      <c r="E246" s="89" t="s">
        <v>30</v>
      </c>
      <c r="F246" s="89"/>
      <c r="G246" s="101" t="s">
        <v>100</v>
      </c>
      <c r="H246" s="139">
        <f>H248+H247</f>
        <v>5000</v>
      </c>
      <c r="I246" s="139">
        <f>I248+I247</f>
        <v>4200</v>
      </c>
      <c r="J246" s="143">
        <f t="shared" si="48"/>
        <v>800</v>
      </c>
      <c r="K246" s="140">
        <f>ROUND(I246/H246*100,2)</f>
        <v>84</v>
      </c>
      <c r="L246" s="139">
        <f>L248+L247</f>
        <v>0</v>
      </c>
      <c r="M246" s="121">
        <f>M248+M247</f>
        <v>0</v>
      </c>
      <c r="N246" s="139">
        <f>N248+N247</f>
        <v>4200</v>
      </c>
      <c r="O246" s="141">
        <f>O248+O247</f>
        <v>4200</v>
      </c>
      <c r="P246" s="141">
        <f t="shared" si="45"/>
        <v>-4200</v>
      </c>
      <c r="Q246" s="142" t="e">
        <f t="shared" si="47"/>
        <v>#DIV/0!</v>
      </c>
      <c r="R246" s="43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8"/>
      <c r="AT246" s="8"/>
      <c r="AU246" s="8"/>
      <c r="AV246" s="8"/>
      <c r="AW246" s="8"/>
      <c r="AX246" s="8"/>
      <c r="AY246" s="8"/>
      <c r="AZ246" s="8"/>
      <c r="BA246" s="8"/>
      <c r="BB246" s="8"/>
      <c r="BC246" s="8"/>
      <c r="BD246" s="8"/>
      <c r="BE246" s="8"/>
      <c r="BF246" s="8"/>
      <c r="BG246" s="8"/>
      <c r="BH246" s="8"/>
      <c r="BI246" s="8"/>
      <c r="BJ246" s="8"/>
      <c r="BK246" s="8"/>
      <c r="BL246" s="8"/>
      <c r="BM246" s="8"/>
      <c r="BN246" s="8"/>
      <c r="BO246" s="8"/>
      <c r="BP246" s="8"/>
      <c r="BQ246" s="8"/>
      <c r="BR246" s="8"/>
      <c r="BS246" s="8"/>
      <c r="BT246" s="8"/>
      <c r="BU246" s="8"/>
      <c r="BV246" s="8"/>
      <c r="BW246" s="8"/>
      <c r="BX246" s="8"/>
      <c r="BY246" s="8"/>
      <c r="BZ246" s="8"/>
      <c r="CA246" s="8"/>
      <c r="CB246" s="8"/>
      <c r="CC246" s="8"/>
      <c r="CD246" s="8"/>
      <c r="CE246" s="8"/>
      <c r="CF246" s="8"/>
      <c r="CG246" s="8"/>
      <c r="CH246" s="8"/>
      <c r="CI246" s="8"/>
      <c r="CJ246" s="8"/>
      <c r="CK246" s="8"/>
      <c r="CL246" s="8"/>
      <c r="CM246" s="8"/>
      <c r="CN246" s="8"/>
      <c r="CO246" s="8"/>
      <c r="CP246" s="8"/>
      <c r="CQ246" s="8"/>
      <c r="CR246" s="8"/>
      <c r="CS246" s="8"/>
      <c r="CT246" s="8"/>
      <c r="CU246" s="8"/>
      <c r="CV246" s="8"/>
      <c r="CW246" s="8"/>
      <c r="CX246" s="8"/>
      <c r="CY246" s="8"/>
      <c r="CZ246" s="8"/>
      <c r="DA246" s="8"/>
      <c r="DB246" s="8"/>
      <c r="DC246" s="9"/>
      <c r="DD246" s="9"/>
      <c r="DE246" s="9"/>
      <c r="DF246" s="9"/>
      <c r="DG246" s="9"/>
      <c r="DH246" s="9"/>
      <c r="DI246" s="9"/>
      <c r="DJ246" s="9"/>
      <c r="DK246" s="9"/>
      <c r="DL246" s="9"/>
      <c r="DM246" s="9"/>
      <c r="DN246" s="9"/>
      <c r="DO246" s="9"/>
      <c r="DP246" s="9"/>
      <c r="DQ246" s="9"/>
      <c r="DR246" s="9"/>
      <c r="DS246" s="9"/>
      <c r="DT246" s="9"/>
      <c r="DU246" s="9"/>
      <c r="DV246" s="9"/>
      <c r="DW246" s="9"/>
      <c r="DX246" s="9"/>
      <c r="DY246" s="9"/>
      <c r="DZ246" s="9"/>
      <c r="EA246" s="9"/>
      <c r="EB246" s="9"/>
      <c r="EC246" s="9"/>
      <c r="ED246" s="9"/>
      <c r="EE246" s="9"/>
      <c r="EF246" s="9"/>
      <c r="EG246" s="9"/>
      <c r="EH246" s="9"/>
      <c r="EI246" s="9"/>
      <c r="EJ246" s="9"/>
      <c r="EK246" s="9"/>
      <c r="EL246" s="9"/>
      <c r="EM246" s="9"/>
      <c r="EN246" s="9"/>
      <c r="EO246" s="9"/>
      <c r="EP246" s="9"/>
      <c r="EQ246" s="9"/>
      <c r="ER246" s="9"/>
      <c r="ES246" s="9"/>
      <c r="ET246" s="9"/>
      <c r="EU246" s="9"/>
      <c r="EV246" s="9"/>
      <c r="EW246" s="9"/>
      <c r="EX246" s="9"/>
    </row>
    <row r="247" spans="1:154" ht="20.25" hidden="1" x14ac:dyDescent="0.2">
      <c r="A247" s="100"/>
      <c r="B247" s="99"/>
      <c r="C247" s="99"/>
      <c r="D247" s="99"/>
      <c r="E247" s="99"/>
      <c r="F247" s="99" t="s">
        <v>32</v>
      </c>
      <c r="G247" s="103" t="s">
        <v>287</v>
      </c>
      <c r="H247" s="143"/>
      <c r="I247" s="143"/>
      <c r="J247" s="143">
        <f t="shared" si="48"/>
        <v>0</v>
      </c>
      <c r="K247" s="140"/>
      <c r="L247" s="143"/>
      <c r="M247" s="144"/>
      <c r="N247" s="143"/>
      <c r="O247" s="145">
        <f t="shared" ref="O247:O248" si="59">M247+N247</f>
        <v>0</v>
      </c>
      <c r="P247" s="145">
        <f t="shared" si="45"/>
        <v>0</v>
      </c>
      <c r="Q247" s="142"/>
      <c r="R247" s="43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8"/>
      <c r="AT247" s="8"/>
      <c r="AU247" s="8"/>
      <c r="AV247" s="8"/>
      <c r="AW247" s="8"/>
      <c r="AX247" s="8"/>
      <c r="AY247" s="8"/>
      <c r="AZ247" s="8"/>
      <c r="BA247" s="8"/>
      <c r="BB247" s="8"/>
      <c r="BC247" s="8"/>
      <c r="BD247" s="8"/>
      <c r="BE247" s="8"/>
      <c r="BF247" s="8"/>
      <c r="BG247" s="8"/>
      <c r="BH247" s="8"/>
      <c r="BI247" s="8"/>
      <c r="BJ247" s="8"/>
      <c r="BK247" s="8"/>
      <c r="BL247" s="8"/>
      <c r="BM247" s="8"/>
      <c r="BN247" s="8"/>
      <c r="BO247" s="8"/>
      <c r="BP247" s="8"/>
      <c r="BQ247" s="8"/>
      <c r="BR247" s="8"/>
      <c r="BS247" s="8"/>
      <c r="BT247" s="8"/>
      <c r="BU247" s="8"/>
      <c r="BV247" s="8"/>
      <c r="BW247" s="8"/>
      <c r="BX247" s="8"/>
      <c r="BY247" s="8"/>
      <c r="BZ247" s="8"/>
      <c r="CA247" s="8"/>
      <c r="CB247" s="8"/>
      <c r="CC247" s="8"/>
      <c r="CD247" s="8"/>
      <c r="CE247" s="8"/>
      <c r="CF247" s="8"/>
      <c r="CG247" s="8"/>
      <c r="CH247" s="8"/>
      <c r="CI247" s="8"/>
      <c r="CJ247" s="8"/>
      <c r="CK247" s="8"/>
      <c r="CL247" s="8"/>
      <c r="CM247" s="8"/>
      <c r="CN247" s="8"/>
      <c r="CO247" s="8"/>
      <c r="CP247" s="8"/>
      <c r="CQ247" s="8"/>
      <c r="CR247" s="8"/>
      <c r="CS247" s="8"/>
      <c r="CT247" s="8"/>
      <c r="CU247" s="8"/>
      <c r="CV247" s="8"/>
      <c r="CW247" s="8"/>
      <c r="CX247" s="8"/>
      <c r="CY247" s="8"/>
      <c r="CZ247" s="8"/>
      <c r="DA247" s="8"/>
      <c r="DB247" s="8"/>
      <c r="DC247" s="9"/>
      <c r="DD247" s="9"/>
      <c r="DE247" s="9"/>
      <c r="DF247" s="9"/>
      <c r="DG247" s="9"/>
      <c r="DH247" s="9"/>
      <c r="DI247" s="9"/>
      <c r="DJ247" s="9"/>
      <c r="DK247" s="9"/>
      <c r="DL247" s="9"/>
      <c r="DM247" s="9"/>
      <c r="DN247" s="9"/>
      <c r="DO247" s="9"/>
      <c r="DP247" s="9"/>
      <c r="DQ247" s="9"/>
      <c r="DR247" s="9"/>
      <c r="DS247" s="9"/>
      <c r="DT247" s="9"/>
      <c r="DU247" s="9"/>
      <c r="DV247" s="9"/>
      <c r="DW247" s="9"/>
      <c r="DX247" s="9"/>
      <c r="DY247" s="9"/>
      <c r="DZ247" s="9"/>
      <c r="EA247" s="9"/>
      <c r="EB247" s="9"/>
      <c r="EC247" s="9"/>
      <c r="ED247" s="9"/>
      <c r="EE247" s="9"/>
      <c r="EF247" s="9"/>
      <c r="EG247" s="9"/>
      <c r="EH247" s="9"/>
      <c r="EI247" s="9"/>
      <c r="EJ247" s="9"/>
      <c r="EK247" s="9"/>
      <c r="EL247" s="9"/>
      <c r="EM247" s="9"/>
      <c r="EN247" s="9"/>
      <c r="EO247" s="9"/>
      <c r="EP247" s="9"/>
      <c r="EQ247" s="9"/>
      <c r="ER247" s="9"/>
      <c r="ES247" s="9"/>
      <c r="ET247" s="9"/>
      <c r="EU247" s="9"/>
      <c r="EV247" s="9"/>
      <c r="EW247" s="9"/>
      <c r="EX247" s="9"/>
    </row>
    <row r="248" spans="1:154" ht="20.25" x14ac:dyDescent="0.2">
      <c r="A248" s="100"/>
      <c r="B248" s="99"/>
      <c r="C248" s="99"/>
      <c r="D248" s="99"/>
      <c r="E248" s="99"/>
      <c r="F248" s="99" t="s">
        <v>30</v>
      </c>
      <c r="G248" s="103" t="s">
        <v>102</v>
      </c>
      <c r="H248" s="143">
        <v>5000</v>
      </c>
      <c r="I248" s="143">
        <f>O248</f>
        <v>4200</v>
      </c>
      <c r="J248" s="143">
        <f t="shared" si="48"/>
        <v>800</v>
      </c>
      <c r="K248" s="140">
        <f>ROUND(I248/H248*100,2)</f>
        <v>84</v>
      </c>
      <c r="L248" s="143"/>
      <c r="M248" s="144"/>
      <c r="N248" s="143">
        <v>4200</v>
      </c>
      <c r="O248" s="145">
        <f t="shared" si="59"/>
        <v>4200</v>
      </c>
      <c r="P248" s="145">
        <f t="shared" si="45"/>
        <v>-4200</v>
      </c>
      <c r="Q248" s="142" t="e">
        <f t="shared" ref="Q248:Q303" si="60">ROUND(O248/L248*100,2)</f>
        <v>#DIV/0!</v>
      </c>
      <c r="R248" s="43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8"/>
      <c r="AT248" s="8"/>
      <c r="AU248" s="8"/>
      <c r="AV248" s="8"/>
      <c r="AW248" s="8"/>
      <c r="AX248" s="8"/>
      <c r="AY248" s="8"/>
      <c r="AZ248" s="8"/>
      <c r="BA248" s="8"/>
      <c r="BB248" s="8"/>
      <c r="BC248" s="8"/>
      <c r="BD248" s="8"/>
      <c r="BE248" s="8"/>
      <c r="BF248" s="8"/>
      <c r="BG248" s="8"/>
      <c r="BH248" s="8"/>
      <c r="BI248" s="8"/>
      <c r="BJ248" s="8"/>
      <c r="BK248" s="8"/>
      <c r="BL248" s="8"/>
      <c r="BM248" s="8"/>
      <c r="BN248" s="8"/>
      <c r="BO248" s="8"/>
      <c r="BP248" s="8"/>
      <c r="BQ248" s="8"/>
      <c r="BR248" s="8"/>
      <c r="BS248" s="8"/>
      <c r="BT248" s="8"/>
      <c r="BU248" s="8"/>
      <c r="BV248" s="8"/>
      <c r="BW248" s="8"/>
      <c r="BX248" s="8"/>
      <c r="BY248" s="8"/>
      <c r="BZ248" s="8"/>
      <c r="CA248" s="8"/>
      <c r="CB248" s="8"/>
      <c r="CC248" s="8"/>
      <c r="CD248" s="8"/>
      <c r="CE248" s="8"/>
      <c r="CF248" s="8"/>
      <c r="CG248" s="8"/>
      <c r="CH248" s="8"/>
      <c r="CI248" s="8"/>
      <c r="CJ248" s="8"/>
      <c r="CK248" s="8"/>
      <c r="CL248" s="8"/>
      <c r="CM248" s="8"/>
      <c r="CN248" s="8"/>
      <c r="CO248" s="8"/>
      <c r="CP248" s="8"/>
      <c r="CQ248" s="8"/>
      <c r="CR248" s="8"/>
      <c r="CS248" s="8"/>
      <c r="CT248" s="8"/>
      <c r="CU248" s="8"/>
      <c r="CV248" s="8"/>
      <c r="CW248" s="8"/>
      <c r="CX248" s="8"/>
      <c r="CY248" s="8"/>
      <c r="CZ248" s="8"/>
      <c r="DA248" s="8"/>
      <c r="DB248" s="8"/>
      <c r="DC248" s="9"/>
      <c r="DD248" s="9"/>
      <c r="DE248" s="9"/>
      <c r="DF248" s="9"/>
      <c r="DG248" s="9"/>
      <c r="DH248" s="9"/>
      <c r="DI248" s="9"/>
      <c r="DJ248" s="9"/>
      <c r="DK248" s="9"/>
      <c r="DL248" s="9"/>
      <c r="DM248" s="9"/>
      <c r="DN248" s="9"/>
      <c r="DO248" s="9"/>
      <c r="DP248" s="9"/>
      <c r="DQ248" s="9"/>
      <c r="DR248" s="9"/>
      <c r="DS248" s="9"/>
      <c r="DT248" s="9"/>
      <c r="DU248" s="9"/>
      <c r="DV248" s="9"/>
      <c r="DW248" s="9"/>
      <c r="DX248" s="9"/>
      <c r="DY248" s="9"/>
      <c r="DZ248" s="9"/>
      <c r="EA248" s="9"/>
      <c r="EB248" s="9"/>
      <c r="EC248" s="9"/>
      <c r="ED248" s="9"/>
      <c r="EE248" s="9"/>
      <c r="EF248" s="9"/>
      <c r="EG248" s="9"/>
      <c r="EH248" s="9"/>
      <c r="EI248" s="9"/>
      <c r="EJ248" s="9"/>
      <c r="EK248" s="9"/>
      <c r="EL248" s="9"/>
      <c r="EM248" s="9"/>
      <c r="EN248" s="9"/>
      <c r="EO248" s="9"/>
      <c r="EP248" s="9"/>
      <c r="EQ248" s="9"/>
      <c r="ER248" s="9"/>
      <c r="ES248" s="9"/>
      <c r="ET248" s="9"/>
      <c r="EU248" s="9"/>
      <c r="EV248" s="9"/>
      <c r="EW248" s="9"/>
      <c r="EX248" s="9"/>
    </row>
    <row r="249" spans="1:154" ht="20.25" x14ac:dyDescent="0.2">
      <c r="A249" s="88"/>
      <c r="B249" s="89"/>
      <c r="C249" s="89"/>
      <c r="D249" s="89" t="s">
        <v>105</v>
      </c>
      <c r="E249" s="89"/>
      <c r="F249" s="89"/>
      <c r="G249" s="138" t="s">
        <v>83</v>
      </c>
      <c r="H249" s="139">
        <f>H250</f>
        <v>0</v>
      </c>
      <c r="I249" s="139">
        <f>I250</f>
        <v>0</v>
      </c>
      <c r="J249" s="143">
        <f t="shared" si="48"/>
        <v>0</v>
      </c>
      <c r="K249" s="140"/>
      <c r="L249" s="139">
        <f>L250</f>
        <v>0</v>
      </c>
      <c r="M249" s="121">
        <f>M250</f>
        <v>0</v>
      </c>
      <c r="N249" s="139">
        <f>N250</f>
        <v>0</v>
      </c>
      <c r="O249" s="141">
        <f>O250</f>
        <v>0</v>
      </c>
      <c r="P249" s="141">
        <f t="shared" si="45"/>
        <v>0</v>
      </c>
      <c r="Q249" s="142"/>
      <c r="R249" s="43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  <c r="BY249" s="8"/>
      <c r="BZ249" s="8"/>
      <c r="CA249" s="8"/>
      <c r="CB249" s="8"/>
      <c r="CC249" s="8"/>
      <c r="CD249" s="8"/>
      <c r="CE249" s="8"/>
      <c r="CF249" s="8"/>
      <c r="CG249" s="8"/>
      <c r="CH249" s="8"/>
      <c r="CI249" s="8"/>
      <c r="CJ249" s="8"/>
      <c r="CK249" s="8"/>
      <c r="CL249" s="8"/>
      <c r="CM249" s="8"/>
      <c r="CN249" s="8"/>
      <c r="CO249" s="8"/>
      <c r="CP249" s="8"/>
      <c r="CQ249" s="8"/>
      <c r="CR249" s="8"/>
      <c r="CS249" s="8"/>
      <c r="CT249" s="8"/>
      <c r="CU249" s="8"/>
      <c r="CV249" s="8"/>
      <c r="CW249" s="8"/>
      <c r="CX249" s="8"/>
      <c r="CY249" s="8"/>
      <c r="CZ249" s="8"/>
      <c r="DA249" s="8"/>
      <c r="DB249" s="8"/>
      <c r="DC249" s="9"/>
      <c r="DD249" s="9"/>
      <c r="DE249" s="9"/>
      <c r="DF249" s="9"/>
      <c r="DG249" s="9"/>
      <c r="DH249" s="9"/>
      <c r="DI249" s="9"/>
      <c r="DJ249" s="9"/>
      <c r="DK249" s="9"/>
      <c r="DL249" s="9"/>
      <c r="DM249" s="9"/>
      <c r="DN249" s="9"/>
      <c r="DO249" s="9"/>
      <c r="DP249" s="9"/>
      <c r="DQ249" s="9"/>
      <c r="DR249" s="9"/>
      <c r="DS249" s="9"/>
      <c r="DT249" s="9"/>
      <c r="DU249" s="9"/>
      <c r="DV249" s="9"/>
      <c r="DW249" s="9"/>
      <c r="DX249" s="9"/>
      <c r="DY249" s="9"/>
      <c r="DZ249" s="9"/>
      <c r="EA249" s="9"/>
      <c r="EB249" s="9"/>
      <c r="EC249" s="9"/>
      <c r="ED249" s="9"/>
      <c r="EE249" s="9"/>
      <c r="EF249" s="9"/>
      <c r="EG249" s="9"/>
      <c r="EH249" s="9"/>
      <c r="EI249" s="9"/>
      <c r="EJ249" s="9"/>
      <c r="EK249" s="9"/>
      <c r="EL249" s="9"/>
      <c r="EM249" s="9"/>
      <c r="EN249" s="9"/>
      <c r="EO249" s="9"/>
      <c r="EP249" s="9"/>
      <c r="EQ249" s="9"/>
      <c r="ER249" s="9"/>
      <c r="ES249" s="9"/>
      <c r="ET249" s="9"/>
      <c r="EU249" s="9"/>
      <c r="EV249" s="9"/>
      <c r="EW249" s="9"/>
      <c r="EX249" s="9"/>
    </row>
    <row r="250" spans="1:154" ht="20.25" x14ac:dyDescent="0.2">
      <c r="A250" s="88"/>
      <c r="B250" s="89"/>
      <c r="C250" s="89"/>
      <c r="D250" s="89">
        <v>71</v>
      </c>
      <c r="E250" s="89"/>
      <c r="F250" s="89"/>
      <c r="G250" s="138" t="s">
        <v>157</v>
      </c>
      <c r="H250" s="139">
        <f>H251+H256</f>
        <v>0</v>
      </c>
      <c r="I250" s="139">
        <f>I251+I256</f>
        <v>0</v>
      </c>
      <c r="J250" s="143">
        <f t="shared" si="48"/>
        <v>0</v>
      </c>
      <c r="K250" s="140"/>
      <c r="L250" s="139">
        <f>L251+L256</f>
        <v>0</v>
      </c>
      <c r="M250" s="121">
        <f>M251+M256</f>
        <v>0</v>
      </c>
      <c r="N250" s="139">
        <f>N251+N256</f>
        <v>0</v>
      </c>
      <c r="O250" s="141">
        <f>O251+O256</f>
        <v>0</v>
      </c>
      <c r="P250" s="141">
        <f t="shared" si="45"/>
        <v>0</v>
      </c>
      <c r="Q250" s="142"/>
      <c r="R250" s="43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8"/>
      <c r="AT250" s="8"/>
      <c r="AU250" s="8"/>
      <c r="AV250" s="8"/>
      <c r="AW250" s="8"/>
      <c r="AX250" s="8"/>
      <c r="AY250" s="8"/>
      <c r="AZ250" s="8"/>
      <c r="BA250" s="8"/>
      <c r="BB250" s="8"/>
      <c r="BC250" s="8"/>
      <c r="BD250" s="8"/>
      <c r="BE250" s="8"/>
      <c r="BF250" s="8"/>
      <c r="BG250" s="8"/>
      <c r="BH250" s="8"/>
      <c r="BI250" s="8"/>
      <c r="BJ250" s="8"/>
      <c r="BK250" s="8"/>
      <c r="BL250" s="8"/>
      <c r="BM250" s="8"/>
      <c r="BN250" s="8"/>
      <c r="BO250" s="8"/>
      <c r="BP250" s="8"/>
      <c r="BQ250" s="8"/>
      <c r="BR250" s="8"/>
      <c r="BS250" s="8"/>
      <c r="BT250" s="8"/>
      <c r="BU250" s="8"/>
      <c r="BV250" s="8"/>
      <c r="BW250" s="8"/>
      <c r="BX250" s="8"/>
      <c r="BY250" s="8"/>
      <c r="BZ250" s="8"/>
      <c r="CA250" s="8"/>
      <c r="CB250" s="8"/>
      <c r="CC250" s="8"/>
      <c r="CD250" s="8"/>
      <c r="CE250" s="8"/>
      <c r="CF250" s="8"/>
      <c r="CG250" s="8"/>
      <c r="CH250" s="8"/>
      <c r="CI250" s="8"/>
      <c r="CJ250" s="8"/>
      <c r="CK250" s="8"/>
      <c r="CL250" s="8"/>
      <c r="CM250" s="8"/>
      <c r="CN250" s="8"/>
      <c r="CO250" s="8"/>
      <c r="CP250" s="8"/>
      <c r="CQ250" s="8"/>
      <c r="CR250" s="8"/>
      <c r="CS250" s="8"/>
      <c r="CT250" s="8"/>
      <c r="CU250" s="8"/>
      <c r="CV250" s="8"/>
      <c r="CW250" s="8"/>
      <c r="CX250" s="8"/>
      <c r="CY250" s="8"/>
      <c r="CZ250" s="8"/>
      <c r="DA250" s="8"/>
      <c r="DB250" s="8"/>
      <c r="DC250" s="9"/>
      <c r="DD250" s="9"/>
      <c r="DE250" s="9"/>
      <c r="DF250" s="9"/>
      <c r="DG250" s="9"/>
      <c r="DH250" s="9"/>
      <c r="DI250" s="9"/>
      <c r="DJ250" s="9"/>
      <c r="DK250" s="9"/>
      <c r="DL250" s="9"/>
      <c r="DM250" s="9"/>
      <c r="DN250" s="9"/>
      <c r="DO250" s="9"/>
      <c r="DP250" s="9"/>
      <c r="DQ250" s="9"/>
      <c r="DR250" s="9"/>
      <c r="DS250" s="9"/>
      <c r="DT250" s="9"/>
      <c r="DU250" s="9"/>
      <c r="DV250" s="9"/>
      <c r="DW250" s="9"/>
      <c r="DX250" s="9"/>
      <c r="DY250" s="9"/>
      <c r="DZ250" s="9"/>
      <c r="EA250" s="9"/>
      <c r="EB250" s="9"/>
      <c r="EC250" s="9"/>
      <c r="ED250" s="9"/>
      <c r="EE250" s="9"/>
      <c r="EF250" s="9"/>
      <c r="EG250" s="9"/>
      <c r="EH250" s="9"/>
      <c r="EI250" s="9"/>
      <c r="EJ250" s="9"/>
      <c r="EK250" s="9"/>
      <c r="EL250" s="9"/>
      <c r="EM250" s="9"/>
      <c r="EN250" s="9"/>
      <c r="EO250" s="9"/>
      <c r="EP250" s="9"/>
      <c r="EQ250" s="9"/>
      <c r="ER250" s="9"/>
      <c r="ES250" s="9"/>
      <c r="ET250" s="9"/>
      <c r="EU250" s="9"/>
      <c r="EV250" s="9"/>
      <c r="EW250" s="9"/>
      <c r="EX250" s="9"/>
    </row>
    <row r="251" spans="1:154" ht="20.25" x14ac:dyDescent="0.2">
      <c r="A251" s="88"/>
      <c r="B251" s="89"/>
      <c r="C251" s="89"/>
      <c r="D251" s="89"/>
      <c r="E251" s="89" t="s">
        <v>32</v>
      </c>
      <c r="F251" s="89"/>
      <c r="G251" s="101" t="s">
        <v>158</v>
      </c>
      <c r="H251" s="139">
        <f>H252+H253+H254+H255</f>
        <v>0</v>
      </c>
      <c r="I251" s="139">
        <f>I252+I253+I254+I255</f>
        <v>0</v>
      </c>
      <c r="J251" s="143">
        <f t="shared" si="48"/>
        <v>0</v>
      </c>
      <c r="K251" s="140"/>
      <c r="L251" s="139">
        <f>L252+L253+L254+L255</f>
        <v>0</v>
      </c>
      <c r="M251" s="121">
        <f>M252+M253+M254+M255</f>
        <v>0</v>
      </c>
      <c r="N251" s="139">
        <f>N252+N253+N254+N255</f>
        <v>0</v>
      </c>
      <c r="O251" s="141">
        <f>O252+O253+O254+O255</f>
        <v>0</v>
      </c>
      <c r="P251" s="141">
        <f t="shared" si="45"/>
        <v>0</v>
      </c>
      <c r="Q251" s="142"/>
      <c r="R251" s="43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8"/>
      <c r="AT251" s="8"/>
      <c r="AU251" s="8"/>
      <c r="AV251" s="8"/>
      <c r="AW251" s="8"/>
      <c r="AX251" s="8"/>
      <c r="AY251" s="8"/>
      <c r="AZ251" s="8"/>
      <c r="BA251" s="8"/>
      <c r="BB251" s="8"/>
      <c r="BC251" s="8"/>
      <c r="BD251" s="8"/>
      <c r="BE251" s="8"/>
      <c r="BF251" s="8"/>
      <c r="BG251" s="8"/>
      <c r="BH251" s="8"/>
      <c r="BI251" s="8"/>
      <c r="BJ251" s="8"/>
      <c r="BK251" s="8"/>
      <c r="BL251" s="8"/>
      <c r="BM251" s="8"/>
      <c r="BN251" s="8"/>
      <c r="BO251" s="8"/>
      <c r="BP251" s="8"/>
      <c r="BQ251" s="8"/>
      <c r="BR251" s="8"/>
      <c r="BS251" s="8"/>
      <c r="BT251" s="8"/>
      <c r="BU251" s="8"/>
      <c r="BV251" s="8"/>
      <c r="BW251" s="8"/>
      <c r="BX251" s="8"/>
      <c r="BY251" s="8"/>
      <c r="BZ251" s="8"/>
      <c r="CA251" s="8"/>
      <c r="CB251" s="8"/>
      <c r="CC251" s="8"/>
      <c r="CD251" s="8"/>
      <c r="CE251" s="8"/>
      <c r="CF251" s="8"/>
      <c r="CG251" s="8"/>
      <c r="CH251" s="8"/>
      <c r="CI251" s="8"/>
      <c r="CJ251" s="8"/>
      <c r="CK251" s="8"/>
      <c r="CL251" s="8"/>
      <c r="CM251" s="8"/>
      <c r="CN251" s="8"/>
      <c r="CO251" s="8"/>
      <c r="CP251" s="8"/>
      <c r="CQ251" s="8"/>
      <c r="CR251" s="8"/>
      <c r="CS251" s="8"/>
      <c r="CT251" s="8"/>
      <c r="CU251" s="8"/>
      <c r="CV251" s="8"/>
      <c r="CW251" s="8"/>
      <c r="CX251" s="8"/>
      <c r="CY251" s="8"/>
      <c r="CZ251" s="8"/>
      <c r="DA251" s="8"/>
      <c r="DB251" s="8"/>
      <c r="DC251" s="9"/>
      <c r="DD251" s="9"/>
      <c r="DE251" s="9"/>
      <c r="DF251" s="9"/>
      <c r="DG251" s="9"/>
      <c r="DH251" s="9"/>
      <c r="DI251" s="9"/>
      <c r="DJ251" s="9"/>
      <c r="DK251" s="9"/>
      <c r="DL251" s="9"/>
      <c r="DM251" s="9"/>
      <c r="DN251" s="9"/>
      <c r="DO251" s="9"/>
      <c r="DP251" s="9"/>
      <c r="DQ251" s="9"/>
      <c r="DR251" s="9"/>
      <c r="DS251" s="9"/>
      <c r="DT251" s="9"/>
      <c r="DU251" s="9"/>
      <c r="DV251" s="9"/>
      <c r="DW251" s="9"/>
      <c r="DX251" s="9"/>
      <c r="DY251" s="9"/>
      <c r="DZ251" s="9"/>
      <c r="EA251" s="9"/>
      <c r="EB251" s="9"/>
      <c r="EC251" s="9"/>
      <c r="ED251" s="9"/>
      <c r="EE251" s="9"/>
      <c r="EF251" s="9"/>
      <c r="EG251" s="9"/>
      <c r="EH251" s="9"/>
      <c r="EI251" s="9"/>
      <c r="EJ251" s="9"/>
      <c r="EK251" s="9"/>
      <c r="EL251" s="9"/>
      <c r="EM251" s="9"/>
      <c r="EN251" s="9"/>
      <c r="EO251" s="9"/>
      <c r="EP251" s="9"/>
      <c r="EQ251" s="9"/>
      <c r="ER251" s="9"/>
      <c r="ES251" s="9"/>
      <c r="ET251" s="9"/>
      <c r="EU251" s="9"/>
      <c r="EV251" s="9"/>
      <c r="EW251" s="9"/>
      <c r="EX251" s="9"/>
    </row>
    <row r="252" spans="1:154" ht="20.25" hidden="1" x14ac:dyDescent="0.2">
      <c r="A252" s="100"/>
      <c r="B252" s="99"/>
      <c r="C252" s="99"/>
      <c r="D252" s="99"/>
      <c r="E252" s="99"/>
      <c r="F252" s="99" t="s">
        <v>32</v>
      </c>
      <c r="G252" s="103" t="s">
        <v>367</v>
      </c>
      <c r="H252" s="143"/>
      <c r="I252" s="143"/>
      <c r="J252" s="143">
        <f t="shared" si="48"/>
        <v>0</v>
      </c>
      <c r="K252" s="140"/>
      <c r="L252" s="143"/>
      <c r="M252" s="144"/>
      <c r="N252" s="143"/>
      <c r="O252" s="145">
        <f t="shared" ref="O252:O257" si="61">M252+N252</f>
        <v>0</v>
      </c>
      <c r="P252" s="145">
        <f t="shared" si="45"/>
        <v>0</v>
      </c>
      <c r="Q252" s="142"/>
      <c r="R252" s="43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9"/>
      <c r="DD252" s="9"/>
      <c r="DE252" s="9"/>
      <c r="DF252" s="9"/>
      <c r="DG252" s="9"/>
      <c r="DH252" s="9"/>
      <c r="DI252" s="9"/>
      <c r="DJ252" s="9"/>
      <c r="DK252" s="9"/>
      <c r="DL252" s="9"/>
      <c r="DM252" s="9"/>
      <c r="DN252" s="9"/>
      <c r="DO252" s="9"/>
      <c r="DP252" s="9"/>
      <c r="DQ252" s="9"/>
      <c r="DR252" s="9"/>
      <c r="DS252" s="9"/>
      <c r="DT252" s="9"/>
      <c r="DU252" s="9"/>
      <c r="DV252" s="9"/>
      <c r="DW252" s="9"/>
      <c r="DX252" s="9"/>
      <c r="DY252" s="9"/>
      <c r="DZ252" s="9"/>
      <c r="EA252" s="9"/>
      <c r="EB252" s="9"/>
      <c r="EC252" s="9"/>
      <c r="ED252" s="9"/>
      <c r="EE252" s="9"/>
      <c r="EF252" s="9"/>
      <c r="EG252" s="9"/>
      <c r="EH252" s="9"/>
      <c r="EI252" s="9"/>
      <c r="EJ252" s="9"/>
      <c r="EK252" s="9"/>
      <c r="EL252" s="9"/>
      <c r="EM252" s="9"/>
      <c r="EN252" s="9"/>
      <c r="EO252" s="9"/>
      <c r="EP252" s="9"/>
      <c r="EQ252" s="9"/>
      <c r="ER252" s="9"/>
      <c r="ES252" s="9"/>
      <c r="ET252" s="9"/>
      <c r="EU252" s="9"/>
      <c r="EV252" s="9"/>
      <c r="EW252" s="9"/>
      <c r="EX252" s="9"/>
    </row>
    <row r="253" spans="1:154" ht="20.25" x14ac:dyDescent="0.2">
      <c r="A253" s="100"/>
      <c r="B253" s="99"/>
      <c r="C253" s="99"/>
      <c r="D253" s="99"/>
      <c r="E253" s="99"/>
      <c r="F253" s="99" t="s">
        <v>30</v>
      </c>
      <c r="G253" s="103" t="s">
        <v>159</v>
      </c>
      <c r="H253" s="143"/>
      <c r="I253" s="143"/>
      <c r="J253" s="143">
        <f t="shared" si="48"/>
        <v>0</v>
      </c>
      <c r="K253" s="140"/>
      <c r="L253" s="143"/>
      <c r="M253" s="144"/>
      <c r="N253" s="143"/>
      <c r="O253" s="145">
        <f t="shared" si="61"/>
        <v>0</v>
      </c>
      <c r="P253" s="145">
        <f t="shared" si="45"/>
        <v>0</v>
      </c>
      <c r="Q253" s="142"/>
      <c r="R253" s="43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9"/>
      <c r="DD253" s="9"/>
      <c r="DE253" s="9"/>
      <c r="DF253" s="9"/>
      <c r="DG253" s="9"/>
      <c r="DH253" s="9"/>
      <c r="DI253" s="9"/>
      <c r="DJ253" s="9"/>
      <c r="DK253" s="9"/>
      <c r="DL253" s="9"/>
      <c r="DM253" s="9"/>
      <c r="DN253" s="9"/>
      <c r="DO253" s="9"/>
      <c r="DP253" s="9"/>
      <c r="DQ253" s="9"/>
      <c r="DR253" s="9"/>
      <c r="DS253" s="9"/>
      <c r="DT253" s="9"/>
      <c r="DU253" s="9"/>
      <c r="DV253" s="9"/>
      <c r="DW253" s="9"/>
      <c r="DX253" s="9"/>
      <c r="DY253" s="9"/>
      <c r="DZ253" s="9"/>
      <c r="EA253" s="9"/>
      <c r="EB253" s="9"/>
      <c r="EC253" s="9"/>
      <c r="ED253" s="9"/>
      <c r="EE253" s="9"/>
      <c r="EF253" s="9"/>
      <c r="EG253" s="9"/>
      <c r="EH253" s="9"/>
      <c r="EI253" s="9"/>
      <c r="EJ253" s="9"/>
      <c r="EK253" s="9"/>
      <c r="EL253" s="9"/>
      <c r="EM253" s="9"/>
      <c r="EN253" s="9"/>
      <c r="EO253" s="9"/>
      <c r="EP253" s="9"/>
      <c r="EQ253" s="9"/>
      <c r="ER253" s="9"/>
      <c r="ES253" s="9"/>
      <c r="ET253" s="9"/>
      <c r="EU253" s="9"/>
      <c r="EV253" s="9"/>
      <c r="EW253" s="9"/>
      <c r="EX253" s="9"/>
    </row>
    <row r="254" spans="1:154" ht="40.5" x14ac:dyDescent="0.2">
      <c r="A254" s="100"/>
      <c r="B254" s="99"/>
      <c r="C254" s="99"/>
      <c r="D254" s="99"/>
      <c r="E254" s="99"/>
      <c r="F254" s="99" t="s">
        <v>43</v>
      </c>
      <c r="G254" s="103" t="s">
        <v>160</v>
      </c>
      <c r="H254" s="143"/>
      <c r="I254" s="143"/>
      <c r="J254" s="143">
        <f t="shared" si="48"/>
        <v>0</v>
      </c>
      <c r="K254" s="140"/>
      <c r="L254" s="143"/>
      <c r="M254" s="144"/>
      <c r="N254" s="143"/>
      <c r="O254" s="145">
        <f t="shared" si="61"/>
        <v>0</v>
      </c>
      <c r="P254" s="145">
        <f t="shared" si="45"/>
        <v>0</v>
      </c>
      <c r="Q254" s="142"/>
      <c r="R254" s="43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9"/>
      <c r="DD254" s="9"/>
      <c r="DE254" s="9"/>
      <c r="DF254" s="9"/>
      <c r="DG254" s="9"/>
      <c r="DH254" s="9"/>
      <c r="DI254" s="9"/>
      <c r="DJ254" s="9"/>
      <c r="DK254" s="9"/>
      <c r="DL254" s="9"/>
      <c r="DM254" s="9"/>
      <c r="DN254" s="9"/>
      <c r="DO254" s="9"/>
      <c r="DP254" s="9"/>
      <c r="DQ254" s="9"/>
      <c r="DR254" s="9"/>
      <c r="DS254" s="9"/>
      <c r="DT254" s="9"/>
      <c r="DU254" s="9"/>
      <c r="DV254" s="9"/>
      <c r="DW254" s="9"/>
      <c r="DX254" s="9"/>
      <c r="DY254" s="9"/>
      <c r="DZ254" s="9"/>
      <c r="EA254" s="9"/>
      <c r="EB254" s="9"/>
      <c r="EC254" s="9"/>
      <c r="ED254" s="9"/>
      <c r="EE254" s="9"/>
      <c r="EF254" s="9"/>
      <c r="EG254" s="9"/>
      <c r="EH254" s="9"/>
      <c r="EI254" s="9"/>
      <c r="EJ254" s="9"/>
      <c r="EK254" s="9"/>
      <c r="EL254" s="9"/>
      <c r="EM254" s="9"/>
      <c r="EN254" s="9"/>
      <c r="EO254" s="9"/>
      <c r="EP254" s="9"/>
      <c r="EQ254" s="9"/>
      <c r="ER254" s="9"/>
      <c r="ES254" s="9"/>
      <c r="ET254" s="9"/>
      <c r="EU254" s="9"/>
      <c r="EV254" s="9"/>
      <c r="EW254" s="9"/>
      <c r="EX254" s="9"/>
    </row>
    <row r="255" spans="1:154" s="29" customFormat="1" ht="20.25" hidden="1" x14ac:dyDescent="0.2">
      <c r="A255" s="166"/>
      <c r="B255" s="167"/>
      <c r="C255" s="167"/>
      <c r="D255" s="167"/>
      <c r="E255" s="167"/>
      <c r="F255" s="167" t="s">
        <v>90</v>
      </c>
      <c r="G255" s="168" t="s">
        <v>365</v>
      </c>
      <c r="H255" s="143"/>
      <c r="I255" s="143"/>
      <c r="J255" s="143">
        <f t="shared" si="48"/>
        <v>0</v>
      </c>
      <c r="K255" s="140"/>
      <c r="L255" s="143"/>
      <c r="M255" s="144"/>
      <c r="N255" s="143"/>
      <c r="O255" s="145">
        <f t="shared" si="61"/>
        <v>0</v>
      </c>
      <c r="P255" s="145">
        <f t="shared" si="45"/>
        <v>0</v>
      </c>
      <c r="Q255" s="142"/>
      <c r="R255" s="46"/>
      <c r="S255" s="26"/>
      <c r="T255" s="14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7"/>
      <c r="AT255" s="27"/>
      <c r="AU255" s="27"/>
      <c r="AV255" s="27"/>
      <c r="AW255" s="27"/>
      <c r="AX255" s="27"/>
      <c r="AY255" s="27"/>
      <c r="AZ255" s="27"/>
      <c r="BA255" s="27"/>
      <c r="BB255" s="27"/>
      <c r="BC255" s="27"/>
      <c r="BD255" s="27"/>
      <c r="BE255" s="27"/>
      <c r="BF255" s="27"/>
      <c r="BG255" s="27"/>
      <c r="BH255" s="27"/>
      <c r="BI255" s="27"/>
      <c r="BJ255" s="27"/>
      <c r="BK255" s="27"/>
      <c r="BL255" s="27"/>
      <c r="BM255" s="27"/>
      <c r="BN255" s="27"/>
      <c r="BO255" s="27"/>
      <c r="BP255" s="27"/>
      <c r="BQ255" s="27"/>
      <c r="BR255" s="27"/>
      <c r="BS255" s="27"/>
      <c r="BT255" s="27"/>
      <c r="BU255" s="27"/>
      <c r="BV255" s="27"/>
      <c r="BW255" s="27"/>
      <c r="BX255" s="27"/>
      <c r="BY255" s="27"/>
      <c r="BZ255" s="27"/>
      <c r="CA255" s="27"/>
      <c r="CB255" s="27"/>
      <c r="CC255" s="27"/>
      <c r="CD255" s="27"/>
      <c r="CE255" s="27"/>
      <c r="CF255" s="27"/>
      <c r="CG255" s="27"/>
      <c r="CH255" s="27"/>
      <c r="CI255" s="27"/>
      <c r="CJ255" s="27"/>
      <c r="CK255" s="27"/>
      <c r="CL255" s="27"/>
      <c r="CM255" s="27"/>
      <c r="CN255" s="27"/>
      <c r="CO255" s="27"/>
      <c r="CP255" s="27"/>
      <c r="CQ255" s="27"/>
      <c r="CR255" s="27"/>
      <c r="CS255" s="27"/>
      <c r="CT255" s="27"/>
      <c r="CU255" s="27"/>
      <c r="CV255" s="27"/>
      <c r="CW255" s="27"/>
      <c r="CX255" s="27"/>
      <c r="CY255" s="27"/>
      <c r="CZ255" s="27"/>
      <c r="DA255" s="27"/>
      <c r="DB255" s="27"/>
      <c r="DC255" s="28"/>
      <c r="DD255" s="28"/>
      <c r="DE255" s="28"/>
      <c r="DF255" s="28"/>
      <c r="DG255" s="28"/>
      <c r="DH255" s="28"/>
      <c r="DI255" s="28"/>
      <c r="DJ255" s="28"/>
      <c r="DK255" s="28"/>
      <c r="DL255" s="28"/>
      <c r="DM255" s="28"/>
      <c r="DN255" s="28"/>
      <c r="DO255" s="28"/>
      <c r="DP255" s="28"/>
      <c r="DQ255" s="28"/>
      <c r="DR255" s="28"/>
      <c r="DS255" s="28"/>
      <c r="DT255" s="28"/>
      <c r="DU255" s="28"/>
      <c r="DV255" s="28"/>
      <c r="DW255" s="28"/>
      <c r="DX255" s="28"/>
      <c r="DY255" s="28"/>
      <c r="DZ255" s="28"/>
      <c r="EA255" s="28"/>
      <c r="EB255" s="28"/>
      <c r="EC255" s="28"/>
      <c r="ED255" s="28"/>
      <c r="EE255" s="28"/>
      <c r="EF255" s="28"/>
      <c r="EG255" s="28"/>
      <c r="EH255" s="28"/>
      <c r="EI255" s="28"/>
      <c r="EJ255" s="28"/>
      <c r="EK255" s="28"/>
      <c r="EL255" s="28"/>
      <c r="EM255" s="28"/>
      <c r="EN255" s="28"/>
      <c r="EO255" s="28"/>
      <c r="EP255" s="28"/>
      <c r="EQ255" s="28"/>
      <c r="ER255" s="28"/>
      <c r="ES255" s="28"/>
      <c r="ET255" s="28"/>
      <c r="EU255" s="28"/>
      <c r="EV255" s="28"/>
      <c r="EW255" s="28"/>
      <c r="EX255" s="28"/>
    </row>
    <row r="256" spans="1:154" s="29" customFormat="1" ht="20.25" x14ac:dyDescent="0.2">
      <c r="A256" s="166"/>
      <c r="B256" s="167"/>
      <c r="C256" s="167"/>
      <c r="D256" s="167"/>
      <c r="E256" s="167" t="s">
        <v>43</v>
      </c>
      <c r="F256" s="167"/>
      <c r="G256" s="168" t="s">
        <v>366</v>
      </c>
      <c r="H256" s="143"/>
      <c r="I256" s="143"/>
      <c r="J256" s="143">
        <f t="shared" si="48"/>
        <v>0</v>
      </c>
      <c r="K256" s="140"/>
      <c r="L256" s="143"/>
      <c r="M256" s="144"/>
      <c r="N256" s="143"/>
      <c r="O256" s="145">
        <f t="shared" si="61"/>
        <v>0</v>
      </c>
      <c r="P256" s="145">
        <f t="shared" si="45"/>
        <v>0</v>
      </c>
      <c r="Q256" s="142"/>
      <c r="R256" s="46"/>
      <c r="S256" s="26"/>
      <c r="T256" s="14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7"/>
      <c r="AT256" s="27"/>
      <c r="AU256" s="27"/>
      <c r="AV256" s="27"/>
      <c r="AW256" s="27"/>
      <c r="AX256" s="27"/>
      <c r="AY256" s="27"/>
      <c r="AZ256" s="27"/>
      <c r="BA256" s="27"/>
      <c r="BB256" s="27"/>
      <c r="BC256" s="27"/>
      <c r="BD256" s="27"/>
      <c r="BE256" s="27"/>
      <c r="BF256" s="27"/>
      <c r="BG256" s="27"/>
      <c r="BH256" s="27"/>
      <c r="BI256" s="27"/>
      <c r="BJ256" s="27"/>
      <c r="BK256" s="27"/>
      <c r="BL256" s="27"/>
      <c r="BM256" s="27"/>
      <c r="BN256" s="27"/>
      <c r="BO256" s="27"/>
      <c r="BP256" s="27"/>
      <c r="BQ256" s="27"/>
      <c r="BR256" s="27"/>
      <c r="BS256" s="27"/>
      <c r="BT256" s="27"/>
      <c r="BU256" s="27"/>
      <c r="BV256" s="27"/>
      <c r="BW256" s="27"/>
      <c r="BX256" s="27"/>
      <c r="BY256" s="27"/>
      <c r="BZ256" s="27"/>
      <c r="CA256" s="27"/>
      <c r="CB256" s="27"/>
      <c r="CC256" s="27"/>
      <c r="CD256" s="27"/>
      <c r="CE256" s="27"/>
      <c r="CF256" s="27"/>
      <c r="CG256" s="27"/>
      <c r="CH256" s="27"/>
      <c r="CI256" s="27"/>
      <c r="CJ256" s="27"/>
      <c r="CK256" s="27"/>
      <c r="CL256" s="27"/>
      <c r="CM256" s="27"/>
      <c r="CN256" s="27"/>
      <c r="CO256" s="27"/>
      <c r="CP256" s="27"/>
      <c r="CQ256" s="27"/>
      <c r="CR256" s="27"/>
      <c r="CS256" s="27"/>
      <c r="CT256" s="27"/>
      <c r="CU256" s="27"/>
      <c r="CV256" s="27"/>
      <c r="CW256" s="27"/>
      <c r="CX256" s="27"/>
      <c r="CY256" s="27"/>
      <c r="CZ256" s="27"/>
      <c r="DA256" s="27"/>
      <c r="DB256" s="27"/>
      <c r="DC256" s="28"/>
      <c r="DD256" s="28"/>
      <c r="DE256" s="28"/>
      <c r="DF256" s="28"/>
      <c r="DG256" s="28"/>
      <c r="DH256" s="28"/>
      <c r="DI256" s="28"/>
      <c r="DJ256" s="28"/>
      <c r="DK256" s="28"/>
      <c r="DL256" s="28"/>
      <c r="DM256" s="28"/>
      <c r="DN256" s="28"/>
      <c r="DO256" s="28"/>
      <c r="DP256" s="28"/>
      <c r="DQ256" s="28"/>
      <c r="DR256" s="28"/>
      <c r="DS256" s="28"/>
      <c r="DT256" s="28"/>
      <c r="DU256" s="28"/>
      <c r="DV256" s="28"/>
      <c r="DW256" s="28"/>
      <c r="DX256" s="28"/>
      <c r="DY256" s="28"/>
      <c r="DZ256" s="28"/>
      <c r="EA256" s="28"/>
      <c r="EB256" s="28"/>
      <c r="EC256" s="28"/>
      <c r="ED256" s="28"/>
      <c r="EE256" s="28"/>
      <c r="EF256" s="28"/>
      <c r="EG256" s="28"/>
      <c r="EH256" s="28"/>
      <c r="EI256" s="28"/>
      <c r="EJ256" s="28"/>
      <c r="EK256" s="28"/>
      <c r="EL256" s="28"/>
      <c r="EM256" s="28"/>
      <c r="EN256" s="28"/>
      <c r="EO256" s="28"/>
      <c r="EP256" s="28"/>
      <c r="EQ256" s="28"/>
      <c r="ER256" s="28"/>
      <c r="ES256" s="28"/>
      <c r="ET256" s="28"/>
      <c r="EU256" s="28"/>
      <c r="EV256" s="28"/>
      <c r="EW256" s="28"/>
      <c r="EX256" s="28"/>
    </row>
    <row r="257" spans="1:154" ht="20.25" x14ac:dyDescent="0.2">
      <c r="A257" s="148"/>
      <c r="B257" s="149"/>
      <c r="C257" s="149"/>
      <c r="D257" s="149">
        <v>85</v>
      </c>
      <c r="E257" s="149"/>
      <c r="F257" s="149"/>
      <c r="G257" s="169" t="s">
        <v>86</v>
      </c>
      <c r="H257" s="152"/>
      <c r="I257" s="152"/>
      <c r="J257" s="152">
        <f t="shared" si="48"/>
        <v>0</v>
      </c>
      <c r="K257" s="153"/>
      <c r="L257" s="152"/>
      <c r="M257" s="154"/>
      <c r="N257" s="152">
        <v>0</v>
      </c>
      <c r="O257" s="155">
        <f t="shared" si="61"/>
        <v>0</v>
      </c>
      <c r="P257" s="155">
        <f t="shared" si="45"/>
        <v>0</v>
      </c>
      <c r="Q257" s="156"/>
      <c r="R257" s="43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8"/>
      <c r="AT257" s="8"/>
      <c r="AU257" s="8"/>
      <c r="AV257" s="8"/>
      <c r="AW257" s="8"/>
      <c r="AX257" s="8"/>
      <c r="AY257" s="8"/>
      <c r="AZ257" s="8"/>
      <c r="BA257" s="8"/>
      <c r="BB257" s="8"/>
      <c r="BC257" s="8"/>
      <c r="BD257" s="8"/>
      <c r="BE257" s="8"/>
      <c r="BF257" s="8"/>
      <c r="BG257" s="8"/>
      <c r="BH257" s="8"/>
      <c r="BI257" s="8"/>
      <c r="BJ257" s="8"/>
      <c r="BK257" s="8"/>
      <c r="BL257" s="8"/>
      <c r="BM257" s="8"/>
      <c r="BN257" s="8"/>
      <c r="BO257" s="8"/>
      <c r="BP257" s="8"/>
      <c r="BQ257" s="8"/>
      <c r="BR257" s="8"/>
      <c r="BS257" s="8"/>
      <c r="BT257" s="8"/>
      <c r="BU257" s="8"/>
      <c r="BV257" s="8"/>
      <c r="BW257" s="8"/>
      <c r="BX257" s="8"/>
      <c r="BY257" s="8"/>
      <c r="BZ257" s="8"/>
      <c r="CA257" s="8"/>
      <c r="CB257" s="8"/>
      <c r="CC257" s="8"/>
      <c r="CD257" s="8"/>
      <c r="CE257" s="8"/>
      <c r="CF257" s="8"/>
      <c r="CG257" s="8"/>
      <c r="CH257" s="8"/>
      <c r="CI257" s="8"/>
      <c r="CJ257" s="8"/>
      <c r="CK257" s="8"/>
      <c r="CL257" s="8"/>
      <c r="CM257" s="8"/>
      <c r="CN257" s="8"/>
      <c r="CO257" s="8"/>
      <c r="CP257" s="8"/>
      <c r="CQ257" s="8"/>
      <c r="CR257" s="8"/>
      <c r="CS257" s="8"/>
      <c r="CT257" s="8"/>
      <c r="CU257" s="8"/>
      <c r="CV257" s="8"/>
      <c r="CW257" s="8"/>
      <c r="CX257" s="8"/>
      <c r="CY257" s="8"/>
      <c r="CZ257" s="8"/>
      <c r="DA257" s="8"/>
      <c r="DB257" s="8"/>
      <c r="DC257" s="9"/>
      <c r="DD257" s="9"/>
      <c r="DE257" s="9"/>
      <c r="DF257" s="9"/>
      <c r="DG257" s="9"/>
      <c r="DH257" s="9"/>
      <c r="DI257" s="9"/>
      <c r="DJ257" s="9"/>
      <c r="DK257" s="9"/>
      <c r="DL257" s="9"/>
      <c r="DM257" s="9"/>
      <c r="DN257" s="9"/>
      <c r="DO257" s="9"/>
      <c r="DP257" s="9"/>
      <c r="DQ257" s="9"/>
      <c r="DR257" s="9"/>
      <c r="DS257" s="9"/>
      <c r="DT257" s="9"/>
      <c r="DU257" s="9"/>
      <c r="DV257" s="9"/>
      <c r="DW257" s="9"/>
      <c r="DX257" s="9"/>
      <c r="DY257" s="9"/>
      <c r="DZ257" s="9"/>
      <c r="EA257" s="9"/>
      <c r="EB257" s="9"/>
      <c r="EC257" s="9"/>
      <c r="ED257" s="9"/>
      <c r="EE257" s="9"/>
      <c r="EF257" s="9"/>
      <c r="EG257" s="9"/>
      <c r="EH257" s="9"/>
      <c r="EI257" s="9"/>
      <c r="EJ257" s="9"/>
      <c r="EK257" s="9"/>
      <c r="EL257" s="9"/>
      <c r="EM257" s="9"/>
      <c r="EN257" s="9"/>
      <c r="EO257" s="9"/>
      <c r="EP257" s="9"/>
      <c r="EQ257" s="9"/>
      <c r="ER257" s="9"/>
      <c r="ES257" s="9"/>
      <c r="ET257" s="9"/>
      <c r="EU257" s="9"/>
      <c r="EV257" s="9"/>
      <c r="EW257" s="9"/>
      <c r="EX257" s="9"/>
    </row>
    <row r="258" spans="1:154" ht="20.25" x14ac:dyDescent="0.2">
      <c r="A258" s="100"/>
      <c r="B258" s="99"/>
      <c r="C258" s="99"/>
      <c r="D258" s="99"/>
      <c r="E258" s="99"/>
      <c r="F258" s="99"/>
      <c r="G258" s="103" t="s">
        <v>161</v>
      </c>
      <c r="H258" s="143"/>
      <c r="I258" s="143"/>
      <c r="J258" s="143">
        <f t="shared" si="48"/>
        <v>0</v>
      </c>
      <c r="K258" s="140"/>
      <c r="L258" s="143"/>
      <c r="M258" s="144"/>
      <c r="N258" s="143"/>
      <c r="O258" s="145"/>
      <c r="P258" s="170">
        <f t="shared" si="45"/>
        <v>0</v>
      </c>
      <c r="Q258" s="142"/>
      <c r="R258" s="43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8"/>
      <c r="AT258" s="8"/>
      <c r="AU258" s="8"/>
      <c r="AV258" s="8"/>
      <c r="AW258" s="8"/>
      <c r="AX258" s="8"/>
      <c r="AY258" s="8"/>
      <c r="AZ258" s="8"/>
      <c r="BA258" s="8"/>
      <c r="BB258" s="8"/>
      <c r="BC258" s="8"/>
      <c r="BD258" s="8"/>
      <c r="BE258" s="8"/>
      <c r="BF258" s="8"/>
      <c r="BG258" s="8"/>
      <c r="BH258" s="8"/>
      <c r="BI258" s="8"/>
      <c r="BJ258" s="8"/>
      <c r="BK258" s="8"/>
      <c r="BL258" s="8"/>
      <c r="BM258" s="8"/>
      <c r="BN258" s="8"/>
      <c r="BO258" s="8"/>
      <c r="BP258" s="8"/>
      <c r="BQ258" s="8"/>
      <c r="BR258" s="8"/>
      <c r="BS258" s="8"/>
      <c r="BT258" s="8"/>
      <c r="BU258" s="8"/>
      <c r="BV258" s="8"/>
      <c r="BW258" s="8"/>
      <c r="BX258" s="8"/>
      <c r="BY258" s="8"/>
      <c r="BZ258" s="8"/>
      <c r="CA258" s="8"/>
      <c r="CB258" s="8"/>
      <c r="CC258" s="8"/>
      <c r="CD258" s="8"/>
      <c r="CE258" s="8"/>
      <c r="CF258" s="8"/>
      <c r="CG258" s="8"/>
      <c r="CH258" s="8"/>
      <c r="CI258" s="8"/>
      <c r="CJ258" s="8"/>
      <c r="CK258" s="8"/>
      <c r="CL258" s="8"/>
      <c r="CM258" s="8"/>
      <c r="CN258" s="8"/>
      <c r="CO258" s="8"/>
      <c r="CP258" s="8"/>
      <c r="CQ258" s="8"/>
      <c r="CR258" s="8"/>
      <c r="CS258" s="8"/>
      <c r="CT258" s="8"/>
      <c r="CU258" s="8"/>
      <c r="CV258" s="8"/>
      <c r="CW258" s="8"/>
      <c r="CX258" s="8"/>
      <c r="CY258" s="8"/>
      <c r="CZ258" s="8"/>
      <c r="DA258" s="8"/>
      <c r="DB258" s="8"/>
      <c r="DC258" s="9"/>
      <c r="DD258" s="9"/>
      <c r="DE258" s="9"/>
      <c r="DF258" s="9"/>
      <c r="DG258" s="9"/>
      <c r="DH258" s="9"/>
      <c r="DI258" s="9"/>
      <c r="DJ258" s="9"/>
      <c r="DK258" s="9"/>
      <c r="DL258" s="9"/>
      <c r="DM258" s="9"/>
      <c r="DN258" s="9"/>
      <c r="DO258" s="9"/>
      <c r="DP258" s="9"/>
      <c r="DQ258" s="9"/>
      <c r="DR258" s="9"/>
      <c r="DS258" s="9"/>
      <c r="DT258" s="9"/>
      <c r="DU258" s="9"/>
      <c r="DV258" s="9"/>
      <c r="DW258" s="9"/>
      <c r="DX258" s="9"/>
      <c r="DY258" s="9"/>
      <c r="DZ258" s="9"/>
      <c r="EA258" s="9"/>
      <c r="EB258" s="9"/>
      <c r="EC258" s="9"/>
      <c r="ED258" s="9"/>
      <c r="EE258" s="9"/>
      <c r="EF258" s="9"/>
      <c r="EG258" s="9"/>
      <c r="EH258" s="9"/>
      <c r="EI258" s="9"/>
      <c r="EJ258" s="9"/>
      <c r="EK258" s="9"/>
      <c r="EL258" s="9"/>
      <c r="EM258" s="9"/>
      <c r="EN258" s="9"/>
      <c r="EO258" s="9"/>
      <c r="EP258" s="9"/>
      <c r="EQ258" s="9"/>
      <c r="ER258" s="9"/>
      <c r="ES258" s="9"/>
      <c r="ET258" s="9"/>
      <c r="EU258" s="9"/>
      <c r="EV258" s="9"/>
      <c r="EW258" s="9"/>
      <c r="EX258" s="9"/>
    </row>
    <row r="259" spans="1:154" ht="20.25" x14ac:dyDescent="0.2">
      <c r="A259" s="88" t="s">
        <v>142</v>
      </c>
      <c r="B259" s="89" t="s">
        <v>124</v>
      </c>
      <c r="C259" s="89"/>
      <c r="D259" s="89"/>
      <c r="E259" s="89"/>
      <c r="F259" s="89"/>
      <c r="G259" s="138" t="s">
        <v>162</v>
      </c>
      <c r="H259" s="139">
        <f>H260</f>
        <v>0</v>
      </c>
      <c r="I259" s="139">
        <f>I260</f>
        <v>0</v>
      </c>
      <c r="J259" s="143">
        <f t="shared" si="48"/>
        <v>0</v>
      </c>
      <c r="K259" s="140" t="e">
        <f>ROUND(I259/H259*100,2)</f>
        <v>#DIV/0!</v>
      </c>
      <c r="L259" s="139">
        <f>L260</f>
        <v>0</v>
      </c>
      <c r="M259" s="139">
        <f>M260</f>
        <v>0</v>
      </c>
      <c r="N259" s="139">
        <f>N260</f>
        <v>0</v>
      </c>
      <c r="O259" s="139">
        <f>O260</f>
        <v>0</v>
      </c>
      <c r="P259" s="141">
        <f t="shared" si="45"/>
        <v>0</v>
      </c>
      <c r="Q259" s="142" t="e">
        <f t="shared" si="60"/>
        <v>#DIV/0!</v>
      </c>
      <c r="R259" s="43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8"/>
      <c r="AT259" s="8"/>
      <c r="AU259" s="8"/>
      <c r="AV259" s="8"/>
      <c r="AW259" s="8"/>
      <c r="AX259" s="8"/>
      <c r="AY259" s="8"/>
      <c r="AZ259" s="8"/>
      <c r="BA259" s="8"/>
      <c r="BB259" s="8"/>
      <c r="BC259" s="8"/>
      <c r="BD259" s="8"/>
      <c r="BE259" s="8"/>
      <c r="BF259" s="8"/>
      <c r="BG259" s="8"/>
      <c r="BH259" s="8"/>
      <c r="BI259" s="8"/>
      <c r="BJ259" s="8"/>
      <c r="BK259" s="8"/>
      <c r="BL259" s="8"/>
      <c r="BM259" s="8"/>
      <c r="BN259" s="8"/>
      <c r="BO259" s="8"/>
      <c r="BP259" s="8"/>
      <c r="BQ259" s="8"/>
      <c r="BR259" s="8"/>
      <c r="BS259" s="8"/>
      <c r="BT259" s="8"/>
      <c r="BU259" s="8"/>
      <c r="BV259" s="8"/>
      <c r="BW259" s="8"/>
      <c r="BX259" s="8"/>
      <c r="BY259" s="8"/>
      <c r="BZ259" s="8"/>
      <c r="CA259" s="8"/>
      <c r="CB259" s="8"/>
      <c r="CC259" s="8"/>
      <c r="CD259" s="8"/>
      <c r="CE259" s="8"/>
      <c r="CF259" s="8"/>
      <c r="CG259" s="8"/>
      <c r="CH259" s="8"/>
      <c r="CI259" s="8"/>
      <c r="CJ259" s="8"/>
      <c r="CK259" s="8"/>
      <c r="CL259" s="8"/>
      <c r="CM259" s="8"/>
      <c r="CN259" s="8"/>
      <c r="CO259" s="8"/>
      <c r="CP259" s="8"/>
      <c r="CQ259" s="8"/>
      <c r="CR259" s="8"/>
      <c r="CS259" s="8"/>
      <c r="CT259" s="8"/>
      <c r="CU259" s="8"/>
      <c r="CV259" s="8"/>
      <c r="CW259" s="8"/>
      <c r="CX259" s="8"/>
      <c r="CY259" s="8"/>
      <c r="CZ259" s="8"/>
      <c r="DA259" s="8"/>
      <c r="DB259" s="8"/>
      <c r="DC259" s="9"/>
      <c r="DD259" s="9"/>
      <c r="DE259" s="9"/>
      <c r="DF259" s="9"/>
      <c r="DG259" s="9"/>
      <c r="DH259" s="9"/>
      <c r="DI259" s="9"/>
      <c r="DJ259" s="9"/>
      <c r="DK259" s="9"/>
      <c r="DL259" s="9"/>
      <c r="DM259" s="9"/>
      <c r="DN259" s="9"/>
      <c r="DO259" s="9"/>
      <c r="DP259" s="9"/>
      <c r="DQ259" s="9"/>
      <c r="DR259" s="9"/>
      <c r="DS259" s="9"/>
      <c r="DT259" s="9"/>
      <c r="DU259" s="9"/>
      <c r="DV259" s="9"/>
      <c r="DW259" s="9"/>
      <c r="DX259" s="9"/>
      <c r="DY259" s="9"/>
      <c r="DZ259" s="9"/>
      <c r="EA259" s="9"/>
      <c r="EB259" s="9"/>
      <c r="EC259" s="9"/>
      <c r="ED259" s="9"/>
      <c r="EE259" s="9"/>
      <c r="EF259" s="9"/>
      <c r="EG259" s="9"/>
      <c r="EH259" s="9"/>
      <c r="EI259" s="9"/>
      <c r="EJ259" s="9"/>
      <c r="EK259" s="9"/>
      <c r="EL259" s="9"/>
      <c r="EM259" s="9"/>
      <c r="EN259" s="9"/>
      <c r="EO259" s="9"/>
      <c r="EP259" s="9"/>
      <c r="EQ259" s="9"/>
      <c r="ER259" s="9"/>
      <c r="ES259" s="9"/>
      <c r="ET259" s="9"/>
      <c r="EU259" s="9"/>
      <c r="EV259" s="9"/>
      <c r="EW259" s="9"/>
      <c r="EX259" s="9"/>
    </row>
    <row r="260" spans="1:154" ht="40.5" x14ac:dyDescent="0.2">
      <c r="A260" s="88"/>
      <c r="B260" s="89"/>
      <c r="C260" s="89" t="s">
        <v>32</v>
      </c>
      <c r="D260" s="89"/>
      <c r="E260" s="89"/>
      <c r="F260" s="89"/>
      <c r="G260" s="138" t="s">
        <v>163</v>
      </c>
      <c r="H260" s="139">
        <f>H237</f>
        <v>0</v>
      </c>
      <c r="I260" s="139">
        <f>I237</f>
        <v>0</v>
      </c>
      <c r="J260" s="143">
        <f t="shared" si="48"/>
        <v>0</v>
      </c>
      <c r="K260" s="140" t="e">
        <f>ROUND(I260/H260*100,2)</f>
        <v>#DIV/0!</v>
      </c>
      <c r="L260" s="139">
        <f>L237</f>
        <v>0</v>
      </c>
      <c r="M260" s="139">
        <f>M237</f>
        <v>0</v>
      </c>
      <c r="N260" s="139">
        <f>N237</f>
        <v>0</v>
      </c>
      <c r="O260" s="139">
        <f>O237</f>
        <v>0</v>
      </c>
      <c r="P260" s="141">
        <f t="shared" ref="P260:P323" si="62">L260-O260</f>
        <v>0</v>
      </c>
      <c r="Q260" s="142" t="e">
        <f t="shared" si="60"/>
        <v>#DIV/0!</v>
      </c>
      <c r="R260" s="43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8"/>
      <c r="AT260" s="8"/>
      <c r="AU260" s="8"/>
      <c r="AV260" s="8"/>
      <c r="AW260" s="8"/>
      <c r="AX260" s="8"/>
      <c r="AY260" s="8"/>
      <c r="AZ260" s="8"/>
      <c r="BA260" s="8"/>
      <c r="BB260" s="8"/>
      <c r="BC260" s="8"/>
      <c r="BD260" s="8"/>
      <c r="BE260" s="8"/>
      <c r="BF260" s="8"/>
      <c r="BG260" s="8"/>
      <c r="BH260" s="8"/>
      <c r="BI260" s="8"/>
      <c r="BJ260" s="8"/>
      <c r="BK260" s="8"/>
      <c r="BL260" s="8"/>
      <c r="BM260" s="8"/>
      <c r="BN260" s="8"/>
      <c r="BO260" s="8"/>
      <c r="BP260" s="8"/>
      <c r="BQ260" s="8"/>
      <c r="BR260" s="8"/>
      <c r="BS260" s="8"/>
      <c r="BT260" s="8"/>
      <c r="BU260" s="8"/>
      <c r="BV260" s="8"/>
      <c r="BW260" s="8"/>
      <c r="BX260" s="8"/>
      <c r="BY260" s="8"/>
      <c r="BZ260" s="8"/>
      <c r="CA260" s="8"/>
      <c r="CB260" s="8"/>
      <c r="CC260" s="8"/>
      <c r="CD260" s="8"/>
      <c r="CE260" s="8"/>
      <c r="CF260" s="8"/>
      <c r="CG260" s="8"/>
      <c r="CH260" s="8"/>
      <c r="CI260" s="8"/>
      <c r="CJ260" s="8"/>
      <c r="CK260" s="8"/>
      <c r="CL260" s="8"/>
      <c r="CM260" s="8"/>
      <c r="CN260" s="8"/>
      <c r="CO260" s="8"/>
      <c r="CP260" s="8"/>
      <c r="CQ260" s="8"/>
      <c r="CR260" s="8"/>
      <c r="CS260" s="8"/>
      <c r="CT260" s="8"/>
      <c r="CU260" s="8"/>
      <c r="CV260" s="8"/>
      <c r="CW260" s="8"/>
      <c r="CX260" s="8"/>
      <c r="CY260" s="8"/>
      <c r="CZ260" s="8"/>
      <c r="DA260" s="8"/>
      <c r="DB260" s="8"/>
      <c r="DC260" s="9"/>
      <c r="DD260" s="9"/>
      <c r="DE260" s="9"/>
      <c r="DF260" s="9"/>
      <c r="DG260" s="9"/>
      <c r="DH260" s="9"/>
      <c r="DI260" s="9"/>
      <c r="DJ260" s="9"/>
      <c r="DK260" s="9"/>
      <c r="DL260" s="9"/>
      <c r="DM260" s="9"/>
      <c r="DN260" s="9"/>
      <c r="DO260" s="9"/>
      <c r="DP260" s="9"/>
      <c r="DQ260" s="9"/>
      <c r="DR260" s="9"/>
      <c r="DS260" s="9"/>
      <c r="DT260" s="9"/>
      <c r="DU260" s="9"/>
      <c r="DV260" s="9"/>
      <c r="DW260" s="9"/>
      <c r="DX260" s="9"/>
      <c r="DY260" s="9"/>
      <c r="DZ260" s="9"/>
      <c r="EA260" s="9"/>
      <c r="EB260" s="9"/>
      <c r="EC260" s="9"/>
      <c r="ED260" s="9"/>
      <c r="EE260" s="9"/>
      <c r="EF260" s="9"/>
      <c r="EG260" s="9"/>
      <c r="EH260" s="9"/>
      <c r="EI260" s="9"/>
      <c r="EJ260" s="9"/>
      <c r="EK260" s="9"/>
      <c r="EL260" s="9"/>
      <c r="EM260" s="9"/>
      <c r="EN260" s="9"/>
      <c r="EO260" s="9"/>
      <c r="EP260" s="9"/>
      <c r="EQ260" s="9"/>
      <c r="ER260" s="9"/>
      <c r="ES260" s="9"/>
      <c r="ET260" s="9"/>
      <c r="EU260" s="9"/>
      <c r="EV260" s="9"/>
      <c r="EW260" s="9"/>
      <c r="EX260" s="9"/>
    </row>
    <row r="261" spans="1:154" ht="20.25" x14ac:dyDescent="0.2">
      <c r="A261" s="88"/>
      <c r="B261" s="89" t="s">
        <v>48</v>
      </c>
      <c r="C261" s="89"/>
      <c r="D261" s="89"/>
      <c r="E261" s="89"/>
      <c r="F261" s="89"/>
      <c r="G261" s="138" t="s">
        <v>164</v>
      </c>
      <c r="H261" s="139">
        <f>H177-H260</f>
        <v>9800</v>
      </c>
      <c r="I261" s="139">
        <f>I177-I260</f>
        <v>7310.93</v>
      </c>
      <c r="J261" s="139">
        <f>H261-I261</f>
        <v>2489.0699999999997</v>
      </c>
      <c r="K261" s="140">
        <f t="shared" ref="K261:K308" si="63">ROUND(I261/H261*100,2)</f>
        <v>74.599999999999994</v>
      </c>
      <c r="L261" s="139">
        <f>L177-L260</f>
        <v>0</v>
      </c>
      <c r="M261" s="139">
        <f>M177-M260</f>
        <v>469.94</v>
      </c>
      <c r="N261" s="139">
        <f>N177-N260</f>
        <v>6840.99</v>
      </c>
      <c r="O261" s="139">
        <f>O177-O260</f>
        <v>7310.93</v>
      </c>
      <c r="P261" s="141">
        <f t="shared" si="62"/>
        <v>-7310.93</v>
      </c>
      <c r="Q261" s="142" t="e">
        <f t="shared" si="60"/>
        <v>#DIV/0!</v>
      </c>
      <c r="R261" s="43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8"/>
      <c r="AT261" s="8"/>
      <c r="AU261" s="8"/>
      <c r="AV261" s="8"/>
      <c r="AW261" s="8"/>
      <c r="AX261" s="8"/>
      <c r="AY261" s="8"/>
      <c r="AZ261" s="8"/>
      <c r="BA261" s="8"/>
      <c r="BB261" s="8"/>
      <c r="BC261" s="8"/>
      <c r="BD261" s="8"/>
      <c r="BE261" s="8"/>
      <c r="BF261" s="8"/>
      <c r="BG261" s="8"/>
      <c r="BH261" s="8"/>
      <c r="BI261" s="8"/>
      <c r="BJ261" s="8"/>
      <c r="BK261" s="8"/>
      <c r="BL261" s="8"/>
      <c r="BM261" s="8"/>
      <c r="BN261" s="8"/>
      <c r="BO261" s="8"/>
      <c r="BP261" s="8"/>
      <c r="BQ261" s="8"/>
      <c r="BR261" s="8"/>
      <c r="BS261" s="8"/>
      <c r="BT261" s="8"/>
      <c r="BU261" s="8"/>
      <c r="BV261" s="8"/>
      <c r="BW261" s="8"/>
      <c r="BX261" s="8"/>
      <c r="BY261" s="8"/>
      <c r="BZ261" s="8"/>
      <c r="CA261" s="8"/>
      <c r="CB261" s="8"/>
      <c r="CC261" s="8"/>
      <c r="CD261" s="8"/>
      <c r="CE261" s="8"/>
      <c r="CF261" s="8"/>
      <c r="CG261" s="8"/>
      <c r="CH261" s="8"/>
      <c r="CI261" s="8"/>
      <c r="CJ261" s="8"/>
      <c r="CK261" s="8"/>
      <c r="CL261" s="8"/>
      <c r="CM261" s="8"/>
      <c r="CN261" s="8"/>
      <c r="CO261" s="8"/>
      <c r="CP261" s="8"/>
      <c r="CQ261" s="8"/>
      <c r="CR261" s="8"/>
      <c r="CS261" s="8"/>
      <c r="CT261" s="8"/>
      <c r="CU261" s="8"/>
      <c r="CV261" s="8"/>
      <c r="CW261" s="8"/>
      <c r="CX261" s="8"/>
      <c r="CY261" s="8"/>
      <c r="CZ261" s="8"/>
      <c r="DA261" s="8"/>
      <c r="DB261" s="8"/>
      <c r="DC261" s="9"/>
      <c r="DD261" s="9"/>
      <c r="DE261" s="9"/>
      <c r="DF261" s="9"/>
      <c r="DG261" s="9"/>
      <c r="DH261" s="9"/>
      <c r="DI261" s="9"/>
      <c r="DJ261" s="9"/>
      <c r="DK261" s="9"/>
      <c r="DL261" s="9"/>
      <c r="DM261" s="9"/>
      <c r="DN261" s="9"/>
      <c r="DO261" s="9"/>
      <c r="DP261" s="9"/>
      <c r="DQ261" s="9"/>
      <c r="DR261" s="9"/>
      <c r="DS261" s="9"/>
      <c r="DT261" s="9"/>
      <c r="DU261" s="9"/>
      <c r="DV261" s="9"/>
      <c r="DW261" s="9"/>
      <c r="DX261" s="9"/>
      <c r="DY261" s="9"/>
      <c r="DZ261" s="9"/>
      <c r="EA261" s="9"/>
      <c r="EB261" s="9"/>
      <c r="EC261" s="9"/>
      <c r="ED261" s="9"/>
      <c r="EE261" s="9"/>
      <c r="EF261" s="9"/>
      <c r="EG261" s="9"/>
      <c r="EH261" s="9"/>
      <c r="EI261" s="9"/>
      <c r="EJ261" s="9"/>
      <c r="EK261" s="9"/>
      <c r="EL261" s="9"/>
      <c r="EM261" s="9"/>
      <c r="EN261" s="9"/>
      <c r="EO261" s="9"/>
      <c r="EP261" s="9"/>
      <c r="EQ261" s="9"/>
      <c r="ER261" s="9"/>
      <c r="ES261" s="9"/>
      <c r="ET261" s="9"/>
      <c r="EU261" s="9"/>
      <c r="EV261" s="9"/>
      <c r="EW261" s="9"/>
      <c r="EX261" s="9"/>
    </row>
    <row r="262" spans="1:154" s="18" customFormat="1" ht="20.25" x14ac:dyDescent="0.25">
      <c r="A262" s="214" t="s">
        <v>165</v>
      </c>
      <c r="B262" s="215"/>
      <c r="C262" s="215"/>
      <c r="D262" s="215"/>
      <c r="E262" s="215"/>
      <c r="F262" s="215"/>
      <c r="G262" s="157" t="s">
        <v>166</v>
      </c>
      <c r="H262" s="158">
        <f>H263+H365+H373+H377</f>
        <v>8074600</v>
      </c>
      <c r="I262" s="158">
        <f>I263+I365+I373+I377</f>
        <v>7864389.75</v>
      </c>
      <c r="J262" s="158">
        <f>J263+J365+J373+J377</f>
        <v>210210.25</v>
      </c>
      <c r="K262" s="159">
        <f t="shared" si="63"/>
        <v>97.4</v>
      </c>
      <c r="L262" s="158">
        <f>L263+L365+L373+L377</f>
        <v>0</v>
      </c>
      <c r="M262" s="160">
        <f>M263+M365+M373+M377</f>
        <v>4673296.1899999995</v>
      </c>
      <c r="N262" s="158">
        <f>N263+N365+N373+N377</f>
        <v>3191093.5599999996</v>
      </c>
      <c r="O262" s="161">
        <f>O263+O365+O373+O377</f>
        <v>7864389.75</v>
      </c>
      <c r="P262" s="161">
        <f t="shared" si="62"/>
        <v>-7864389.75</v>
      </c>
      <c r="Q262" s="162" t="e">
        <f t="shared" si="60"/>
        <v>#DIV/0!</v>
      </c>
      <c r="R262" s="43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  <c r="AC262" s="25"/>
      <c r="AD262" s="25"/>
      <c r="AE262" s="25"/>
      <c r="AF262" s="25"/>
      <c r="AG262" s="25"/>
      <c r="AH262" s="25"/>
      <c r="AI262" s="25"/>
      <c r="AJ262" s="25"/>
      <c r="AK262" s="25"/>
      <c r="AL262" s="25"/>
      <c r="AM262" s="25"/>
      <c r="AN262" s="25"/>
      <c r="AO262" s="25"/>
      <c r="AP262" s="25"/>
      <c r="AQ262" s="25"/>
      <c r="AR262" s="25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  <c r="BY262" s="17"/>
      <c r="BZ262" s="17"/>
      <c r="CA262" s="17"/>
      <c r="CB262" s="17"/>
      <c r="CC262" s="17"/>
      <c r="CD262" s="17"/>
      <c r="CE262" s="17"/>
      <c r="CF262" s="17"/>
      <c r="CG262" s="17"/>
      <c r="CH262" s="17"/>
      <c r="CI262" s="17"/>
      <c r="CJ262" s="17"/>
      <c r="CK262" s="17"/>
      <c r="CL262" s="17"/>
      <c r="CM262" s="17"/>
      <c r="CN262" s="17"/>
      <c r="CO262" s="17"/>
      <c r="CP262" s="17"/>
      <c r="CQ262" s="17"/>
      <c r="CR262" s="17"/>
      <c r="CS262" s="17"/>
      <c r="CT262" s="17"/>
      <c r="CU262" s="17"/>
      <c r="CV262" s="17"/>
      <c r="CW262" s="17"/>
      <c r="CX262" s="17"/>
      <c r="CY262" s="17"/>
      <c r="CZ262" s="17"/>
      <c r="DA262" s="17"/>
      <c r="DB262" s="17"/>
      <c r="DC262" s="17"/>
      <c r="DD262" s="17"/>
      <c r="DE262" s="17"/>
      <c r="DF262" s="17"/>
      <c r="DG262" s="17"/>
      <c r="DH262" s="17"/>
      <c r="DI262" s="17"/>
      <c r="DJ262" s="17"/>
      <c r="DK262" s="17"/>
      <c r="DL262" s="17"/>
      <c r="DM262" s="17"/>
      <c r="DN262" s="17"/>
      <c r="DO262" s="17"/>
      <c r="DP262" s="17"/>
      <c r="DQ262" s="17"/>
      <c r="DR262" s="17"/>
      <c r="DS262" s="17"/>
      <c r="DT262" s="17"/>
      <c r="DU262" s="17"/>
      <c r="DV262" s="17"/>
      <c r="DW262" s="17"/>
      <c r="DX262" s="17"/>
      <c r="DY262" s="17"/>
      <c r="DZ262" s="17"/>
      <c r="EA262" s="17"/>
      <c r="EB262" s="17"/>
      <c r="EC262" s="17"/>
      <c r="ED262" s="17"/>
      <c r="EE262" s="17"/>
      <c r="EF262" s="17"/>
      <c r="EG262" s="17"/>
      <c r="EH262" s="17"/>
      <c r="EI262" s="17"/>
      <c r="EJ262" s="17"/>
      <c r="EK262" s="17"/>
      <c r="EL262" s="17"/>
      <c r="EM262" s="17"/>
      <c r="EN262" s="17"/>
      <c r="EO262" s="17"/>
      <c r="EP262" s="17"/>
      <c r="EQ262" s="17"/>
      <c r="ER262" s="17"/>
      <c r="ES262" s="17"/>
      <c r="ET262" s="17"/>
      <c r="EU262" s="17"/>
      <c r="EV262" s="17"/>
      <c r="EW262" s="17"/>
      <c r="EX262" s="17"/>
    </row>
    <row r="263" spans="1:154" s="18" customFormat="1" ht="20.25" x14ac:dyDescent="0.25">
      <c r="A263" s="88"/>
      <c r="B263" s="89"/>
      <c r="C263" s="89"/>
      <c r="D263" s="89" t="s">
        <v>32</v>
      </c>
      <c r="E263" s="89"/>
      <c r="F263" s="89"/>
      <c r="G263" s="138" t="s">
        <v>62</v>
      </c>
      <c r="H263" s="139">
        <f>H264+H296+H329+H332+H337+H362</f>
        <v>8074600</v>
      </c>
      <c r="I263" s="139">
        <f>I264+I296+I329+I332+I337+I362</f>
        <v>7884341.3700000001</v>
      </c>
      <c r="J263" s="139">
        <f>J264+J296+J329+J332+J337+J362</f>
        <v>190258.63</v>
      </c>
      <c r="K263" s="140">
        <f t="shared" si="63"/>
        <v>97.64</v>
      </c>
      <c r="L263" s="139">
        <f>L264+L296+L329+L332+L337+L362</f>
        <v>0</v>
      </c>
      <c r="M263" s="121">
        <f>M264+M296+M329+M332+M337+M362</f>
        <v>4690887.1899999995</v>
      </c>
      <c r="N263" s="139">
        <f>N264+N296+N329+N332+N337+N362</f>
        <v>3193454.1799999997</v>
      </c>
      <c r="O263" s="141">
        <f>O264+O296+O329+O332+O337+O362</f>
        <v>7884341.3700000001</v>
      </c>
      <c r="P263" s="141">
        <f t="shared" si="62"/>
        <v>-7884341.3700000001</v>
      </c>
      <c r="Q263" s="142" t="e">
        <f t="shared" si="60"/>
        <v>#DIV/0!</v>
      </c>
      <c r="R263" s="43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6"/>
      <c r="AT263" s="16"/>
      <c r="AU263" s="16"/>
      <c r="AV263" s="16"/>
      <c r="AW263" s="16"/>
      <c r="AX263" s="16"/>
      <c r="AY263" s="16"/>
      <c r="AZ263" s="16"/>
      <c r="BA263" s="16"/>
      <c r="BB263" s="16"/>
      <c r="BC263" s="16"/>
      <c r="BD263" s="16"/>
      <c r="BE263" s="16"/>
      <c r="BF263" s="16"/>
      <c r="BG263" s="16"/>
      <c r="BH263" s="16"/>
      <c r="BI263" s="16"/>
      <c r="BJ263" s="16"/>
      <c r="BK263" s="16"/>
      <c r="BL263" s="16"/>
      <c r="BM263" s="16"/>
      <c r="BN263" s="16"/>
      <c r="BO263" s="16"/>
      <c r="BP263" s="16"/>
      <c r="BQ263" s="16"/>
      <c r="BR263" s="16"/>
      <c r="BS263" s="16"/>
      <c r="BT263" s="16"/>
      <c r="BU263" s="16"/>
      <c r="BV263" s="16"/>
      <c r="BW263" s="16"/>
      <c r="BX263" s="16"/>
      <c r="BY263" s="16"/>
      <c r="BZ263" s="16"/>
      <c r="CA263" s="16"/>
      <c r="CB263" s="16"/>
      <c r="CC263" s="16"/>
      <c r="CD263" s="16"/>
      <c r="CE263" s="16"/>
      <c r="CF263" s="16"/>
      <c r="CG263" s="16"/>
      <c r="CH263" s="16"/>
      <c r="CI263" s="16"/>
      <c r="CJ263" s="16"/>
      <c r="CK263" s="16"/>
      <c r="CL263" s="16"/>
      <c r="CM263" s="16"/>
      <c r="CN263" s="16"/>
      <c r="CO263" s="16"/>
      <c r="CP263" s="16"/>
      <c r="CQ263" s="16"/>
      <c r="CR263" s="16"/>
      <c r="CS263" s="16"/>
      <c r="CT263" s="16"/>
      <c r="CU263" s="16"/>
      <c r="CV263" s="16"/>
      <c r="CW263" s="16"/>
      <c r="CX263" s="16"/>
      <c r="CY263" s="16"/>
      <c r="CZ263" s="16"/>
      <c r="DA263" s="16"/>
      <c r="DB263" s="16"/>
      <c r="DC263" s="17"/>
      <c r="DD263" s="17"/>
      <c r="DE263" s="17"/>
      <c r="DF263" s="17"/>
      <c r="DG263" s="17"/>
      <c r="DH263" s="17"/>
      <c r="DI263" s="17"/>
      <c r="DJ263" s="17"/>
      <c r="DK263" s="17"/>
      <c r="DL263" s="17"/>
      <c r="DM263" s="17"/>
      <c r="DN263" s="17"/>
      <c r="DO263" s="17"/>
      <c r="DP263" s="17"/>
      <c r="DQ263" s="17"/>
      <c r="DR263" s="17"/>
      <c r="DS263" s="17"/>
      <c r="DT263" s="17"/>
      <c r="DU263" s="17"/>
      <c r="DV263" s="17"/>
      <c r="DW263" s="17"/>
      <c r="DX263" s="17"/>
      <c r="DY263" s="17"/>
      <c r="DZ263" s="17"/>
      <c r="EA263" s="17"/>
      <c r="EB263" s="17"/>
      <c r="EC263" s="17"/>
      <c r="ED263" s="17"/>
      <c r="EE263" s="17"/>
      <c r="EF263" s="17"/>
      <c r="EG263" s="17"/>
      <c r="EH263" s="17"/>
      <c r="EI263" s="17"/>
      <c r="EJ263" s="17"/>
      <c r="EK263" s="17"/>
      <c r="EL263" s="17"/>
      <c r="EM263" s="17"/>
      <c r="EN263" s="17"/>
      <c r="EO263" s="17"/>
      <c r="EP263" s="17"/>
      <c r="EQ263" s="17"/>
      <c r="ER263" s="17"/>
      <c r="ES263" s="17"/>
      <c r="ET263" s="17"/>
      <c r="EU263" s="17"/>
      <c r="EV263" s="17"/>
      <c r="EW263" s="17"/>
      <c r="EX263" s="17"/>
    </row>
    <row r="264" spans="1:154" s="18" customFormat="1" ht="20.25" x14ac:dyDescent="0.25">
      <c r="A264" s="88"/>
      <c r="B264" s="89"/>
      <c r="C264" s="89"/>
      <c r="D264" s="89" t="s">
        <v>88</v>
      </c>
      <c r="E264" s="89"/>
      <c r="F264" s="89"/>
      <c r="G264" s="138" t="s">
        <v>64</v>
      </c>
      <c r="H264" s="139">
        <f>H265+H282+H289</f>
        <v>1094500</v>
      </c>
      <c r="I264" s="139">
        <f>I265+I282+I289</f>
        <v>1088992</v>
      </c>
      <c r="J264" s="139">
        <f>J265+J282+J289</f>
        <v>5508</v>
      </c>
      <c r="K264" s="140">
        <f t="shared" si="63"/>
        <v>99.5</v>
      </c>
      <c r="L264" s="139">
        <f>L265+L282+L289</f>
        <v>0</v>
      </c>
      <c r="M264" s="121">
        <f>M265+M282+M289</f>
        <v>735272</v>
      </c>
      <c r="N264" s="139">
        <f>N265+N282+N289</f>
        <v>353720</v>
      </c>
      <c r="O264" s="205">
        <f>O265+O282+O289</f>
        <v>1088992</v>
      </c>
      <c r="P264" s="141">
        <f t="shared" si="62"/>
        <v>-1088992</v>
      </c>
      <c r="Q264" s="142" t="e">
        <f t="shared" si="60"/>
        <v>#DIV/0!</v>
      </c>
      <c r="R264" s="43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6"/>
      <c r="AT264" s="16"/>
      <c r="AU264" s="16"/>
      <c r="AV264" s="16"/>
      <c r="AW264" s="16"/>
      <c r="AX264" s="16"/>
      <c r="AY264" s="16"/>
      <c r="AZ264" s="16"/>
      <c r="BA264" s="16"/>
      <c r="BB264" s="16"/>
      <c r="BC264" s="16"/>
      <c r="BD264" s="16"/>
      <c r="BE264" s="16"/>
      <c r="BF264" s="16"/>
      <c r="BG264" s="16"/>
      <c r="BH264" s="16"/>
      <c r="BI264" s="16"/>
      <c r="BJ264" s="16"/>
      <c r="BK264" s="16"/>
      <c r="BL264" s="16"/>
      <c r="BM264" s="16"/>
      <c r="BN264" s="16"/>
      <c r="BO264" s="16"/>
      <c r="BP264" s="16"/>
      <c r="BQ264" s="16"/>
      <c r="BR264" s="16"/>
      <c r="BS264" s="16"/>
      <c r="BT264" s="16"/>
      <c r="BU264" s="16"/>
      <c r="BV264" s="16"/>
      <c r="BW264" s="16"/>
      <c r="BX264" s="16"/>
      <c r="BY264" s="16"/>
      <c r="BZ264" s="16"/>
      <c r="CA264" s="16"/>
      <c r="CB264" s="16"/>
      <c r="CC264" s="16"/>
      <c r="CD264" s="16"/>
      <c r="CE264" s="16"/>
      <c r="CF264" s="16"/>
      <c r="CG264" s="16"/>
      <c r="CH264" s="16"/>
      <c r="CI264" s="16"/>
      <c r="CJ264" s="16"/>
      <c r="CK264" s="16"/>
      <c r="CL264" s="16"/>
      <c r="CM264" s="16"/>
      <c r="CN264" s="16"/>
      <c r="CO264" s="16"/>
      <c r="CP264" s="16"/>
      <c r="CQ264" s="16"/>
      <c r="CR264" s="16"/>
      <c r="CS264" s="16"/>
      <c r="CT264" s="16"/>
      <c r="CU264" s="16"/>
      <c r="CV264" s="16"/>
      <c r="CW264" s="16"/>
      <c r="CX264" s="16"/>
      <c r="CY264" s="16"/>
      <c r="CZ264" s="16"/>
      <c r="DA264" s="16"/>
      <c r="DB264" s="16"/>
      <c r="DC264" s="17"/>
      <c r="DD264" s="17"/>
      <c r="DE264" s="17"/>
      <c r="DF264" s="17"/>
      <c r="DG264" s="17"/>
      <c r="DH264" s="17"/>
      <c r="DI264" s="17"/>
      <c r="DJ264" s="17"/>
      <c r="DK264" s="17"/>
      <c r="DL264" s="17"/>
      <c r="DM264" s="17"/>
      <c r="DN264" s="17"/>
      <c r="DO264" s="17"/>
      <c r="DP264" s="17"/>
      <c r="DQ264" s="17"/>
      <c r="DR264" s="17"/>
      <c r="DS264" s="17"/>
      <c r="DT264" s="17"/>
      <c r="DU264" s="17"/>
      <c r="DV264" s="17"/>
      <c r="DW264" s="17"/>
      <c r="DX264" s="17"/>
      <c r="DY264" s="17"/>
      <c r="DZ264" s="17"/>
      <c r="EA264" s="17"/>
      <c r="EB264" s="17"/>
      <c r="EC264" s="17"/>
      <c r="ED264" s="17"/>
      <c r="EE264" s="17"/>
      <c r="EF264" s="17"/>
      <c r="EG264" s="17"/>
      <c r="EH264" s="17"/>
      <c r="EI264" s="17"/>
      <c r="EJ264" s="17"/>
      <c r="EK264" s="17"/>
      <c r="EL264" s="17"/>
      <c r="EM264" s="17"/>
      <c r="EN264" s="17"/>
      <c r="EO264" s="17"/>
      <c r="EP264" s="17"/>
      <c r="EQ264" s="17"/>
      <c r="ER264" s="17"/>
      <c r="ES264" s="17"/>
      <c r="ET264" s="17"/>
      <c r="EU264" s="17"/>
      <c r="EV264" s="17"/>
      <c r="EW264" s="17"/>
      <c r="EX264" s="17"/>
    </row>
    <row r="265" spans="1:154" s="18" customFormat="1" ht="20.25" x14ac:dyDescent="0.25">
      <c r="A265" s="88"/>
      <c r="B265" s="89"/>
      <c r="C265" s="89"/>
      <c r="D265" s="89"/>
      <c r="E265" s="89" t="s">
        <v>32</v>
      </c>
      <c r="F265" s="89"/>
      <c r="G265" s="101" t="s">
        <v>112</v>
      </c>
      <c r="H265" s="139">
        <f>SUM(H266:H281)</f>
        <v>1071100</v>
      </c>
      <c r="I265" s="139">
        <f>SUM(I266:I281)</f>
        <v>1066278</v>
      </c>
      <c r="J265" s="139">
        <f>SUM(J266:J281)</f>
        <v>4822</v>
      </c>
      <c r="K265" s="140">
        <f t="shared" si="63"/>
        <v>99.55</v>
      </c>
      <c r="L265" s="139">
        <f>SUM(L266:L281)</f>
        <v>0</v>
      </c>
      <c r="M265" s="121">
        <f>SUM(M266:M281)</f>
        <v>719934</v>
      </c>
      <c r="N265" s="139">
        <f>SUM(N266:N281)</f>
        <v>346344</v>
      </c>
      <c r="O265" s="141">
        <f>SUM(O266:O281)</f>
        <v>1066278</v>
      </c>
      <c r="P265" s="141">
        <f t="shared" si="62"/>
        <v>-1066278</v>
      </c>
      <c r="Q265" s="142" t="e">
        <f t="shared" si="60"/>
        <v>#DIV/0!</v>
      </c>
      <c r="R265" s="43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6"/>
      <c r="AT265" s="16"/>
      <c r="AU265" s="16"/>
      <c r="AV265" s="16"/>
      <c r="AW265" s="16"/>
      <c r="AX265" s="16"/>
      <c r="AY265" s="16"/>
      <c r="AZ265" s="16"/>
      <c r="BA265" s="16"/>
      <c r="BB265" s="16"/>
      <c r="BC265" s="16"/>
      <c r="BD265" s="16"/>
      <c r="BE265" s="16"/>
      <c r="BF265" s="16"/>
      <c r="BG265" s="16"/>
      <c r="BH265" s="16"/>
      <c r="BI265" s="16"/>
      <c r="BJ265" s="16"/>
      <c r="BK265" s="16"/>
      <c r="BL265" s="16"/>
      <c r="BM265" s="16"/>
      <c r="BN265" s="16"/>
      <c r="BO265" s="16"/>
      <c r="BP265" s="16"/>
      <c r="BQ265" s="16"/>
      <c r="BR265" s="16"/>
      <c r="BS265" s="16"/>
      <c r="BT265" s="16"/>
      <c r="BU265" s="16"/>
      <c r="BV265" s="16"/>
      <c r="BW265" s="16"/>
      <c r="BX265" s="16"/>
      <c r="BY265" s="16"/>
      <c r="BZ265" s="16"/>
      <c r="CA265" s="16"/>
      <c r="CB265" s="16"/>
      <c r="CC265" s="16"/>
      <c r="CD265" s="16"/>
      <c r="CE265" s="16"/>
      <c r="CF265" s="16"/>
      <c r="CG265" s="16"/>
      <c r="CH265" s="16"/>
      <c r="CI265" s="16"/>
      <c r="CJ265" s="16"/>
      <c r="CK265" s="16"/>
      <c r="CL265" s="16"/>
      <c r="CM265" s="16"/>
      <c r="CN265" s="16"/>
      <c r="CO265" s="16"/>
      <c r="CP265" s="16"/>
      <c r="CQ265" s="16"/>
      <c r="CR265" s="16"/>
      <c r="CS265" s="16"/>
      <c r="CT265" s="16"/>
      <c r="CU265" s="16"/>
      <c r="CV265" s="16"/>
      <c r="CW265" s="16"/>
      <c r="CX265" s="16"/>
      <c r="CY265" s="16"/>
      <c r="CZ265" s="16"/>
      <c r="DA265" s="16"/>
      <c r="DB265" s="16"/>
      <c r="DC265" s="17"/>
      <c r="DD265" s="17"/>
      <c r="DE265" s="17"/>
      <c r="DF265" s="17"/>
      <c r="DG265" s="17"/>
      <c r="DH265" s="17"/>
      <c r="DI265" s="17"/>
      <c r="DJ265" s="17"/>
      <c r="DK265" s="17"/>
      <c r="DL265" s="17"/>
      <c r="DM265" s="17"/>
      <c r="DN265" s="17"/>
      <c r="DO265" s="17"/>
      <c r="DP265" s="17"/>
      <c r="DQ265" s="17"/>
      <c r="DR265" s="17"/>
      <c r="DS265" s="17"/>
      <c r="DT265" s="17"/>
      <c r="DU265" s="17"/>
      <c r="DV265" s="17"/>
      <c r="DW265" s="17"/>
      <c r="DX265" s="17"/>
      <c r="DY265" s="17"/>
      <c r="DZ265" s="17"/>
      <c r="EA265" s="17"/>
      <c r="EB265" s="17"/>
      <c r="EC265" s="17"/>
      <c r="ED265" s="17"/>
      <c r="EE265" s="17"/>
      <c r="EF265" s="17"/>
      <c r="EG265" s="17"/>
      <c r="EH265" s="17"/>
      <c r="EI265" s="17"/>
      <c r="EJ265" s="17"/>
      <c r="EK265" s="17"/>
      <c r="EL265" s="17"/>
      <c r="EM265" s="17"/>
      <c r="EN265" s="17"/>
      <c r="EO265" s="17"/>
      <c r="EP265" s="17"/>
      <c r="EQ265" s="17"/>
      <c r="ER265" s="17"/>
      <c r="ES265" s="17"/>
      <c r="ET265" s="17"/>
      <c r="EU265" s="17"/>
      <c r="EV265" s="17"/>
      <c r="EW265" s="17"/>
      <c r="EX265" s="17"/>
    </row>
    <row r="266" spans="1:154" ht="20.25" x14ac:dyDescent="0.2">
      <c r="A266" s="100"/>
      <c r="B266" s="99"/>
      <c r="C266" s="99"/>
      <c r="D266" s="99"/>
      <c r="E266" s="99"/>
      <c r="F266" s="99" t="s">
        <v>32</v>
      </c>
      <c r="G266" s="103" t="s">
        <v>113</v>
      </c>
      <c r="H266" s="143">
        <v>1015200</v>
      </c>
      <c r="I266" s="143">
        <f>O266</f>
        <v>1011359</v>
      </c>
      <c r="J266" s="143">
        <f t="shared" ref="J266:J295" si="64">H266-I266</f>
        <v>3841</v>
      </c>
      <c r="K266" s="140">
        <f t="shared" si="63"/>
        <v>99.62</v>
      </c>
      <c r="L266" s="143"/>
      <c r="M266" s="144">
        <v>675062</v>
      </c>
      <c r="N266" s="143">
        <v>336297</v>
      </c>
      <c r="O266" s="145">
        <f t="shared" ref="O266:O281" si="65">M266+N266</f>
        <v>1011359</v>
      </c>
      <c r="P266" s="145">
        <f t="shared" si="62"/>
        <v>-1011359</v>
      </c>
      <c r="Q266" s="142" t="e">
        <f t="shared" si="60"/>
        <v>#DIV/0!</v>
      </c>
      <c r="R266" s="43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8"/>
      <c r="AR266" s="8"/>
      <c r="AS266" s="8"/>
      <c r="AT266" s="8"/>
      <c r="AU266" s="8"/>
      <c r="AV266" s="8"/>
      <c r="AW266" s="8"/>
      <c r="AX266" s="8"/>
      <c r="AY266" s="8"/>
      <c r="AZ266" s="8"/>
      <c r="BA266" s="8"/>
      <c r="BB266" s="8"/>
      <c r="BC266" s="8"/>
      <c r="BD266" s="8"/>
      <c r="BE266" s="8"/>
      <c r="BF266" s="8"/>
      <c r="BG266" s="8"/>
      <c r="BH266" s="8"/>
      <c r="BI266" s="8"/>
      <c r="BJ266" s="8"/>
      <c r="BK266" s="8"/>
      <c r="BL266" s="8"/>
      <c r="BM266" s="8"/>
      <c r="BN266" s="8"/>
      <c r="BO266" s="8"/>
      <c r="BP266" s="8"/>
      <c r="BQ266" s="8"/>
      <c r="BR266" s="8"/>
      <c r="BS266" s="8"/>
      <c r="BT266" s="8"/>
      <c r="BU266" s="8"/>
      <c r="BV266" s="8"/>
      <c r="BW266" s="8"/>
      <c r="BX266" s="8"/>
      <c r="BY266" s="8"/>
      <c r="BZ266" s="8"/>
      <c r="CA266" s="8"/>
      <c r="CB266" s="8"/>
      <c r="CC266" s="8"/>
      <c r="CD266" s="8"/>
      <c r="CE266" s="8"/>
      <c r="CF266" s="8"/>
      <c r="CG266" s="8"/>
      <c r="CH266" s="8"/>
      <c r="CI266" s="8"/>
      <c r="CJ266" s="8"/>
      <c r="CK266" s="8"/>
      <c r="CL266" s="8"/>
      <c r="CM266" s="8"/>
      <c r="CN266" s="8"/>
      <c r="CO266" s="8"/>
      <c r="CP266" s="8"/>
      <c r="CQ266" s="8"/>
      <c r="CR266" s="8"/>
      <c r="CS266" s="8"/>
      <c r="CT266" s="8"/>
      <c r="CU266" s="8"/>
      <c r="CV266" s="8"/>
      <c r="CW266" s="8"/>
      <c r="CX266" s="8"/>
      <c r="CY266" s="8"/>
      <c r="CZ266" s="8"/>
      <c r="DA266" s="9"/>
      <c r="DB266" s="9"/>
      <c r="DC266" s="9"/>
      <c r="DD266" s="9"/>
      <c r="DE266" s="9"/>
      <c r="DF266" s="9"/>
      <c r="DG266" s="9"/>
      <c r="DH266" s="9"/>
      <c r="DI266" s="9"/>
      <c r="DJ266" s="9"/>
      <c r="DK266" s="9"/>
      <c r="DL266" s="9"/>
      <c r="DM266" s="9"/>
      <c r="DN266" s="9"/>
      <c r="DO266" s="9"/>
      <c r="DP266" s="9"/>
      <c r="DQ266" s="9"/>
      <c r="DR266" s="9"/>
      <c r="DS266" s="9"/>
      <c r="DT266" s="9"/>
      <c r="DU266" s="9"/>
      <c r="DV266" s="9"/>
      <c r="DW266" s="9"/>
      <c r="DX266" s="9"/>
      <c r="DY266" s="9"/>
      <c r="DZ266" s="9"/>
      <c r="EA266" s="9"/>
      <c r="EB266" s="9"/>
      <c r="EC266" s="9"/>
      <c r="ED266" s="9"/>
      <c r="EE266" s="9"/>
      <c r="EF266" s="9"/>
      <c r="EG266" s="9"/>
      <c r="EH266" s="9"/>
      <c r="EI266" s="9"/>
      <c r="EJ266" s="9"/>
      <c r="EK266" s="9"/>
      <c r="EL266" s="9"/>
      <c r="EM266" s="9"/>
      <c r="EN266" s="9"/>
      <c r="EO266" s="9"/>
      <c r="EP266" s="9"/>
      <c r="EQ266" s="9"/>
      <c r="ER266" s="9"/>
      <c r="ES266" s="9"/>
      <c r="ET266" s="9"/>
      <c r="EU266" s="9"/>
      <c r="EV266" s="9"/>
    </row>
    <row r="267" spans="1:154" ht="20.25" hidden="1" x14ac:dyDescent="0.2">
      <c r="A267" s="100"/>
      <c r="B267" s="99"/>
      <c r="C267" s="99"/>
      <c r="D267" s="99"/>
      <c r="E267" s="99"/>
      <c r="F267" s="99" t="s">
        <v>43</v>
      </c>
      <c r="G267" s="103" t="s">
        <v>279</v>
      </c>
      <c r="H267" s="143"/>
      <c r="I267" s="143"/>
      <c r="J267" s="143">
        <f t="shared" si="64"/>
        <v>0</v>
      </c>
      <c r="K267" s="140" t="e">
        <f t="shared" si="63"/>
        <v>#DIV/0!</v>
      </c>
      <c r="L267" s="143"/>
      <c r="M267" s="144"/>
      <c r="N267" s="143"/>
      <c r="O267" s="145">
        <f t="shared" si="65"/>
        <v>0</v>
      </c>
      <c r="P267" s="145">
        <f t="shared" si="62"/>
        <v>0</v>
      </c>
      <c r="Q267" s="142" t="e">
        <f t="shared" si="60"/>
        <v>#DIV/0!</v>
      </c>
      <c r="R267" s="43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8"/>
      <c r="AR267" s="8"/>
      <c r="AS267" s="8"/>
      <c r="AT267" s="8"/>
      <c r="AU267" s="8"/>
      <c r="AV267" s="8"/>
      <c r="AW267" s="8"/>
      <c r="AX267" s="8"/>
      <c r="AY267" s="8"/>
      <c r="AZ267" s="8"/>
      <c r="BA267" s="8"/>
      <c r="BB267" s="8"/>
      <c r="BC267" s="8"/>
      <c r="BD267" s="8"/>
      <c r="BE267" s="8"/>
      <c r="BF267" s="8"/>
      <c r="BG267" s="8"/>
      <c r="BH267" s="8"/>
      <c r="BI267" s="8"/>
      <c r="BJ267" s="8"/>
      <c r="BK267" s="8"/>
      <c r="BL267" s="8"/>
      <c r="BM267" s="8"/>
      <c r="BN267" s="8"/>
      <c r="BO267" s="8"/>
      <c r="BP267" s="8"/>
      <c r="BQ267" s="8"/>
      <c r="BR267" s="8"/>
      <c r="BS267" s="8"/>
      <c r="BT267" s="8"/>
      <c r="BU267" s="8"/>
      <c r="BV267" s="8"/>
      <c r="BW267" s="8"/>
      <c r="BX267" s="8"/>
      <c r="BY267" s="8"/>
      <c r="BZ267" s="8"/>
      <c r="CA267" s="8"/>
      <c r="CB267" s="8"/>
      <c r="CC267" s="8"/>
      <c r="CD267" s="8"/>
      <c r="CE267" s="8"/>
      <c r="CF267" s="8"/>
      <c r="CG267" s="8"/>
      <c r="CH267" s="8"/>
      <c r="CI267" s="8"/>
      <c r="CJ267" s="8"/>
      <c r="CK267" s="8"/>
      <c r="CL267" s="8"/>
      <c r="CM267" s="8"/>
      <c r="CN267" s="8"/>
      <c r="CO267" s="8"/>
      <c r="CP267" s="8"/>
      <c r="CQ267" s="8"/>
      <c r="CR267" s="8"/>
      <c r="CS267" s="8"/>
      <c r="CT267" s="8"/>
      <c r="CU267" s="8"/>
      <c r="CV267" s="8"/>
      <c r="CW267" s="8"/>
      <c r="CX267" s="8"/>
      <c r="CY267" s="8"/>
      <c r="CZ267" s="8"/>
      <c r="DA267" s="9"/>
      <c r="DB267" s="9"/>
      <c r="DC267" s="9"/>
      <c r="DD267" s="9"/>
      <c r="DE267" s="9"/>
      <c r="DF267" s="9"/>
      <c r="DG267" s="9"/>
      <c r="DH267" s="9"/>
      <c r="DI267" s="9"/>
      <c r="DJ267" s="9"/>
      <c r="DK267" s="9"/>
      <c r="DL267" s="9"/>
      <c r="DM267" s="9"/>
      <c r="DN267" s="9"/>
      <c r="DO267" s="9"/>
      <c r="DP267" s="9"/>
      <c r="DQ267" s="9"/>
      <c r="DR267" s="9"/>
      <c r="DS267" s="9"/>
      <c r="DT267" s="9"/>
      <c r="DU267" s="9"/>
      <c r="DV267" s="9"/>
      <c r="DW267" s="9"/>
      <c r="DX267" s="9"/>
      <c r="DY267" s="9"/>
      <c r="DZ267" s="9"/>
      <c r="EA267" s="9"/>
      <c r="EB267" s="9"/>
      <c r="EC267" s="9"/>
      <c r="ED267" s="9"/>
      <c r="EE267" s="9"/>
      <c r="EF267" s="9"/>
      <c r="EG267" s="9"/>
      <c r="EH267" s="9"/>
      <c r="EI267" s="9"/>
      <c r="EJ267" s="9"/>
      <c r="EK267" s="9"/>
      <c r="EL267" s="9"/>
      <c r="EM267" s="9"/>
      <c r="EN267" s="9"/>
      <c r="EO267" s="9"/>
      <c r="EP267" s="9"/>
      <c r="EQ267" s="9"/>
      <c r="ER267" s="9"/>
      <c r="ES267" s="9"/>
      <c r="ET267" s="9"/>
      <c r="EU267" s="9"/>
      <c r="EV267" s="9"/>
    </row>
    <row r="268" spans="1:154" ht="20.25" hidden="1" x14ac:dyDescent="0.3">
      <c r="A268" s="100"/>
      <c r="B268" s="99"/>
      <c r="C268" s="99"/>
      <c r="D268" s="99"/>
      <c r="E268" s="99"/>
      <c r="F268" s="99" t="s">
        <v>22</v>
      </c>
      <c r="G268" s="171" t="s">
        <v>280</v>
      </c>
      <c r="H268" s="143"/>
      <c r="I268" s="143"/>
      <c r="J268" s="143">
        <f t="shared" si="64"/>
        <v>0</v>
      </c>
      <c r="K268" s="140"/>
      <c r="L268" s="143"/>
      <c r="M268" s="144"/>
      <c r="N268" s="143"/>
      <c r="O268" s="145">
        <f t="shared" si="65"/>
        <v>0</v>
      </c>
      <c r="P268" s="145">
        <f t="shared" si="62"/>
        <v>0</v>
      </c>
      <c r="Q268" s="142"/>
      <c r="R268" s="43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8"/>
      <c r="AR268" s="8"/>
      <c r="AS268" s="8"/>
      <c r="AT268" s="8"/>
      <c r="AU268" s="8"/>
      <c r="AV268" s="8"/>
      <c r="AW268" s="8"/>
      <c r="AX268" s="8"/>
      <c r="AY268" s="8"/>
      <c r="AZ268" s="8"/>
      <c r="BA268" s="8"/>
      <c r="BB268" s="8"/>
      <c r="BC268" s="8"/>
      <c r="BD268" s="8"/>
      <c r="BE268" s="8"/>
      <c r="BF268" s="8"/>
      <c r="BG268" s="8"/>
      <c r="BH268" s="8"/>
      <c r="BI268" s="8"/>
      <c r="BJ268" s="8"/>
      <c r="BK268" s="8"/>
      <c r="BL268" s="8"/>
      <c r="BM268" s="8"/>
      <c r="BN268" s="8"/>
      <c r="BO268" s="8"/>
      <c r="BP268" s="8"/>
      <c r="BQ268" s="8"/>
      <c r="BR268" s="8"/>
      <c r="BS268" s="8"/>
      <c r="BT268" s="8"/>
      <c r="BU268" s="8"/>
      <c r="BV268" s="8"/>
      <c r="BW268" s="8"/>
      <c r="BX268" s="8"/>
      <c r="BY268" s="8"/>
      <c r="BZ268" s="8"/>
      <c r="CA268" s="8"/>
      <c r="CB268" s="8"/>
      <c r="CC268" s="8"/>
      <c r="CD268" s="8"/>
      <c r="CE268" s="8"/>
      <c r="CF268" s="8"/>
      <c r="CG268" s="8"/>
      <c r="CH268" s="8"/>
      <c r="CI268" s="8"/>
      <c r="CJ268" s="8"/>
      <c r="CK268" s="8"/>
      <c r="CL268" s="8"/>
      <c r="CM268" s="8"/>
      <c r="CN268" s="8"/>
      <c r="CO268" s="8"/>
      <c r="CP268" s="8"/>
      <c r="CQ268" s="8"/>
      <c r="CR268" s="8"/>
      <c r="CS268" s="8"/>
      <c r="CT268" s="8"/>
      <c r="CU268" s="8"/>
      <c r="CV268" s="8"/>
      <c r="CW268" s="8"/>
      <c r="CX268" s="8"/>
      <c r="CY268" s="8"/>
      <c r="CZ268" s="8"/>
      <c r="DA268" s="9"/>
      <c r="DB268" s="9"/>
      <c r="DC268" s="9"/>
      <c r="DD268" s="9"/>
      <c r="DE268" s="9"/>
      <c r="DF268" s="9"/>
      <c r="DG268" s="9"/>
      <c r="DH268" s="9"/>
      <c r="DI268" s="9"/>
      <c r="DJ268" s="9"/>
      <c r="DK268" s="9"/>
      <c r="DL268" s="9"/>
      <c r="DM268" s="9"/>
      <c r="DN268" s="9"/>
      <c r="DO268" s="9"/>
      <c r="DP268" s="9"/>
      <c r="DQ268" s="9"/>
      <c r="DR268" s="9"/>
      <c r="DS268" s="9"/>
      <c r="DT268" s="9"/>
      <c r="DU268" s="9"/>
      <c r="DV268" s="9"/>
      <c r="DW268" s="9"/>
      <c r="DX268" s="9"/>
      <c r="DY268" s="9"/>
      <c r="DZ268" s="9"/>
      <c r="EA268" s="9"/>
      <c r="EB268" s="9"/>
      <c r="EC268" s="9"/>
      <c r="ED268" s="9"/>
      <c r="EE268" s="9"/>
      <c r="EF268" s="9"/>
      <c r="EG268" s="9"/>
      <c r="EH268" s="9"/>
      <c r="EI268" s="9"/>
      <c r="EJ268" s="9"/>
      <c r="EK268" s="9"/>
      <c r="EL268" s="9"/>
      <c r="EM268" s="9"/>
      <c r="EN268" s="9"/>
      <c r="EO268" s="9"/>
      <c r="EP268" s="9"/>
      <c r="EQ268" s="9"/>
      <c r="ER268" s="9"/>
      <c r="ES268" s="9"/>
      <c r="ET268" s="9"/>
      <c r="EU268" s="9"/>
      <c r="EV268" s="9"/>
    </row>
    <row r="269" spans="1:154" ht="20.25" x14ac:dyDescent="0.2">
      <c r="A269" s="100"/>
      <c r="B269" s="99"/>
      <c r="C269" s="99"/>
      <c r="D269" s="99"/>
      <c r="E269" s="99"/>
      <c r="F269" s="99" t="s">
        <v>114</v>
      </c>
      <c r="G269" s="103" t="s">
        <v>278</v>
      </c>
      <c r="H269" s="143">
        <v>28200</v>
      </c>
      <c r="I269" s="143">
        <f>O269</f>
        <v>27569</v>
      </c>
      <c r="J269" s="143">
        <f t="shared" si="64"/>
        <v>631</v>
      </c>
      <c r="K269" s="140">
        <f t="shared" si="63"/>
        <v>97.76</v>
      </c>
      <c r="L269" s="143"/>
      <c r="M269" s="144">
        <v>18164</v>
      </c>
      <c r="N269" s="143">
        <v>9405</v>
      </c>
      <c r="O269" s="145">
        <f t="shared" si="65"/>
        <v>27569</v>
      </c>
      <c r="P269" s="145">
        <f t="shared" si="62"/>
        <v>-27569</v>
      </c>
      <c r="Q269" s="142" t="e">
        <f t="shared" si="60"/>
        <v>#DIV/0!</v>
      </c>
      <c r="R269" s="43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8"/>
      <c r="AR269" s="8"/>
      <c r="AS269" s="8"/>
      <c r="AT269" s="8"/>
      <c r="AU269" s="8"/>
      <c r="AV269" s="8"/>
      <c r="AW269" s="8"/>
      <c r="AX269" s="8"/>
      <c r="AY269" s="8"/>
      <c r="AZ269" s="8"/>
      <c r="BA269" s="8"/>
      <c r="BB269" s="8"/>
      <c r="BC269" s="8"/>
      <c r="BD269" s="8"/>
      <c r="BE269" s="8"/>
      <c r="BF269" s="8"/>
      <c r="BG269" s="8"/>
      <c r="BH269" s="8"/>
      <c r="BI269" s="8"/>
      <c r="BJ269" s="8"/>
      <c r="BK269" s="8"/>
      <c r="BL269" s="8"/>
      <c r="BM269" s="8"/>
      <c r="BN269" s="8"/>
      <c r="BO269" s="8"/>
      <c r="BP269" s="8"/>
      <c r="BQ269" s="8"/>
      <c r="BR269" s="8"/>
      <c r="BS269" s="8"/>
      <c r="BT269" s="8"/>
      <c r="BU269" s="8"/>
      <c r="BV269" s="8"/>
      <c r="BW269" s="8"/>
      <c r="BX269" s="8"/>
      <c r="BY269" s="8"/>
      <c r="BZ269" s="8"/>
      <c r="CA269" s="8"/>
      <c r="CB269" s="8"/>
      <c r="CC269" s="8"/>
      <c r="CD269" s="8"/>
      <c r="CE269" s="8"/>
      <c r="CF269" s="8"/>
      <c r="CG269" s="8"/>
      <c r="CH269" s="8"/>
      <c r="CI269" s="8"/>
      <c r="CJ269" s="8"/>
      <c r="CK269" s="8"/>
      <c r="CL269" s="8"/>
      <c r="CM269" s="8"/>
      <c r="CN269" s="8"/>
      <c r="CO269" s="8"/>
      <c r="CP269" s="8"/>
      <c r="CQ269" s="8"/>
      <c r="CR269" s="8"/>
      <c r="CS269" s="8"/>
      <c r="CT269" s="8"/>
      <c r="CU269" s="8"/>
      <c r="CV269" s="8"/>
      <c r="CW269" s="8"/>
      <c r="CX269" s="8"/>
      <c r="CY269" s="8"/>
      <c r="CZ269" s="8"/>
      <c r="DA269" s="9"/>
      <c r="DB269" s="9"/>
      <c r="DC269" s="9"/>
      <c r="DD269" s="9"/>
      <c r="DE269" s="9"/>
      <c r="DF269" s="9"/>
      <c r="DG269" s="9"/>
      <c r="DH269" s="9"/>
      <c r="DI269" s="9"/>
      <c r="DJ269" s="9"/>
      <c r="DK269" s="9"/>
      <c r="DL269" s="9"/>
      <c r="DM269" s="9"/>
      <c r="DN269" s="9"/>
      <c r="DO269" s="9"/>
      <c r="DP269" s="9"/>
      <c r="DQ269" s="9"/>
      <c r="DR269" s="9"/>
      <c r="DS269" s="9"/>
      <c r="DT269" s="9"/>
      <c r="DU269" s="9"/>
      <c r="DV269" s="9"/>
      <c r="DW269" s="9"/>
      <c r="DX269" s="9"/>
      <c r="DY269" s="9"/>
      <c r="DZ269" s="9"/>
      <c r="EA269" s="9"/>
      <c r="EB269" s="9"/>
      <c r="EC269" s="9"/>
      <c r="ED269" s="9"/>
      <c r="EE269" s="9"/>
      <c r="EF269" s="9"/>
      <c r="EG269" s="9"/>
      <c r="EH269" s="9"/>
      <c r="EI269" s="9"/>
      <c r="EJ269" s="9"/>
      <c r="EK269" s="9"/>
      <c r="EL269" s="9"/>
      <c r="EM269" s="9"/>
      <c r="EN269" s="9"/>
      <c r="EO269" s="9"/>
      <c r="EP269" s="9"/>
      <c r="EQ269" s="9"/>
      <c r="ER269" s="9"/>
      <c r="ES269" s="9"/>
      <c r="ET269" s="9"/>
      <c r="EU269" s="9"/>
      <c r="EV269" s="9"/>
    </row>
    <row r="270" spans="1:154" ht="20.25" x14ac:dyDescent="0.3">
      <c r="A270" s="100"/>
      <c r="B270" s="99"/>
      <c r="C270" s="99"/>
      <c r="D270" s="99"/>
      <c r="E270" s="99"/>
      <c r="F270" s="99" t="s">
        <v>33</v>
      </c>
      <c r="G270" s="171" t="s">
        <v>281</v>
      </c>
      <c r="H270" s="143"/>
      <c r="I270" s="143"/>
      <c r="J270" s="143">
        <f t="shared" si="64"/>
        <v>0</v>
      </c>
      <c r="K270" s="140"/>
      <c r="L270" s="143"/>
      <c r="M270" s="144"/>
      <c r="N270" s="143"/>
      <c r="O270" s="145">
        <f t="shared" si="65"/>
        <v>0</v>
      </c>
      <c r="P270" s="145">
        <f t="shared" si="62"/>
        <v>0</v>
      </c>
      <c r="Q270" s="142"/>
      <c r="R270" s="43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8"/>
      <c r="AT270" s="8"/>
      <c r="AU270" s="8"/>
      <c r="AV270" s="8"/>
      <c r="AW270" s="8"/>
      <c r="AX270" s="8"/>
      <c r="AY270" s="8"/>
      <c r="AZ270" s="8"/>
      <c r="BA270" s="8"/>
      <c r="BB270" s="8"/>
      <c r="BC270" s="8"/>
      <c r="BD270" s="8"/>
      <c r="BE270" s="8"/>
      <c r="BF270" s="8"/>
      <c r="BG270" s="8"/>
      <c r="BH270" s="8"/>
      <c r="BI270" s="8"/>
      <c r="BJ270" s="8"/>
      <c r="BK270" s="8"/>
      <c r="BL270" s="8"/>
      <c r="BM270" s="8"/>
      <c r="BN270" s="8"/>
      <c r="BO270" s="8"/>
      <c r="BP270" s="8"/>
      <c r="BQ270" s="8"/>
      <c r="BR270" s="8"/>
      <c r="BS270" s="8"/>
      <c r="BT270" s="8"/>
      <c r="BU270" s="8"/>
      <c r="BV270" s="8"/>
      <c r="BW270" s="8"/>
      <c r="BX270" s="8"/>
      <c r="BY270" s="8"/>
      <c r="BZ270" s="8"/>
      <c r="CA270" s="8"/>
      <c r="CB270" s="8"/>
      <c r="CC270" s="8"/>
      <c r="CD270" s="8"/>
      <c r="CE270" s="8"/>
      <c r="CF270" s="8"/>
      <c r="CG270" s="8"/>
      <c r="CH270" s="8"/>
      <c r="CI270" s="8"/>
      <c r="CJ270" s="8"/>
      <c r="CK270" s="8"/>
      <c r="CL270" s="8"/>
      <c r="CM270" s="8"/>
      <c r="CN270" s="8"/>
      <c r="CO270" s="8"/>
      <c r="CP270" s="8"/>
      <c r="CQ270" s="8"/>
      <c r="CR270" s="8"/>
      <c r="CS270" s="8"/>
      <c r="CT270" s="8"/>
      <c r="CU270" s="8"/>
      <c r="CV270" s="8"/>
      <c r="CW270" s="8"/>
      <c r="CX270" s="8"/>
      <c r="CY270" s="8"/>
      <c r="CZ270" s="8"/>
      <c r="DA270" s="8"/>
      <c r="DB270" s="8"/>
      <c r="DC270" s="9"/>
      <c r="DD270" s="9"/>
      <c r="DE270" s="9"/>
      <c r="DF270" s="9"/>
      <c r="DG270" s="9"/>
      <c r="DH270" s="9"/>
      <c r="DI270" s="9"/>
      <c r="DJ270" s="9"/>
      <c r="DK270" s="9"/>
      <c r="DL270" s="9"/>
      <c r="DM270" s="9"/>
      <c r="DN270" s="9"/>
      <c r="DO270" s="9"/>
      <c r="DP270" s="9"/>
      <c r="DQ270" s="9"/>
      <c r="DR270" s="9"/>
      <c r="DS270" s="9"/>
      <c r="DT270" s="9"/>
      <c r="DU270" s="9"/>
      <c r="DV270" s="9"/>
      <c r="DW270" s="9"/>
      <c r="DX270" s="9"/>
      <c r="DY270" s="9"/>
      <c r="DZ270" s="9"/>
      <c r="EA270" s="9"/>
      <c r="EB270" s="9"/>
      <c r="EC270" s="9"/>
      <c r="ED270" s="9"/>
      <c r="EE270" s="9"/>
      <c r="EF270" s="9"/>
      <c r="EG270" s="9"/>
      <c r="EH270" s="9"/>
      <c r="EI270" s="9"/>
      <c r="EJ270" s="9"/>
      <c r="EK270" s="9"/>
      <c r="EL270" s="9"/>
      <c r="EM270" s="9"/>
      <c r="EN270" s="9"/>
      <c r="EO270" s="9"/>
      <c r="EP270" s="9"/>
      <c r="EQ270" s="9"/>
      <c r="ER270" s="9"/>
      <c r="ES270" s="9"/>
      <c r="ET270" s="9"/>
      <c r="EU270" s="9"/>
      <c r="EV270" s="9"/>
      <c r="EW270" s="9"/>
      <c r="EX270" s="9"/>
    </row>
    <row r="271" spans="1:154" ht="20.25" hidden="1" x14ac:dyDescent="0.3">
      <c r="A271" s="100"/>
      <c r="B271" s="99"/>
      <c r="C271" s="99"/>
      <c r="D271" s="99"/>
      <c r="E271" s="99"/>
      <c r="F271" s="99" t="s">
        <v>124</v>
      </c>
      <c r="G271" s="171" t="s">
        <v>282</v>
      </c>
      <c r="H271" s="143"/>
      <c r="I271" s="143"/>
      <c r="J271" s="143">
        <f t="shared" si="64"/>
        <v>0</v>
      </c>
      <c r="K271" s="140"/>
      <c r="L271" s="143"/>
      <c r="M271" s="144"/>
      <c r="N271" s="143"/>
      <c r="O271" s="145">
        <f t="shared" si="65"/>
        <v>0</v>
      </c>
      <c r="P271" s="145">
        <f t="shared" si="62"/>
        <v>0</v>
      </c>
      <c r="Q271" s="142"/>
      <c r="R271" s="43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8"/>
      <c r="AT271" s="8"/>
      <c r="AU271" s="8"/>
      <c r="AV271" s="8"/>
      <c r="AW271" s="8"/>
      <c r="AX271" s="8"/>
      <c r="AY271" s="8"/>
      <c r="AZ271" s="8"/>
      <c r="BA271" s="8"/>
      <c r="BB271" s="8"/>
      <c r="BC271" s="8"/>
      <c r="BD271" s="8"/>
      <c r="BE271" s="8"/>
      <c r="BF271" s="8"/>
      <c r="BG271" s="8"/>
      <c r="BH271" s="8"/>
      <c r="BI271" s="8"/>
      <c r="BJ271" s="8"/>
      <c r="BK271" s="8"/>
      <c r="BL271" s="8"/>
      <c r="BM271" s="8"/>
      <c r="BN271" s="8"/>
      <c r="BO271" s="8"/>
      <c r="BP271" s="8"/>
      <c r="BQ271" s="8"/>
      <c r="BR271" s="8"/>
      <c r="BS271" s="8"/>
      <c r="BT271" s="8"/>
      <c r="BU271" s="8"/>
      <c r="BV271" s="8"/>
      <c r="BW271" s="8"/>
      <c r="BX271" s="8"/>
      <c r="BY271" s="8"/>
      <c r="BZ271" s="8"/>
      <c r="CA271" s="8"/>
      <c r="CB271" s="8"/>
      <c r="CC271" s="8"/>
      <c r="CD271" s="8"/>
      <c r="CE271" s="8"/>
      <c r="CF271" s="8"/>
      <c r="CG271" s="8"/>
      <c r="CH271" s="8"/>
      <c r="CI271" s="8"/>
      <c r="CJ271" s="8"/>
      <c r="CK271" s="8"/>
      <c r="CL271" s="8"/>
      <c r="CM271" s="8"/>
      <c r="CN271" s="8"/>
      <c r="CO271" s="8"/>
      <c r="CP271" s="8"/>
      <c r="CQ271" s="8"/>
      <c r="CR271" s="8"/>
      <c r="CS271" s="8"/>
      <c r="CT271" s="8"/>
      <c r="CU271" s="8"/>
      <c r="CV271" s="8"/>
      <c r="CW271" s="8"/>
      <c r="CX271" s="8"/>
      <c r="CY271" s="8"/>
      <c r="CZ271" s="8"/>
      <c r="DA271" s="8"/>
      <c r="DB271" s="8"/>
      <c r="DC271" s="9"/>
      <c r="DD271" s="9"/>
      <c r="DE271" s="9"/>
      <c r="DF271" s="9"/>
      <c r="DG271" s="9"/>
      <c r="DH271" s="9"/>
      <c r="DI271" s="9"/>
      <c r="DJ271" s="9"/>
      <c r="DK271" s="9"/>
      <c r="DL271" s="9"/>
      <c r="DM271" s="9"/>
      <c r="DN271" s="9"/>
      <c r="DO271" s="9"/>
      <c r="DP271" s="9"/>
      <c r="DQ271" s="9"/>
      <c r="DR271" s="9"/>
      <c r="DS271" s="9"/>
      <c r="DT271" s="9"/>
      <c r="DU271" s="9"/>
      <c r="DV271" s="9"/>
      <c r="DW271" s="9"/>
      <c r="DX271" s="9"/>
      <c r="DY271" s="9"/>
      <c r="DZ271" s="9"/>
      <c r="EA271" s="9"/>
      <c r="EB271" s="9"/>
      <c r="EC271" s="9"/>
      <c r="ED271" s="9"/>
      <c r="EE271" s="9"/>
      <c r="EF271" s="9"/>
      <c r="EG271" s="9"/>
      <c r="EH271" s="9"/>
      <c r="EI271" s="9"/>
      <c r="EJ271" s="9"/>
      <c r="EK271" s="9"/>
      <c r="EL271" s="9"/>
      <c r="EM271" s="9"/>
      <c r="EN271" s="9"/>
      <c r="EO271" s="9"/>
      <c r="EP271" s="9"/>
      <c r="EQ271" s="9"/>
      <c r="ER271" s="9"/>
      <c r="ES271" s="9"/>
      <c r="ET271" s="9"/>
      <c r="EU271" s="9"/>
      <c r="EV271" s="9"/>
      <c r="EW271" s="9"/>
      <c r="EX271" s="9"/>
    </row>
    <row r="272" spans="1:154" ht="20.25" hidden="1" x14ac:dyDescent="0.3">
      <c r="A272" s="100"/>
      <c r="B272" s="99"/>
      <c r="C272" s="99"/>
      <c r="D272" s="99"/>
      <c r="E272" s="99"/>
      <c r="F272" s="99" t="s">
        <v>115</v>
      </c>
      <c r="G272" s="171" t="s">
        <v>283</v>
      </c>
      <c r="H272" s="143"/>
      <c r="I272" s="143"/>
      <c r="J272" s="143">
        <f t="shared" si="64"/>
        <v>0</v>
      </c>
      <c r="K272" s="140"/>
      <c r="L272" s="143"/>
      <c r="M272" s="144"/>
      <c r="N272" s="143"/>
      <c r="O272" s="145">
        <f t="shared" si="65"/>
        <v>0</v>
      </c>
      <c r="P272" s="145">
        <f t="shared" si="62"/>
        <v>0</v>
      </c>
      <c r="Q272" s="142"/>
      <c r="R272" s="43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8"/>
      <c r="AT272" s="8"/>
      <c r="AU272" s="8"/>
      <c r="AV272" s="8"/>
      <c r="AW272" s="8"/>
      <c r="AX272" s="8"/>
      <c r="AY272" s="8"/>
      <c r="AZ272" s="8"/>
      <c r="BA272" s="8"/>
      <c r="BB272" s="8"/>
      <c r="BC272" s="8"/>
      <c r="BD272" s="8"/>
      <c r="BE272" s="8"/>
      <c r="BF272" s="8"/>
      <c r="BG272" s="8"/>
      <c r="BH272" s="8"/>
      <c r="BI272" s="8"/>
      <c r="BJ272" s="8"/>
      <c r="BK272" s="8"/>
      <c r="BL272" s="8"/>
      <c r="BM272" s="8"/>
      <c r="BN272" s="8"/>
      <c r="BO272" s="8"/>
      <c r="BP272" s="8"/>
      <c r="BQ272" s="8"/>
      <c r="BR272" s="8"/>
      <c r="BS272" s="8"/>
      <c r="BT272" s="8"/>
      <c r="BU272" s="8"/>
      <c r="BV272" s="8"/>
      <c r="BW272" s="8"/>
      <c r="BX272" s="8"/>
      <c r="BY272" s="8"/>
      <c r="BZ272" s="8"/>
      <c r="CA272" s="8"/>
      <c r="CB272" s="8"/>
      <c r="CC272" s="8"/>
      <c r="CD272" s="8"/>
      <c r="CE272" s="8"/>
      <c r="CF272" s="8"/>
      <c r="CG272" s="8"/>
      <c r="CH272" s="8"/>
      <c r="CI272" s="8"/>
      <c r="CJ272" s="8"/>
      <c r="CK272" s="8"/>
      <c r="CL272" s="8"/>
      <c r="CM272" s="8"/>
      <c r="CN272" s="8"/>
      <c r="CO272" s="8"/>
      <c r="CP272" s="8"/>
      <c r="CQ272" s="8"/>
      <c r="CR272" s="8"/>
      <c r="CS272" s="8"/>
      <c r="CT272" s="8"/>
      <c r="CU272" s="8"/>
      <c r="CV272" s="8"/>
      <c r="CW272" s="8"/>
      <c r="CX272" s="8"/>
      <c r="CY272" s="8"/>
      <c r="CZ272" s="8"/>
      <c r="DA272" s="8"/>
      <c r="DB272" s="8"/>
      <c r="DC272" s="9"/>
      <c r="DD272" s="9"/>
      <c r="DE272" s="9"/>
      <c r="DF272" s="9"/>
      <c r="DG272" s="9"/>
      <c r="DH272" s="9"/>
      <c r="DI272" s="9"/>
      <c r="DJ272" s="9"/>
      <c r="DK272" s="9"/>
      <c r="DL272" s="9"/>
      <c r="DM272" s="9"/>
      <c r="DN272" s="9"/>
      <c r="DO272" s="9"/>
      <c r="DP272" s="9"/>
      <c r="DQ272" s="9"/>
      <c r="DR272" s="9"/>
      <c r="DS272" s="9"/>
      <c r="DT272" s="9"/>
      <c r="DU272" s="9"/>
      <c r="DV272" s="9"/>
      <c r="DW272" s="9"/>
      <c r="DX272" s="9"/>
      <c r="DY272" s="9"/>
      <c r="DZ272" s="9"/>
      <c r="EA272" s="9"/>
      <c r="EB272" s="9"/>
      <c r="EC272" s="9"/>
      <c r="ED272" s="9"/>
      <c r="EE272" s="9"/>
      <c r="EF272" s="9"/>
      <c r="EG272" s="9"/>
      <c r="EH272" s="9"/>
      <c r="EI272" s="9"/>
      <c r="EJ272" s="9"/>
      <c r="EK272" s="9"/>
      <c r="EL272" s="9"/>
      <c r="EM272" s="9"/>
      <c r="EN272" s="9"/>
      <c r="EO272" s="9"/>
      <c r="EP272" s="9"/>
      <c r="EQ272" s="9"/>
      <c r="ER272" s="9"/>
      <c r="ES272" s="9"/>
      <c r="ET272" s="9"/>
      <c r="EU272" s="9"/>
      <c r="EV272" s="9"/>
      <c r="EW272" s="9"/>
      <c r="EX272" s="9"/>
    </row>
    <row r="273" spans="1:154" ht="20.25" hidden="1" x14ac:dyDescent="0.3">
      <c r="A273" s="100"/>
      <c r="B273" s="99"/>
      <c r="C273" s="99"/>
      <c r="D273" s="99"/>
      <c r="E273" s="99"/>
      <c r="F273" s="99" t="s">
        <v>38</v>
      </c>
      <c r="G273" s="171" t="s">
        <v>284</v>
      </c>
      <c r="H273" s="143"/>
      <c r="I273" s="143"/>
      <c r="J273" s="143">
        <f t="shared" si="64"/>
        <v>0</v>
      </c>
      <c r="K273" s="140"/>
      <c r="L273" s="143"/>
      <c r="M273" s="144"/>
      <c r="N273" s="143"/>
      <c r="O273" s="145">
        <f t="shared" si="65"/>
        <v>0</v>
      </c>
      <c r="P273" s="145">
        <f t="shared" si="62"/>
        <v>0</v>
      </c>
      <c r="Q273" s="142"/>
      <c r="R273" s="43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8"/>
      <c r="AT273" s="8"/>
      <c r="AU273" s="8"/>
      <c r="AV273" s="8"/>
      <c r="AW273" s="8"/>
      <c r="AX273" s="8"/>
      <c r="AY273" s="8"/>
      <c r="AZ273" s="8"/>
      <c r="BA273" s="8"/>
      <c r="BB273" s="8"/>
      <c r="BC273" s="8"/>
      <c r="BD273" s="8"/>
      <c r="BE273" s="8"/>
      <c r="BF273" s="8"/>
      <c r="BG273" s="8"/>
      <c r="BH273" s="8"/>
      <c r="BI273" s="8"/>
      <c r="BJ273" s="8"/>
      <c r="BK273" s="8"/>
      <c r="BL273" s="8"/>
      <c r="BM273" s="8"/>
      <c r="BN273" s="8"/>
      <c r="BO273" s="8"/>
      <c r="BP273" s="8"/>
      <c r="BQ273" s="8"/>
      <c r="BR273" s="8"/>
      <c r="BS273" s="8"/>
      <c r="BT273" s="8"/>
      <c r="BU273" s="8"/>
      <c r="BV273" s="8"/>
      <c r="BW273" s="8"/>
      <c r="BX273" s="8"/>
      <c r="BY273" s="8"/>
      <c r="BZ273" s="8"/>
      <c r="CA273" s="8"/>
      <c r="CB273" s="8"/>
      <c r="CC273" s="8"/>
      <c r="CD273" s="8"/>
      <c r="CE273" s="8"/>
      <c r="CF273" s="8"/>
      <c r="CG273" s="8"/>
      <c r="CH273" s="8"/>
      <c r="CI273" s="8"/>
      <c r="CJ273" s="8"/>
      <c r="CK273" s="8"/>
      <c r="CL273" s="8"/>
      <c r="CM273" s="8"/>
      <c r="CN273" s="8"/>
      <c r="CO273" s="8"/>
      <c r="CP273" s="8"/>
      <c r="CQ273" s="8"/>
      <c r="CR273" s="8"/>
      <c r="CS273" s="8"/>
      <c r="CT273" s="8"/>
      <c r="CU273" s="8"/>
      <c r="CV273" s="8"/>
      <c r="CW273" s="8"/>
      <c r="CX273" s="8"/>
      <c r="CY273" s="8"/>
      <c r="CZ273" s="8"/>
      <c r="DA273" s="8"/>
      <c r="DB273" s="8"/>
      <c r="DC273" s="9"/>
      <c r="DD273" s="9"/>
      <c r="DE273" s="9"/>
      <c r="DF273" s="9"/>
      <c r="DG273" s="9"/>
      <c r="DH273" s="9"/>
      <c r="DI273" s="9"/>
      <c r="DJ273" s="9"/>
      <c r="DK273" s="9"/>
      <c r="DL273" s="9"/>
      <c r="DM273" s="9"/>
      <c r="DN273" s="9"/>
      <c r="DO273" s="9"/>
      <c r="DP273" s="9"/>
      <c r="DQ273" s="9"/>
      <c r="DR273" s="9"/>
      <c r="DS273" s="9"/>
      <c r="DT273" s="9"/>
      <c r="DU273" s="9"/>
      <c r="DV273" s="9"/>
      <c r="DW273" s="9"/>
      <c r="DX273" s="9"/>
      <c r="DY273" s="9"/>
      <c r="DZ273" s="9"/>
      <c r="EA273" s="9"/>
      <c r="EB273" s="9"/>
      <c r="EC273" s="9"/>
      <c r="ED273" s="9"/>
      <c r="EE273" s="9"/>
      <c r="EF273" s="9"/>
      <c r="EG273" s="9"/>
      <c r="EH273" s="9"/>
      <c r="EI273" s="9"/>
      <c r="EJ273" s="9"/>
      <c r="EK273" s="9"/>
      <c r="EL273" s="9"/>
      <c r="EM273" s="9"/>
      <c r="EN273" s="9"/>
      <c r="EO273" s="9"/>
      <c r="EP273" s="9"/>
      <c r="EQ273" s="9"/>
      <c r="ER273" s="9"/>
      <c r="ES273" s="9"/>
      <c r="ET273" s="9"/>
      <c r="EU273" s="9"/>
      <c r="EV273" s="9"/>
      <c r="EW273" s="9"/>
      <c r="EX273" s="9"/>
    </row>
    <row r="274" spans="1:154" ht="20.25" hidden="1" x14ac:dyDescent="0.3">
      <c r="A274" s="100"/>
      <c r="B274" s="99"/>
      <c r="C274" s="99"/>
      <c r="D274" s="99"/>
      <c r="E274" s="99"/>
      <c r="F274" s="99">
        <v>10</v>
      </c>
      <c r="G274" s="171" t="s">
        <v>285</v>
      </c>
      <c r="H274" s="143"/>
      <c r="I274" s="143"/>
      <c r="J274" s="143">
        <f t="shared" si="64"/>
        <v>0</v>
      </c>
      <c r="K274" s="140"/>
      <c r="L274" s="143"/>
      <c r="M274" s="144"/>
      <c r="N274" s="143"/>
      <c r="O274" s="145">
        <f t="shared" si="65"/>
        <v>0</v>
      </c>
      <c r="P274" s="145">
        <f t="shared" si="62"/>
        <v>0</v>
      </c>
      <c r="Q274" s="142"/>
      <c r="R274" s="43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8"/>
      <c r="AT274" s="8"/>
      <c r="AU274" s="8"/>
      <c r="AV274" s="8"/>
      <c r="AW274" s="8"/>
      <c r="AX274" s="8"/>
      <c r="AY274" s="8"/>
      <c r="AZ274" s="8"/>
      <c r="BA274" s="8"/>
      <c r="BB274" s="8"/>
      <c r="BC274" s="8"/>
      <c r="BD274" s="8"/>
      <c r="BE274" s="8"/>
      <c r="BF274" s="8"/>
      <c r="BG274" s="8"/>
      <c r="BH274" s="8"/>
      <c r="BI274" s="8"/>
      <c r="BJ274" s="8"/>
      <c r="BK274" s="8"/>
      <c r="BL274" s="8"/>
      <c r="BM274" s="8"/>
      <c r="BN274" s="8"/>
      <c r="BO274" s="8"/>
      <c r="BP274" s="8"/>
      <c r="BQ274" s="8"/>
      <c r="BR274" s="8"/>
      <c r="BS274" s="8"/>
      <c r="BT274" s="8"/>
      <c r="BU274" s="8"/>
      <c r="BV274" s="8"/>
      <c r="BW274" s="8"/>
      <c r="BX274" s="8"/>
      <c r="BY274" s="8"/>
      <c r="BZ274" s="8"/>
      <c r="CA274" s="8"/>
      <c r="CB274" s="8"/>
      <c r="CC274" s="8"/>
      <c r="CD274" s="8"/>
      <c r="CE274" s="8"/>
      <c r="CF274" s="8"/>
      <c r="CG274" s="8"/>
      <c r="CH274" s="8"/>
      <c r="CI274" s="8"/>
      <c r="CJ274" s="8"/>
      <c r="CK274" s="8"/>
      <c r="CL274" s="8"/>
      <c r="CM274" s="8"/>
      <c r="CN274" s="8"/>
      <c r="CO274" s="8"/>
      <c r="CP274" s="8"/>
      <c r="CQ274" s="8"/>
      <c r="CR274" s="8"/>
      <c r="CS274" s="8"/>
      <c r="CT274" s="8"/>
      <c r="CU274" s="8"/>
      <c r="CV274" s="8"/>
      <c r="CW274" s="8"/>
      <c r="CX274" s="8"/>
      <c r="CY274" s="8"/>
      <c r="CZ274" s="8"/>
      <c r="DA274" s="8"/>
      <c r="DB274" s="8"/>
      <c r="DC274" s="9"/>
      <c r="DD274" s="9"/>
      <c r="DE274" s="9"/>
      <c r="DF274" s="9"/>
      <c r="DG274" s="9"/>
      <c r="DH274" s="9"/>
      <c r="DI274" s="9"/>
      <c r="DJ274" s="9"/>
      <c r="DK274" s="9"/>
      <c r="DL274" s="9"/>
      <c r="DM274" s="9"/>
      <c r="DN274" s="9"/>
      <c r="DO274" s="9"/>
      <c r="DP274" s="9"/>
      <c r="DQ274" s="9"/>
      <c r="DR274" s="9"/>
      <c r="DS274" s="9"/>
      <c r="DT274" s="9"/>
      <c r="DU274" s="9"/>
      <c r="DV274" s="9"/>
      <c r="DW274" s="9"/>
      <c r="DX274" s="9"/>
      <c r="DY274" s="9"/>
      <c r="DZ274" s="9"/>
      <c r="EA274" s="9"/>
      <c r="EB274" s="9"/>
      <c r="EC274" s="9"/>
      <c r="ED274" s="9"/>
      <c r="EE274" s="9"/>
      <c r="EF274" s="9"/>
      <c r="EG274" s="9"/>
      <c r="EH274" s="9"/>
      <c r="EI274" s="9"/>
      <c r="EJ274" s="9"/>
      <c r="EK274" s="9"/>
      <c r="EL274" s="9"/>
      <c r="EM274" s="9"/>
      <c r="EN274" s="9"/>
      <c r="EO274" s="9"/>
      <c r="EP274" s="9"/>
      <c r="EQ274" s="9"/>
      <c r="ER274" s="9"/>
      <c r="ES274" s="9"/>
      <c r="ET274" s="9"/>
      <c r="EU274" s="9"/>
      <c r="EV274" s="9"/>
      <c r="EW274" s="9"/>
      <c r="EX274" s="9"/>
    </row>
    <row r="275" spans="1:154" ht="20.25" hidden="1" x14ac:dyDescent="0.3">
      <c r="A275" s="100"/>
      <c r="B275" s="99"/>
      <c r="C275" s="99"/>
      <c r="D275" s="99"/>
      <c r="E275" s="99"/>
      <c r="F275" s="99">
        <v>11</v>
      </c>
      <c r="G275" s="171" t="s">
        <v>286</v>
      </c>
      <c r="H275" s="143"/>
      <c r="I275" s="143"/>
      <c r="J275" s="143">
        <f t="shared" si="64"/>
        <v>0</v>
      </c>
      <c r="K275" s="140"/>
      <c r="L275" s="143"/>
      <c r="M275" s="144"/>
      <c r="N275" s="143"/>
      <c r="O275" s="145">
        <f t="shared" si="65"/>
        <v>0</v>
      </c>
      <c r="P275" s="145">
        <f t="shared" si="62"/>
        <v>0</v>
      </c>
      <c r="Q275" s="142"/>
      <c r="R275" s="43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8"/>
      <c r="AT275" s="8"/>
      <c r="AU275" s="8"/>
      <c r="AV275" s="8"/>
      <c r="AW275" s="8"/>
      <c r="AX275" s="8"/>
      <c r="AY275" s="8"/>
      <c r="AZ275" s="8"/>
      <c r="BA275" s="8"/>
      <c r="BB275" s="8"/>
      <c r="BC275" s="8"/>
      <c r="BD275" s="8"/>
      <c r="BE275" s="8"/>
      <c r="BF275" s="8"/>
      <c r="BG275" s="8"/>
      <c r="BH275" s="8"/>
      <c r="BI275" s="8"/>
      <c r="BJ275" s="8"/>
      <c r="BK275" s="8"/>
      <c r="BL275" s="8"/>
      <c r="BM275" s="8"/>
      <c r="BN275" s="8"/>
      <c r="BO275" s="8"/>
      <c r="BP275" s="8"/>
      <c r="BQ275" s="8"/>
      <c r="BR275" s="8"/>
      <c r="BS275" s="8"/>
      <c r="BT275" s="8"/>
      <c r="BU275" s="8"/>
      <c r="BV275" s="8"/>
      <c r="BW275" s="8"/>
      <c r="BX275" s="8"/>
      <c r="BY275" s="8"/>
      <c r="BZ275" s="8"/>
      <c r="CA275" s="8"/>
      <c r="CB275" s="8"/>
      <c r="CC275" s="8"/>
      <c r="CD275" s="8"/>
      <c r="CE275" s="8"/>
      <c r="CF275" s="8"/>
      <c r="CG275" s="8"/>
      <c r="CH275" s="8"/>
      <c r="CI275" s="8"/>
      <c r="CJ275" s="8"/>
      <c r="CK275" s="8"/>
      <c r="CL275" s="8"/>
      <c r="CM275" s="8"/>
      <c r="CN275" s="8"/>
      <c r="CO275" s="8"/>
      <c r="CP275" s="8"/>
      <c r="CQ275" s="8"/>
      <c r="CR275" s="8"/>
      <c r="CS275" s="8"/>
      <c r="CT275" s="8"/>
      <c r="CU275" s="8"/>
      <c r="CV275" s="8"/>
      <c r="CW275" s="8"/>
      <c r="CX275" s="8"/>
      <c r="CY275" s="8"/>
      <c r="CZ275" s="8"/>
      <c r="DA275" s="8"/>
      <c r="DB275" s="8"/>
      <c r="DC275" s="9"/>
      <c r="DD275" s="9"/>
      <c r="DE275" s="9"/>
      <c r="DF275" s="9"/>
      <c r="DG275" s="9"/>
      <c r="DH275" s="9"/>
      <c r="DI275" s="9"/>
      <c r="DJ275" s="9"/>
      <c r="DK275" s="9"/>
      <c r="DL275" s="9"/>
      <c r="DM275" s="9"/>
      <c r="DN275" s="9"/>
      <c r="DO275" s="9"/>
      <c r="DP275" s="9"/>
      <c r="DQ275" s="9"/>
      <c r="DR275" s="9"/>
      <c r="DS275" s="9"/>
      <c r="DT275" s="9"/>
      <c r="DU275" s="9"/>
      <c r="DV275" s="9"/>
      <c r="DW275" s="9"/>
      <c r="DX275" s="9"/>
      <c r="DY275" s="9"/>
      <c r="DZ275" s="9"/>
      <c r="EA275" s="9"/>
      <c r="EB275" s="9"/>
      <c r="EC275" s="9"/>
      <c r="ED275" s="9"/>
      <c r="EE275" s="9"/>
      <c r="EF275" s="9"/>
      <c r="EG275" s="9"/>
      <c r="EH275" s="9"/>
      <c r="EI275" s="9"/>
      <c r="EJ275" s="9"/>
      <c r="EK275" s="9"/>
      <c r="EL275" s="9"/>
      <c r="EM275" s="9"/>
      <c r="EN275" s="9"/>
      <c r="EO275" s="9"/>
      <c r="EP275" s="9"/>
      <c r="EQ275" s="9"/>
      <c r="ER275" s="9"/>
      <c r="ES275" s="9"/>
      <c r="ET275" s="9"/>
      <c r="EU275" s="9"/>
      <c r="EV275" s="9"/>
      <c r="EW275" s="9"/>
      <c r="EX275" s="9"/>
    </row>
    <row r="276" spans="1:154" ht="40.5" x14ac:dyDescent="0.2">
      <c r="A276" s="100"/>
      <c r="B276" s="99"/>
      <c r="C276" s="99"/>
      <c r="D276" s="99"/>
      <c r="E276" s="99"/>
      <c r="F276" s="99">
        <v>12</v>
      </c>
      <c r="G276" s="103" t="s">
        <v>167</v>
      </c>
      <c r="H276" s="143">
        <v>16700</v>
      </c>
      <c r="I276" s="143">
        <f>O276</f>
        <v>16640</v>
      </c>
      <c r="J276" s="143">
        <f t="shared" si="64"/>
        <v>60</v>
      </c>
      <c r="K276" s="140">
        <f t="shared" si="63"/>
        <v>99.64</v>
      </c>
      <c r="L276" s="143"/>
      <c r="M276" s="144">
        <v>16640</v>
      </c>
      <c r="N276" s="143">
        <v>0</v>
      </c>
      <c r="O276" s="145">
        <f t="shared" si="65"/>
        <v>16640</v>
      </c>
      <c r="P276" s="145">
        <f t="shared" si="62"/>
        <v>-16640</v>
      </c>
      <c r="Q276" s="142" t="e">
        <f t="shared" si="60"/>
        <v>#DIV/0!</v>
      </c>
      <c r="R276" s="43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8"/>
      <c r="AT276" s="8"/>
      <c r="AU276" s="8"/>
      <c r="AV276" s="8"/>
      <c r="AW276" s="8"/>
      <c r="AX276" s="8"/>
      <c r="AY276" s="8"/>
      <c r="AZ276" s="8"/>
      <c r="BA276" s="8"/>
      <c r="BB276" s="8"/>
      <c r="BC276" s="8"/>
      <c r="BD276" s="8"/>
      <c r="BE276" s="8"/>
      <c r="BF276" s="8"/>
      <c r="BG276" s="8"/>
      <c r="BH276" s="8"/>
      <c r="BI276" s="8"/>
      <c r="BJ276" s="8"/>
      <c r="BK276" s="8"/>
      <c r="BL276" s="8"/>
      <c r="BM276" s="8"/>
      <c r="BN276" s="8"/>
      <c r="BO276" s="8"/>
      <c r="BP276" s="8"/>
      <c r="BQ276" s="8"/>
      <c r="BR276" s="8"/>
      <c r="BS276" s="8"/>
      <c r="BT276" s="8"/>
      <c r="BU276" s="8"/>
      <c r="BV276" s="8"/>
      <c r="BW276" s="8"/>
      <c r="BX276" s="8"/>
      <c r="BY276" s="8"/>
      <c r="BZ276" s="8"/>
      <c r="CA276" s="8"/>
      <c r="CB276" s="8"/>
      <c r="CC276" s="8"/>
      <c r="CD276" s="8"/>
      <c r="CE276" s="8"/>
      <c r="CF276" s="8"/>
      <c r="CG276" s="8"/>
      <c r="CH276" s="8"/>
      <c r="CI276" s="8"/>
      <c r="CJ276" s="8"/>
      <c r="CK276" s="8"/>
      <c r="CL276" s="8"/>
      <c r="CM276" s="8"/>
      <c r="CN276" s="8"/>
      <c r="CO276" s="8"/>
      <c r="CP276" s="8"/>
      <c r="CQ276" s="8"/>
      <c r="CR276" s="8"/>
      <c r="CS276" s="8"/>
      <c r="CT276" s="8"/>
      <c r="CU276" s="8"/>
      <c r="CV276" s="8"/>
      <c r="CW276" s="8"/>
      <c r="CX276" s="8"/>
      <c r="CY276" s="8"/>
      <c r="CZ276" s="8"/>
      <c r="DA276" s="8"/>
      <c r="DB276" s="8"/>
      <c r="DC276" s="9"/>
      <c r="DD276" s="9"/>
      <c r="DE276" s="9"/>
      <c r="DF276" s="9"/>
      <c r="DG276" s="9"/>
      <c r="DH276" s="9"/>
      <c r="DI276" s="9"/>
      <c r="DJ276" s="9"/>
      <c r="DK276" s="9"/>
      <c r="DL276" s="9"/>
      <c r="DM276" s="9"/>
      <c r="DN276" s="9"/>
      <c r="DO276" s="9"/>
      <c r="DP276" s="9"/>
      <c r="DQ276" s="9"/>
      <c r="DR276" s="9"/>
      <c r="DS276" s="9"/>
      <c r="DT276" s="9"/>
      <c r="DU276" s="9"/>
      <c r="DV276" s="9"/>
      <c r="DW276" s="9"/>
      <c r="DX276" s="9"/>
      <c r="DY276" s="9"/>
      <c r="DZ276" s="9"/>
      <c r="EA276" s="9"/>
      <c r="EB276" s="9"/>
      <c r="EC276" s="9"/>
      <c r="ED276" s="9"/>
      <c r="EE276" s="9"/>
      <c r="EF276" s="9"/>
      <c r="EG276" s="9"/>
      <c r="EH276" s="9"/>
      <c r="EI276" s="9"/>
      <c r="EJ276" s="9"/>
      <c r="EK276" s="9"/>
      <c r="EL276" s="9"/>
      <c r="EM276" s="9"/>
      <c r="EN276" s="9"/>
      <c r="EO276" s="9"/>
      <c r="EP276" s="9"/>
      <c r="EQ276" s="9"/>
      <c r="ER276" s="9"/>
      <c r="ES276" s="9"/>
      <c r="ET276" s="9"/>
      <c r="EU276" s="9"/>
      <c r="EV276" s="9"/>
      <c r="EW276" s="9"/>
      <c r="EX276" s="9"/>
    </row>
    <row r="277" spans="1:154" ht="20.25" x14ac:dyDescent="0.2">
      <c r="A277" s="100"/>
      <c r="B277" s="99"/>
      <c r="C277" s="99"/>
      <c r="D277" s="99"/>
      <c r="E277" s="99"/>
      <c r="F277" s="99">
        <v>13</v>
      </c>
      <c r="G277" s="103" t="s">
        <v>168</v>
      </c>
      <c r="H277" s="143">
        <v>100</v>
      </c>
      <c r="I277" s="143"/>
      <c r="J277" s="143">
        <f t="shared" si="64"/>
        <v>100</v>
      </c>
      <c r="K277" s="140">
        <f t="shared" si="63"/>
        <v>0</v>
      </c>
      <c r="L277" s="143"/>
      <c r="M277" s="144"/>
      <c r="N277" s="143">
        <v>0</v>
      </c>
      <c r="O277" s="145">
        <f t="shared" si="65"/>
        <v>0</v>
      </c>
      <c r="P277" s="145">
        <f t="shared" si="62"/>
        <v>0</v>
      </c>
      <c r="Q277" s="142" t="e">
        <f t="shared" si="60"/>
        <v>#DIV/0!</v>
      </c>
      <c r="R277" s="43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8"/>
      <c r="AT277" s="8"/>
      <c r="AU277" s="8"/>
      <c r="AV277" s="8"/>
      <c r="AW277" s="8"/>
      <c r="AX277" s="8"/>
      <c r="AY277" s="8"/>
      <c r="AZ277" s="8"/>
      <c r="BA277" s="8"/>
      <c r="BB277" s="8"/>
      <c r="BC277" s="8"/>
      <c r="BD277" s="8"/>
      <c r="BE277" s="8"/>
      <c r="BF277" s="8"/>
      <c r="BG277" s="8"/>
      <c r="BH277" s="8"/>
      <c r="BI277" s="8"/>
      <c r="BJ277" s="8"/>
      <c r="BK277" s="8"/>
      <c r="BL277" s="8"/>
      <c r="BM277" s="8"/>
      <c r="BN277" s="8"/>
      <c r="BO277" s="8"/>
      <c r="BP277" s="8"/>
      <c r="BQ277" s="8"/>
      <c r="BR277" s="8"/>
      <c r="BS277" s="8"/>
      <c r="BT277" s="8"/>
      <c r="BU277" s="8"/>
      <c r="BV277" s="8"/>
      <c r="BW277" s="8"/>
      <c r="BX277" s="8"/>
      <c r="BY277" s="8"/>
      <c r="BZ277" s="8"/>
      <c r="CA277" s="8"/>
      <c r="CB277" s="8"/>
      <c r="CC277" s="8"/>
      <c r="CD277" s="8"/>
      <c r="CE277" s="8"/>
      <c r="CF277" s="8"/>
      <c r="CG277" s="8"/>
      <c r="CH277" s="8"/>
      <c r="CI277" s="8"/>
      <c r="CJ277" s="8"/>
      <c r="CK277" s="8"/>
      <c r="CL277" s="8"/>
      <c r="CM277" s="8"/>
      <c r="CN277" s="8"/>
      <c r="CO277" s="8"/>
      <c r="CP277" s="8"/>
      <c r="CQ277" s="8"/>
      <c r="CR277" s="8"/>
      <c r="CS277" s="8"/>
      <c r="CT277" s="8"/>
      <c r="CU277" s="8"/>
      <c r="CV277" s="8"/>
      <c r="CW277" s="8"/>
      <c r="CX277" s="8"/>
      <c r="CY277" s="8"/>
      <c r="CZ277" s="8"/>
      <c r="DA277" s="8"/>
      <c r="DB277" s="8"/>
      <c r="DC277" s="9"/>
      <c r="DD277" s="9"/>
      <c r="DE277" s="9"/>
      <c r="DF277" s="9"/>
      <c r="DG277" s="9"/>
      <c r="DH277" s="9"/>
      <c r="DI277" s="9"/>
      <c r="DJ277" s="9"/>
      <c r="DK277" s="9"/>
      <c r="DL277" s="9"/>
      <c r="DM277" s="9"/>
      <c r="DN277" s="9"/>
      <c r="DO277" s="9"/>
      <c r="DP277" s="9"/>
      <c r="DQ277" s="9"/>
      <c r="DR277" s="9"/>
      <c r="DS277" s="9"/>
      <c r="DT277" s="9"/>
      <c r="DU277" s="9"/>
      <c r="DV277" s="9"/>
      <c r="DW277" s="9"/>
      <c r="DX277" s="9"/>
      <c r="DY277" s="9"/>
      <c r="DZ277" s="9"/>
      <c r="EA277" s="9"/>
      <c r="EB277" s="9"/>
      <c r="EC277" s="9"/>
      <c r="ED277" s="9"/>
      <c r="EE277" s="9"/>
      <c r="EF277" s="9"/>
      <c r="EG277" s="9"/>
      <c r="EH277" s="9"/>
      <c r="EI277" s="9"/>
      <c r="EJ277" s="9"/>
      <c r="EK277" s="9"/>
      <c r="EL277" s="9"/>
      <c r="EM277" s="9"/>
      <c r="EN277" s="9"/>
      <c r="EO277" s="9"/>
      <c r="EP277" s="9"/>
      <c r="EQ277" s="9"/>
      <c r="ER277" s="9"/>
      <c r="ES277" s="9"/>
      <c r="ET277" s="9"/>
      <c r="EU277" s="9"/>
      <c r="EV277" s="9"/>
      <c r="EW277" s="9"/>
      <c r="EX277" s="9"/>
    </row>
    <row r="278" spans="1:154" ht="20.25" x14ac:dyDescent="0.2">
      <c r="A278" s="100"/>
      <c r="B278" s="99"/>
      <c r="C278" s="99"/>
      <c r="D278" s="99"/>
      <c r="E278" s="99"/>
      <c r="F278" s="99">
        <v>14</v>
      </c>
      <c r="G278" s="103" t="s">
        <v>272</v>
      </c>
      <c r="H278" s="143"/>
      <c r="I278" s="143"/>
      <c r="J278" s="143">
        <f t="shared" si="64"/>
        <v>0</v>
      </c>
      <c r="K278" s="140"/>
      <c r="L278" s="143"/>
      <c r="M278" s="144"/>
      <c r="N278" s="143"/>
      <c r="O278" s="145">
        <f t="shared" si="65"/>
        <v>0</v>
      </c>
      <c r="P278" s="145">
        <f t="shared" si="62"/>
        <v>0</v>
      </c>
      <c r="Q278" s="142"/>
      <c r="R278" s="43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8"/>
      <c r="AT278" s="8"/>
      <c r="AU278" s="8"/>
      <c r="AV278" s="8"/>
      <c r="AW278" s="8"/>
      <c r="AX278" s="8"/>
      <c r="AY278" s="8"/>
      <c r="AZ278" s="8"/>
      <c r="BA278" s="8"/>
      <c r="BB278" s="8"/>
      <c r="BC278" s="8"/>
      <c r="BD278" s="8"/>
      <c r="BE278" s="8"/>
      <c r="BF278" s="8"/>
      <c r="BG278" s="8"/>
      <c r="BH278" s="8"/>
      <c r="BI278" s="8"/>
      <c r="BJ278" s="8"/>
      <c r="BK278" s="8"/>
      <c r="BL278" s="8"/>
      <c r="BM278" s="8"/>
      <c r="BN278" s="8"/>
      <c r="BO278" s="8"/>
      <c r="BP278" s="8"/>
      <c r="BQ278" s="8"/>
      <c r="BR278" s="8"/>
      <c r="BS278" s="8"/>
      <c r="BT278" s="8"/>
      <c r="BU278" s="8"/>
      <c r="BV278" s="8"/>
      <c r="BW278" s="8"/>
      <c r="BX278" s="8"/>
      <c r="BY278" s="8"/>
      <c r="BZ278" s="8"/>
      <c r="CA278" s="8"/>
      <c r="CB278" s="8"/>
      <c r="CC278" s="8"/>
      <c r="CD278" s="8"/>
      <c r="CE278" s="8"/>
      <c r="CF278" s="8"/>
      <c r="CG278" s="8"/>
      <c r="CH278" s="8"/>
      <c r="CI278" s="8"/>
      <c r="CJ278" s="8"/>
      <c r="CK278" s="8"/>
      <c r="CL278" s="8"/>
      <c r="CM278" s="8"/>
      <c r="CN278" s="8"/>
      <c r="CO278" s="8"/>
      <c r="CP278" s="8"/>
      <c r="CQ278" s="8"/>
      <c r="CR278" s="8"/>
      <c r="CS278" s="8"/>
      <c r="CT278" s="8"/>
      <c r="CU278" s="8"/>
      <c r="CV278" s="8"/>
      <c r="CW278" s="8"/>
      <c r="CX278" s="8"/>
      <c r="CY278" s="8"/>
      <c r="CZ278" s="8"/>
      <c r="DA278" s="8"/>
      <c r="DB278" s="8"/>
      <c r="DC278" s="9"/>
      <c r="DD278" s="9"/>
      <c r="DE278" s="9"/>
      <c r="DF278" s="9"/>
      <c r="DG278" s="9"/>
      <c r="DH278" s="9"/>
      <c r="DI278" s="9"/>
      <c r="DJ278" s="9"/>
      <c r="DK278" s="9"/>
      <c r="DL278" s="9"/>
      <c r="DM278" s="9"/>
      <c r="DN278" s="9"/>
      <c r="DO278" s="9"/>
      <c r="DP278" s="9"/>
      <c r="DQ278" s="9"/>
      <c r="DR278" s="9"/>
      <c r="DS278" s="9"/>
      <c r="DT278" s="9"/>
      <c r="DU278" s="9"/>
      <c r="DV278" s="9"/>
      <c r="DW278" s="9"/>
      <c r="DX278" s="9"/>
      <c r="DY278" s="9"/>
      <c r="DZ278" s="9"/>
      <c r="EA278" s="9"/>
      <c r="EB278" s="9"/>
      <c r="EC278" s="9"/>
      <c r="ED278" s="9"/>
      <c r="EE278" s="9"/>
      <c r="EF278" s="9"/>
      <c r="EG278" s="9"/>
      <c r="EH278" s="9"/>
      <c r="EI278" s="9"/>
      <c r="EJ278" s="9"/>
      <c r="EK278" s="9"/>
      <c r="EL278" s="9"/>
      <c r="EM278" s="9"/>
      <c r="EN278" s="9"/>
      <c r="EO278" s="9"/>
      <c r="EP278" s="9"/>
      <c r="EQ278" s="9"/>
      <c r="ER278" s="9"/>
      <c r="ES278" s="9"/>
      <c r="ET278" s="9"/>
      <c r="EU278" s="9"/>
      <c r="EV278" s="9"/>
      <c r="EW278" s="9"/>
      <c r="EX278" s="9"/>
    </row>
    <row r="279" spans="1:154" ht="40.5" hidden="1" x14ac:dyDescent="0.2">
      <c r="A279" s="100"/>
      <c r="B279" s="99"/>
      <c r="C279" s="99"/>
      <c r="D279" s="99"/>
      <c r="E279" s="99"/>
      <c r="F279" s="99">
        <v>15</v>
      </c>
      <c r="G279" s="103" t="s">
        <v>411</v>
      </c>
      <c r="H279" s="143"/>
      <c r="I279" s="143"/>
      <c r="J279" s="143">
        <f t="shared" si="64"/>
        <v>0</v>
      </c>
      <c r="K279" s="140"/>
      <c r="L279" s="143"/>
      <c r="M279" s="144"/>
      <c r="N279" s="143"/>
      <c r="O279" s="145">
        <f t="shared" si="65"/>
        <v>0</v>
      </c>
      <c r="P279" s="145">
        <f t="shared" si="62"/>
        <v>0</v>
      </c>
      <c r="Q279" s="142"/>
      <c r="R279" s="43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9"/>
      <c r="DD279" s="9"/>
      <c r="DE279" s="9"/>
      <c r="DF279" s="9"/>
      <c r="DG279" s="9"/>
      <c r="DH279" s="9"/>
      <c r="DI279" s="9"/>
      <c r="DJ279" s="9"/>
      <c r="DK279" s="9"/>
      <c r="DL279" s="9"/>
      <c r="DM279" s="9"/>
      <c r="DN279" s="9"/>
      <c r="DO279" s="9"/>
      <c r="DP279" s="9"/>
      <c r="DQ279" s="9"/>
      <c r="DR279" s="9"/>
      <c r="DS279" s="9"/>
      <c r="DT279" s="9"/>
      <c r="DU279" s="9"/>
      <c r="DV279" s="9"/>
      <c r="DW279" s="9"/>
      <c r="DX279" s="9"/>
      <c r="DY279" s="9"/>
      <c r="DZ279" s="9"/>
      <c r="EA279" s="9"/>
      <c r="EB279" s="9"/>
      <c r="EC279" s="9"/>
      <c r="ED279" s="9"/>
      <c r="EE279" s="9"/>
      <c r="EF279" s="9"/>
      <c r="EG279" s="9"/>
      <c r="EH279" s="9"/>
      <c r="EI279" s="9"/>
      <c r="EJ279" s="9"/>
      <c r="EK279" s="9"/>
      <c r="EL279" s="9"/>
      <c r="EM279" s="9"/>
      <c r="EN279" s="9"/>
      <c r="EO279" s="9"/>
      <c r="EP279" s="9"/>
      <c r="EQ279" s="9"/>
      <c r="ER279" s="9"/>
      <c r="ES279" s="9"/>
      <c r="ET279" s="9"/>
      <c r="EU279" s="9"/>
      <c r="EV279" s="9"/>
      <c r="EW279" s="9"/>
      <c r="EX279" s="9"/>
    </row>
    <row r="280" spans="1:154" ht="20.25" x14ac:dyDescent="0.2">
      <c r="A280" s="100"/>
      <c r="B280" s="99"/>
      <c r="C280" s="99"/>
      <c r="D280" s="99"/>
      <c r="E280" s="99"/>
      <c r="F280" s="99">
        <v>17</v>
      </c>
      <c r="G280" s="103" t="s">
        <v>274</v>
      </c>
      <c r="H280" s="143">
        <v>10900</v>
      </c>
      <c r="I280" s="143">
        <f>O280</f>
        <v>10710</v>
      </c>
      <c r="J280" s="143">
        <f t="shared" si="64"/>
        <v>190</v>
      </c>
      <c r="K280" s="140">
        <f t="shared" si="63"/>
        <v>98.26</v>
      </c>
      <c r="L280" s="143"/>
      <c r="M280" s="144">
        <v>10068</v>
      </c>
      <c r="N280" s="143">
        <v>642</v>
      </c>
      <c r="O280" s="145">
        <f t="shared" si="65"/>
        <v>10710</v>
      </c>
      <c r="P280" s="145">
        <f t="shared" si="62"/>
        <v>-10710</v>
      </c>
      <c r="Q280" s="142" t="e">
        <f t="shared" si="60"/>
        <v>#DIV/0!</v>
      </c>
      <c r="R280" s="43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8"/>
      <c r="AT280" s="8"/>
      <c r="AU280" s="8"/>
      <c r="AV280" s="8"/>
      <c r="AW280" s="8"/>
      <c r="AX280" s="8"/>
      <c r="AY280" s="8"/>
      <c r="AZ280" s="8"/>
      <c r="BA280" s="8"/>
      <c r="BB280" s="8"/>
      <c r="BC280" s="8"/>
      <c r="BD280" s="8"/>
      <c r="BE280" s="8"/>
      <c r="BF280" s="8"/>
      <c r="BG280" s="8"/>
      <c r="BH280" s="8"/>
      <c r="BI280" s="8"/>
      <c r="BJ280" s="8"/>
      <c r="BK280" s="8"/>
      <c r="BL280" s="8"/>
      <c r="BM280" s="8"/>
      <c r="BN280" s="8"/>
      <c r="BO280" s="8"/>
      <c r="BP280" s="8"/>
      <c r="BQ280" s="8"/>
      <c r="BR280" s="8"/>
      <c r="BS280" s="8"/>
      <c r="BT280" s="8"/>
      <c r="BU280" s="8"/>
      <c r="BV280" s="8"/>
      <c r="BW280" s="8"/>
      <c r="BX280" s="8"/>
      <c r="BY280" s="8"/>
      <c r="BZ280" s="8"/>
      <c r="CA280" s="8"/>
      <c r="CB280" s="8"/>
      <c r="CC280" s="8"/>
      <c r="CD280" s="8"/>
      <c r="CE280" s="8"/>
      <c r="CF280" s="8"/>
      <c r="CG280" s="8"/>
      <c r="CH280" s="8"/>
      <c r="CI280" s="8"/>
      <c r="CJ280" s="8"/>
      <c r="CK280" s="8"/>
      <c r="CL280" s="8"/>
      <c r="CM280" s="8"/>
      <c r="CN280" s="8"/>
      <c r="CO280" s="8"/>
      <c r="CP280" s="8"/>
      <c r="CQ280" s="8"/>
      <c r="CR280" s="8"/>
      <c r="CS280" s="8"/>
      <c r="CT280" s="8"/>
      <c r="CU280" s="8"/>
      <c r="CV280" s="8"/>
      <c r="CW280" s="8"/>
      <c r="CX280" s="8"/>
      <c r="CY280" s="8"/>
      <c r="CZ280" s="8"/>
      <c r="DA280" s="8"/>
      <c r="DB280" s="8"/>
      <c r="DC280" s="9"/>
      <c r="DD280" s="9"/>
      <c r="DE280" s="9"/>
      <c r="DF280" s="9"/>
      <c r="DG280" s="9"/>
      <c r="DH280" s="9"/>
      <c r="DI280" s="9"/>
      <c r="DJ280" s="9"/>
      <c r="DK280" s="9"/>
      <c r="DL280" s="9"/>
      <c r="DM280" s="9"/>
      <c r="DN280" s="9"/>
      <c r="DO280" s="9"/>
      <c r="DP280" s="9"/>
      <c r="DQ280" s="9"/>
      <c r="DR280" s="9"/>
      <c r="DS280" s="9"/>
      <c r="DT280" s="9"/>
      <c r="DU280" s="9"/>
      <c r="DV280" s="9"/>
      <c r="DW280" s="9"/>
      <c r="DX280" s="9"/>
      <c r="DY280" s="9"/>
      <c r="DZ280" s="9"/>
      <c r="EA280" s="9"/>
      <c r="EB280" s="9"/>
      <c r="EC280" s="9"/>
      <c r="ED280" s="9"/>
      <c r="EE280" s="9"/>
      <c r="EF280" s="9"/>
      <c r="EG280" s="9"/>
      <c r="EH280" s="9"/>
      <c r="EI280" s="9"/>
      <c r="EJ280" s="9"/>
      <c r="EK280" s="9"/>
      <c r="EL280" s="9"/>
      <c r="EM280" s="9"/>
      <c r="EN280" s="9"/>
      <c r="EO280" s="9"/>
      <c r="EP280" s="9"/>
      <c r="EQ280" s="9"/>
      <c r="ER280" s="9"/>
      <c r="ES280" s="9"/>
      <c r="ET280" s="9"/>
      <c r="EU280" s="9"/>
      <c r="EV280" s="9"/>
      <c r="EW280" s="9"/>
      <c r="EX280" s="9"/>
    </row>
    <row r="281" spans="1:154" ht="20.25" x14ac:dyDescent="0.2">
      <c r="A281" s="100"/>
      <c r="B281" s="99"/>
      <c r="C281" s="99"/>
      <c r="D281" s="99"/>
      <c r="E281" s="99"/>
      <c r="F281" s="99" t="s">
        <v>90</v>
      </c>
      <c r="G281" s="103" t="s">
        <v>273</v>
      </c>
      <c r="H281" s="143">
        <v>0</v>
      </c>
      <c r="I281" s="143"/>
      <c r="J281" s="143">
        <f t="shared" si="64"/>
        <v>0</v>
      </c>
      <c r="K281" s="140" t="e">
        <f t="shared" si="63"/>
        <v>#DIV/0!</v>
      </c>
      <c r="L281" s="143"/>
      <c r="M281" s="144"/>
      <c r="N281" s="143">
        <v>0</v>
      </c>
      <c r="O281" s="145">
        <f t="shared" si="65"/>
        <v>0</v>
      </c>
      <c r="P281" s="145">
        <f t="shared" si="62"/>
        <v>0</v>
      </c>
      <c r="Q281" s="142" t="e">
        <f t="shared" si="60"/>
        <v>#DIV/0!</v>
      </c>
      <c r="R281" s="43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8"/>
      <c r="AT281" s="8"/>
      <c r="AU281" s="8"/>
      <c r="AV281" s="8"/>
      <c r="AW281" s="8"/>
      <c r="AX281" s="8"/>
      <c r="AY281" s="8"/>
      <c r="AZ281" s="8"/>
      <c r="BA281" s="8"/>
      <c r="BB281" s="8"/>
      <c r="BC281" s="8"/>
      <c r="BD281" s="8"/>
      <c r="BE281" s="8"/>
      <c r="BF281" s="8"/>
      <c r="BG281" s="8"/>
      <c r="BH281" s="8"/>
      <c r="BI281" s="8"/>
      <c r="BJ281" s="8"/>
      <c r="BK281" s="8"/>
      <c r="BL281" s="8"/>
      <c r="BM281" s="8"/>
      <c r="BN281" s="8"/>
      <c r="BO281" s="8"/>
      <c r="BP281" s="8"/>
      <c r="BQ281" s="8"/>
      <c r="BR281" s="8"/>
      <c r="BS281" s="8"/>
      <c r="BT281" s="8"/>
      <c r="BU281" s="8"/>
      <c r="BV281" s="8"/>
      <c r="BW281" s="8"/>
      <c r="BX281" s="8"/>
      <c r="BY281" s="8"/>
      <c r="BZ281" s="8"/>
      <c r="CA281" s="8"/>
      <c r="CB281" s="8"/>
      <c r="CC281" s="8"/>
      <c r="CD281" s="8"/>
      <c r="CE281" s="8"/>
      <c r="CF281" s="8"/>
      <c r="CG281" s="8"/>
      <c r="CH281" s="8"/>
      <c r="CI281" s="8"/>
      <c r="CJ281" s="8"/>
      <c r="CK281" s="8"/>
      <c r="CL281" s="8"/>
      <c r="CM281" s="8"/>
      <c r="CN281" s="8"/>
      <c r="CO281" s="8"/>
      <c r="CP281" s="8"/>
      <c r="CQ281" s="8"/>
      <c r="CR281" s="8"/>
      <c r="CS281" s="8"/>
      <c r="CT281" s="8"/>
      <c r="CU281" s="8"/>
      <c r="CV281" s="8"/>
      <c r="CW281" s="8"/>
      <c r="CX281" s="8"/>
      <c r="CY281" s="8"/>
      <c r="CZ281" s="8"/>
      <c r="DA281" s="8"/>
      <c r="DB281" s="8"/>
      <c r="DC281" s="9"/>
      <c r="DD281" s="9"/>
      <c r="DE281" s="9"/>
      <c r="DF281" s="9"/>
      <c r="DG281" s="9"/>
      <c r="DH281" s="9"/>
      <c r="DI281" s="9"/>
      <c r="DJ281" s="9"/>
      <c r="DK281" s="9"/>
      <c r="DL281" s="9"/>
      <c r="DM281" s="9"/>
      <c r="DN281" s="9"/>
      <c r="DO281" s="9"/>
      <c r="DP281" s="9"/>
      <c r="DQ281" s="9"/>
      <c r="DR281" s="9"/>
      <c r="DS281" s="9"/>
      <c r="DT281" s="9"/>
      <c r="DU281" s="9"/>
      <c r="DV281" s="9"/>
      <c r="DW281" s="9"/>
      <c r="DX281" s="9"/>
      <c r="DY281" s="9"/>
      <c r="DZ281" s="9"/>
      <c r="EA281" s="9"/>
      <c r="EB281" s="9"/>
      <c r="EC281" s="9"/>
      <c r="ED281" s="9"/>
      <c r="EE281" s="9"/>
      <c r="EF281" s="9"/>
      <c r="EG281" s="9"/>
      <c r="EH281" s="9"/>
      <c r="EI281" s="9"/>
      <c r="EJ281" s="9"/>
      <c r="EK281" s="9"/>
      <c r="EL281" s="9"/>
      <c r="EM281" s="9"/>
      <c r="EN281" s="9"/>
      <c r="EO281" s="9"/>
      <c r="EP281" s="9"/>
      <c r="EQ281" s="9"/>
      <c r="ER281" s="9"/>
      <c r="ES281" s="9"/>
      <c r="ET281" s="9"/>
      <c r="EU281" s="9"/>
      <c r="EV281" s="9"/>
      <c r="EW281" s="9"/>
      <c r="EX281" s="9"/>
    </row>
    <row r="282" spans="1:154" ht="20.25" x14ac:dyDescent="0.2">
      <c r="A282" s="88"/>
      <c r="B282" s="89"/>
      <c r="C282" s="89"/>
      <c r="D282" s="89"/>
      <c r="E282" s="89" t="s">
        <v>30</v>
      </c>
      <c r="F282" s="89"/>
      <c r="G282" s="101" t="s">
        <v>315</v>
      </c>
      <c r="H282" s="139">
        <f>H286+H288+H287</f>
        <v>0</v>
      </c>
      <c r="I282" s="139">
        <f>I286+I288+I287</f>
        <v>0</v>
      </c>
      <c r="J282" s="143">
        <f t="shared" si="64"/>
        <v>0</v>
      </c>
      <c r="K282" s="140" t="e">
        <f t="shared" si="63"/>
        <v>#DIV/0!</v>
      </c>
      <c r="L282" s="139">
        <f>L286+L288+L287</f>
        <v>0</v>
      </c>
      <c r="M282" s="121">
        <f>M286+M288+M287</f>
        <v>0</v>
      </c>
      <c r="N282" s="139">
        <f>N286+N288+N287</f>
        <v>0</v>
      </c>
      <c r="O282" s="141">
        <f t="shared" ref="O282" si="66">O286+O288+O287</f>
        <v>0</v>
      </c>
      <c r="P282" s="141">
        <f t="shared" si="62"/>
        <v>0</v>
      </c>
      <c r="Q282" s="142"/>
      <c r="R282" s="43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8"/>
      <c r="AT282" s="8"/>
      <c r="AU282" s="8"/>
      <c r="AV282" s="8"/>
      <c r="AW282" s="8"/>
      <c r="AX282" s="8"/>
      <c r="AY282" s="8"/>
      <c r="AZ282" s="8"/>
      <c r="BA282" s="8"/>
      <c r="BB282" s="8"/>
      <c r="BC282" s="8"/>
      <c r="BD282" s="8"/>
      <c r="BE282" s="8"/>
      <c r="BF282" s="8"/>
      <c r="BG282" s="8"/>
      <c r="BH282" s="8"/>
      <c r="BI282" s="8"/>
      <c r="BJ282" s="8"/>
      <c r="BK282" s="8"/>
      <c r="BL282" s="8"/>
      <c r="BM282" s="8"/>
      <c r="BN282" s="8"/>
      <c r="BO282" s="8"/>
      <c r="BP282" s="8"/>
      <c r="BQ282" s="8"/>
      <c r="BR282" s="8"/>
      <c r="BS282" s="8"/>
      <c r="BT282" s="8"/>
      <c r="BU282" s="8"/>
      <c r="BV282" s="8"/>
      <c r="BW282" s="8"/>
      <c r="BX282" s="8"/>
      <c r="BY282" s="8"/>
      <c r="BZ282" s="8"/>
      <c r="CA282" s="8"/>
      <c r="CB282" s="8"/>
      <c r="CC282" s="8"/>
      <c r="CD282" s="8"/>
      <c r="CE282" s="8"/>
      <c r="CF282" s="8"/>
      <c r="CG282" s="8"/>
      <c r="CH282" s="8"/>
      <c r="CI282" s="8"/>
      <c r="CJ282" s="8"/>
      <c r="CK282" s="8"/>
      <c r="CL282" s="8"/>
      <c r="CM282" s="8"/>
      <c r="CN282" s="8"/>
      <c r="CO282" s="8"/>
      <c r="CP282" s="8"/>
      <c r="CQ282" s="8"/>
      <c r="CR282" s="8"/>
      <c r="CS282" s="8"/>
      <c r="CT282" s="8"/>
      <c r="CU282" s="8"/>
      <c r="CV282" s="8"/>
      <c r="CW282" s="8"/>
      <c r="CX282" s="8"/>
      <c r="CY282" s="8"/>
      <c r="CZ282" s="8"/>
      <c r="DA282" s="8"/>
      <c r="DB282" s="8"/>
      <c r="DC282" s="9"/>
      <c r="DD282" s="9"/>
      <c r="DE282" s="9"/>
      <c r="DF282" s="9"/>
      <c r="DG282" s="9"/>
      <c r="DH282" s="9"/>
      <c r="DI282" s="9"/>
      <c r="DJ282" s="9"/>
      <c r="DK282" s="9"/>
      <c r="DL282" s="9"/>
      <c r="DM282" s="9"/>
      <c r="DN282" s="9"/>
      <c r="DO282" s="9"/>
      <c r="DP282" s="9"/>
      <c r="DQ282" s="9"/>
      <c r="DR282" s="9"/>
      <c r="DS282" s="9"/>
      <c r="DT282" s="9"/>
      <c r="DU282" s="9"/>
      <c r="DV282" s="9"/>
      <c r="DW282" s="9"/>
      <c r="DX282" s="9"/>
      <c r="DY282" s="9"/>
      <c r="DZ282" s="9"/>
      <c r="EA282" s="9"/>
      <c r="EB282" s="9"/>
      <c r="EC282" s="9"/>
      <c r="ED282" s="9"/>
      <c r="EE282" s="9"/>
      <c r="EF282" s="9"/>
      <c r="EG282" s="9"/>
      <c r="EH282" s="9"/>
      <c r="EI282" s="9"/>
      <c r="EJ282" s="9"/>
      <c r="EK282" s="9"/>
      <c r="EL282" s="9"/>
      <c r="EM282" s="9"/>
      <c r="EN282" s="9"/>
      <c r="EO282" s="9"/>
      <c r="EP282" s="9"/>
      <c r="EQ282" s="9"/>
      <c r="ER282" s="9"/>
      <c r="ES282" s="9"/>
      <c r="ET282" s="9"/>
      <c r="EU282" s="9"/>
      <c r="EV282" s="9"/>
      <c r="EW282" s="9"/>
      <c r="EX282" s="9"/>
    </row>
    <row r="283" spans="1:154" ht="20.25" hidden="1" x14ac:dyDescent="0.2">
      <c r="A283" s="100"/>
      <c r="B283" s="99"/>
      <c r="C283" s="99"/>
      <c r="D283" s="99"/>
      <c r="E283" s="99"/>
      <c r="F283" s="99" t="s">
        <v>32</v>
      </c>
      <c r="G283" s="103" t="s">
        <v>275</v>
      </c>
      <c r="H283" s="143"/>
      <c r="I283" s="143"/>
      <c r="J283" s="143">
        <f t="shared" si="64"/>
        <v>0</v>
      </c>
      <c r="K283" s="140"/>
      <c r="L283" s="143"/>
      <c r="M283" s="144"/>
      <c r="N283" s="143"/>
      <c r="O283" s="145">
        <f t="shared" ref="O283:O288" si="67">M283+N283</f>
        <v>0</v>
      </c>
      <c r="P283" s="145">
        <f t="shared" si="62"/>
        <v>0</v>
      </c>
      <c r="Q283" s="142"/>
      <c r="R283" s="43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8"/>
      <c r="AT283" s="8"/>
      <c r="AU283" s="8"/>
      <c r="AV283" s="8"/>
      <c r="AW283" s="8"/>
      <c r="AX283" s="8"/>
      <c r="AY283" s="8"/>
      <c r="AZ283" s="8"/>
      <c r="BA283" s="8"/>
      <c r="BB283" s="8"/>
      <c r="BC283" s="8"/>
      <c r="BD283" s="8"/>
      <c r="BE283" s="8"/>
      <c r="BF283" s="8"/>
      <c r="BG283" s="8"/>
      <c r="BH283" s="8"/>
      <c r="BI283" s="8"/>
      <c r="BJ283" s="8"/>
      <c r="BK283" s="8"/>
      <c r="BL283" s="8"/>
      <c r="BM283" s="8"/>
      <c r="BN283" s="8"/>
      <c r="BO283" s="8"/>
      <c r="BP283" s="8"/>
      <c r="BQ283" s="8"/>
      <c r="BR283" s="8"/>
      <c r="BS283" s="8"/>
      <c r="BT283" s="8"/>
      <c r="BU283" s="8"/>
      <c r="BV283" s="8"/>
      <c r="BW283" s="8"/>
      <c r="BX283" s="8"/>
      <c r="BY283" s="8"/>
      <c r="BZ283" s="8"/>
      <c r="CA283" s="8"/>
      <c r="CB283" s="8"/>
      <c r="CC283" s="8"/>
      <c r="CD283" s="8"/>
      <c r="CE283" s="8"/>
      <c r="CF283" s="8"/>
      <c r="CG283" s="8"/>
      <c r="CH283" s="8"/>
      <c r="CI283" s="8"/>
      <c r="CJ283" s="8"/>
      <c r="CK283" s="8"/>
      <c r="CL283" s="8"/>
      <c r="CM283" s="8"/>
      <c r="CN283" s="8"/>
      <c r="CO283" s="8"/>
      <c r="CP283" s="8"/>
      <c r="CQ283" s="8"/>
      <c r="CR283" s="8"/>
      <c r="CS283" s="8"/>
      <c r="CT283" s="8"/>
      <c r="CU283" s="8"/>
      <c r="CV283" s="8"/>
      <c r="CW283" s="8"/>
      <c r="CX283" s="8"/>
      <c r="CY283" s="8"/>
      <c r="CZ283" s="8"/>
      <c r="DA283" s="8"/>
      <c r="DB283" s="8"/>
      <c r="DC283" s="9"/>
      <c r="DD283" s="9"/>
      <c r="DE283" s="9"/>
      <c r="DF283" s="9"/>
      <c r="DG283" s="9"/>
      <c r="DH283" s="9"/>
      <c r="DI283" s="9"/>
      <c r="DJ283" s="9"/>
      <c r="DK283" s="9"/>
      <c r="DL283" s="9"/>
      <c r="DM283" s="9"/>
      <c r="DN283" s="9"/>
      <c r="DO283" s="9"/>
      <c r="DP283" s="9"/>
      <c r="DQ283" s="9"/>
      <c r="DR283" s="9"/>
      <c r="DS283" s="9"/>
      <c r="DT283" s="9"/>
      <c r="DU283" s="9"/>
      <c r="DV283" s="9"/>
      <c r="DW283" s="9"/>
      <c r="DX283" s="9"/>
      <c r="DY283" s="9"/>
      <c r="DZ283" s="9"/>
      <c r="EA283" s="9"/>
      <c r="EB283" s="9"/>
      <c r="EC283" s="9"/>
      <c r="ED283" s="9"/>
      <c r="EE283" s="9"/>
      <c r="EF283" s="9"/>
      <c r="EG283" s="9"/>
      <c r="EH283" s="9"/>
      <c r="EI283" s="9"/>
      <c r="EJ283" s="9"/>
      <c r="EK283" s="9"/>
      <c r="EL283" s="9"/>
      <c r="EM283" s="9"/>
      <c r="EN283" s="9"/>
      <c r="EO283" s="9"/>
      <c r="EP283" s="9"/>
      <c r="EQ283" s="9"/>
      <c r="ER283" s="9"/>
      <c r="ES283" s="9"/>
      <c r="ET283" s="9"/>
      <c r="EU283" s="9"/>
      <c r="EV283" s="9"/>
      <c r="EW283" s="9"/>
      <c r="EX283" s="9"/>
    </row>
    <row r="284" spans="1:154" ht="20.25" hidden="1" x14ac:dyDescent="0.2">
      <c r="A284" s="100"/>
      <c r="B284" s="99"/>
      <c r="C284" s="99"/>
      <c r="D284" s="99"/>
      <c r="E284" s="99"/>
      <c r="F284" s="99" t="s">
        <v>30</v>
      </c>
      <c r="G284" s="103" t="s">
        <v>276</v>
      </c>
      <c r="H284" s="143"/>
      <c r="I284" s="143"/>
      <c r="J284" s="143">
        <f t="shared" si="64"/>
        <v>0</v>
      </c>
      <c r="K284" s="140"/>
      <c r="L284" s="143"/>
      <c r="M284" s="144"/>
      <c r="N284" s="143"/>
      <c r="O284" s="145">
        <f t="shared" si="67"/>
        <v>0</v>
      </c>
      <c r="P284" s="145">
        <f t="shared" si="62"/>
        <v>0</v>
      </c>
      <c r="Q284" s="142"/>
      <c r="R284" s="43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8"/>
      <c r="AT284" s="8"/>
      <c r="AU284" s="8"/>
      <c r="AV284" s="8"/>
      <c r="AW284" s="8"/>
      <c r="AX284" s="8"/>
      <c r="AY284" s="8"/>
      <c r="AZ284" s="8"/>
      <c r="BA284" s="8"/>
      <c r="BB284" s="8"/>
      <c r="BC284" s="8"/>
      <c r="BD284" s="8"/>
      <c r="BE284" s="8"/>
      <c r="BF284" s="8"/>
      <c r="BG284" s="8"/>
      <c r="BH284" s="8"/>
      <c r="BI284" s="8"/>
      <c r="BJ284" s="8"/>
      <c r="BK284" s="8"/>
      <c r="BL284" s="8"/>
      <c r="BM284" s="8"/>
      <c r="BN284" s="8"/>
      <c r="BO284" s="8"/>
      <c r="BP284" s="8"/>
      <c r="BQ284" s="8"/>
      <c r="BR284" s="8"/>
      <c r="BS284" s="8"/>
      <c r="BT284" s="8"/>
      <c r="BU284" s="8"/>
      <c r="BV284" s="8"/>
      <c r="BW284" s="8"/>
      <c r="BX284" s="8"/>
      <c r="BY284" s="8"/>
      <c r="BZ284" s="8"/>
      <c r="CA284" s="8"/>
      <c r="CB284" s="8"/>
      <c r="CC284" s="8"/>
      <c r="CD284" s="8"/>
      <c r="CE284" s="8"/>
      <c r="CF284" s="8"/>
      <c r="CG284" s="8"/>
      <c r="CH284" s="8"/>
      <c r="CI284" s="8"/>
      <c r="CJ284" s="8"/>
      <c r="CK284" s="8"/>
      <c r="CL284" s="8"/>
      <c r="CM284" s="8"/>
      <c r="CN284" s="8"/>
      <c r="CO284" s="8"/>
      <c r="CP284" s="8"/>
      <c r="CQ284" s="8"/>
      <c r="CR284" s="8"/>
      <c r="CS284" s="8"/>
      <c r="CT284" s="8"/>
      <c r="CU284" s="8"/>
      <c r="CV284" s="8"/>
      <c r="CW284" s="8"/>
      <c r="CX284" s="8"/>
      <c r="CY284" s="8"/>
      <c r="CZ284" s="8"/>
      <c r="DA284" s="8"/>
      <c r="DB284" s="8"/>
      <c r="DC284" s="9"/>
      <c r="DD284" s="9"/>
      <c r="DE284" s="9"/>
      <c r="DF284" s="9"/>
      <c r="DG284" s="9"/>
      <c r="DH284" s="9"/>
      <c r="DI284" s="9"/>
      <c r="DJ284" s="9"/>
      <c r="DK284" s="9"/>
      <c r="DL284" s="9"/>
      <c r="DM284" s="9"/>
      <c r="DN284" s="9"/>
      <c r="DO284" s="9"/>
      <c r="DP284" s="9"/>
      <c r="DQ284" s="9"/>
      <c r="DR284" s="9"/>
      <c r="DS284" s="9"/>
      <c r="DT284" s="9"/>
      <c r="DU284" s="9"/>
      <c r="DV284" s="9"/>
      <c r="DW284" s="9"/>
      <c r="DX284" s="9"/>
      <c r="DY284" s="9"/>
      <c r="DZ284" s="9"/>
      <c r="EA284" s="9"/>
      <c r="EB284" s="9"/>
      <c r="EC284" s="9"/>
      <c r="ED284" s="9"/>
      <c r="EE284" s="9"/>
      <c r="EF284" s="9"/>
      <c r="EG284" s="9"/>
      <c r="EH284" s="9"/>
      <c r="EI284" s="9"/>
      <c r="EJ284" s="9"/>
      <c r="EK284" s="9"/>
      <c r="EL284" s="9"/>
      <c r="EM284" s="9"/>
      <c r="EN284" s="9"/>
      <c r="EO284" s="9"/>
      <c r="EP284" s="9"/>
      <c r="EQ284" s="9"/>
      <c r="ER284" s="9"/>
      <c r="ES284" s="9"/>
      <c r="ET284" s="9"/>
      <c r="EU284" s="9"/>
      <c r="EV284" s="9"/>
      <c r="EW284" s="9"/>
      <c r="EX284" s="9"/>
    </row>
    <row r="285" spans="1:154" ht="20.25" hidden="1" x14ac:dyDescent="0.2">
      <c r="A285" s="100"/>
      <c r="B285" s="99"/>
      <c r="C285" s="99"/>
      <c r="D285" s="99"/>
      <c r="E285" s="99"/>
      <c r="F285" s="99" t="s">
        <v>43</v>
      </c>
      <c r="G285" s="103" t="s">
        <v>277</v>
      </c>
      <c r="H285" s="143"/>
      <c r="I285" s="143"/>
      <c r="J285" s="143">
        <f t="shared" si="64"/>
        <v>0</v>
      </c>
      <c r="K285" s="140"/>
      <c r="L285" s="143"/>
      <c r="M285" s="144"/>
      <c r="N285" s="143"/>
      <c r="O285" s="145">
        <f t="shared" si="67"/>
        <v>0</v>
      </c>
      <c r="P285" s="145">
        <f t="shared" si="62"/>
        <v>0</v>
      </c>
      <c r="Q285" s="142"/>
      <c r="R285" s="43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8"/>
      <c r="AT285" s="8"/>
      <c r="AU285" s="8"/>
      <c r="AV285" s="8"/>
      <c r="AW285" s="8"/>
      <c r="AX285" s="8"/>
      <c r="AY285" s="8"/>
      <c r="AZ285" s="8"/>
      <c r="BA285" s="8"/>
      <c r="BB285" s="8"/>
      <c r="BC285" s="8"/>
      <c r="BD285" s="8"/>
      <c r="BE285" s="8"/>
      <c r="BF285" s="8"/>
      <c r="BG285" s="8"/>
      <c r="BH285" s="8"/>
      <c r="BI285" s="8"/>
      <c r="BJ285" s="8"/>
      <c r="BK285" s="8"/>
      <c r="BL285" s="8"/>
      <c r="BM285" s="8"/>
      <c r="BN285" s="8"/>
      <c r="BO285" s="8"/>
      <c r="BP285" s="8"/>
      <c r="BQ285" s="8"/>
      <c r="BR285" s="8"/>
      <c r="BS285" s="8"/>
      <c r="BT285" s="8"/>
      <c r="BU285" s="8"/>
      <c r="BV285" s="8"/>
      <c r="BW285" s="8"/>
      <c r="BX285" s="8"/>
      <c r="BY285" s="8"/>
      <c r="BZ285" s="8"/>
      <c r="CA285" s="8"/>
      <c r="CB285" s="8"/>
      <c r="CC285" s="8"/>
      <c r="CD285" s="8"/>
      <c r="CE285" s="8"/>
      <c r="CF285" s="8"/>
      <c r="CG285" s="8"/>
      <c r="CH285" s="8"/>
      <c r="CI285" s="8"/>
      <c r="CJ285" s="8"/>
      <c r="CK285" s="8"/>
      <c r="CL285" s="8"/>
      <c r="CM285" s="8"/>
      <c r="CN285" s="8"/>
      <c r="CO285" s="8"/>
      <c r="CP285" s="8"/>
      <c r="CQ285" s="8"/>
      <c r="CR285" s="8"/>
      <c r="CS285" s="8"/>
      <c r="CT285" s="8"/>
      <c r="CU285" s="8"/>
      <c r="CV285" s="8"/>
      <c r="CW285" s="8"/>
      <c r="CX285" s="8"/>
      <c r="CY285" s="8"/>
      <c r="CZ285" s="8"/>
      <c r="DA285" s="8"/>
      <c r="DB285" s="8"/>
      <c r="DC285" s="9"/>
      <c r="DD285" s="9"/>
      <c r="DE285" s="9"/>
      <c r="DF285" s="9"/>
      <c r="DG285" s="9"/>
      <c r="DH285" s="9"/>
      <c r="DI285" s="9"/>
      <c r="DJ285" s="9"/>
      <c r="DK285" s="9"/>
      <c r="DL285" s="9"/>
      <c r="DM285" s="9"/>
      <c r="DN285" s="9"/>
      <c r="DO285" s="9"/>
      <c r="DP285" s="9"/>
      <c r="DQ285" s="9"/>
      <c r="DR285" s="9"/>
      <c r="DS285" s="9"/>
      <c r="DT285" s="9"/>
      <c r="DU285" s="9"/>
      <c r="DV285" s="9"/>
      <c r="DW285" s="9"/>
      <c r="DX285" s="9"/>
      <c r="DY285" s="9"/>
      <c r="DZ285" s="9"/>
      <c r="EA285" s="9"/>
      <c r="EB285" s="9"/>
      <c r="EC285" s="9"/>
      <c r="ED285" s="9"/>
      <c r="EE285" s="9"/>
      <c r="EF285" s="9"/>
      <c r="EG285" s="9"/>
      <c r="EH285" s="9"/>
      <c r="EI285" s="9"/>
      <c r="EJ285" s="9"/>
      <c r="EK285" s="9"/>
      <c r="EL285" s="9"/>
      <c r="EM285" s="9"/>
      <c r="EN285" s="9"/>
      <c r="EO285" s="9"/>
      <c r="EP285" s="9"/>
      <c r="EQ285" s="9"/>
      <c r="ER285" s="9"/>
      <c r="ES285" s="9"/>
      <c r="ET285" s="9"/>
      <c r="EU285" s="9"/>
      <c r="EV285" s="9"/>
      <c r="EW285" s="9"/>
      <c r="EX285" s="9"/>
    </row>
    <row r="286" spans="1:154" ht="40.5" x14ac:dyDescent="0.2">
      <c r="A286" s="100"/>
      <c r="B286" s="99"/>
      <c r="C286" s="99"/>
      <c r="D286" s="99"/>
      <c r="E286" s="99"/>
      <c r="F286" s="99" t="s">
        <v>22</v>
      </c>
      <c r="G286" s="103" t="s">
        <v>410</v>
      </c>
      <c r="H286" s="143"/>
      <c r="I286" s="143"/>
      <c r="J286" s="143">
        <f t="shared" si="64"/>
        <v>0</v>
      </c>
      <c r="K286" s="140"/>
      <c r="L286" s="143"/>
      <c r="M286" s="144"/>
      <c r="N286" s="143"/>
      <c r="O286" s="145">
        <f t="shared" si="67"/>
        <v>0</v>
      </c>
      <c r="P286" s="145">
        <f t="shared" si="62"/>
        <v>0</v>
      </c>
      <c r="Q286" s="142"/>
      <c r="R286" s="43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8"/>
      <c r="AT286" s="8"/>
      <c r="AU286" s="8"/>
      <c r="AV286" s="8"/>
      <c r="AW286" s="8"/>
      <c r="AX286" s="8"/>
      <c r="AY286" s="8"/>
      <c r="AZ286" s="8"/>
      <c r="BA286" s="8"/>
      <c r="BB286" s="8"/>
      <c r="BC286" s="8"/>
      <c r="BD286" s="8"/>
      <c r="BE286" s="8"/>
      <c r="BF286" s="8"/>
      <c r="BG286" s="8"/>
      <c r="BH286" s="8"/>
      <c r="BI286" s="8"/>
      <c r="BJ286" s="8"/>
      <c r="BK286" s="8"/>
      <c r="BL286" s="8"/>
      <c r="BM286" s="8"/>
      <c r="BN286" s="8"/>
      <c r="BO286" s="8"/>
      <c r="BP286" s="8"/>
      <c r="BQ286" s="8"/>
      <c r="BR286" s="8"/>
      <c r="BS286" s="8"/>
      <c r="BT286" s="8"/>
      <c r="BU286" s="8"/>
      <c r="BV286" s="8"/>
      <c r="BW286" s="8"/>
      <c r="BX286" s="8"/>
      <c r="BY286" s="8"/>
      <c r="BZ286" s="8"/>
      <c r="CA286" s="8"/>
      <c r="CB286" s="8"/>
      <c r="CC286" s="8"/>
      <c r="CD286" s="8"/>
      <c r="CE286" s="8"/>
      <c r="CF286" s="8"/>
      <c r="CG286" s="8"/>
      <c r="CH286" s="8"/>
      <c r="CI286" s="8"/>
      <c r="CJ286" s="8"/>
      <c r="CK286" s="8"/>
      <c r="CL286" s="8"/>
      <c r="CM286" s="8"/>
      <c r="CN286" s="8"/>
      <c r="CO286" s="8"/>
      <c r="CP286" s="8"/>
      <c r="CQ286" s="8"/>
      <c r="CR286" s="8"/>
      <c r="CS286" s="8"/>
      <c r="CT286" s="8"/>
      <c r="CU286" s="8"/>
      <c r="CV286" s="8"/>
      <c r="CW286" s="8"/>
      <c r="CX286" s="8"/>
      <c r="CY286" s="8"/>
      <c r="CZ286" s="8"/>
      <c r="DA286" s="8"/>
      <c r="DB286" s="8"/>
      <c r="DC286" s="9"/>
      <c r="DD286" s="9"/>
      <c r="DE286" s="9"/>
      <c r="DF286" s="9"/>
      <c r="DG286" s="9"/>
      <c r="DH286" s="9"/>
      <c r="DI286" s="9"/>
      <c r="DJ286" s="9"/>
      <c r="DK286" s="9"/>
      <c r="DL286" s="9"/>
      <c r="DM286" s="9"/>
      <c r="DN286" s="9"/>
      <c r="DO286" s="9"/>
      <c r="DP286" s="9"/>
      <c r="DQ286" s="9"/>
      <c r="DR286" s="9"/>
      <c r="DS286" s="9"/>
      <c r="DT286" s="9"/>
      <c r="DU286" s="9"/>
      <c r="DV286" s="9"/>
      <c r="DW286" s="9"/>
      <c r="DX286" s="9"/>
      <c r="DY286" s="9"/>
      <c r="DZ286" s="9"/>
      <c r="EA286" s="9"/>
      <c r="EB286" s="9"/>
      <c r="EC286" s="9"/>
      <c r="ED286" s="9"/>
      <c r="EE286" s="9"/>
      <c r="EF286" s="9"/>
      <c r="EG286" s="9"/>
      <c r="EH286" s="9"/>
      <c r="EI286" s="9"/>
      <c r="EJ286" s="9"/>
      <c r="EK286" s="9"/>
      <c r="EL286" s="9"/>
      <c r="EM286" s="9"/>
      <c r="EN286" s="9"/>
      <c r="EO286" s="9"/>
      <c r="EP286" s="9"/>
      <c r="EQ286" s="9"/>
      <c r="ER286" s="9"/>
      <c r="ES286" s="9"/>
      <c r="ET286" s="9"/>
      <c r="EU286" s="9"/>
      <c r="EV286" s="9"/>
      <c r="EW286" s="9"/>
      <c r="EX286" s="9"/>
    </row>
    <row r="287" spans="1:154" ht="20.25" x14ac:dyDescent="0.2">
      <c r="A287" s="100"/>
      <c r="B287" s="99"/>
      <c r="C287" s="99"/>
      <c r="D287" s="99"/>
      <c r="E287" s="99"/>
      <c r="F287" s="99" t="s">
        <v>33</v>
      </c>
      <c r="G287" s="103" t="s">
        <v>117</v>
      </c>
      <c r="H287" s="143">
        <v>0</v>
      </c>
      <c r="I287" s="143">
        <f>O287</f>
        <v>0</v>
      </c>
      <c r="J287" s="143">
        <f t="shared" si="64"/>
        <v>0</v>
      </c>
      <c r="K287" s="140" t="e">
        <f t="shared" si="63"/>
        <v>#DIV/0!</v>
      </c>
      <c r="L287" s="143"/>
      <c r="M287" s="144"/>
      <c r="N287" s="143">
        <v>0</v>
      </c>
      <c r="O287" s="145">
        <f t="shared" si="67"/>
        <v>0</v>
      </c>
      <c r="P287" s="145">
        <f t="shared" si="62"/>
        <v>0</v>
      </c>
      <c r="Q287" s="142"/>
      <c r="R287" s="43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8"/>
      <c r="AT287" s="8"/>
      <c r="AU287" s="8"/>
      <c r="AV287" s="8"/>
      <c r="AW287" s="8"/>
      <c r="AX287" s="8"/>
      <c r="AY287" s="8"/>
      <c r="AZ287" s="8"/>
      <c r="BA287" s="8"/>
      <c r="BB287" s="8"/>
      <c r="BC287" s="8"/>
      <c r="BD287" s="8"/>
      <c r="BE287" s="8"/>
      <c r="BF287" s="8"/>
      <c r="BG287" s="8"/>
      <c r="BH287" s="8"/>
      <c r="BI287" s="8"/>
      <c r="BJ287" s="8"/>
      <c r="BK287" s="8"/>
      <c r="BL287" s="8"/>
      <c r="BM287" s="8"/>
      <c r="BN287" s="8"/>
      <c r="BO287" s="8"/>
      <c r="BP287" s="8"/>
      <c r="BQ287" s="8"/>
      <c r="BR287" s="8"/>
      <c r="BS287" s="8"/>
      <c r="BT287" s="8"/>
      <c r="BU287" s="8"/>
      <c r="BV287" s="8"/>
      <c r="BW287" s="8"/>
      <c r="BX287" s="8"/>
      <c r="BY287" s="8"/>
      <c r="BZ287" s="8"/>
      <c r="CA287" s="8"/>
      <c r="CB287" s="8"/>
      <c r="CC287" s="8"/>
      <c r="CD287" s="8"/>
      <c r="CE287" s="8"/>
      <c r="CF287" s="8"/>
      <c r="CG287" s="8"/>
      <c r="CH287" s="8"/>
      <c r="CI287" s="8"/>
      <c r="CJ287" s="8"/>
      <c r="CK287" s="8"/>
      <c r="CL287" s="8"/>
      <c r="CM287" s="8"/>
      <c r="CN287" s="8"/>
      <c r="CO287" s="8"/>
      <c r="CP287" s="8"/>
      <c r="CQ287" s="8"/>
      <c r="CR287" s="8"/>
      <c r="CS287" s="8"/>
      <c r="CT287" s="8"/>
      <c r="CU287" s="8"/>
      <c r="CV287" s="8"/>
      <c r="CW287" s="8"/>
      <c r="CX287" s="8"/>
      <c r="CY287" s="8"/>
      <c r="CZ287" s="8"/>
      <c r="DA287" s="8"/>
      <c r="DB287" s="8"/>
      <c r="DC287" s="9"/>
      <c r="DD287" s="9"/>
      <c r="DE287" s="9"/>
      <c r="DF287" s="9"/>
      <c r="DG287" s="9"/>
      <c r="DH287" s="9"/>
      <c r="DI287" s="9"/>
      <c r="DJ287" s="9"/>
      <c r="DK287" s="9"/>
      <c r="DL287" s="9"/>
      <c r="DM287" s="9"/>
      <c r="DN287" s="9"/>
      <c r="DO287" s="9"/>
      <c r="DP287" s="9"/>
      <c r="DQ287" s="9"/>
      <c r="DR287" s="9"/>
      <c r="DS287" s="9"/>
      <c r="DT287" s="9"/>
      <c r="DU287" s="9"/>
      <c r="DV287" s="9"/>
      <c r="DW287" s="9"/>
      <c r="DX287" s="9"/>
      <c r="DY287" s="9"/>
      <c r="DZ287" s="9"/>
      <c r="EA287" s="9"/>
      <c r="EB287" s="9"/>
      <c r="EC287" s="9"/>
      <c r="ED287" s="9"/>
      <c r="EE287" s="9"/>
      <c r="EF287" s="9"/>
      <c r="EG287" s="9"/>
      <c r="EH287" s="9"/>
      <c r="EI287" s="9"/>
      <c r="EJ287" s="9"/>
      <c r="EK287" s="9"/>
      <c r="EL287" s="9"/>
      <c r="EM287" s="9"/>
      <c r="EN287" s="9"/>
      <c r="EO287" s="9"/>
      <c r="EP287" s="9"/>
      <c r="EQ287" s="9"/>
      <c r="ER287" s="9"/>
      <c r="ES287" s="9"/>
      <c r="ET287" s="9"/>
      <c r="EU287" s="9"/>
      <c r="EV287" s="9"/>
      <c r="EW287" s="9"/>
      <c r="EX287" s="9"/>
    </row>
    <row r="288" spans="1:154" ht="20.25" hidden="1" x14ac:dyDescent="0.2">
      <c r="A288" s="100"/>
      <c r="B288" s="99"/>
      <c r="C288" s="99"/>
      <c r="D288" s="99"/>
      <c r="E288" s="99"/>
      <c r="F288" s="147">
        <v>30</v>
      </c>
      <c r="G288" s="103" t="s">
        <v>267</v>
      </c>
      <c r="H288" s="143"/>
      <c r="I288" s="143"/>
      <c r="J288" s="143">
        <f t="shared" si="64"/>
        <v>0</v>
      </c>
      <c r="K288" s="140" t="e">
        <f t="shared" si="63"/>
        <v>#DIV/0!</v>
      </c>
      <c r="L288" s="143"/>
      <c r="M288" s="144"/>
      <c r="N288" s="143"/>
      <c r="O288" s="145">
        <f t="shared" si="67"/>
        <v>0</v>
      </c>
      <c r="P288" s="145">
        <f t="shared" si="62"/>
        <v>0</v>
      </c>
      <c r="Q288" s="142" t="e">
        <f t="shared" si="60"/>
        <v>#DIV/0!</v>
      </c>
      <c r="R288" s="43"/>
      <c r="S288" s="19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8"/>
      <c r="AT288" s="8"/>
      <c r="AU288" s="8"/>
      <c r="AV288" s="8"/>
      <c r="AW288" s="8"/>
      <c r="AX288" s="8"/>
      <c r="AY288" s="8"/>
      <c r="AZ288" s="8"/>
      <c r="BA288" s="8"/>
      <c r="BB288" s="8"/>
      <c r="BC288" s="8"/>
      <c r="BD288" s="8"/>
      <c r="BE288" s="8"/>
      <c r="BF288" s="8"/>
      <c r="BG288" s="8"/>
      <c r="BH288" s="8"/>
      <c r="BI288" s="8"/>
      <c r="BJ288" s="8"/>
      <c r="BK288" s="8"/>
      <c r="BL288" s="8"/>
      <c r="BM288" s="8"/>
      <c r="BN288" s="8"/>
      <c r="BO288" s="8"/>
      <c r="BP288" s="8"/>
      <c r="BQ288" s="8"/>
      <c r="BR288" s="8"/>
      <c r="BS288" s="8"/>
      <c r="BT288" s="8"/>
      <c r="BU288" s="8"/>
      <c r="BV288" s="8"/>
      <c r="BW288" s="8"/>
      <c r="BX288" s="8"/>
      <c r="BY288" s="8"/>
      <c r="BZ288" s="8"/>
      <c r="CA288" s="8"/>
      <c r="CB288" s="8"/>
      <c r="CC288" s="8"/>
      <c r="CD288" s="8"/>
      <c r="CE288" s="8"/>
      <c r="CF288" s="8"/>
      <c r="CG288" s="8"/>
      <c r="CH288" s="8"/>
      <c r="CI288" s="8"/>
      <c r="CJ288" s="8"/>
      <c r="CK288" s="8"/>
      <c r="CL288" s="8"/>
      <c r="CM288" s="8"/>
      <c r="CN288" s="8"/>
      <c r="CO288" s="8"/>
      <c r="CP288" s="8"/>
      <c r="CQ288" s="8"/>
      <c r="CR288" s="8"/>
      <c r="CS288" s="8"/>
      <c r="CT288" s="8"/>
      <c r="CU288" s="8"/>
      <c r="CV288" s="8"/>
      <c r="CW288" s="8"/>
      <c r="CX288" s="8"/>
      <c r="CY288" s="8"/>
      <c r="CZ288" s="8"/>
      <c r="DA288" s="8"/>
      <c r="DB288" s="8"/>
      <c r="DC288" s="9"/>
      <c r="DD288" s="9"/>
      <c r="DE288" s="9"/>
      <c r="DF288" s="9"/>
      <c r="DG288" s="9"/>
      <c r="DH288" s="9"/>
      <c r="DI288" s="9"/>
      <c r="DJ288" s="9"/>
      <c r="DK288" s="9"/>
      <c r="DL288" s="9"/>
      <c r="DM288" s="9"/>
      <c r="DN288" s="9"/>
      <c r="DO288" s="9"/>
      <c r="DP288" s="9"/>
      <c r="DQ288" s="9"/>
      <c r="DR288" s="9"/>
      <c r="DS288" s="9"/>
      <c r="DT288" s="9"/>
      <c r="DU288" s="9"/>
      <c r="DV288" s="9"/>
      <c r="DW288" s="9"/>
      <c r="DX288" s="9"/>
      <c r="DY288" s="9"/>
      <c r="DZ288" s="9"/>
      <c r="EA288" s="9"/>
      <c r="EB288" s="9"/>
      <c r="EC288" s="9"/>
      <c r="ED288" s="9"/>
      <c r="EE288" s="9"/>
      <c r="EF288" s="9"/>
      <c r="EG288" s="9"/>
      <c r="EH288" s="9"/>
      <c r="EI288" s="9"/>
      <c r="EJ288" s="9"/>
      <c r="EK288" s="9"/>
      <c r="EL288" s="9"/>
      <c r="EM288" s="9"/>
      <c r="EN288" s="9"/>
      <c r="EO288" s="9"/>
      <c r="EP288" s="9"/>
      <c r="EQ288" s="9"/>
      <c r="ER288" s="9"/>
      <c r="ES288" s="9"/>
      <c r="ET288" s="9"/>
      <c r="EU288" s="9"/>
      <c r="EV288" s="9"/>
      <c r="EW288" s="9"/>
      <c r="EX288" s="9"/>
    </row>
    <row r="289" spans="1:154" s="18" customFormat="1" ht="20.25" x14ac:dyDescent="0.25">
      <c r="A289" s="88"/>
      <c r="B289" s="89"/>
      <c r="C289" s="89"/>
      <c r="D289" s="89"/>
      <c r="E289" s="89" t="s">
        <v>43</v>
      </c>
      <c r="F289" s="89"/>
      <c r="G289" s="101" t="s">
        <v>118</v>
      </c>
      <c r="H289" s="139">
        <f>SUM(H290+H291+H292+H293+H294+H295)</f>
        <v>23400</v>
      </c>
      <c r="I289" s="139">
        <f>SUM(I290+I291+I292+I293+I294+I295)</f>
        <v>22714</v>
      </c>
      <c r="J289" s="143">
        <f t="shared" si="64"/>
        <v>686</v>
      </c>
      <c r="K289" s="140">
        <f t="shared" si="63"/>
        <v>97.07</v>
      </c>
      <c r="L289" s="139">
        <f>SUM(L290+L291+L292+L293+L294+L295)</f>
        <v>0</v>
      </c>
      <c r="M289" s="121">
        <f>SUM(M290+M291+M292+M293+M294+M295)</f>
        <v>15338</v>
      </c>
      <c r="N289" s="139">
        <f>SUM(N290+N291+N292+N293+N294+N295)</f>
        <v>7376</v>
      </c>
      <c r="O289" s="141">
        <f>SUM(O290+O291+O292+O293+O294+O295)</f>
        <v>22714</v>
      </c>
      <c r="P289" s="141">
        <f t="shared" si="62"/>
        <v>-22714</v>
      </c>
      <c r="Q289" s="142" t="e">
        <f t="shared" si="60"/>
        <v>#DIV/0!</v>
      </c>
      <c r="R289" s="43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6"/>
      <c r="AT289" s="16"/>
      <c r="AU289" s="16"/>
      <c r="AV289" s="16"/>
      <c r="AW289" s="16"/>
      <c r="AX289" s="16"/>
      <c r="AY289" s="16"/>
      <c r="AZ289" s="16"/>
      <c r="BA289" s="16"/>
      <c r="BB289" s="16"/>
      <c r="BC289" s="16"/>
      <c r="BD289" s="16"/>
      <c r="BE289" s="16"/>
      <c r="BF289" s="16"/>
      <c r="BG289" s="16"/>
      <c r="BH289" s="16"/>
      <c r="BI289" s="16"/>
      <c r="BJ289" s="16"/>
      <c r="BK289" s="16"/>
      <c r="BL289" s="16"/>
      <c r="BM289" s="16"/>
      <c r="BN289" s="16"/>
      <c r="BO289" s="16"/>
      <c r="BP289" s="16"/>
      <c r="BQ289" s="16"/>
      <c r="BR289" s="16"/>
      <c r="BS289" s="16"/>
      <c r="BT289" s="16"/>
      <c r="BU289" s="16"/>
      <c r="BV289" s="16"/>
      <c r="BW289" s="16"/>
      <c r="BX289" s="16"/>
      <c r="BY289" s="16"/>
      <c r="BZ289" s="16"/>
      <c r="CA289" s="16"/>
      <c r="CB289" s="16"/>
      <c r="CC289" s="16"/>
      <c r="CD289" s="16"/>
      <c r="CE289" s="16"/>
      <c r="CF289" s="16"/>
      <c r="CG289" s="16"/>
      <c r="CH289" s="16"/>
      <c r="CI289" s="16"/>
      <c r="CJ289" s="16"/>
      <c r="CK289" s="16"/>
      <c r="CL289" s="16"/>
      <c r="CM289" s="16"/>
      <c r="CN289" s="16"/>
      <c r="CO289" s="16"/>
      <c r="CP289" s="16"/>
      <c r="CQ289" s="16"/>
      <c r="CR289" s="16"/>
      <c r="CS289" s="16"/>
      <c r="CT289" s="16"/>
      <c r="CU289" s="16"/>
      <c r="CV289" s="16"/>
      <c r="CW289" s="16"/>
      <c r="CX289" s="16"/>
      <c r="CY289" s="16"/>
      <c r="CZ289" s="16"/>
      <c r="DA289" s="16"/>
      <c r="DB289" s="16"/>
      <c r="DC289" s="17"/>
      <c r="DD289" s="17"/>
      <c r="DE289" s="17"/>
      <c r="DF289" s="17"/>
      <c r="DG289" s="17"/>
      <c r="DH289" s="17"/>
      <c r="DI289" s="17"/>
      <c r="DJ289" s="17"/>
      <c r="DK289" s="17"/>
      <c r="DL289" s="17"/>
      <c r="DM289" s="17"/>
      <c r="DN289" s="17"/>
      <c r="DO289" s="17"/>
      <c r="DP289" s="17"/>
      <c r="DQ289" s="17"/>
      <c r="DR289" s="17"/>
      <c r="DS289" s="17"/>
      <c r="DT289" s="17"/>
      <c r="DU289" s="17"/>
      <c r="DV289" s="17"/>
      <c r="DW289" s="17"/>
      <c r="DX289" s="17"/>
      <c r="DY289" s="17"/>
      <c r="DZ289" s="17"/>
      <c r="EA289" s="17"/>
      <c r="EB289" s="17"/>
      <c r="EC289" s="17"/>
      <c r="ED289" s="17"/>
      <c r="EE289" s="17"/>
      <c r="EF289" s="17"/>
      <c r="EG289" s="17"/>
      <c r="EH289" s="17"/>
      <c r="EI289" s="17"/>
      <c r="EJ289" s="17"/>
      <c r="EK289" s="17"/>
      <c r="EL289" s="17"/>
      <c r="EM289" s="17"/>
      <c r="EN289" s="17"/>
      <c r="EO289" s="17"/>
      <c r="EP289" s="17"/>
      <c r="EQ289" s="17"/>
      <c r="ER289" s="17"/>
      <c r="ES289" s="17"/>
      <c r="ET289" s="17"/>
      <c r="EU289" s="17"/>
      <c r="EV289" s="17"/>
      <c r="EW289" s="17"/>
      <c r="EX289" s="17"/>
    </row>
    <row r="290" spans="1:154" ht="20.25" hidden="1" x14ac:dyDescent="0.2">
      <c r="A290" s="100"/>
      <c r="B290" s="99"/>
      <c r="C290" s="99"/>
      <c r="D290" s="99"/>
      <c r="E290" s="99"/>
      <c r="F290" s="99" t="s">
        <v>32</v>
      </c>
      <c r="G290" s="103" t="s">
        <v>119</v>
      </c>
      <c r="H290" s="143"/>
      <c r="I290" s="143"/>
      <c r="J290" s="143">
        <f t="shared" si="64"/>
        <v>0</v>
      </c>
      <c r="K290" s="140" t="e">
        <f t="shared" si="63"/>
        <v>#DIV/0!</v>
      </c>
      <c r="L290" s="143"/>
      <c r="M290" s="144"/>
      <c r="N290" s="143"/>
      <c r="O290" s="145">
        <f t="shared" ref="O290:O295" si="68">M290+N290</f>
        <v>0</v>
      </c>
      <c r="P290" s="145">
        <f t="shared" si="62"/>
        <v>0</v>
      </c>
      <c r="Q290" s="142" t="e">
        <f t="shared" si="60"/>
        <v>#DIV/0!</v>
      </c>
      <c r="R290" s="43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8"/>
      <c r="AT290" s="8"/>
      <c r="AU290" s="8"/>
      <c r="AV290" s="8"/>
      <c r="AW290" s="8"/>
      <c r="AX290" s="8"/>
      <c r="AY290" s="8"/>
      <c r="AZ290" s="8"/>
      <c r="BA290" s="8"/>
      <c r="BB290" s="8"/>
      <c r="BC290" s="8"/>
      <c r="BD290" s="8"/>
      <c r="BE290" s="8"/>
      <c r="BF290" s="8"/>
      <c r="BG290" s="8"/>
      <c r="BH290" s="8"/>
      <c r="BI290" s="8"/>
      <c r="BJ290" s="8"/>
      <c r="BK290" s="8"/>
      <c r="BL290" s="8"/>
      <c r="BM290" s="8"/>
      <c r="BN290" s="8"/>
      <c r="BO290" s="8"/>
      <c r="BP290" s="8"/>
      <c r="BQ290" s="8"/>
      <c r="BR290" s="8"/>
      <c r="BS290" s="8"/>
      <c r="BT290" s="8"/>
      <c r="BU290" s="8"/>
      <c r="BV290" s="8"/>
      <c r="BW290" s="8"/>
      <c r="BX290" s="8"/>
      <c r="BY290" s="8"/>
      <c r="BZ290" s="8"/>
      <c r="CA290" s="8"/>
      <c r="CB290" s="8"/>
      <c r="CC290" s="8"/>
      <c r="CD290" s="8"/>
      <c r="CE290" s="8"/>
      <c r="CF290" s="8"/>
      <c r="CG290" s="8"/>
      <c r="CH290" s="8"/>
      <c r="CI290" s="8"/>
      <c r="CJ290" s="8"/>
      <c r="CK290" s="8"/>
      <c r="CL290" s="8"/>
      <c r="CM290" s="8"/>
      <c r="CN290" s="8"/>
      <c r="CO290" s="8"/>
      <c r="CP290" s="8"/>
      <c r="CQ290" s="8"/>
      <c r="CR290" s="8"/>
      <c r="CS290" s="8"/>
      <c r="CT290" s="8"/>
      <c r="CU290" s="8"/>
      <c r="CV290" s="8"/>
      <c r="CW290" s="8"/>
      <c r="CX290" s="8"/>
      <c r="CY290" s="8"/>
      <c r="CZ290" s="8"/>
      <c r="DA290" s="8"/>
      <c r="DB290" s="8"/>
      <c r="DC290" s="9"/>
      <c r="DD290" s="9"/>
      <c r="DE290" s="9"/>
      <c r="DF290" s="9"/>
      <c r="DG290" s="9"/>
      <c r="DH290" s="9"/>
      <c r="DI290" s="9"/>
      <c r="DJ290" s="9"/>
      <c r="DK290" s="9"/>
      <c r="DL290" s="9"/>
      <c r="DM290" s="9"/>
      <c r="DN290" s="9"/>
      <c r="DO290" s="9"/>
      <c r="DP290" s="9"/>
      <c r="DQ290" s="9"/>
      <c r="DR290" s="9"/>
      <c r="DS290" s="9"/>
      <c r="DT290" s="9"/>
      <c r="DU290" s="9"/>
      <c r="DV290" s="9"/>
      <c r="DW290" s="9"/>
      <c r="DX290" s="9"/>
      <c r="DY290" s="9"/>
      <c r="DZ290" s="9"/>
      <c r="EA290" s="9"/>
      <c r="EB290" s="9"/>
      <c r="EC290" s="9"/>
      <c r="ED290" s="9"/>
      <c r="EE290" s="9"/>
      <c r="EF290" s="9"/>
      <c r="EG290" s="9"/>
      <c r="EH290" s="9"/>
      <c r="EI290" s="9"/>
      <c r="EJ290" s="9"/>
      <c r="EK290" s="9"/>
      <c r="EL290" s="9"/>
      <c r="EM290" s="9"/>
      <c r="EN290" s="9"/>
      <c r="EO290" s="9"/>
      <c r="EP290" s="9"/>
      <c r="EQ290" s="9"/>
      <c r="ER290" s="9"/>
      <c r="ES290" s="9"/>
      <c r="ET290" s="9"/>
      <c r="EU290" s="9"/>
      <c r="EV290" s="9"/>
      <c r="EW290" s="9"/>
      <c r="EX290" s="9"/>
    </row>
    <row r="291" spans="1:154" ht="20.25" hidden="1" x14ac:dyDescent="0.2">
      <c r="A291" s="100"/>
      <c r="B291" s="99"/>
      <c r="C291" s="99"/>
      <c r="D291" s="99"/>
      <c r="E291" s="99"/>
      <c r="F291" s="99" t="s">
        <v>30</v>
      </c>
      <c r="G291" s="103" t="s">
        <v>120</v>
      </c>
      <c r="H291" s="143"/>
      <c r="I291" s="143"/>
      <c r="J291" s="143">
        <f t="shared" si="64"/>
        <v>0</v>
      </c>
      <c r="K291" s="140" t="e">
        <f t="shared" si="63"/>
        <v>#DIV/0!</v>
      </c>
      <c r="L291" s="143"/>
      <c r="M291" s="144"/>
      <c r="N291" s="143"/>
      <c r="O291" s="145">
        <f t="shared" si="68"/>
        <v>0</v>
      </c>
      <c r="P291" s="145">
        <f t="shared" si="62"/>
        <v>0</v>
      </c>
      <c r="Q291" s="142" t="e">
        <f t="shared" si="60"/>
        <v>#DIV/0!</v>
      </c>
      <c r="R291" s="43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8"/>
      <c r="AT291" s="8"/>
      <c r="AU291" s="8"/>
      <c r="AV291" s="8"/>
      <c r="AW291" s="8"/>
      <c r="AX291" s="8"/>
      <c r="AY291" s="8"/>
      <c r="AZ291" s="8"/>
      <c r="BA291" s="8"/>
      <c r="BB291" s="8"/>
      <c r="BC291" s="8"/>
      <c r="BD291" s="8"/>
      <c r="BE291" s="8"/>
      <c r="BF291" s="8"/>
      <c r="BG291" s="8"/>
      <c r="BH291" s="8"/>
      <c r="BI291" s="8"/>
      <c r="BJ291" s="8"/>
      <c r="BK291" s="8"/>
      <c r="BL291" s="8"/>
      <c r="BM291" s="8"/>
      <c r="BN291" s="8"/>
      <c r="BO291" s="8"/>
      <c r="BP291" s="8"/>
      <c r="BQ291" s="8"/>
      <c r="BR291" s="8"/>
      <c r="BS291" s="8"/>
      <c r="BT291" s="8"/>
      <c r="BU291" s="8"/>
      <c r="BV291" s="8"/>
      <c r="BW291" s="8"/>
      <c r="BX291" s="8"/>
      <c r="BY291" s="8"/>
      <c r="BZ291" s="8"/>
      <c r="CA291" s="8"/>
      <c r="CB291" s="8"/>
      <c r="CC291" s="8"/>
      <c r="CD291" s="8"/>
      <c r="CE291" s="8"/>
      <c r="CF291" s="8"/>
      <c r="CG291" s="8"/>
      <c r="CH291" s="8"/>
      <c r="CI291" s="8"/>
      <c r="CJ291" s="8"/>
      <c r="CK291" s="8"/>
      <c r="CL291" s="8"/>
      <c r="CM291" s="8"/>
      <c r="CN291" s="8"/>
      <c r="CO291" s="8"/>
      <c r="CP291" s="8"/>
      <c r="CQ291" s="8"/>
      <c r="CR291" s="8"/>
      <c r="CS291" s="8"/>
      <c r="CT291" s="8"/>
      <c r="CU291" s="8"/>
      <c r="CV291" s="8"/>
      <c r="CW291" s="8"/>
      <c r="CX291" s="8"/>
      <c r="CY291" s="8"/>
      <c r="CZ291" s="8"/>
      <c r="DA291" s="8"/>
      <c r="DB291" s="8"/>
      <c r="DC291" s="9"/>
      <c r="DD291" s="9"/>
      <c r="DE291" s="9"/>
      <c r="DF291" s="9"/>
      <c r="DG291" s="9"/>
      <c r="DH291" s="9"/>
      <c r="DI291" s="9"/>
      <c r="DJ291" s="9"/>
      <c r="DK291" s="9"/>
      <c r="DL291" s="9"/>
      <c r="DM291" s="9"/>
      <c r="DN291" s="9"/>
      <c r="DO291" s="9"/>
      <c r="DP291" s="9"/>
      <c r="DQ291" s="9"/>
      <c r="DR291" s="9"/>
      <c r="DS291" s="9"/>
      <c r="DT291" s="9"/>
      <c r="DU291" s="9"/>
      <c r="DV291" s="9"/>
      <c r="DW291" s="9"/>
      <c r="DX291" s="9"/>
      <c r="DY291" s="9"/>
      <c r="DZ291" s="9"/>
      <c r="EA291" s="9"/>
      <c r="EB291" s="9"/>
      <c r="EC291" s="9"/>
      <c r="ED291" s="9"/>
      <c r="EE291" s="9"/>
      <c r="EF291" s="9"/>
      <c r="EG291" s="9"/>
      <c r="EH291" s="9"/>
      <c r="EI291" s="9"/>
      <c r="EJ291" s="9"/>
      <c r="EK291" s="9"/>
      <c r="EL291" s="9"/>
      <c r="EM291" s="9"/>
      <c r="EN291" s="9"/>
      <c r="EO291" s="9"/>
      <c r="EP291" s="9"/>
      <c r="EQ291" s="9"/>
      <c r="ER291" s="9"/>
      <c r="ES291" s="9"/>
      <c r="ET291" s="9"/>
      <c r="EU291" s="9"/>
      <c r="EV291" s="9"/>
      <c r="EW291" s="9"/>
      <c r="EX291" s="9"/>
    </row>
    <row r="292" spans="1:154" ht="20.25" hidden="1" x14ac:dyDescent="0.2">
      <c r="A292" s="100"/>
      <c r="B292" s="99"/>
      <c r="C292" s="99"/>
      <c r="D292" s="99"/>
      <c r="E292" s="99"/>
      <c r="F292" s="99" t="s">
        <v>43</v>
      </c>
      <c r="G292" s="103" t="s">
        <v>121</v>
      </c>
      <c r="H292" s="143"/>
      <c r="I292" s="143"/>
      <c r="J292" s="143">
        <f t="shared" si="64"/>
        <v>0</v>
      </c>
      <c r="K292" s="140" t="e">
        <f t="shared" si="63"/>
        <v>#DIV/0!</v>
      </c>
      <c r="L292" s="143"/>
      <c r="M292" s="144"/>
      <c r="N292" s="143"/>
      <c r="O292" s="145">
        <f t="shared" si="68"/>
        <v>0</v>
      </c>
      <c r="P292" s="145">
        <f t="shared" si="62"/>
        <v>0</v>
      </c>
      <c r="Q292" s="142" t="e">
        <f t="shared" si="60"/>
        <v>#DIV/0!</v>
      </c>
      <c r="R292" s="43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8"/>
      <c r="AT292" s="8"/>
      <c r="AU292" s="8"/>
      <c r="AV292" s="8"/>
      <c r="AW292" s="8"/>
      <c r="AX292" s="8"/>
      <c r="AY292" s="8"/>
      <c r="AZ292" s="8"/>
      <c r="BA292" s="8"/>
      <c r="BB292" s="8"/>
      <c r="BC292" s="8"/>
      <c r="BD292" s="8"/>
      <c r="BE292" s="8"/>
      <c r="BF292" s="8"/>
      <c r="BG292" s="8"/>
      <c r="BH292" s="8"/>
      <c r="BI292" s="8"/>
      <c r="BJ292" s="8"/>
      <c r="BK292" s="8"/>
      <c r="BL292" s="8"/>
      <c r="BM292" s="8"/>
      <c r="BN292" s="8"/>
      <c r="BO292" s="8"/>
      <c r="BP292" s="8"/>
      <c r="BQ292" s="8"/>
      <c r="BR292" s="8"/>
      <c r="BS292" s="8"/>
      <c r="BT292" s="8"/>
      <c r="BU292" s="8"/>
      <c r="BV292" s="8"/>
      <c r="BW292" s="8"/>
      <c r="BX292" s="8"/>
      <c r="BY292" s="8"/>
      <c r="BZ292" s="8"/>
      <c r="CA292" s="8"/>
      <c r="CB292" s="8"/>
      <c r="CC292" s="8"/>
      <c r="CD292" s="8"/>
      <c r="CE292" s="8"/>
      <c r="CF292" s="8"/>
      <c r="CG292" s="8"/>
      <c r="CH292" s="8"/>
      <c r="CI292" s="8"/>
      <c r="CJ292" s="8"/>
      <c r="CK292" s="8"/>
      <c r="CL292" s="8"/>
      <c r="CM292" s="8"/>
      <c r="CN292" s="8"/>
      <c r="CO292" s="8"/>
      <c r="CP292" s="8"/>
      <c r="CQ292" s="8"/>
      <c r="CR292" s="8"/>
      <c r="CS292" s="8"/>
      <c r="CT292" s="8"/>
      <c r="CU292" s="8"/>
      <c r="CV292" s="8"/>
      <c r="CW292" s="8"/>
      <c r="CX292" s="8"/>
      <c r="CY292" s="8"/>
      <c r="CZ292" s="8"/>
      <c r="DA292" s="8"/>
      <c r="DB292" s="8"/>
      <c r="DC292" s="9"/>
      <c r="DD292" s="9"/>
      <c r="DE292" s="9"/>
      <c r="DF292" s="9"/>
      <c r="DG292" s="9"/>
      <c r="DH292" s="9"/>
      <c r="DI292" s="9"/>
      <c r="DJ292" s="9"/>
      <c r="DK292" s="9"/>
      <c r="DL292" s="9"/>
      <c r="DM292" s="9"/>
      <c r="DN292" s="9"/>
      <c r="DO292" s="9"/>
      <c r="DP292" s="9"/>
      <c r="DQ292" s="9"/>
      <c r="DR292" s="9"/>
      <c r="DS292" s="9"/>
      <c r="DT292" s="9"/>
      <c r="DU292" s="9"/>
      <c r="DV292" s="9"/>
      <c r="DW292" s="9"/>
      <c r="DX292" s="9"/>
      <c r="DY292" s="9"/>
      <c r="DZ292" s="9"/>
      <c r="EA292" s="9"/>
      <c r="EB292" s="9"/>
      <c r="EC292" s="9"/>
      <c r="ED292" s="9"/>
      <c r="EE292" s="9"/>
      <c r="EF292" s="9"/>
      <c r="EG292" s="9"/>
      <c r="EH292" s="9"/>
      <c r="EI292" s="9"/>
      <c r="EJ292" s="9"/>
      <c r="EK292" s="9"/>
      <c r="EL292" s="9"/>
      <c r="EM292" s="9"/>
      <c r="EN292" s="9"/>
      <c r="EO292" s="9"/>
      <c r="EP292" s="9"/>
      <c r="EQ292" s="9"/>
      <c r="ER292" s="9"/>
      <c r="ES292" s="9"/>
      <c r="ET292" s="9"/>
      <c r="EU292" s="9"/>
      <c r="EV292" s="9"/>
      <c r="EW292" s="9"/>
      <c r="EX292" s="9"/>
    </row>
    <row r="293" spans="1:154" ht="40.5" hidden="1" x14ac:dyDescent="0.2">
      <c r="A293" s="100"/>
      <c r="B293" s="99"/>
      <c r="C293" s="99"/>
      <c r="D293" s="99"/>
      <c r="E293" s="99"/>
      <c r="F293" s="99" t="s">
        <v>22</v>
      </c>
      <c r="G293" s="103" t="s">
        <v>122</v>
      </c>
      <c r="H293" s="143"/>
      <c r="I293" s="143"/>
      <c r="J293" s="143">
        <f t="shared" si="64"/>
        <v>0</v>
      </c>
      <c r="K293" s="140" t="e">
        <f t="shared" si="63"/>
        <v>#DIV/0!</v>
      </c>
      <c r="L293" s="143"/>
      <c r="M293" s="144"/>
      <c r="N293" s="143"/>
      <c r="O293" s="145">
        <f t="shared" si="68"/>
        <v>0</v>
      </c>
      <c r="P293" s="145">
        <f t="shared" si="62"/>
        <v>0</v>
      </c>
      <c r="Q293" s="142" t="e">
        <f t="shared" si="60"/>
        <v>#DIV/0!</v>
      </c>
      <c r="R293" s="43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8"/>
      <c r="AT293" s="8"/>
      <c r="AU293" s="8"/>
      <c r="AV293" s="8"/>
      <c r="AW293" s="8"/>
      <c r="AX293" s="8"/>
      <c r="AY293" s="8"/>
      <c r="AZ293" s="8"/>
      <c r="BA293" s="8"/>
      <c r="BB293" s="8"/>
      <c r="BC293" s="8"/>
      <c r="BD293" s="8"/>
      <c r="BE293" s="8"/>
      <c r="BF293" s="8"/>
      <c r="BG293" s="8"/>
      <c r="BH293" s="8"/>
      <c r="BI293" s="8"/>
      <c r="BJ293" s="8"/>
      <c r="BK293" s="8"/>
      <c r="BL293" s="8"/>
      <c r="BM293" s="8"/>
      <c r="BN293" s="8"/>
      <c r="BO293" s="8"/>
      <c r="BP293" s="8"/>
      <c r="BQ293" s="8"/>
      <c r="BR293" s="8"/>
      <c r="BS293" s="8"/>
      <c r="BT293" s="8"/>
      <c r="BU293" s="8"/>
      <c r="BV293" s="8"/>
      <c r="BW293" s="8"/>
      <c r="BX293" s="8"/>
      <c r="BY293" s="8"/>
      <c r="BZ293" s="8"/>
      <c r="CA293" s="8"/>
      <c r="CB293" s="8"/>
      <c r="CC293" s="8"/>
      <c r="CD293" s="8"/>
      <c r="CE293" s="8"/>
      <c r="CF293" s="8"/>
      <c r="CG293" s="8"/>
      <c r="CH293" s="8"/>
      <c r="CI293" s="8"/>
      <c r="CJ293" s="8"/>
      <c r="CK293" s="8"/>
      <c r="CL293" s="8"/>
      <c r="CM293" s="8"/>
      <c r="CN293" s="8"/>
      <c r="CO293" s="8"/>
      <c r="CP293" s="8"/>
      <c r="CQ293" s="8"/>
      <c r="CR293" s="8"/>
      <c r="CS293" s="8"/>
      <c r="CT293" s="8"/>
      <c r="CU293" s="8"/>
      <c r="CV293" s="8"/>
      <c r="CW293" s="8"/>
      <c r="CX293" s="8"/>
      <c r="CY293" s="8"/>
      <c r="CZ293" s="8"/>
      <c r="DA293" s="8"/>
      <c r="DB293" s="8"/>
      <c r="DC293" s="9"/>
      <c r="DD293" s="9"/>
      <c r="DE293" s="9"/>
      <c r="DF293" s="9"/>
      <c r="DG293" s="9"/>
      <c r="DH293" s="9"/>
      <c r="DI293" s="9"/>
      <c r="DJ293" s="9"/>
      <c r="DK293" s="9"/>
      <c r="DL293" s="9"/>
      <c r="DM293" s="9"/>
      <c r="DN293" s="9"/>
      <c r="DO293" s="9"/>
      <c r="DP293" s="9"/>
      <c r="DQ293" s="9"/>
      <c r="DR293" s="9"/>
      <c r="DS293" s="9"/>
      <c r="DT293" s="9"/>
      <c r="DU293" s="9"/>
      <c r="DV293" s="9"/>
      <c r="DW293" s="9"/>
      <c r="DX293" s="9"/>
      <c r="DY293" s="9"/>
      <c r="DZ293" s="9"/>
      <c r="EA293" s="9"/>
      <c r="EB293" s="9"/>
      <c r="EC293" s="9"/>
      <c r="ED293" s="9"/>
      <c r="EE293" s="9"/>
      <c r="EF293" s="9"/>
      <c r="EG293" s="9"/>
      <c r="EH293" s="9"/>
      <c r="EI293" s="9"/>
      <c r="EJ293" s="9"/>
      <c r="EK293" s="9"/>
      <c r="EL293" s="9"/>
      <c r="EM293" s="9"/>
      <c r="EN293" s="9"/>
      <c r="EO293" s="9"/>
      <c r="EP293" s="9"/>
      <c r="EQ293" s="9"/>
      <c r="ER293" s="9"/>
      <c r="ES293" s="9"/>
      <c r="ET293" s="9"/>
      <c r="EU293" s="9"/>
      <c r="EV293" s="9"/>
      <c r="EW293" s="9"/>
      <c r="EX293" s="9"/>
    </row>
    <row r="294" spans="1:154" ht="20.25" hidden="1" x14ac:dyDescent="0.2">
      <c r="A294" s="100"/>
      <c r="B294" s="99"/>
      <c r="C294" s="99"/>
      <c r="D294" s="99"/>
      <c r="E294" s="99"/>
      <c r="F294" s="99" t="s">
        <v>33</v>
      </c>
      <c r="G294" s="103" t="s">
        <v>123</v>
      </c>
      <c r="H294" s="143"/>
      <c r="I294" s="143"/>
      <c r="J294" s="143">
        <f t="shared" si="64"/>
        <v>0</v>
      </c>
      <c r="K294" s="140" t="e">
        <f t="shared" si="63"/>
        <v>#DIV/0!</v>
      </c>
      <c r="L294" s="143"/>
      <c r="M294" s="144"/>
      <c r="N294" s="143"/>
      <c r="O294" s="145">
        <f t="shared" si="68"/>
        <v>0</v>
      </c>
      <c r="P294" s="145">
        <f t="shared" si="62"/>
        <v>0</v>
      </c>
      <c r="Q294" s="142" t="e">
        <f t="shared" si="60"/>
        <v>#DIV/0!</v>
      </c>
      <c r="R294" s="43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8"/>
      <c r="AT294" s="8"/>
      <c r="AU294" s="8"/>
      <c r="AV294" s="8"/>
      <c r="AW294" s="8"/>
      <c r="AX294" s="8"/>
      <c r="AY294" s="8"/>
      <c r="AZ294" s="8"/>
      <c r="BA294" s="8"/>
      <c r="BB294" s="8"/>
      <c r="BC294" s="8"/>
      <c r="BD294" s="8"/>
      <c r="BE294" s="8"/>
      <c r="BF294" s="8"/>
      <c r="BG294" s="8"/>
      <c r="BH294" s="8"/>
      <c r="BI294" s="8"/>
      <c r="BJ294" s="8"/>
      <c r="BK294" s="8"/>
      <c r="BL294" s="8"/>
      <c r="BM294" s="8"/>
      <c r="BN294" s="8"/>
      <c r="BO294" s="8"/>
      <c r="BP294" s="8"/>
      <c r="BQ294" s="8"/>
      <c r="BR294" s="8"/>
      <c r="BS294" s="8"/>
      <c r="BT294" s="8"/>
      <c r="BU294" s="8"/>
      <c r="BV294" s="8"/>
      <c r="BW294" s="8"/>
      <c r="BX294" s="8"/>
      <c r="BY294" s="8"/>
      <c r="BZ294" s="8"/>
      <c r="CA294" s="8"/>
      <c r="CB294" s="8"/>
      <c r="CC294" s="8"/>
      <c r="CD294" s="8"/>
      <c r="CE294" s="8"/>
      <c r="CF294" s="8"/>
      <c r="CG294" s="8"/>
      <c r="CH294" s="8"/>
      <c r="CI294" s="8"/>
      <c r="CJ294" s="8"/>
      <c r="CK294" s="8"/>
      <c r="CL294" s="8"/>
      <c r="CM294" s="8"/>
      <c r="CN294" s="8"/>
      <c r="CO294" s="8"/>
      <c r="CP294" s="8"/>
      <c r="CQ294" s="8"/>
      <c r="CR294" s="8"/>
      <c r="CS294" s="8"/>
      <c r="CT294" s="8"/>
      <c r="CU294" s="8"/>
      <c r="CV294" s="8"/>
      <c r="CW294" s="8"/>
      <c r="CX294" s="8"/>
      <c r="CY294" s="8"/>
      <c r="CZ294" s="8"/>
      <c r="DA294" s="8"/>
      <c r="DB294" s="8"/>
      <c r="DC294" s="9"/>
      <c r="DD294" s="9"/>
      <c r="DE294" s="9"/>
      <c r="DF294" s="9"/>
      <c r="DG294" s="9"/>
      <c r="DH294" s="9"/>
      <c r="DI294" s="9"/>
      <c r="DJ294" s="9"/>
      <c r="DK294" s="9"/>
      <c r="DL294" s="9"/>
      <c r="DM294" s="9"/>
      <c r="DN294" s="9"/>
      <c r="DO294" s="9"/>
      <c r="DP294" s="9"/>
      <c r="DQ294" s="9"/>
      <c r="DR294" s="9"/>
      <c r="DS294" s="9"/>
      <c r="DT294" s="9"/>
      <c r="DU294" s="9"/>
      <c r="DV294" s="9"/>
      <c r="DW294" s="9"/>
      <c r="DX294" s="9"/>
      <c r="DY294" s="9"/>
      <c r="DZ294" s="9"/>
      <c r="EA294" s="9"/>
      <c r="EB294" s="9"/>
      <c r="EC294" s="9"/>
      <c r="ED294" s="9"/>
      <c r="EE294" s="9"/>
      <c r="EF294" s="9"/>
      <c r="EG294" s="9"/>
      <c r="EH294" s="9"/>
      <c r="EI294" s="9"/>
      <c r="EJ294" s="9"/>
      <c r="EK294" s="9"/>
      <c r="EL294" s="9"/>
      <c r="EM294" s="9"/>
      <c r="EN294" s="9"/>
      <c r="EO294" s="9"/>
      <c r="EP294" s="9"/>
      <c r="EQ294" s="9"/>
      <c r="ER294" s="9"/>
      <c r="ES294" s="9"/>
      <c r="ET294" s="9"/>
      <c r="EU294" s="9"/>
      <c r="EV294" s="9"/>
      <c r="EW294" s="9"/>
      <c r="EX294" s="9"/>
    </row>
    <row r="295" spans="1:154" ht="20.25" x14ac:dyDescent="0.2">
      <c r="A295" s="100"/>
      <c r="B295" s="99"/>
      <c r="C295" s="99"/>
      <c r="D295" s="99"/>
      <c r="E295" s="99"/>
      <c r="F295" s="99" t="s">
        <v>124</v>
      </c>
      <c r="G295" s="103" t="s">
        <v>125</v>
      </c>
      <c r="H295" s="143">
        <v>23400</v>
      </c>
      <c r="I295" s="143">
        <f>O295</f>
        <v>22714</v>
      </c>
      <c r="J295" s="143">
        <f t="shared" si="64"/>
        <v>686</v>
      </c>
      <c r="K295" s="140">
        <f t="shared" si="63"/>
        <v>97.07</v>
      </c>
      <c r="L295" s="143"/>
      <c r="M295" s="144">
        <v>15338</v>
      </c>
      <c r="N295" s="143">
        <v>7376</v>
      </c>
      <c r="O295" s="145">
        <f t="shared" si="68"/>
        <v>22714</v>
      </c>
      <c r="P295" s="145">
        <f t="shared" si="62"/>
        <v>-22714</v>
      </c>
      <c r="Q295" s="142" t="e">
        <f t="shared" si="60"/>
        <v>#DIV/0!</v>
      </c>
      <c r="R295" s="43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8"/>
      <c r="AT295" s="8"/>
      <c r="AU295" s="8"/>
      <c r="AV295" s="8"/>
      <c r="AW295" s="8"/>
      <c r="AX295" s="8"/>
      <c r="AY295" s="8"/>
      <c r="AZ295" s="8"/>
      <c r="BA295" s="8"/>
      <c r="BB295" s="8"/>
      <c r="BC295" s="8"/>
      <c r="BD295" s="8"/>
      <c r="BE295" s="8"/>
      <c r="BF295" s="8"/>
      <c r="BG295" s="8"/>
      <c r="BH295" s="8"/>
      <c r="BI295" s="8"/>
      <c r="BJ295" s="8"/>
      <c r="BK295" s="8"/>
      <c r="BL295" s="8"/>
      <c r="BM295" s="8"/>
      <c r="BN295" s="8"/>
      <c r="BO295" s="8"/>
      <c r="BP295" s="8"/>
      <c r="BQ295" s="8"/>
      <c r="BR295" s="8"/>
      <c r="BS295" s="8"/>
      <c r="BT295" s="8"/>
      <c r="BU295" s="8"/>
      <c r="BV295" s="8"/>
      <c r="BW295" s="8"/>
      <c r="BX295" s="8"/>
      <c r="BY295" s="8"/>
      <c r="BZ295" s="8"/>
      <c r="CA295" s="8"/>
      <c r="CB295" s="8"/>
      <c r="CC295" s="8"/>
      <c r="CD295" s="8"/>
      <c r="CE295" s="8"/>
      <c r="CF295" s="8"/>
      <c r="CG295" s="8"/>
      <c r="CH295" s="8"/>
      <c r="CI295" s="8"/>
      <c r="CJ295" s="8"/>
      <c r="CK295" s="8"/>
      <c r="CL295" s="8"/>
      <c r="CM295" s="8"/>
      <c r="CN295" s="8"/>
      <c r="CO295" s="8"/>
      <c r="CP295" s="8"/>
      <c r="CQ295" s="8"/>
      <c r="CR295" s="8"/>
      <c r="CS295" s="8"/>
      <c r="CT295" s="8"/>
      <c r="CU295" s="8"/>
      <c r="CV295" s="8"/>
      <c r="CW295" s="8"/>
      <c r="CX295" s="8"/>
      <c r="CY295" s="8"/>
      <c r="CZ295" s="8"/>
      <c r="DA295" s="8"/>
      <c r="DB295" s="8"/>
      <c r="DC295" s="9"/>
      <c r="DD295" s="9"/>
      <c r="DE295" s="9"/>
      <c r="DF295" s="9"/>
      <c r="DG295" s="9"/>
      <c r="DH295" s="9"/>
      <c r="DI295" s="9"/>
      <c r="DJ295" s="9"/>
      <c r="DK295" s="9"/>
      <c r="DL295" s="9"/>
      <c r="DM295" s="9"/>
      <c r="DN295" s="9"/>
      <c r="DO295" s="9"/>
      <c r="DP295" s="9"/>
      <c r="DQ295" s="9"/>
      <c r="DR295" s="9"/>
      <c r="DS295" s="9"/>
      <c r="DT295" s="9"/>
      <c r="DU295" s="9"/>
      <c r="DV295" s="9"/>
      <c r="DW295" s="9"/>
      <c r="DX295" s="9"/>
      <c r="DY295" s="9"/>
      <c r="DZ295" s="9"/>
      <c r="EA295" s="9"/>
      <c r="EB295" s="9"/>
      <c r="EC295" s="9"/>
      <c r="ED295" s="9"/>
      <c r="EE295" s="9"/>
      <c r="EF295" s="9"/>
      <c r="EG295" s="9"/>
      <c r="EH295" s="9"/>
      <c r="EI295" s="9"/>
      <c r="EJ295" s="9"/>
      <c r="EK295" s="9"/>
      <c r="EL295" s="9"/>
      <c r="EM295" s="9"/>
      <c r="EN295" s="9"/>
      <c r="EO295" s="9"/>
      <c r="EP295" s="9"/>
      <c r="EQ295" s="9"/>
      <c r="ER295" s="9"/>
      <c r="ES295" s="9"/>
      <c r="ET295" s="9"/>
      <c r="EU295" s="9"/>
      <c r="EV295" s="9"/>
      <c r="EW295" s="9"/>
      <c r="EX295" s="9"/>
    </row>
    <row r="296" spans="1:154" s="18" customFormat="1" ht="20.25" x14ac:dyDescent="0.25">
      <c r="A296" s="88"/>
      <c r="B296" s="89"/>
      <c r="C296" s="89"/>
      <c r="D296" s="89" t="s">
        <v>89</v>
      </c>
      <c r="E296" s="89"/>
      <c r="F296" s="89"/>
      <c r="G296" s="138" t="s">
        <v>66</v>
      </c>
      <c r="H296" s="139">
        <f>H297+H308+H309+H313+H316+H317+H318+H319+H320+H321+H322</f>
        <v>130100</v>
      </c>
      <c r="I296" s="139">
        <f>I297+I308+I309+I313+I316+I317+I318+I319+I320+I321+I322</f>
        <v>122191.37000000002</v>
      </c>
      <c r="J296" s="139">
        <f t="shared" ref="J296" si="69">J297+J308+J309+J313+J316+J317+J318+J319+J320+J321+J322</f>
        <v>7908.6299999999956</v>
      </c>
      <c r="K296" s="140">
        <f t="shared" si="63"/>
        <v>93.92</v>
      </c>
      <c r="L296" s="139">
        <f>L297+L308+L309+L313+L316+L317+L318+L319+L320+L321+L322</f>
        <v>0</v>
      </c>
      <c r="M296" s="121">
        <f>M297+M308+M309+M313+M316+M317+M318+M319+M320+M321+M322</f>
        <v>79151.19</v>
      </c>
      <c r="N296" s="139">
        <f>N297+N308+N309+N313+N316+N317+N318+N319+N320+N321+N322</f>
        <v>43040.18</v>
      </c>
      <c r="O296" s="204">
        <f>O297+O308+O309+O313+O316+O317+O318+O319+O320+O321+O322</f>
        <v>122191.37000000002</v>
      </c>
      <c r="P296" s="141">
        <f t="shared" si="62"/>
        <v>-122191.37000000002</v>
      </c>
      <c r="Q296" s="142" t="e">
        <f t="shared" si="60"/>
        <v>#DIV/0!</v>
      </c>
      <c r="R296" s="43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6"/>
      <c r="AT296" s="16"/>
      <c r="AU296" s="16"/>
      <c r="AV296" s="16"/>
      <c r="AW296" s="16"/>
      <c r="AX296" s="16"/>
      <c r="AY296" s="16"/>
      <c r="AZ296" s="16"/>
      <c r="BA296" s="16"/>
      <c r="BB296" s="16"/>
      <c r="BC296" s="16"/>
      <c r="BD296" s="16"/>
      <c r="BE296" s="16"/>
      <c r="BF296" s="16"/>
      <c r="BG296" s="16"/>
      <c r="BH296" s="16"/>
      <c r="BI296" s="16"/>
      <c r="BJ296" s="16"/>
      <c r="BK296" s="16"/>
      <c r="BL296" s="16"/>
      <c r="BM296" s="16"/>
      <c r="BN296" s="16"/>
      <c r="BO296" s="16"/>
      <c r="BP296" s="16"/>
      <c r="BQ296" s="16"/>
      <c r="BR296" s="16"/>
      <c r="BS296" s="16"/>
      <c r="BT296" s="16"/>
      <c r="BU296" s="16"/>
      <c r="BV296" s="16"/>
      <c r="BW296" s="16"/>
      <c r="BX296" s="16"/>
      <c r="BY296" s="16"/>
      <c r="BZ296" s="16"/>
      <c r="CA296" s="16"/>
      <c r="CB296" s="16"/>
      <c r="CC296" s="16"/>
      <c r="CD296" s="16"/>
      <c r="CE296" s="16"/>
      <c r="CF296" s="16"/>
      <c r="CG296" s="16"/>
      <c r="CH296" s="16"/>
      <c r="CI296" s="16"/>
      <c r="CJ296" s="16"/>
      <c r="CK296" s="16"/>
      <c r="CL296" s="16"/>
      <c r="CM296" s="16"/>
      <c r="CN296" s="16"/>
      <c r="CO296" s="16"/>
      <c r="CP296" s="16"/>
      <c r="CQ296" s="16"/>
      <c r="CR296" s="16"/>
      <c r="CS296" s="16"/>
      <c r="CT296" s="16"/>
      <c r="CU296" s="16"/>
      <c r="CV296" s="16"/>
      <c r="CW296" s="16"/>
      <c r="CX296" s="16"/>
      <c r="CY296" s="16"/>
      <c r="CZ296" s="16"/>
      <c r="DA296" s="16"/>
      <c r="DB296" s="16"/>
      <c r="DC296" s="17"/>
      <c r="DD296" s="17"/>
      <c r="DE296" s="17"/>
      <c r="DF296" s="17"/>
      <c r="DG296" s="17"/>
      <c r="DH296" s="17"/>
      <c r="DI296" s="17"/>
      <c r="DJ296" s="17"/>
      <c r="DK296" s="17"/>
      <c r="DL296" s="17"/>
      <c r="DM296" s="17"/>
      <c r="DN296" s="17"/>
      <c r="DO296" s="17"/>
      <c r="DP296" s="17"/>
      <c r="DQ296" s="17"/>
      <c r="DR296" s="17"/>
      <c r="DS296" s="17"/>
      <c r="DT296" s="17"/>
      <c r="DU296" s="17"/>
      <c r="DV296" s="17"/>
      <c r="DW296" s="17"/>
      <c r="DX296" s="17"/>
      <c r="DY296" s="17"/>
      <c r="DZ296" s="17"/>
      <c r="EA296" s="17"/>
      <c r="EB296" s="17"/>
      <c r="EC296" s="17"/>
      <c r="ED296" s="17"/>
      <c r="EE296" s="17"/>
      <c r="EF296" s="17"/>
      <c r="EG296" s="17"/>
      <c r="EH296" s="17"/>
      <c r="EI296" s="17"/>
      <c r="EJ296" s="17"/>
      <c r="EK296" s="17"/>
      <c r="EL296" s="17"/>
      <c r="EM296" s="17"/>
      <c r="EN296" s="17"/>
      <c r="EO296" s="17"/>
      <c r="EP296" s="17"/>
      <c r="EQ296" s="17"/>
      <c r="ER296" s="17"/>
      <c r="ES296" s="17"/>
      <c r="ET296" s="17"/>
      <c r="EU296" s="17"/>
      <c r="EV296" s="17"/>
      <c r="EW296" s="17"/>
      <c r="EX296" s="17"/>
    </row>
    <row r="297" spans="1:154" s="18" customFormat="1" ht="20.25" x14ac:dyDescent="0.25">
      <c r="A297" s="88"/>
      <c r="B297" s="89"/>
      <c r="C297" s="89"/>
      <c r="D297" s="89"/>
      <c r="E297" s="89" t="s">
        <v>32</v>
      </c>
      <c r="F297" s="89"/>
      <c r="G297" s="101" t="s">
        <v>144</v>
      </c>
      <c r="H297" s="139">
        <f>SUM(H298:H307)</f>
        <v>90400</v>
      </c>
      <c r="I297" s="139">
        <f>SUM(I298:I307)</f>
        <v>86795.970000000016</v>
      </c>
      <c r="J297" s="139">
        <f>SUM(J298:J307)</f>
        <v>3604.0299999999966</v>
      </c>
      <c r="K297" s="140">
        <f t="shared" si="63"/>
        <v>96.01</v>
      </c>
      <c r="L297" s="139">
        <f>SUM(L298:L307)</f>
        <v>0</v>
      </c>
      <c r="M297" s="121">
        <f>SUM(M298:M307)</f>
        <v>55423.210000000006</v>
      </c>
      <c r="N297" s="139">
        <f>SUM(N298:N307)</f>
        <v>31372.76</v>
      </c>
      <c r="O297" s="141">
        <f>SUM(O298:O307)</f>
        <v>86795.970000000016</v>
      </c>
      <c r="P297" s="141">
        <f t="shared" si="62"/>
        <v>-86795.970000000016</v>
      </c>
      <c r="Q297" s="142" t="e">
        <f t="shared" si="60"/>
        <v>#DIV/0!</v>
      </c>
      <c r="R297" s="43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6"/>
      <c r="AT297" s="16"/>
      <c r="AU297" s="16"/>
      <c r="AV297" s="16"/>
      <c r="AW297" s="16"/>
      <c r="AX297" s="16"/>
      <c r="AY297" s="16"/>
      <c r="AZ297" s="16"/>
      <c r="BA297" s="16"/>
      <c r="BB297" s="16"/>
      <c r="BC297" s="16"/>
      <c r="BD297" s="16"/>
      <c r="BE297" s="16"/>
      <c r="BF297" s="16"/>
      <c r="BG297" s="16"/>
      <c r="BH297" s="16"/>
      <c r="BI297" s="16"/>
      <c r="BJ297" s="16"/>
      <c r="BK297" s="16"/>
      <c r="BL297" s="16"/>
      <c r="BM297" s="16"/>
      <c r="BN297" s="16"/>
      <c r="BO297" s="16"/>
      <c r="BP297" s="16"/>
      <c r="BQ297" s="16"/>
      <c r="BR297" s="16"/>
      <c r="BS297" s="16"/>
      <c r="BT297" s="16"/>
      <c r="BU297" s="16"/>
      <c r="BV297" s="16"/>
      <c r="BW297" s="16"/>
      <c r="BX297" s="16"/>
      <c r="BY297" s="16"/>
      <c r="BZ297" s="16"/>
      <c r="CA297" s="16"/>
      <c r="CB297" s="16"/>
      <c r="CC297" s="16"/>
      <c r="CD297" s="16"/>
      <c r="CE297" s="16"/>
      <c r="CF297" s="16"/>
      <c r="CG297" s="16"/>
      <c r="CH297" s="16"/>
      <c r="CI297" s="16"/>
      <c r="CJ297" s="16"/>
      <c r="CK297" s="16"/>
      <c r="CL297" s="16"/>
      <c r="CM297" s="16"/>
      <c r="CN297" s="16"/>
      <c r="CO297" s="16"/>
      <c r="CP297" s="16"/>
      <c r="CQ297" s="16"/>
      <c r="CR297" s="16"/>
      <c r="CS297" s="16"/>
      <c r="CT297" s="16"/>
      <c r="CU297" s="16"/>
      <c r="CV297" s="16"/>
      <c r="CW297" s="16"/>
      <c r="CX297" s="16"/>
      <c r="CY297" s="16"/>
      <c r="CZ297" s="16"/>
      <c r="DA297" s="16"/>
      <c r="DB297" s="16"/>
      <c r="DC297" s="17"/>
      <c r="DD297" s="17"/>
      <c r="DE297" s="17"/>
      <c r="DF297" s="17"/>
      <c r="DG297" s="17"/>
      <c r="DH297" s="17"/>
      <c r="DI297" s="17"/>
      <c r="DJ297" s="17"/>
      <c r="DK297" s="17"/>
      <c r="DL297" s="17"/>
      <c r="DM297" s="17"/>
      <c r="DN297" s="17"/>
      <c r="DO297" s="17"/>
      <c r="DP297" s="17"/>
      <c r="DQ297" s="17"/>
      <c r="DR297" s="17"/>
      <c r="DS297" s="17"/>
      <c r="DT297" s="17"/>
      <c r="DU297" s="17"/>
      <c r="DV297" s="17"/>
      <c r="DW297" s="17"/>
      <c r="DX297" s="17"/>
      <c r="DY297" s="17"/>
      <c r="DZ297" s="17"/>
      <c r="EA297" s="17"/>
      <c r="EB297" s="17"/>
      <c r="EC297" s="17"/>
      <c r="ED297" s="17"/>
      <c r="EE297" s="17"/>
      <c r="EF297" s="17"/>
      <c r="EG297" s="17"/>
      <c r="EH297" s="17"/>
      <c r="EI297" s="17"/>
      <c r="EJ297" s="17"/>
      <c r="EK297" s="17"/>
      <c r="EL297" s="17"/>
      <c r="EM297" s="17"/>
      <c r="EN297" s="17"/>
      <c r="EO297" s="17"/>
      <c r="EP297" s="17"/>
      <c r="EQ297" s="17"/>
      <c r="ER297" s="17"/>
      <c r="ES297" s="17"/>
      <c r="ET297" s="17"/>
      <c r="EU297" s="17"/>
      <c r="EV297" s="17"/>
      <c r="EW297" s="17"/>
      <c r="EX297" s="17"/>
    </row>
    <row r="298" spans="1:154" ht="20.25" x14ac:dyDescent="0.2">
      <c r="A298" s="100"/>
      <c r="B298" s="99"/>
      <c r="C298" s="99"/>
      <c r="D298" s="99"/>
      <c r="E298" s="99"/>
      <c r="F298" s="99" t="s">
        <v>32</v>
      </c>
      <c r="G298" s="103" t="s">
        <v>169</v>
      </c>
      <c r="H298" s="143">
        <v>0</v>
      </c>
      <c r="I298" s="143">
        <f>O298</f>
        <v>0</v>
      </c>
      <c r="J298" s="143">
        <f t="shared" ref="J298:J331" si="70">H298-I298</f>
        <v>0</v>
      </c>
      <c r="K298" s="140" t="e">
        <f t="shared" si="63"/>
        <v>#DIV/0!</v>
      </c>
      <c r="L298" s="143"/>
      <c r="M298" s="144"/>
      <c r="N298" s="143">
        <v>0</v>
      </c>
      <c r="O298" s="145">
        <f t="shared" ref="O298:O308" si="71">M298+N298</f>
        <v>0</v>
      </c>
      <c r="P298" s="145">
        <f t="shared" si="62"/>
        <v>0</v>
      </c>
      <c r="Q298" s="142" t="e">
        <f t="shared" si="60"/>
        <v>#DIV/0!</v>
      </c>
      <c r="R298" s="43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8"/>
      <c r="AT298" s="8"/>
      <c r="AU298" s="8"/>
      <c r="AV298" s="8"/>
      <c r="AW298" s="8"/>
      <c r="AX298" s="8"/>
      <c r="AY298" s="8"/>
      <c r="AZ298" s="8"/>
      <c r="BA298" s="8"/>
      <c r="BB298" s="8"/>
      <c r="BC298" s="8"/>
      <c r="BD298" s="8"/>
      <c r="BE298" s="8"/>
      <c r="BF298" s="8"/>
      <c r="BG298" s="8"/>
      <c r="BH298" s="8"/>
      <c r="BI298" s="8"/>
      <c r="BJ298" s="8"/>
      <c r="BK298" s="8"/>
      <c r="BL298" s="8"/>
      <c r="BM298" s="8"/>
      <c r="BN298" s="8"/>
      <c r="BO298" s="8"/>
      <c r="BP298" s="8"/>
      <c r="BQ298" s="8"/>
      <c r="BR298" s="8"/>
      <c r="BS298" s="8"/>
      <c r="BT298" s="8"/>
      <c r="BU298" s="8"/>
      <c r="BV298" s="8"/>
      <c r="BW298" s="8"/>
      <c r="BX298" s="8"/>
      <c r="BY298" s="8"/>
      <c r="BZ298" s="8"/>
      <c r="CA298" s="8"/>
      <c r="CB298" s="8"/>
      <c r="CC298" s="8"/>
      <c r="CD298" s="8"/>
      <c r="CE298" s="8"/>
      <c r="CF298" s="8"/>
      <c r="CG298" s="8"/>
      <c r="CH298" s="8"/>
      <c r="CI298" s="8"/>
      <c r="CJ298" s="8"/>
      <c r="CK298" s="8"/>
      <c r="CL298" s="8"/>
      <c r="CM298" s="8"/>
      <c r="CN298" s="8"/>
      <c r="CO298" s="8"/>
      <c r="CP298" s="8"/>
      <c r="CQ298" s="8"/>
      <c r="CR298" s="8"/>
      <c r="CS298" s="8"/>
      <c r="CT298" s="8"/>
      <c r="CU298" s="8"/>
      <c r="CV298" s="8"/>
      <c r="CW298" s="8"/>
      <c r="CX298" s="8"/>
      <c r="CY298" s="8"/>
      <c r="CZ298" s="8"/>
      <c r="DA298" s="8"/>
      <c r="DB298" s="8"/>
      <c r="DC298" s="9"/>
      <c r="DD298" s="9"/>
      <c r="DE298" s="9"/>
      <c r="DF298" s="9"/>
      <c r="DG298" s="9"/>
      <c r="DH298" s="9"/>
      <c r="DI298" s="9"/>
      <c r="DJ298" s="9"/>
      <c r="DK298" s="9"/>
      <c r="DL298" s="9"/>
      <c r="DM298" s="9"/>
      <c r="DN298" s="9"/>
      <c r="DO298" s="9"/>
      <c r="DP298" s="9"/>
      <c r="DQ298" s="9"/>
      <c r="DR298" s="9"/>
      <c r="DS298" s="9"/>
      <c r="DT298" s="9"/>
      <c r="DU298" s="9"/>
      <c r="DV298" s="9"/>
      <c r="DW298" s="9"/>
      <c r="DX298" s="9"/>
      <c r="DY298" s="9"/>
      <c r="DZ298" s="9"/>
      <c r="EA298" s="9"/>
      <c r="EB298" s="9"/>
      <c r="EC298" s="9"/>
      <c r="ED298" s="9"/>
      <c r="EE298" s="9"/>
      <c r="EF298" s="9"/>
      <c r="EG298" s="9"/>
      <c r="EH298" s="9"/>
      <c r="EI298" s="9"/>
      <c r="EJ298" s="9"/>
      <c r="EK298" s="9"/>
      <c r="EL298" s="9"/>
      <c r="EM298" s="9"/>
      <c r="EN298" s="9"/>
      <c r="EO298" s="9"/>
      <c r="EP298" s="9"/>
      <c r="EQ298" s="9"/>
      <c r="ER298" s="9"/>
      <c r="ES298" s="9"/>
      <c r="ET298" s="9"/>
      <c r="EU298" s="9"/>
      <c r="EV298" s="9"/>
      <c r="EW298" s="9"/>
      <c r="EX298" s="9"/>
    </row>
    <row r="299" spans="1:154" ht="20.25" x14ac:dyDescent="0.2">
      <c r="A299" s="100"/>
      <c r="B299" s="99"/>
      <c r="C299" s="99"/>
      <c r="D299" s="99"/>
      <c r="E299" s="99"/>
      <c r="F299" s="99" t="s">
        <v>30</v>
      </c>
      <c r="G299" s="103" t="s">
        <v>170</v>
      </c>
      <c r="H299" s="143">
        <v>0</v>
      </c>
      <c r="I299" s="143"/>
      <c r="J299" s="143">
        <f t="shared" si="70"/>
        <v>0</v>
      </c>
      <c r="K299" s="140"/>
      <c r="L299" s="143"/>
      <c r="M299" s="144"/>
      <c r="N299" s="143"/>
      <c r="O299" s="145">
        <f t="shared" si="71"/>
        <v>0</v>
      </c>
      <c r="P299" s="145">
        <f t="shared" si="62"/>
        <v>0</v>
      </c>
      <c r="Q299" s="142"/>
      <c r="R299" s="43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8"/>
      <c r="AT299" s="8"/>
      <c r="AU299" s="8"/>
      <c r="AV299" s="8"/>
      <c r="AW299" s="8"/>
      <c r="AX299" s="8"/>
      <c r="AY299" s="8"/>
      <c r="AZ299" s="8"/>
      <c r="BA299" s="8"/>
      <c r="BB299" s="8"/>
      <c r="BC299" s="8"/>
      <c r="BD299" s="8"/>
      <c r="BE299" s="8"/>
      <c r="BF299" s="8"/>
      <c r="BG299" s="8"/>
      <c r="BH299" s="8"/>
      <c r="BI299" s="8"/>
      <c r="BJ299" s="8"/>
      <c r="BK299" s="8"/>
      <c r="BL299" s="8"/>
      <c r="BM299" s="8"/>
      <c r="BN299" s="8"/>
      <c r="BO299" s="8"/>
      <c r="BP299" s="8"/>
      <c r="BQ299" s="8"/>
      <c r="BR299" s="8"/>
      <c r="BS299" s="8"/>
      <c r="BT299" s="8"/>
      <c r="BU299" s="8"/>
      <c r="BV299" s="8"/>
      <c r="BW299" s="8"/>
      <c r="BX299" s="8"/>
      <c r="BY299" s="8"/>
      <c r="BZ299" s="8"/>
      <c r="CA299" s="8"/>
      <c r="CB299" s="8"/>
      <c r="CC299" s="8"/>
      <c r="CD299" s="8"/>
      <c r="CE299" s="8"/>
      <c r="CF299" s="8"/>
      <c r="CG299" s="8"/>
      <c r="CH299" s="8"/>
      <c r="CI299" s="8"/>
      <c r="CJ299" s="8"/>
      <c r="CK299" s="8"/>
      <c r="CL299" s="8"/>
      <c r="CM299" s="8"/>
      <c r="CN299" s="8"/>
      <c r="CO299" s="8"/>
      <c r="CP299" s="8"/>
      <c r="CQ299" s="8"/>
      <c r="CR299" s="8"/>
      <c r="CS299" s="8"/>
      <c r="CT299" s="8"/>
      <c r="CU299" s="8"/>
      <c r="CV299" s="8"/>
      <c r="CW299" s="8"/>
      <c r="CX299" s="8"/>
      <c r="CY299" s="8"/>
      <c r="CZ299" s="8"/>
      <c r="DA299" s="8"/>
      <c r="DB299" s="8"/>
      <c r="DC299" s="9"/>
      <c r="DD299" s="9"/>
      <c r="DE299" s="9"/>
      <c r="DF299" s="9"/>
      <c r="DG299" s="9"/>
      <c r="DH299" s="9"/>
      <c r="DI299" s="9"/>
      <c r="DJ299" s="9"/>
      <c r="DK299" s="9"/>
      <c r="DL299" s="9"/>
      <c r="DM299" s="9"/>
      <c r="DN299" s="9"/>
      <c r="DO299" s="9"/>
      <c r="DP299" s="9"/>
      <c r="DQ299" s="9"/>
      <c r="DR299" s="9"/>
      <c r="DS299" s="9"/>
      <c r="DT299" s="9"/>
      <c r="DU299" s="9"/>
      <c r="DV299" s="9"/>
      <c r="DW299" s="9"/>
      <c r="DX299" s="9"/>
      <c r="DY299" s="9"/>
      <c r="DZ299" s="9"/>
      <c r="EA299" s="9"/>
      <c r="EB299" s="9"/>
      <c r="EC299" s="9"/>
      <c r="ED299" s="9"/>
      <c r="EE299" s="9"/>
      <c r="EF299" s="9"/>
      <c r="EG299" s="9"/>
      <c r="EH299" s="9"/>
      <c r="EI299" s="9"/>
      <c r="EJ299" s="9"/>
      <c r="EK299" s="9"/>
      <c r="EL299" s="9"/>
      <c r="EM299" s="9"/>
      <c r="EN299" s="9"/>
      <c r="EO299" s="9"/>
      <c r="EP299" s="9"/>
      <c r="EQ299" s="9"/>
      <c r="ER299" s="9"/>
      <c r="ES299" s="9"/>
      <c r="ET299" s="9"/>
      <c r="EU299" s="9"/>
      <c r="EV299" s="9"/>
      <c r="EW299" s="9"/>
      <c r="EX299" s="9"/>
    </row>
    <row r="300" spans="1:154" ht="20.25" x14ac:dyDescent="0.2">
      <c r="A300" s="100"/>
      <c r="B300" s="99"/>
      <c r="C300" s="99"/>
      <c r="D300" s="99"/>
      <c r="E300" s="99"/>
      <c r="F300" s="99" t="s">
        <v>43</v>
      </c>
      <c r="G300" s="103" t="s">
        <v>171</v>
      </c>
      <c r="H300" s="143">
        <v>37000</v>
      </c>
      <c r="I300" s="143">
        <f>O300</f>
        <v>37000</v>
      </c>
      <c r="J300" s="143">
        <f t="shared" si="70"/>
        <v>0</v>
      </c>
      <c r="K300" s="140">
        <f t="shared" si="63"/>
        <v>100</v>
      </c>
      <c r="L300" s="143"/>
      <c r="M300" s="144">
        <v>22000</v>
      </c>
      <c r="N300" s="143">
        <v>15000</v>
      </c>
      <c r="O300" s="145">
        <f t="shared" si="71"/>
        <v>37000</v>
      </c>
      <c r="P300" s="145">
        <f t="shared" si="62"/>
        <v>-37000</v>
      </c>
      <c r="Q300" s="142" t="e">
        <f t="shared" si="60"/>
        <v>#DIV/0!</v>
      </c>
      <c r="R300" s="43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8"/>
      <c r="AT300" s="8"/>
      <c r="AU300" s="8"/>
      <c r="AV300" s="8"/>
      <c r="AW300" s="8"/>
      <c r="AX300" s="8"/>
      <c r="AY300" s="8"/>
      <c r="AZ300" s="8"/>
      <c r="BA300" s="8"/>
      <c r="BB300" s="8"/>
      <c r="BC300" s="8"/>
      <c r="BD300" s="8"/>
      <c r="BE300" s="8"/>
      <c r="BF300" s="8"/>
      <c r="BG300" s="8"/>
      <c r="BH300" s="8"/>
      <c r="BI300" s="8"/>
      <c r="BJ300" s="8"/>
      <c r="BK300" s="8"/>
      <c r="BL300" s="8"/>
      <c r="BM300" s="8"/>
      <c r="BN300" s="8"/>
      <c r="BO300" s="8"/>
      <c r="BP300" s="8"/>
      <c r="BQ300" s="8"/>
      <c r="BR300" s="8"/>
      <c r="BS300" s="8"/>
      <c r="BT300" s="8"/>
      <c r="BU300" s="8"/>
      <c r="BV300" s="8"/>
      <c r="BW300" s="8"/>
      <c r="BX300" s="8"/>
      <c r="BY300" s="8"/>
      <c r="BZ300" s="8"/>
      <c r="CA300" s="8"/>
      <c r="CB300" s="8"/>
      <c r="CC300" s="8"/>
      <c r="CD300" s="8"/>
      <c r="CE300" s="8"/>
      <c r="CF300" s="8"/>
      <c r="CG300" s="8"/>
      <c r="CH300" s="8"/>
      <c r="CI300" s="8"/>
      <c r="CJ300" s="8"/>
      <c r="CK300" s="8"/>
      <c r="CL300" s="8"/>
      <c r="CM300" s="8"/>
      <c r="CN300" s="8"/>
      <c r="CO300" s="8"/>
      <c r="CP300" s="8"/>
      <c r="CQ300" s="8"/>
      <c r="CR300" s="8"/>
      <c r="CS300" s="8"/>
      <c r="CT300" s="8"/>
      <c r="CU300" s="8"/>
      <c r="CV300" s="8"/>
      <c r="CW300" s="8"/>
      <c r="CX300" s="8"/>
      <c r="CY300" s="8"/>
      <c r="CZ300" s="8"/>
      <c r="DA300" s="8"/>
      <c r="DB300" s="8"/>
      <c r="DC300" s="9"/>
      <c r="DD300" s="9"/>
      <c r="DE300" s="9"/>
      <c r="DF300" s="9"/>
      <c r="DG300" s="9"/>
      <c r="DH300" s="9"/>
      <c r="DI300" s="9"/>
      <c r="DJ300" s="9"/>
      <c r="DK300" s="9"/>
      <c r="DL300" s="9"/>
      <c r="DM300" s="9"/>
      <c r="DN300" s="9"/>
      <c r="DO300" s="9"/>
      <c r="DP300" s="9"/>
      <c r="DQ300" s="9"/>
      <c r="DR300" s="9"/>
      <c r="DS300" s="9"/>
      <c r="DT300" s="9"/>
      <c r="DU300" s="9"/>
      <c r="DV300" s="9"/>
      <c r="DW300" s="9"/>
      <c r="DX300" s="9"/>
      <c r="DY300" s="9"/>
      <c r="DZ300" s="9"/>
      <c r="EA300" s="9"/>
      <c r="EB300" s="9"/>
      <c r="EC300" s="9"/>
      <c r="ED300" s="9"/>
      <c r="EE300" s="9"/>
      <c r="EF300" s="9"/>
      <c r="EG300" s="9"/>
      <c r="EH300" s="9"/>
      <c r="EI300" s="9"/>
      <c r="EJ300" s="9"/>
      <c r="EK300" s="9"/>
      <c r="EL300" s="9"/>
      <c r="EM300" s="9"/>
      <c r="EN300" s="9"/>
      <c r="EO300" s="9"/>
      <c r="EP300" s="9"/>
      <c r="EQ300" s="9"/>
      <c r="ER300" s="9"/>
      <c r="ES300" s="9"/>
      <c r="ET300" s="9"/>
      <c r="EU300" s="9"/>
      <c r="EV300" s="9"/>
      <c r="EW300" s="9"/>
      <c r="EX300" s="9"/>
    </row>
    <row r="301" spans="1:154" ht="20.25" x14ac:dyDescent="0.2">
      <c r="A301" s="100"/>
      <c r="B301" s="99"/>
      <c r="C301" s="99"/>
      <c r="D301" s="99"/>
      <c r="E301" s="99"/>
      <c r="F301" s="99" t="s">
        <v>22</v>
      </c>
      <c r="G301" s="103" t="s">
        <v>146</v>
      </c>
      <c r="H301" s="143">
        <v>11000</v>
      </c>
      <c r="I301" s="143">
        <f>O301</f>
        <v>10932.380000000001</v>
      </c>
      <c r="J301" s="143">
        <f t="shared" si="70"/>
        <v>67.619999999998981</v>
      </c>
      <c r="K301" s="140">
        <f t="shared" si="63"/>
        <v>99.39</v>
      </c>
      <c r="L301" s="143"/>
      <c r="M301" s="144">
        <v>7617.47</v>
      </c>
      <c r="N301" s="143">
        <v>3314.91</v>
      </c>
      <c r="O301" s="145">
        <f t="shared" si="71"/>
        <v>10932.380000000001</v>
      </c>
      <c r="P301" s="145">
        <f t="shared" si="62"/>
        <v>-10932.380000000001</v>
      </c>
      <c r="Q301" s="142" t="e">
        <f t="shared" si="60"/>
        <v>#DIV/0!</v>
      </c>
      <c r="R301" s="43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8"/>
      <c r="AT301" s="8"/>
      <c r="AU301" s="8"/>
      <c r="AV301" s="8"/>
      <c r="AW301" s="8"/>
      <c r="AX301" s="8"/>
      <c r="AY301" s="8"/>
      <c r="AZ301" s="8"/>
      <c r="BA301" s="8"/>
      <c r="BB301" s="8"/>
      <c r="BC301" s="8"/>
      <c r="BD301" s="8"/>
      <c r="BE301" s="8"/>
      <c r="BF301" s="8"/>
      <c r="BG301" s="8"/>
      <c r="BH301" s="8"/>
      <c r="BI301" s="8"/>
      <c r="BJ301" s="8"/>
      <c r="BK301" s="8"/>
      <c r="BL301" s="8"/>
      <c r="BM301" s="8"/>
      <c r="BN301" s="8"/>
      <c r="BO301" s="8"/>
      <c r="BP301" s="8"/>
      <c r="BQ301" s="8"/>
      <c r="BR301" s="8"/>
      <c r="BS301" s="8"/>
      <c r="BT301" s="8"/>
      <c r="BU301" s="8"/>
      <c r="BV301" s="8"/>
      <c r="BW301" s="8"/>
      <c r="BX301" s="8"/>
      <c r="BY301" s="8"/>
      <c r="BZ301" s="8"/>
      <c r="CA301" s="8"/>
      <c r="CB301" s="8"/>
      <c r="CC301" s="8"/>
      <c r="CD301" s="8"/>
      <c r="CE301" s="8"/>
      <c r="CF301" s="8"/>
      <c r="CG301" s="8"/>
      <c r="CH301" s="8"/>
      <c r="CI301" s="8"/>
      <c r="CJ301" s="8"/>
      <c r="CK301" s="8"/>
      <c r="CL301" s="8"/>
      <c r="CM301" s="8"/>
      <c r="CN301" s="8"/>
      <c r="CO301" s="8"/>
      <c r="CP301" s="8"/>
      <c r="CQ301" s="8"/>
      <c r="CR301" s="8"/>
      <c r="CS301" s="8"/>
      <c r="CT301" s="8"/>
      <c r="CU301" s="8"/>
      <c r="CV301" s="8"/>
      <c r="CW301" s="8"/>
      <c r="CX301" s="8"/>
      <c r="CY301" s="8"/>
      <c r="CZ301" s="8"/>
      <c r="DA301" s="8"/>
      <c r="DB301" s="8"/>
      <c r="DC301" s="9"/>
      <c r="DD301" s="9"/>
      <c r="DE301" s="9"/>
      <c r="DF301" s="9"/>
      <c r="DG301" s="9"/>
      <c r="DH301" s="9"/>
      <c r="DI301" s="9"/>
      <c r="DJ301" s="9"/>
      <c r="DK301" s="9"/>
      <c r="DL301" s="9"/>
      <c r="DM301" s="9"/>
      <c r="DN301" s="9"/>
      <c r="DO301" s="9"/>
      <c r="DP301" s="9"/>
      <c r="DQ301" s="9"/>
      <c r="DR301" s="9"/>
      <c r="DS301" s="9"/>
      <c r="DT301" s="9"/>
      <c r="DU301" s="9"/>
      <c r="DV301" s="9"/>
      <c r="DW301" s="9"/>
      <c r="DX301" s="9"/>
      <c r="DY301" s="9"/>
      <c r="DZ301" s="9"/>
      <c r="EA301" s="9"/>
      <c r="EB301" s="9"/>
      <c r="EC301" s="9"/>
      <c r="ED301" s="9"/>
      <c r="EE301" s="9"/>
      <c r="EF301" s="9"/>
      <c r="EG301" s="9"/>
      <c r="EH301" s="9"/>
      <c r="EI301" s="9"/>
      <c r="EJ301" s="9"/>
      <c r="EK301" s="9"/>
      <c r="EL301" s="9"/>
      <c r="EM301" s="9"/>
      <c r="EN301" s="9"/>
      <c r="EO301" s="9"/>
      <c r="EP301" s="9"/>
      <c r="EQ301" s="9"/>
      <c r="ER301" s="9"/>
      <c r="ES301" s="9"/>
      <c r="ET301" s="9"/>
      <c r="EU301" s="9"/>
      <c r="EV301" s="9"/>
      <c r="EW301" s="9"/>
      <c r="EX301" s="9"/>
    </row>
    <row r="302" spans="1:154" ht="20.25" x14ac:dyDescent="0.2">
      <c r="A302" s="100"/>
      <c r="B302" s="99"/>
      <c r="C302" s="99"/>
      <c r="D302" s="99"/>
      <c r="E302" s="99"/>
      <c r="F302" s="99" t="s">
        <v>114</v>
      </c>
      <c r="G302" s="103" t="s">
        <v>172</v>
      </c>
      <c r="H302" s="143">
        <v>2000</v>
      </c>
      <c r="I302" s="143">
        <f>O302</f>
        <v>920.48</v>
      </c>
      <c r="J302" s="143">
        <f t="shared" si="70"/>
        <v>1079.52</v>
      </c>
      <c r="K302" s="140">
        <f t="shared" si="63"/>
        <v>46.02</v>
      </c>
      <c r="L302" s="143"/>
      <c r="M302" s="144">
        <v>396.61</v>
      </c>
      <c r="N302" s="143">
        <v>523.87</v>
      </c>
      <c r="O302" s="212">
        <f t="shared" si="71"/>
        <v>920.48</v>
      </c>
      <c r="P302" s="145">
        <f t="shared" si="62"/>
        <v>-920.48</v>
      </c>
      <c r="Q302" s="142" t="e">
        <f t="shared" si="60"/>
        <v>#DIV/0!</v>
      </c>
      <c r="R302" s="43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8"/>
      <c r="AT302" s="8"/>
      <c r="AU302" s="8"/>
      <c r="AV302" s="8"/>
      <c r="AW302" s="8"/>
      <c r="AX302" s="8"/>
      <c r="AY302" s="8"/>
      <c r="AZ302" s="8"/>
      <c r="BA302" s="8"/>
      <c r="BB302" s="8"/>
      <c r="BC302" s="8"/>
      <c r="BD302" s="8"/>
      <c r="BE302" s="8"/>
      <c r="BF302" s="8"/>
      <c r="BG302" s="8"/>
      <c r="BH302" s="8"/>
      <c r="BI302" s="8"/>
      <c r="BJ302" s="8"/>
      <c r="BK302" s="8"/>
      <c r="BL302" s="8"/>
      <c r="BM302" s="8"/>
      <c r="BN302" s="8"/>
      <c r="BO302" s="8"/>
      <c r="BP302" s="8"/>
      <c r="BQ302" s="8"/>
      <c r="BR302" s="8"/>
      <c r="BS302" s="8"/>
      <c r="BT302" s="8"/>
      <c r="BU302" s="8"/>
      <c r="BV302" s="8"/>
      <c r="BW302" s="8"/>
      <c r="BX302" s="8"/>
      <c r="BY302" s="8"/>
      <c r="BZ302" s="8"/>
      <c r="CA302" s="8"/>
      <c r="CB302" s="8"/>
      <c r="CC302" s="8"/>
      <c r="CD302" s="8"/>
      <c r="CE302" s="8"/>
      <c r="CF302" s="8"/>
      <c r="CG302" s="8"/>
      <c r="CH302" s="8"/>
      <c r="CI302" s="8"/>
      <c r="CJ302" s="8"/>
      <c r="CK302" s="8"/>
      <c r="CL302" s="8"/>
      <c r="CM302" s="8"/>
      <c r="CN302" s="8"/>
      <c r="CO302" s="8"/>
      <c r="CP302" s="8"/>
      <c r="CQ302" s="8"/>
      <c r="CR302" s="8"/>
      <c r="CS302" s="8"/>
      <c r="CT302" s="8"/>
      <c r="CU302" s="8"/>
      <c r="CV302" s="8"/>
      <c r="CW302" s="8"/>
      <c r="CX302" s="8"/>
      <c r="CY302" s="8"/>
      <c r="CZ302" s="8"/>
      <c r="DA302" s="8"/>
      <c r="DB302" s="8"/>
      <c r="DC302" s="9"/>
      <c r="DD302" s="9"/>
      <c r="DE302" s="9"/>
      <c r="DF302" s="9"/>
      <c r="DG302" s="9"/>
      <c r="DH302" s="9"/>
      <c r="DI302" s="9"/>
      <c r="DJ302" s="9"/>
      <c r="DK302" s="9"/>
      <c r="DL302" s="9"/>
      <c r="DM302" s="9"/>
      <c r="DN302" s="9"/>
      <c r="DO302" s="9"/>
      <c r="DP302" s="9"/>
      <c r="DQ302" s="9"/>
      <c r="DR302" s="9"/>
      <c r="DS302" s="9"/>
      <c r="DT302" s="9"/>
      <c r="DU302" s="9"/>
      <c r="DV302" s="9"/>
      <c r="DW302" s="9"/>
      <c r="DX302" s="9"/>
      <c r="DY302" s="9"/>
      <c r="DZ302" s="9"/>
      <c r="EA302" s="9"/>
      <c r="EB302" s="9"/>
      <c r="EC302" s="9"/>
      <c r="ED302" s="9"/>
      <c r="EE302" s="9"/>
      <c r="EF302" s="9"/>
      <c r="EG302" s="9"/>
      <c r="EH302" s="9"/>
      <c r="EI302" s="9"/>
      <c r="EJ302" s="9"/>
      <c r="EK302" s="9"/>
      <c r="EL302" s="9"/>
      <c r="EM302" s="9"/>
      <c r="EN302" s="9"/>
      <c r="EO302" s="9"/>
      <c r="EP302" s="9"/>
      <c r="EQ302" s="9"/>
      <c r="ER302" s="9"/>
      <c r="ES302" s="9"/>
      <c r="ET302" s="9"/>
      <c r="EU302" s="9"/>
      <c r="EV302" s="9"/>
      <c r="EW302" s="9"/>
      <c r="EX302" s="9"/>
    </row>
    <row r="303" spans="1:154" ht="20.25" x14ac:dyDescent="0.2">
      <c r="A303" s="100"/>
      <c r="B303" s="99"/>
      <c r="C303" s="99"/>
      <c r="D303" s="99"/>
      <c r="E303" s="99"/>
      <c r="F303" s="99" t="s">
        <v>33</v>
      </c>
      <c r="G303" s="103" t="s">
        <v>173</v>
      </c>
      <c r="H303" s="143"/>
      <c r="I303" s="143"/>
      <c r="J303" s="143">
        <f t="shared" si="70"/>
        <v>0</v>
      </c>
      <c r="K303" s="140" t="e">
        <f t="shared" si="63"/>
        <v>#DIV/0!</v>
      </c>
      <c r="L303" s="143"/>
      <c r="M303" s="144"/>
      <c r="N303" s="143"/>
      <c r="O303" s="212">
        <f t="shared" si="71"/>
        <v>0</v>
      </c>
      <c r="P303" s="145">
        <f t="shared" si="62"/>
        <v>0</v>
      </c>
      <c r="Q303" s="142" t="e">
        <f t="shared" si="60"/>
        <v>#DIV/0!</v>
      </c>
      <c r="R303" s="43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8"/>
      <c r="AT303" s="8"/>
      <c r="AU303" s="8"/>
      <c r="AV303" s="8"/>
      <c r="AW303" s="8"/>
      <c r="AX303" s="8"/>
      <c r="AY303" s="8"/>
      <c r="AZ303" s="8"/>
      <c r="BA303" s="8"/>
      <c r="BB303" s="8"/>
      <c r="BC303" s="8"/>
      <c r="BD303" s="8"/>
      <c r="BE303" s="8"/>
      <c r="BF303" s="8"/>
      <c r="BG303" s="8"/>
      <c r="BH303" s="8"/>
      <c r="BI303" s="8"/>
      <c r="BJ303" s="8"/>
      <c r="BK303" s="8"/>
      <c r="BL303" s="8"/>
      <c r="BM303" s="8"/>
      <c r="BN303" s="8"/>
      <c r="BO303" s="8"/>
      <c r="BP303" s="8"/>
      <c r="BQ303" s="8"/>
      <c r="BR303" s="8"/>
      <c r="BS303" s="8"/>
      <c r="BT303" s="8"/>
      <c r="BU303" s="8"/>
      <c r="BV303" s="8"/>
      <c r="BW303" s="8"/>
      <c r="BX303" s="8"/>
      <c r="BY303" s="8"/>
      <c r="BZ303" s="8"/>
      <c r="CA303" s="8"/>
      <c r="CB303" s="8"/>
      <c r="CC303" s="8"/>
      <c r="CD303" s="8"/>
      <c r="CE303" s="8"/>
      <c r="CF303" s="8"/>
      <c r="CG303" s="8"/>
      <c r="CH303" s="8"/>
      <c r="CI303" s="8"/>
      <c r="CJ303" s="8"/>
      <c r="CK303" s="8"/>
      <c r="CL303" s="8"/>
      <c r="CM303" s="8"/>
      <c r="CN303" s="8"/>
      <c r="CO303" s="8"/>
      <c r="CP303" s="8"/>
      <c r="CQ303" s="8"/>
      <c r="CR303" s="8"/>
      <c r="CS303" s="8"/>
      <c r="CT303" s="8"/>
      <c r="CU303" s="8"/>
      <c r="CV303" s="8"/>
      <c r="CW303" s="8"/>
      <c r="CX303" s="8"/>
      <c r="CY303" s="8"/>
      <c r="CZ303" s="8"/>
      <c r="DA303" s="8"/>
      <c r="DB303" s="8"/>
      <c r="DC303" s="9"/>
      <c r="DD303" s="9"/>
      <c r="DE303" s="9"/>
      <c r="DF303" s="9"/>
      <c r="DG303" s="9"/>
      <c r="DH303" s="9"/>
      <c r="DI303" s="9"/>
      <c r="DJ303" s="9"/>
      <c r="DK303" s="9"/>
      <c r="DL303" s="9"/>
      <c r="DM303" s="9"/>
      <c r="DN303" s="9"/>
      <c r="DO303" s="9"/>
      <c r="DP303" s="9"/>
      <c r="DQ303" s="9"/>
      <c r="DR303" s="9"/>
      <c r="DS303" s="9"/>
      <c r="DT303" s="9"/>
      <c r="DU303" s="9"/>
      <c r="DV303" s="9"/>
      <c r="DW303" s="9"/>
      <c r="DX303" s="9"/>
      <c r="DY303" s="9"/>
      <c r="DZ303" s="9"/>
      <c r="EA303" s="9"/>
      <c r="EB303" s="9"/>
      <c r="EC303" s="9"/>
      <c r="ED303" s="9"/>
      <c r="EE303" s="9"/>
      <c r="EF303" s="9"/>
      <c r="EG303" s="9"/>
      <c r="EH303" s="9"/>
      <c r="EI303" s="9"/>
      <c r="EJ303" s="9"/>
      <c r="EK303" s="9"/>
      <c r="EL303" s="9"/>
      <c r="EM303" s="9"/>
      <c r="EN303" s="9"/>
      <c r="EO303" s="9"/>
      <c r="EP303" s="9"/>
      <c r="EQ303" s="9"/>
      <c r="ER303" s="9"/>
      <c r="ES303" s="9"/>
      <c r="ET303" s="9"/>
      <c r="EU303" s="9"/>
      <c r="EV303" s="9"/>
      <c r="EW303" s="9"/>
      <c r="EX303" s="9"/>
    </row>
    <row r="304" spans="1:154" ht="20.25" hidden="1" x14ac:dyDescent="0.2">
      <c r="A304" s="100"/>
      <c r="B304" s="99"/>
      <c r="C304" s="99"/>
      <c r="D304" s="99"/>
      <c r="E304" s="99"/>
      <c r="F304" s="99" t="s">
        <v>124</v>
      </c>
      <c r="G304" s="103" t="s">
        <v>316</v>
      </c>
      <c r="H304" s="143"/>
      <c r="I304" s="143"/>
      <c r="J304" s="143">
        <f t="shared" si="70"/>
        <v>0</v>
      </c>
      <c r="K304" s="140"/>
      <c r="L304" s="143"/>
      <c r="M304" s="144"/>
      <c r="N304" s="143"/>
      <c r="O304" s="212">
        <f t="shared" si="71"/>
        <v>0</v>
      </c>
      <c r="P304" s="145">
        <f t="shared" si="62"/>
        <v>0</v>
      </c>
      <c r="Q304" s="142"/>
      <c r="R304" s="43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8"/>
      <c r="AT304" s="8"/>
      <c r="AU304" s="8"/>
      <c r="AV304" s="8"/>
      <c r="AW304" s="8"/>
      <c r="AX304" s="8"/>
      <c r="AY304" s="8"/>
      <c r="AZ304" s="8"/>
      <c r="BA304" s="8"/>
      <c r="BB304" s="8"/>
      <c r="BC304" s="8"/>
      <c r="BD304" s="8"/>
      <c r="BE304" s="8"/>
      <c r="BF304" s="8"/>
      <c r="BG304" s="8"/>
      <c r="BH304" s="8"/>
      <c r="BI304" s="8"/>
      <c r="BJ304" s="8"/>
      <c r="BK304" s="8"/>
      <c r="BL304" s="8"/>
      <c r="BM304" s="8"/>
      <c r="BN304" s="8"/>
      <c r="BO304" s="8"/>
      <c r="BP304" s="8"/>
      <c r="BQ304" s="8"/>
      <c r="BR304" s="8"/>
      <c r="BS304" s="8"/>
      <c r="BT304" s="8"/>
      <c r="BU304" s="8"/>
      <c r="BV304" s="8"/>
      <c r="BW304" s="8"/>
      <c r="BX304" s="8"/>
      <c r="BY304" s="8"/>
      <c r="BZ304" s="8"/>
      <c r="CA304" s="8"/>
      <c r="CB304" s="8"/>
      <c r="CC304" s="8"/>
      <c r="CD304" s="8"/>
      <c r="CE304" s="8"/>
      <c r="CF304" s="8"/>
      <c r="CG304" s="8"/>
      <c r="CH304" s="8"/>
      <c r="CI304" s="8"/>
      <c r="CJ304" s="8"/>
      <c r="CK304" s="8"/>
      <c r="CL304" s="8"/>
      <c r="CM304" s="8"/>
      <c r="CN304" s="8"/>
      <c r="CO304" s="8"/>
      <c r="CP304" s="8"/>
      <c r="CQ304" s="8"/>
      <c r="CR304" s="8"/>
      <c r="CS304" s="8"/>
      <c r="CT304" s="8"/>
      <c r="CU304" s="8"/>
      <c r="CV304" s="8"/>
      <c r="CW304" s="8"/>
      <c r="CX304" s="8"/>
      <c r="CY304" s="8"/>
      <c r="CZ304" s="8"/>
      <c r="DA304" s="8"/>
      <c r="DB304" s="8"/>
      <c r="DC304" s="9"/>
      <c r="DD304" s="9"/>
      <c r="DE304" s="9"/>
      <c r="DF304" s="9"/>
      <c r="DG304" s="9"/>
      <c r="DH304" s="9"/>
      <c r="DI304" s="9"/>
      <c r="DJ304" s="9"/>
      <c r="DK304" s="9"/>
      <c r="DL304" s="9"/>
      <c r="DM304" s="9"/>
      <c r="DN304" s="9"/>
      <c r="DO304" s="9"/>
      <c r="DP304" s="9"/>
      <c r="DQ304" s="9"/>
      <c r="DR304" s="9"/>
      <c r="DS304" s="9"/>
      <c r="DT304" s="9"/>
      <c r="DU304" s="9"/>
      <c r="DV304" s="9"/>
      <c r="DW304" s="9"/>
      <c r="DX304" s="9"/>
      <c r="DY304" s="9"/>
      <c r="DZ304" s="9"/>
      <c r="EA304" s="9"/>
      <c r="EB304" s="9"/>
      <c r="EC304" s="9"/>
      <c r="ED304" s="9"/>
      <c r="EE304" s="9"/>
      <c r="EF304" s="9"/>
      <c r="EG304" s="9"/>
      <c r="EH304" s="9"/>
      <c r="EI304" s="9"/>
      <c r="EJ304" s="9"/>
      <c r="EK304" s="9"/>
      <c r="EL304" s="9"/>
      <c r="EM304" s="9"/>
      <c r="EN304" s="9"/>
      <c r="EO304" s="9"/>
      <c r="EP304" s="9"/>
      <c r="EQ304" s="9"/>
      <c r="ER304" s="9"/>
      <c r="ES304" s="9"/>
      <c r="ET304" s="9"/>
      <c r="EU304" s="9"/>
      <c r="EV304" s="9"/>
      <c r="EW304" s="9"/>
      <c r="EX304" s="9"/>
    </row>
    <row r="305" spans="1:154" ht="20.25" x14ac:dyDescent="0.2">
      <c r="A305" s="100"/>
      <c r="B305" s="99"/>
      <c r="C305" s="99"/>
      <c r="D305" s="99"/>
      <c r="E305" s="99"/>
      <c r="F305" s="99" t="s">
        <v>115</v>
      </c>
      <c r="G305" s="103" t="s">
        <v>174</v>
      </c>
      <c r="H305" s="143">
        <v>4200</v>
      </c>
      <c r="I305" s="143">
        <f>O305</f>
        <v>3323.1499999999996</v>
      </c>
      <c r="J305" s="143">
        <f t="shared" si="70"/>
        <v>876.85000000000036</v>
      </c>
      <c r="K305" s="140">
        <f t="shared" si="63"/>
        <v>79.12</v>
      </c>
      <c r="L305" s="143"/>
      <c r="M305" s="144">
        <v>2268.6799999999998</v>
      </c>
      <c r="N305" s="143">
        <v>1054.47</v>
      </c>
      <c r="O305" s="212">
        <f t="shared" si="71"/>
        <v>3323.1499999999996</v>
      </c>
      <c r="P305" s="145">
        <f t="shared" si="62"/>
        <v>-3323.1499999999996</v>
      </c>
      <c r="Q305" s="142" t="e">
        <f t="shared" ref="Q305:Q368" si="72">ROUND(O305/L305*100,2)</f>
        <v>#DIV/0!</v>
      </c>
      <c r="R305" s="43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8"/>
      <c r="AT305" s="8"/>
      <c r="AU305" s="8"/>
      <c r="AV305" s="8"/>
      <c r="AW305" s="8"/>
      <c r="AX305" s="8"/>
      <c r="AY305" s="8"/>
      <c r="AZ305" s="8"/>
      <c r="BA305" s="8"/>
      <c r="BB305" s="8"/>
      <c r="BC305" s="8"/>
      <c r="BD305" s="8"/>
      <c r="BE305" s="8"/>
      <c r="BF305" s="8"/>
      <c r="BG305" s="8"/>
      <c r="BH305" s="8"/>
      <c r="BI305" s="8"/>
      <c r="BJ305" s="8"/>
      <c r="BK305" s="8"/>
      <c r="BL305" s="8"/>
      <c r="BM305" s="8"/>
      <c r="BN305" s="8"/>
      <c r="BO305" s="8"/>
      <c r="BP305" s="8"/>
      <c r="BQ305" s="8"/>
      <c r="BR305" s="8"/>
      <c r="BS305" s="8"/>
      <c r="BT305" s="8"/>
      <c r="BU305" s="8"/>
      <c r="BV305" s="8"/>
      <c r="BW305" s="8"/>
      <c r="BX305" s="8"/>
      <c r="BY305" s="8"/>
      <c r="BZ305" s="8"/>
      <c r="CA305" s="8"/>
      <c r="CB305" s="8"/>
      <c r="CC305" s="8"/>
      <c r="CD305" s="8"/>
      <c r="CE305" s="8"/>
      <c r="CF305" s="8"/>
      <c r="CG305" s="8"/>
      <c r="CH305" s="8"/>
      <c r="CI305" s="8"/>
      <c r="CJ305" s="8"/>
      <c r="CK305" s="8"/>
      <c r="CL305" s="8"/>
      <c r="CM305" s="8"/>
      <c r="CN305" s="8"/>
      <c r="CO305" s="8"/>
      <c r="CP305" s="8"/>
      <c r="CQ305" s="8"/>
      <c r="CR305" s="8"/>
      <c r="CS305" s="8"/>
      <c r="CT305" s="8"/>
      <c r="CU305" s="8"/>
      <c r="CV305" s="8"/>
      <c r="CW305" s="8"/>
      <c r="CX305" s="8"/>
      <c r="CY305" s="8"/>
      <c r="CZ305" s="8"/>
      <c r="DA305" s="8"/>
      <c r="DB305" s="8"/>
      <c r="DC305" s="9"/>
      <c r="DD305" s="9"/>
      <c r="DE305" s="9"/>
      <c r="DF305" s="9"/>
      <c r="DG305" s="9"/>
      <c r="DH305" s="9"/>
      <c r="DI305" s="9"/>
      <c r="DJ305" s="9"/>
      <c r="DK305" s="9"/>
      <c r="DL305" s="9"/>
      <c r="DM305" s="9"/>
      <c r="DN305" s="9"/>
      <c r="DO305" s="9"/>
      <c r="DP305" s="9"/>
      <c r="DQ305" s="9"/>
      <c r="DR305" s="9"/>
      <c r="DS305" s="9"/>
      <c r="DT305" s="9"/>
      <c r="DU305" s="9"/>
      <c r="DV305" s="9"/>
      <c r="DW305" s="9"/>
      <c r="DX305" s="9"/>
      <c r="DY305" s="9"/>
      <c r="DZ305" s="9"/>
      <c r="EA305" s="9"/>
      <c r="EB305" s="9"/>
      <c r="EC305" s="9"/>
      <c r="ED305" s="9"/>
      <c r="EE305" s="9"/>
      <c r="EF305" s="9"/>
      <c r="EG305" s="9"/>
      <c r="EH305" s="9"/>
      <c r="EI305" s="9"/>
      <c r="EJ305" s="9"/>
      <c r="EK305" s="9"/>
      <c r="EL305" s="9"/>
      <c r="EM305" s="9"/>
      <c r="EN305" s="9"/>
      <c r="EO305" s="9"/>
      <c r="EP305" s="9"/>
      <c r="EQ305" s="9"/>
      <c r="ER305" s="9"/>
      <c r="ES305" s="9"/>
      <c r="ET305" s="9"/>
      <c r="EU305" s="9"/>
      <c r="EV305" s="9"/>
      <c r="EW305" s="9"/>
      <c r="EX305" s="9"/>
    </row>
    <row r="306" spans="1:154" ht="20.25" x14ac:dyDescent="0.2">
      <c r="A306" s="100"/>
      <c r="B306" s="99"/>
      <c r="C306" s="99"/>
      <c r="D306" s="99"/>
      <c r="E306" s="99"/>
      <c r="F306" s="99" t="s">
        <v>38</v>
      </c>
      <c r="G306" s="103" t="s">
        <v>147</v>
      </c>
      <c r="H306" s="143">
        <v>35000</v>
      </c>
      <c r="I306" s="143">
        <f>O306</f>
        <v>33428.550000000003</v>
      </c>
      <c r="J306" s="143">
        <f t="shared" si="70"/>
        <v>1571.4499999999971</v>
      </c>
      <c r="K306" s="140">
        <f t="shared" si="63"/>
        <v>95.51</v>
      </c>
      <c r="L306" s="143"/>
      <c r="M306" s="144">
        <v>22955.45</v>
      </c>
      <c r="N306" s="143">
        <v>10473.1</v>
      </c>
      <c r="O306" s="212">
        <f t="shared" si="71"/>
        <v>33428.550000000003</v>
      </c>
      <c r="P306" s="145">
        <f t="shared" si="62"/>
        <v>-33428.550000000003</v>
      </c>
      <c r="Q306" s="142" t="e">
        <f t="shared" si="72"/>
        <v>#DIV/0!</v>
      </c>
      <c r="R306" s="43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8"/>
      <c r="AT306" s="8"/>
      <c r="AU306" s="8"/>
      <c r="AV306" s="8"/>
      <c r="AW306" s="8"/>
      <c r="AX306" s="8"/>
      <c r="AY306" s="8"/>
      <c r="AZ306" s="8"/>
      <c r="BA306" s="8"/>
      <c r="BB306" s="8"/>
      <c r="BC306" s="8"/>
      <c r="BD306" s="8"/>
      <c r="BE306" s="8"/>
      <c r="BF306" s="8"/>
      <c r="BG306" s="8"/>
      <c r="BH306" s="8"/>
      <c r="BI306" s="8"/>
      <c r="BJ306" s="8"/>
      <c r="BK306" s="8"/>
      <c r="BL306" s="8"/>
      <c r="BM306" s="8"/>
      <c r="BN306" s="8"/>
      <c r="BO306" s="8"/>
      <c r="BP306" s="8"/>
      <c r="BQ306" s="8"/>
      <c r="BR306" s="8"/>
      <c r="BS306" s="8"/>
      <c r="BT306" s="8"/>
      <c r="BU306" s="8"/>
      <c r="BV306" s="8"/>
      <c r="BW306" s="8"/>
      <c r="BX306" s="8"/>
      <c r="BY306" s="8"/>
      <c r="BZ306" s="8"/>
      <c r="CA306" s="8"/>
      <c r="CB306" s="8"/>
      <c r="CC306" s="8"/>
      <c r="CD306" s="8"/>
      <c r="CE306" s="8"/>
      <c r="CF306" s="8"/>
      <c r="CG306" s="8"/>
      <c r="CH306" s="8"/>
      <c r="CI306" s="8"/>
      <c r="CJ306" s="8"/>
      <c r="CK306" s="8"/>
      <c r="CL306" s="8"/>
      <c r="CM306" s="8"/>
      <c r="CN306" s="8"/>
      <c r="CO306" s="8"/>
      <c r="CP306" s="8"/>
      <c r="CQ306" s="8"/>
      <c r="CR306" s="8"/>
      <c r="CS306" s="8"/>
      <c r="CT306" s="8"/>
      <c r="CU306" s="8"/>
      <c r="CV306" s="8"/>
      <c r="CW306" s="8"/>
      <c r="CX306" s="8"/>
      <c r="CY306" s="8"/>
      <c r="CZ306" s="8"/>
      <c r="DA306" s="8"/>
      <c r="DB306" s="8"/>
      <c r="DC306" s="9"/>
      <c r="DD306" s="9"/>
      <c r="DE306" s="9"/>
      <c r="DF306" s="9"/>
      <c r="DG306" s="9"/>
      <c r="DH306" s="9"/>
      <c r="DI306" s="9"/>
      <c r="DJ306" s="9"/>
      <c r="DK306" s="9"/>
      <c r="DL306" s="9"/>
      <c r="DM306" s="9"/>
      <c r="DN306" s="9"/>
      <c r="DO306" s="9"/>
      <c r="DP306" s="9"/>
      <c r="DQ306" s="9"/>
      <c r="DR306" s="9"/>
      <c r="DS306" s="9"/>
      <c r="DT306" s="9"/>
      <c r="DU306" s="9"/>
      <c r="DV306" s="9"/>
      <c r="DW306" s="9"/>
      <c r="DX306" s="9"/>
      <c r="DY306" s="9"/>
      <c r="DZ306" s="9"/>
      <c r="EA306" s="9"/>
      <c r="EB306" s="9"/>
      <c r="EC306" s="9"/>
      <c r="ED306" s="9"/>
      <c r="EE306" s="9"/>
      <c r="EF306" s="9"/>
      <c r="EG306" s="9"/>
      <c r="EH306" s="9"/>
      <c r="EI306" s="9"/>
      <c r="EJ306" s="9"/>
      <c r="EK306" s="9"/>
      <c r="EL306" s="9"/>
      <c r="EM306" s="9"/>
      <c r="EN306" s="9"/>
      <c r="EO306" s="9"/>
      <c r="EP306" s="9"/>
      <c r="EQ306" s="9"/>
      <c r="ER306" s="9"/>
      <c r="ES306" s="9"/>
      <c r="ET306" s="9"/>
      <c r="EU306" s="9"/>
      <c r="EV306" s="9"/>
      <c r="EW306" s="9"/>
      <c r="EX306" s="9"/>
    </row>
    <row r="307" spans="1:154" ht="40.5" x14ac:dyDescent="0.2">
      <c r="A307" s="100"/>
      <c r="B307" s="99"/>
      <c r="C307" s="99"/>
      <c r="D307" s="99"/>
      <c r="E307" s="99"/>
      <c r="F307" s="99" t="s">
        <v>90</v>
      </c>
      <c r="G307" s="103" t="s">
        <v>148</v>
      </c>
      <c r="H307" s="143">
        <v>1200</v>
      </c>
      <c r="I307" s="143">
        <f>O307</f>
        <v>1191.4099999999999</v>
      </c>
      <c r="J307" s="143">
        <f t="shared" si="70"/>
        <v>8.5900000000001455</v>
      </c>
      <c r="K307" s="140">
        <f t="shared" si="63"/>
        <v>99.28</v>
      </c>
      <c r="L307" s="143"/>
      <c r="M307" s="144">
        <v>185</v>
      </c>
      <c r="N307" s="143">
        <v>1006.41</v>
      </c>
      <c r="O307" s="145">
        <f t="shared" si="71"/>
        <v>1191.4099999999999</v>
      </c>
      <c r="P307" s="145">
        <f t="shared" si="62"/>
        <v>-1191.4099999999999</v>
      </c>
      <c r="Q307" s="142" t="e">
        <f t="shared" si="72"/>
        <v>#DIV/0!</v>
      </c>
      <c r="R307" s="43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8"/>
      <c r="AT307" s="8"/>
      <c r="AU307" s="8"/>
      <c r="AV307" s="8"/>
      <c r="AW307" s="8"/>
      <c r="AX307" s="8"/>
      <c r="AY307" s="8"/>
      <c r="AZ307" s="8"/>
      <c r="BA307" s="8"/>
      <c r="BB307" s="8"/>
      <c r="BC307" s="8"/>
      <c r="BD307" s="8"/>
      <c r="BE307" s="8"/>
      <c r="BF307" s="8"/>
      <c r="BG307" s="8"/>
      <c r="BH307" s="8"/>
      <c r="BI307" s="8"/>
      <c r="BJ307" s="8"/>
      <c r="BK307" s="8"/>
      <c r="BL307" s="8"/>
      <c r="BM307" s="8"/>
      <c r="BN307" s="8"/>
      <c r="BO307" s="8"/>
      <c r="BP307" s="8"/>
      <c r="BQ307" s="8"/>
      <c r="BR307" s="8"/>
      <c r="BS307" s="8"/>
      <c r="BT307" s="8"/>
      <c r="BU307" s="8"/>
      <c r="BV307" s="8"/>
      <c r="BW307" s="8"/>
      <c r="BX307" s="8"/>
      <c r="BY307" s="8"/>
      <c r="BZ307" s="8"/>
      <c r="CA307" s="8"/>
      <c r="CB307" s="8"/>
      <c r="CC307" s="8"/>
      <c r="CD307" s="8"/>
      <c r="CE307" s="8"/>
      <c r="CF307" s="8"/>
      <c r="CG307" s="8"/>
      <c r="CH307" s="8"/>
      <c r="CI307" s="8"/>
      <c r="CJ307" s="8"/>
      <c r="CK307" s="8"/>
      <c r="CL307" s="8"/>
      <c r="CM307" s="8"/>
      <c r="CN307" s="8"/>
      <c r="CO307" s="8"/>
      <c r="CP307" s="8"/>
      <c r="CQ307" s="8"/>
      <c r="CR307" s="8"/>
      <c r="CS307" s="8"/>
      <c r="CT307" s="8"/>
      <c r="CU307" s="8"/>
      <c r="CV307" s="8"/>
      <c r="CW307" s="8"/>
      <c r="CX307" s="8"/>
      <c r="CY307" s="8"/>
      <c r="CZ307" s="8"/>
      <c r="DA307" s="8"/>
      <c r="DB307" s="8"/>
      <c r="DC307" s="9"/>
      <c r="DD307" s="9"/>
      <c r="DE307" s="9"/>
      <c r="DF307" s="9"/>
      <c r="DG307" s="9"/>
      <c r="DH307" s="9"/>
      <c r="DI307" s="9"/>
      <c r="DJ307" s="9"/>
      <c r="DK307" s="9"/>
      <c r="DL307" s="9"/>
      <c r="DM307" s="9"/>
      <c r="DN307" s="9"/>
      <c r="DO307" s="9"/>
      <c r="DP307" s="9"/>
      <c r="DQ307" s="9"/>
      <c r="DR307" s="9"/>
      <c r="DS307" s="9"/>
      <c r="DT307" s="9"/>
      <c r="DU307" s="9"/>
      <c r="DV307" s="9"/>
      <c r="DW307" s="9"/>
      <c r="DX307" s="9"/>
      <c r="DY307" s="9"/>
      <c r="DZ307" s="9"/>
      <c r="EA307" s="9"/>
      <c r="EB307" s="9"/>
      <c r="EC307" s="9"/>
      <c r="ED307" s="9"/>
      <c r="EE307" s="9"/>
      <c r="EF307" s="9"/>
      <c r="EG307" s="9"/>
      <c r="EH307" s="9"/>
      <c r="EI307" s="9"/>
      <c r="EJ307" s="9"/>
      <c r="EK307" s="9"/>
      <c r="EL307" s="9"/>
      <c r="EM307" s="9"/>
      <c r="EN307" s="9"/>
      <c r="EO307" s="9"/>
      <c r="EP307" s="9"/>
      <c r="EQ307" s="9"/>
      <c r="ER307" s="9"/>
      <c r="ES307" s="9"/>
      <c r="ET307" s="9"/>
      <c r="EU307" s="9"/>
      <c r="EV307" s="9"/>
      <c r="EW307" s="9"/>
      <c r="EX307" s="9"/>
    </row>
    <row r="308" spans="1:154" ht="20.25" x14ac:dyDescent="0.2">
      <c r="A308" s="100"/>
      <c r="B308" s="99"/>
      <c r="C308" s="99"/>
      <c r="D308" s="99"/>
      <c r="E308" s="99" t="s">
        <v>30</v>
      </c>
      <c r="F308" s="99"/>
      <c r="G308" s="103" t="s">
        <v>149</v>
      </c>
      <c r="H308" s="143"/>
      <c r="I308" s="143"/>
      <c r="J308" s="143">
        <f t="shared" si="70"/>
        <v>0</v>
      </c>
      <c r="K308" s="140" t="e">
        <f t="shared" si="63"/>
        <v>#DIV/0!</v>
      </c>
      <c r="L308" s="143"/>
      <c r="M308" s="144"/>
      <c r="N308" s="143"/>
      <c r="O308" s="145">
        <f t="shared" si="71"/>
        <v>0</v>
      </c>
      <c r="P308" s="145">
        <f t="shared" si="62"/>
        <v>0</v>
      </c>
      <c r="Q308" s="142" t="e">
        <f t="shared" si="72"/>
        <v>#DIV/0!</v>
      </c>
      <c r="R308" s="43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8"/>
      <c r="AT308" s="8"/>
      <c r="AU308" s="8"/>
      <c r="AV308" s="8"/>
      <c r="AW308" s="8"/>
      <c r="AX308" s="8"/>
      <c r="AY308" s="8"/>
      <c r="AZ308" s="8"/>
      <c r="BA308" s="8"/>
      <c r="BB308" s="8"/>
      <c r="BC308" s="8"/>
      <c r="BD308" s="8"/>
      <c r="BE308" s="8"/>
      <c r="BF308" s="8"/>
      <c r="BG308" s="8"/>
      <c r="BH308" s="8"/>
      <c r="BI308" s="8"/>
      <c r="BJ308" s="8"/>
      <c r="BK308" s="8"/>
      <c r="BL308" s="8"/>
      <c r="BM308" s="8"/>
      <c r="BN308" s="8"/>
      <c r="BO308" s="8"/>
      <c r="BP308" s="8"/>
      <c r="BQ308" s="8"/>
      <c r="BR308" s="8"/>
      <c r="BS308" s="8"/>
      <c r="BT308" s="8"/>
      <c r="BU308" s="8"/>
      <c r="BV308" s="8"/>
      <c r="BW308" s="8"/>
      <c r="BX308" s="8"/>
      <c r="BY308" s="8"/>
      <c r="BZ308" s="8"/>
      <c r="CA308" s="8"/>
      <c r="CB308" s="8"/>
      <c r="CC308" s="8"/>
      <c r="CD308" s="8"/>
      <c r="CE308" s="8"/>
      <c r="CF308" s="8"/>
      <c r="CG308" s="8"/>
      <c r="CH308" s="8"/>
      <c r="CI308" s="8"/>
      <c r="CJ308" s="8"/>
      <c r="CK308" s="8"/>
      <c r="CL308" s="8"/>
      <c r="CM308" s="8"/>
      <c r="CN308" s="8"/>
      <c r="CO308" s="8"/>
      <c r="CP308" s="8"/>
      <c r="CQ308" s="8"/>
      <c r="CR308" s="8"/>
      <c r="CS308" s="8"/>
      <c r="CT308" s="8"/>
      <c r="CU308" s="8"/>
      <c r="CV308" s="8"/>
      <c r="CW308" s="8"/>
      <c r="CX308" s="8"/>
      <c r="CY308" s="8"/>
      <c r="CZ308" s="8"/>
      <c r="DA308" s="8"/>
      <c r="DB308" s="8"/>
      <c r="DC308" s="9"/>
      <c r="DD308" s="9"/>
      <c r="DE308" s="9"/>
      <c r="DF308" s="9"/>
      <c r="DG308" s="9"/>
      <c r="DH308" s="9"/>
      <c r="DI308" s="9"/>
      <c r="DJ308" s="9"/>
      <c r="DK308" s="9"/>
      <c r="DL308" s="9"/>
      <c r="DM308" s="9"/>
      <c r="DN308" s="9"/>
      <c r="DO308" s="9"/>
      <c r="DP308" s="9"/>
      <c r="DQ308" s="9"/>
      <c r="DR308" s="9"/>
      <c r="DS308" s="9"/>
      <c r="DT308" s="9"/>
      <c r="DU308" s="9"/>
      <c r="DV308" s="9"/>
      <c r="DW308" s="9"/>
      <c r="DX308" s="9"/>
      <c r="DY308" s="9"/>
      <c r="DZ308" s="9"/>
      <c r="EA308" s="9"/>
      <c r="EB308" s="9"/>
      <c r="EC308" s="9"/>
      <c r="ED308" s="9"/>
      <c r="EE308" s="9"/>
      <c r="EF308" s="9"/>
      <c r="EG308" s="9"/>
      <c r="EH308" s="9"/>
      <c r="EI308" s="9"/>
      <c r="EJ308" s="9"/>
      <c r="EK308" s="9"/>
      <c r="EL308" s="9"/>
      <c r="EM308" s="9"/>
      <c r="EN308" s="9"/>
      <c r="EO308" s="9"/>
      <c r="EP308" s="9"/>
      <c r="EQ308" s="9"/>
      <c r="ER308" s="9"/>
      <c r="ES308" s="9"/>
      <c r="ET308" s="9"/>
      <c r="EU308" s="9"/>
      <c r="EV308" s="9"/>
      <c r="EW308" s="9"/>
      <c r="EX308" s="9"/>
    </row>
    <row r="309" spans="1:154" s="18" customFormat="1" ht="20.25" x14ac:dyDescent="0.25">
      <c r="A309" s="88"/>
      <c r="B309" s="89"/>
      <c r="C309" s="89"/>
      <c r="D309" s="89"/>
      <c r="E309" s="89" t="s">
        <v>114</v>
      </c>
      <c r="F309" s="89"/>
      <c r="G309" s="101" t="s">
        <v>150</v>
      </c>
      <c r="H309" s="139">
        <f>H310+H311+H312</f>
        <v>0</v>
      </c>
      <c r="I309" s="139">
        <f>I310+I311+I312</f>
        <v>0</v>
      </c>
      <c r="J309" s="143">
        <f t="shared" si="70"/>
        <v>0</v>
      </c>
      <c r="K309" s="140"/>
      <c r="L309" s="139">
        <f>L310+L311+L312</f>
        <v>0</v>
      </c>
      <c r="M309" s="121">
        <f>M310+M311+M312</f>
        <v>0</v>
      </c>
      <c r="N309" s="139">
        <f>N310+N311+N312</f>
        <v>0</v>
      </c>
      <c r="O309" s="141">
        <f>O310+O311+O312</f>
        <v>0</v>
      </c>
      <c r="P309" s="141">
        <f t="shared" si="62"/>
        <v>0</v>
      </c>
      <c r="Q309" s="142"/>
      <c r="R309" s="43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6"/>
      <c r="AT309" s="16"/>
      <c r="AU309" s="16"/>
      <c r="AV309" s="16"/>
      <c r="AW309" s="16"/>
      <c r="AX309" s="16"/>
      <c r="AY309" s="16"/>
      <c r="AZ309" s="16"/>
      <c r="BA309" s="16"/>
      <c r="BB309" s="16"/>
      <c r="BC309" s="16"/>
      <c r="BD309" s="16"/>
      <c r="BE309" s="16"/>
      <c r="BF309" s="16"/>
      <c r="BG309" s="16"/>
      <c r="BH309" s="16"/>
      <c r="BI309" s="16"/>
      <c r="BJ309" s="16"/>
      <c r="BK309" s="16"/>
      <c r="BL309" s="16"/>
      <c r="BM309" s="16"/>
      <c r="BN309" s="16"/>
      <c r="BO309" s="16"/>
      <c r="BP309" s="16"/>
      <c r="BQ309" s="16"/>
      <c r="BR309" s="16"/>
      <c r="BS309" s="16"/>
      <c r="BT309" s="16"/>
      <c r="BU309" s="16"/>
      <c r="BV309" s="16"/>
      <c r="BW309" s="16"/>
      <c r="BX309" s="16"/>
      <c r="BY309" s="16"/>
      <c r="BZ309" s="16"/>
      <c r="CA309" s="16"/>
      <c r="CB309" s="16"/>
      <c r="CC309" s="16"/>
      <c r="CD309" s="16"/>
      <c r="CE309" s="16"/>
      <c r="CF309" s="16"/>
      <c r="CG309" s="16"/>
      <c r="CH309" s="16"/>
      <c r="CI309" s="16"/>
      <c r="CJ309" s="16"/>
      <c r="CK309" s="16"/>
      <c r="CL309" s="16"/>
      <c r="CM309" s="16"/>
      <c r="CN309" s="16"/>
      <c r="CO309" s="16"/>
      <c r="CP309" s="16"/>
      <c r="CQ309" s="16"/>
      <c r="CR309" s="16"/>
      <c r="CS309" s="16"/>
      <c r="CT309" s="16"/>
      <c r="CU309" s="16"/>
      <c r="CV309" s="16"/>
      <c r="CW309" s="16"/>
      <c r="CX309" s="16"/>
      <c r="CY309" s="16"/>
      <c r="CZ309" s="16"/>
      <c r="DA309" s="16"/>
      <c r="DB309" s="16"/>
      <c r="DC309" s="17"/>
      <c r="DD309" s="17"/>
      <c r="DE309" s="17"/>
      <c r="DF309" s="17"/>
      <c r="DG309" s="17"/>
      <c r="DH309" s="17"/>
      <c r="DI309" s="17"/>
      <c r="DJ309" s="17"/>
      <c r="DK309" s="17"/>
      <c r="DL309" s="17"/>
      <c r="DM309" s="17"/>
      <c r="DN309" s="17"/>
      <c r="DO309" s="17"/>
      <c r="DP309" s="17"/>
      <c r="DQ309" s="17"/>
      <c r="DR309" s="17"/>
      <c r="DS309" s="17"/>
      <c r="DT309" s="17"/>
      <c r="DU309" s="17"/>
      <c r="DV309" s="17"/>
      <c r="DW309" s="17"/>
      <c r="DX309" s="17"/>
      <c r="DY309" s="17"/>
      <c r="DZ309" s="17"/>
      <c r="EA309" s="17"/>
      <c r="EB309" s="17"/>
      <c r="EC309" s="17"/>
      <c r="ED309" s="17"/>
      <c r="EE309" s="17"/>
      <c r="EF309" s="17"/>
      <c r="EG309" s="17"/>
      <c r="EH309" s="17"/>
      <c r="EI309" s="17"/>
      <c r="EJ309" s="17"/>
      <c r="EK309" s="17"/>
      <c r="EL309" s="17"/>
      <c r="EM309" s="17"/>
      <c r="EN309" s="17"/>
      <c r="EO309" s="17"/>
      <c r="EP309" s="17"/>
      <c r="EQ309" s="17"/>
      <c r="ER309" s="17"/>
      <c r="ES309" s="17"/>
      <c r="ET309" s="17"/>
      <c r="EU309" s="17"/>
      <c r="EV309" s="17"/>
      <c r="EW309" s="17"/>
      <c r="EX309" s="17"/>
    </row>
    <row r="310" spans="1:154" ht="20.25" hidden="1" x14ac:dyDescent="0.2">
      <c r="A310" s="100"/>
      <c r="B310" s="99"/>
      <c r="C310" s="99"/>
      <c r="D310" s="99"/>
      <c r="E310" s="99"/>
      <c r="F310" s="99" t="s">
        <v>32</v>
      </c>
      <c r="G310" s="103" t="s">
        <v>270</v>
      </c>
      <c r="H310" s="143"/>
      <c r="I310" s="143"/>
      <c r="J310" s="143">
        <f t="shared" si="70"/>
        <v>0</v>
      </c>
      <c r="K310" s="140"/>
      <c r="L310" s="143"/>
      <c r="M310" s="144"/>
      <c r="N310" s="143"/>
      <c r="O310" s="145">
        <f t="shared" ref="O310:O312" si="73">M310+N310</f>
        <v>0</v>
      </c>
      <c r="P310" s="145">
        <f t="shared" si="62"/>
        <v>0</v>
      </c>
      <c r="Q310" s="142"/>
      <c r="R310" s="43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8"/>
      <c r="AT310" s="8"/>
      <c r="AU310" s="8"/>
      <c r="AV310" s="8"/>
      <c r="AW310" s="8"/>
      <c r="AX310" s="8"/>
      <c r="AY310" s="8"/>
      <c r="AZ310" s="8"/>
      <c r="BA310" s="8"/>
      <c r="BB310" s="8"/>
      <c r="BC310" s="8"/>
      <c r="BD310" s="8"/>
      <c r="BE310" s="8"/>
      <c r="BF310" s="8"/>
      <c r="BG310" s="8"/>
      <c r="BH310" s="8"/>
      <c r="BI310" s="8"/>
      <c r="BJ310" s="8"/>
      <c r="BK310" s="8"/>
      <c r="BL310" s="8"/>
      <c r="BM310" s="8"/>
      <c r="BN310" s="8"/>
      <c r="BO310" s="8"/>
      <c r="BP310" s="8"/>
      <c r="BQ310" s="8"/>
      <c r="BR310" s="8"/>
      <c r="BS310" s="8"/>
      <c r="BT310" s="8"/>
      <c r="BU310" s="8"/>
      <c r="BV310" s="8"/>
      <c r="BW310" s="8"/>
      <c r="BX310" s="8"/>
      <c r="BY310" s="8"/>
      <c r="BZ310" s="8"/>
      <c r="CA310" s="8"/>
      <c r="CB310" s="8"/>
      <c r="CC310" s="8"/>
      <c r="CD310" s="8"/>
      <c r="CE310" s="8"/>
      <c r="CF310" s="8"/>
      <c r="CG310" s="8"/>
      <c r="CH310" s="8"/>
      <c r="CI310" s="8"/>
      <c r="CJ310" s="8"/>
      <c r="CK310" s="8"/>
      <c r="CL310" s="8"/>
      <c r="CM310" s="8"/>
      <c r="CN310" s="8"/>
      <c r="CO310" s="8"/>
      <c r="CP310" s="8"/>
      <c r="CQ310" s="8"/>
      <c r="CR310" s="8"/>
      <c r="CS310" s="8"/>
      <c r="CT310" s="8"/>
      <c r="CU310" s="8"/>
      <c r="CV310" s="8"/>
      <c r="CW310" s="8"/>
      <c r="CX310" s="8"/>
      <c r="CY310" s="8"/>
      <c r="CZ310" s="8"/>
      <c r="DA310" s="8"/>
      <c r="DB310" s="8"/>
      <c r="DC310" s="9"/>
      <c r="DD310" s="9"/>
      <c r="DE310" s="9"/>
      <c r="DF310" s="9"/>
      <c r="DG310" s="9"/>
      <c r="DH310" s="9"/>
      <c r="DI310" s="9"/>
      <c r="DJ310" s="9"/>
      <c r="DK310" s="9"/>
      <c r="DL310" s="9"/>
      <c r="DM310" s="9"/>
      <c r="DN310" s="9"/>
      <c r="DO310" s="9"/>
      <c r="DP310" s="9"/>
      <c r="DQ310" s="9"/>
      <c r="DR310" s="9"/>
      <c r="DS310" s="9"/>
      <c r="DT310" s="9"/>
      <c r="DU310" s="9"/>
      <c r="DV310" s="9"/>
      <c r="DW310" s="9"/>
      <c r="DX310" s="9"/>
      <c r="DY310" s="9"/>
      <c r="DZ310" s="9"/>
      <c r="EA310" s="9"/>
      <c r="EB310" s="9"/>
      <c r="EC310" s="9"/>
      <c r="ED310" s="9"/>
      <c r="EE310" s="9"/>
      <c r="EF310" s="9"/>
      <c r="EG310" s="9"/>
      <c r="EH310" s="9"/>
      <c r="EI310" s="9"/>
      <c r="EJ310" s="9"/>
      <c r="EK310" s="9"/>
      <c r="EL310" s="9"/>
      <c r="EM310" s="9"/>
      <c r="EN310" s="9"/>
      <c r="EO310" s="9"/>
      <c r="EP310" s="9"/>
      <c r="EQ310" s="9"/>
      <c r="ER310" s="9"/>
      <c r="ES310" s="9"/>
      <c r="ET310" s="9"/>
      <c r="EU310" s="9"/>
      <c r="EV310" s="9"/>
      <c r="EW310" s="9"/>
      <c r="EX310" s="9"/>
    </row>
    <row r="311" spans="1:154" ht="20.25" hidden="1" x14ac:dyDescent="0.2">
      <c r="A311" s="100"/>
      <c r="B311" s="99"/>
      <c r="C311" s="99"/>
      <c r="D311" s="99"/>
      <c r="E311" s="99"/>
      <c r="F311" s="99" t="s">
        <v>43</v>
      </c>
      <c r="G311" s="103" t="s">
        <v>271</v>
      </c>
      <c r="H311" s="143"/>
      <c r="I311" s="143"/>
      <c r="J311" s="143">
        <f t="shared" si="70"/>
        <v>0</v>
      </c>
      <c r="K311" s="140"/>
      <c r="L311" s="143"/>
      <c r="M311" s="144"/>
      <c r="N311" s="143"/>
      <c r="O311" s="145">
        <f t="shared" si="73"/>
        <v>0</v>
      </c>
      <c r="P311" s="145">
        <f t="shared" si="62"/>
        <v>0</v>
      </c>
      <c r="Q311" s="142"/>
      <c r="R311" s="43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8"/>
      <c r="AT311" s="8"/>
      <c r="AU311" s="8"/>
      <c r="AV311" s="8"/>
      <c r="AW311" s="8"/>
      <c r="AX311" s="8"/>
      <c r="AY311" s="8"/>
      <c r="AZ311" s="8"/>
      <c r="BA311" s="8"/>
      <c r="BB311" s="8"/>
      <c r="BC311" s="8"/>
      <c r="BD311" s="8"/>
      <c r="BE311" s="8"/>
      <c r="BF311" s="8"/>
      <c r="BG311" s="8"/>
      <c r="BH311" s="8"/>
      <c r="BI311" s="8"/>
      <c r="BJ311" s="8"/>
      <c r="BK311" s="8"/>
      <c r="BL311" s="8"/>
      <c r="BM311" s="8"/>
      <c r="BN311" s="8"/>
      <c r="BO311" s="8"/>
      <c r="BP311" s="8"/>
      <c r="BQ311" s="8"/>
      <c r="BR311" s="8"/>
      <c r="BS311" s="8"/>
      <c r="BT311" s="8"/>
      <c r="BU311" s="8"/>
      <c r="BV311" s="8"/>
      <c r="BW311" s="8"/>
      <c r="BX311" s="8"/>
      <c r="BY311" s="8"/>
      <c r="BZ311" s="8"/>
      <c r="CA311" s="8"/>
      <c r="CB311" s="8"/>
      <c r="CC311" s="8"/>
      <c r="CD311" s="8"/>
      <c r="CE311" s="8"/>
      <c r="CF311" s="8"/>
      <c r="CG311" s="8"/>
      <c r="CH311" s="8"/>
      <c r="CI311" s="8"/>
      <c r="CJ311" s="8"/>
      <c r="CK311" s="8"/>
      <c r="CL311" s="8"/>
      <c r="CM311" s="8"/>
      <c r="CN311" s="8"/>
      <c r="CO311" s="8"/>
      <c r="CP311" s="8"/>
      <c r="CQ311" s="8"/>
      <c r="CR311" s="8"/>
      <c r="CS311" s="8"/>
      <c r="CT311" s="8"/>
      <c r="CU311" s="8"/>
      <c r="CV311" s="8"/>
      <c r="CW311" s="8"/>
      <c r="CX311" s="8"/>
      <c r="CY311" s="8"/>
      <c r="CZ311" s="8"/>
      <c r="DA311" s="8"/>
      <c r="DB311" s="8"/>
      <c r="DC311" s="9"/>
      <c r="DD311" s="9"/>
      <c r="DE311" s="9"/>
      <c r="DF311" s="9"/>
      <c r="DG311" s="9"/>
      <c r="DH311" s="9"/>
      <c r="DI311" s="9"/>
      <c r="DJ311" s="9"/>
      <c r="DK311" s="9"/>
      <c r="DL311" s="9"/>
      <c r="DM311" s="9"/>
      <c r="DN311" s="9"/>
      <c r="DO311" s="9"/>
      <c r="DP311" s="9"/>
      <c r="DQ311" s="9"/>
      <c r="DR311" s="9"/>
      <c r="DS311" s="9"/>
      <c r="DT311" s="9"/>
      <c r="DU311" s="9"/>
      <c r="DV311" s="9"/>
      <c r="DW311" s="9"/>
      <c r="DX311" s="9"/>
      <c r="DY311" s="9"/>
      <c r="DZ311" s="9"/>
      <c r="EA311" s="9"/>
      <c r="EB311" s="9"/>
      <c r="EC311" s="9"/>
      <c r="ED311" s="9"/>
      <c r="EE311" s="9"/>
      <c r="EF311" s="9"/>
      <c r="EG311" s="9"/>
      <c r="EH311" s="9"/>
      <c r="EI311" s="9"/>
      <c r="EJ311" s="9"/>
      <c r="EK311" s="9"/>
      <c r="EL311" s="9"/>
      <c r="EM311" s="9"/>
      <c r="EN311" s="9"/>
      <c r="EO311" s="9"/>
      <c r="EP311" s="9"/>
      <c r="EQ311" s="9"/>
      <c r="ER311" s="9"/>
      <c r="ES311" s="9"/>
      <c r="ET311" s="9"/>
      <c r="EU311" s="9"/>
      <c r="EV311" s="9"/>
      <c r="EW311" s="9"/>
      <c r="EX311" s="9"/>
    </row>
    <row r="312" spans="1:154" ht="20.25" x14ac:dyDescent="0.2">
      <c r="A312" s="100"/>
      <c r="B312" s="99"/>
      <c r="C312" s="99"/>
      <c r="D312" s="99"/>
      <c r="E312" s="99"/>
      <c r="F312" s="99" t="s">
        <v>90</v>
      </c>
      <c r="G312" s="103" t="s">
        <v>175</v>
      </c>
      <c r="H312" s="143"/>
      <c r="I312" s="143"/>
      <c r="J312" s="143">
        <f t="shared" si="70"/>
        <v>0</v>
      </c>
      <c r="K312" s="140"/>
      <c r="L312" s="143"/>
      <c r="M312" s="144"/>
      <c r="N312" s="143"/>
      <c r="O312" s="145">
        <f t="shared" si="73"/>
        <v>0</v>
      </c>
      <c r="P312" s="145">
        <f t="shared" si="62"/>
        <v>0</v>
      </c>
      <c r="Q312" s="142"/>
      <c r="R312" s="43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8"/>
      <c r="AT312" s="8"/>
      <c r="AU312" s="8"/>
      <c r="AV312" s="8"/>
      <c r="AW312" s="8"/>
      <c r="AX312" s="8"/>
      <c r="AY312" s="8"/>
      <c r="AZ312" s="8"/>
      <c r="BA312" s="8"/>
      <c r="BB312" s="8"/>
      <c r="BC312" s="8"/>
      <c r="BD312" s="8"/>
      <c r="BE312" s="8"/>
      <c r="BF312" s="8"/>
      <c r="BG312" s="8"/>
      <c r="BH312" s="8"/>
      <c r="BI312" s="8"/>
      <c r="BJ312" s="8"/>
      <c r="BK312" s="8"/>
      <c r="BL312" s="8"/>
      <c r="BM312" s="8"/>
      <c r="BN312" s="8"/>
      <c r="BO312" s="8"/>
      <c r="BP312" s="8"/>
      <c r="BQ312" s="8"/>
      <c r="BR312" s="8"/>
      <c r="BS312" s="8"/>
      <c r="BT312" s="8"/>
      <c r="BU312" s="8"/>
      <c r="BV312" s="8"/>
      <c r="BW312" s="8"/>
      <c r="BX312" s="8"/>
      <c r="BY312" s="8"/>
      <c r="BZ312" s="8"/>
      <c r="CA312" s="8"/>
      <c r="CB312" s="8"/>
      <c r="CC312" s="8"/>
      <c r="CD312" s="8"/>
      <c r="CE312" s="8"/>
      <c r="CF312" s="8"/>
      <c r="CG312" s="8"/>
      <c r="CH312" s="8"/>
      <c r="CI312" s="8"/>
      <c r="CJ312" s="8"/>
      <c r="CK312" s="8"/>
      <c r="CL312" s="8"/>
      <c r="CM312" s="8"/>
      <c r="CN312" s="8"/>
      <c r="CO312" s="8"/>
      <c r="CP312" s="8"/>
      <c r="CQ312" s="8"/>
      <c r="CR312" s="8"/>
      <c r="CS312" s="8"/>
      <c r="CT312" s="8"/>
      <c r="CU312" s="8"/>
      <c r="CV312" s="8"/>
      <c r="CW312" s="8"/>
      <c r="CX312" s="8"/>
      <c r="CY312" s="8"/>
      <c r="CZ312" s="8"/>
      <c r="DA312" s="8"/>
      <c r="DB312" s="8"/>
      <c r="DC312" s="9"/>
      <c r="DD312" s="9"/>
      <c r="DE312" s="9"/>
      <c r="DF312" s="9"/>
      <c r="DG312" s="9"/>
      <c r="DH312" s="9"/>
      <c r="DI312" s="9"/>
      <c r="DJ312" s="9"/>
      <c r="DK312" s="9"/>
      <c r="DL312" s="9"/>
      <c r="DM312" s="9"/>
      <c r="DN312" s="9"/>
      <c r="DO312" s="9"/>
      <c r="DP312" s="9"/>
      <c r="DQ312" s="9"/>
      <c r="DR312" s="9"/>
      <c r="DS312" s="9"/>
      <c r="DT312" s="9"/>
      <c r="DU312" s="9"/>
      <c r="DV312" s="9"/>
      <c r="DW312" s="9"/>
      <c r="DX312" s="9"/>
      <c r="DY312" s="9"/>
      <c r="DZ312" s="9"/>
      <c r="EA312" s="9"/>
      <c r="EB312" s="9"/>
      <c r="EC312" s="9"/>
      <c r="ED312" s="9"/>
      <c r="EE312" s="9"/>
      <c r="EF312" s="9"/>
      <c r="EG312" s="9"/>
      <c r="EH312" s="9"/>
      <c r="EI312" s="9"/>
      <c r="EJ312" s="9"/>
      <c r="EK312" s="9"/>
      <c r="EL312" s="9"/>
      <c r="EM312" s="9"/>
      <c r="EN312" s="9"/>
      <c r="EO312" s="9"/>
      <c r="EP312" s="9"/>
      <c r="EQ312" s="9"/>
      <c r="ER312" s="9"/>
      <c r="ES312" s="9"/>
      <c r="ET312" s="9"/>
      <c r="EU312" s="9"/>
      <c r="EV312" s="9"/>
      <c r="EW312" s="9"/>
      <c r="EX312" s="9"/>
    </row>
    <row r="313" spans="1:154" s="18" customFormat="1" ht="20.25" x14ac:dyDescent="0.25">
      <c r="A313" s="88"/>
      <c r="B313" s="89"/>
      <c r="C313" s="89"/>
      <c r="D313" s="89"/>
      <c r="E313" s="89" t="s">
        <v>33</v>
      </c>
      <c r="F313" s="89"/>
      <c r="G313" s="101" t="s">
        <v>176</v>
      </c>
      <c r="H313" s="139">
        <f>H314+H315</f>
        <v>1700</v>
      </c>
      <c r="I313" s="139">
        <f>I314+I315</f>
        <v>517.64</v>
      </c>
      <c r="J313" s="143">
        <f t="shared" si="70"/>
        <v>1182.3600000000001</v>
      </c>
      <c r="K313" s="140">
        <f t="shared" ref="K313:K376" si="74">ROUND(I313/H313*100,2)</f>
        <v>30.45</v>
      </c>
      <c r="L313" s="139">
        <f>L314+L315</f>
        <v>0</v>
      </c>
      <c r="M313" s="121">
        <f>M314+M315</f>
        <v>517.64</v>
      </c>
      <c r="N313" s="139">
        <f>N314+N315</f>
        <v>0</v>
      </c>
      <c r="O313" s="141">
        <f>O314+O315</f>
        <v>517.64</v>
      </c>
      <c r="P313" s="141">
        <f t="shared" si="62"/>
        <v>-517.64</v>
      </c>
      <c r="Q313" s="142" t="e">
        <f t="shared" si="72"/>
        <v>#DIV/0!</v>
      </c>
      <c r="R313" s="43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6"/>
      <c r="AT313" s="16"/>
      <c r="AU313" s="16"/>
      <c r="AV313" s="16"/>
      <c r="AW313" s="16"/>
      <c r="AX313" s="16"/>
      <c r="AY313" s="16"/>
      <c r="AZ313" s="16"/>
      <c r="BA313" s="16"/>
      <c r="BB313" s="16"/>
      <c r="BC313" s="16"/>
      <c r="BD313" s="16"/>
      <c r="BE313" s="16"/>
      <c r="BF313" s="16"/>
      <c r="BG313" s="16"/>
      <c r="BH313" s="16"/>
      <c r="BI313" s="16"/>
      <c r="BJ313" s="16"/>
      <c r="BK313" s="16"/>
      <c r="BL313" s="16"/>
      <c r="BM313" s="16"/>
      <c r="BN313" s="16"/>
      <c r="BO313" s="16"/>
      <c r="BP313" s="16"/>
      <c r="BQ313" s="16"/>
      <c r="BR313" s="16"/>
      <c r="BS313" s="16"/>
      <c r="BT313" s="16"/>
      <c r="BU313" s="16"/>
      <c r="BV313" s="16"/>
      <c r="BW313" s="16"/>
      <c r="BX313" s="16"/>
      <c r="BY313" s="16"/>
      <c r="BZ313" s="16"/>
      <c r="CA313" s="16"/>
      <c r="CB313" s="16"/>
      <c r="CC313" s="16"/>
      <c r="CD313" s="16"/>
      <c r="CE313" s="16"/>
      <c r="CF313" s="16"/>
      <c r="CG313" s="16"/>
      <c r="CH313" s="16"/>
      <c r="CI313" s="16"/>
      <c r="CJ313" s="16"/>
      <c r="CK313" s="16"/>
      <c r="CL313" s="16"/>
      <c r="CM313" s="16"/>
      <c r="CN313" s="16"/>
      <c r="CO313" s="16"/>
      <c r="CP313" s="16"/>
      <c r="CQ313" s="16"/>
      <c r="CR313" s="16"/>
      <c r="CS313" s="16"/>
      <c r="CT313" s="16"/>
      <c r="CU313" s="16"/>
      <c r="CV313" s="16"/>
      <c r="CW313" s="16"/>
      <c r="CX313" s="16"/>
      <c r="CY313" s="16"/>
      <c r="CZ313" s="16"/>
      <c r="DA313" s="16"/>
      <c r="DB313" s="16"/>
      <c r="DC313" s="17"/>
      <c r="DD313" s="17"/>
      <c r="DE313" s="17"/>
      <c r="DF313" s="17"/>
      <c r="DG313" s="17"/>
      <c r="DH313" s="17"/>
      <c r="DI313" s="17"/>
      <c r="DJ313" s="17"/>
      <c r="DK313" s="17"/>
      <c r="DL313" s="17"/>
      <c r="DM313" s="17"/>
      <c r="DN313" s="17"/>
      <c r="DO313" s="17"/>
      <c r="DP313" s="17"/>
      <c r="DQ313" s="17"/>
      <c r="DR313" s="17"/>
      <c r="DS313" s="17"/>
      <c r="DT313" s="17"/>
      <c r="DU313" s="17"/>
      <c r="DV313" s="17"/>
      <c r="DW313" s="17"/>
      <c r="DX313" s="17"/>
      <c r="DY313" s="17"/>
      <c r="DZ313" s="17"/>
      <c r="EA313" s="17"/>
      <c r="EB313" s="17"/>
      <c r="EC313" s="17"/>
      <c r="ED313" s="17"/>
      <c r="EE313" s="17"/>
      <c r="EF313" s="17"/>
      <c r="EG313" s="17"/>
      <c r="EH313" s="17"/>
      <c r="EI313" s="17"/>
      <c r="EJ313" s="17"/>
      <c r="EK313" s="17"/>
      <c r="EL313" s="17"/>
      <c r="EM313" s="17"/>
      <c r="EN313" s="17"/>
      <c r="EO313" s="17"/>
      <c r="EP313" s="17"/>
      <c r="EQ313" s="17"/>
      <c r="ER313" s="17"/>
      <c r="ES313" s="17"/>
      <c r="ET313" s="17"/>
      <c r="EU313" s="17"/>
      <c r="EV313" s="17"/>
      <c r="EW313" s="17"/>
      <c r="EX313" s="17"/>
    </row>
    <row r="314" spans="1:154" ht="20.25" x14ac:dyDescent="0.2">
      <c r="A314" s="100"/>
      <c r="B314" s="99"/>
      <c r="C314" s="99"/>
      <c r="D314" s="99"/>
      <c r="E314" s="99"/>
      <c r="F314" s="99" t="s">
        <v>32</v>
      </c>
      <c r="G314" s="103" t="s">
        <v>177</v>
      </c>
      <c r="H314" s="143">
        <v>1700</v>
      </c>
      <c r="I314" s="143">
        <f>O314</f>
        <v>517.64</v>
      </c>
      <c r="J314" s="143">
        <f t="shared" si="70"/>
        <v>1182.3600000000001</v>
      </c>
      <c r="K314" s="140">
        <f t="shared" si="74"/>
        <v>30.45</v>
      </c>
      <c r="L314" s="143"/>
      <c r="M314" s="144">
        <v>517.64</v>
      </c>
      <c r="N314" s="143">
        <v>0</v>
      </c>
      <c r="O314" s="145">
        <f t="shared" ref="O314:O321" si="75">M314+N314</f>
        <v>517.64</v>
      </c>
      <c r="P314" s="145">
        <f t="shared" si="62"/>
        <v>-517.64</v>
      </c>
      <c r="Q314" s="142" t="e">
        <f t="shared" si="72"/>
        <v>#DIV/0!</v>
      </c>
      <c r="R314" s="43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8"/>
      <c r="AT314" s="8"/>
      <c r="AU314" s="8"/>
      <c r="AV314" s="8"/>
      <c r="AW314" s="8"/>
      <c r="AX314" s="8"/>
      <c r="AY314" s="8"/>
      <c r="AZ314" s="8"/>
      <c r="BA314" s="8"/>
      <c r="BB314" s="8"/>
      <c r="BC314" s="8"/>
      <c r="BD314" s="8"/>
      <c r="BE314" s="8"/>
      <c r="BF314" s="8"/>
      <c r="BG314" s="8"/>
      <c r="BH314" s="8"/>
      <c r="BI314" s="8"/>
      <c r="BJ314" s="8"/>
      <c r="BK314" s="8"/>
      <c r="BL314" s="8"/>
      <c r="BM314" s="8"/>
      <c r="BN314" s="8"/>
      <c r="BO314" s="8"/>
      <c r="BP314" s="8"/>
      <c r="BQ314" s="8"/>
      <c r="BR314" s="8"/>
      <c r="BS314" s="8"/>
      <c r="BT314" s="8"/>
      <c r="BU314" s="8"/>
      <c r="BV314" s="8"/>
      <c r="BW314" s="8"/>
      <c r="BX314" s="8"/>
      <c r="BY314" s="8"/>
      <c r="BZ314" s="8"/>
      <c r="CA314" s="8"/>
      <c r="CB314" s="8"/>
      <c r="CC314" s="8"/>
      <c r="CD314" s="8"/>
      <c r="CE314" s="8"/>
      <c r="CF314" s="8"/>
      <c r="CG314" s="8"/>
      <c r="CH314" s="8"/>
      <c r="CI314" s="8"/>
      <c r="CJ314" s="8"/>
      <c r="CK314" s="8"/>
      <c r="CL314" s="8"/>
      <c r="CM314" s="8"/>
      <c r="CN314" s="8"/>
      <c r="CO314" s="8"/>
      <c r="CP314" s="8"/>
      <c r="CQ314" s="8"/>
      <c r="CR314" s="8"/>
      <c r="CS314" s="8"/>
      <c r="CT314" s="8"/>
      <c r="CU314" s="8"/>
      <c r="CV314" s="8"/>
      <c r="CW314" s="8"/>
      <c r="CX314" s="8"/>
      <c r="CY314" s="8"/>
      <c r="CZ314" s="8"/>
      <c r="DA314" s="8"/>
      <c r="DB314" s="8"/>
      <c r="DC314" s="9"/>
      <c r="DD314" s="9"/>
      <c r="DE314" s="9"/>
      <c r="DF314" s="9"/>
      <c r="DG314" s="9"/>
      <c r="DH314" s="9"/>
      <c r="DI314" s="9"/>
      <c r="DJ314" s="9"/>
      <c r="DK314" s="9"/>
      <c r="DL314" s="9"/>
      <c r="DM314" s="9"/>
      <c r="DN314" s="9"/>
      <c r="DO314" s="9"/>
      <c r="DP314" s="9"/>
      <c r="DQ314" s="9"/>
      <c r="DR314" s="9"/>
      <c r="DS314" s="9"/>
      <c r="DT314" s="9"/>
      <c r="DU314" s="9"/>
      <c r="DV314" s="9"/>
      <c r="DW314" s="9"/>
      <c r="DX314" s="9"/>
      <c r="DY314" s="9"/>
      <c r="DZ314" s="9"/>
      <c r="EA314" s="9"/>
      <c r="EB314" s="9"/>
      <c r="EC314" s="9"/>
      <c r="ED314" s="9"/>
      <c r="EE314" s="9"/>
      <c r="EF314" s="9"/>
      <c r="EG314" s="9"/>
      <c r="EH314" s="9"/>
      <c r="EI314" s="9"/>
      <c r="EJ314" s="9"/>
      <c r="EK314" s="9"/>
      <c r="EL314" s="9"/>
      <c r="EM314" s="9"/>
      <c r="EN314" s="9"/>
      <c r="EO314" s="9"/>
      <c r="EP314" s="9"/>
      <c r="EQ314" s="9"/>
      <c r="ER314" s="9"/>
      <c r="ES314" s="9"/>
      <c r="ET314" s="9"/>
      <c r="EU314" s="9"/>
      <c r="EV314" s="9"/>
      <c r="EW314" s="9"/>
      <c r="EX314" s="9"/>
    </row>
    <row r="315" spans="1:154" ht="20.25" x14ac:dyDescent="0.2">
      <c r="A315" s="100"/>
      <c r="B315" s="99"/>
      <c r="C315" s="99"/>
      <c r="D315" s="99"/>
      <c r="E315" s="99"/>
      <c r="F315" s="99" t="s">
        <v>30</v>
      </c>
      <c r="G315" s="103" t="s">
        <v>269</v>
      </c>
      <c r="H315" s="143"/>
      <c r="I315" s="143"/>
      <c r="J315" s="143">
        <f t="shared" si="70"/>
        <v>0</v>
      </c>
      <c r="K315" s="140"/>
      <c r="L315" s="143"/>
      <c r="M315" s="144"/>
      <c r="N315" s="143"/>
      <c r="O315" s="145">
        <f t="shared" si="75"/>
        <v>0</v>
      </c>
      <c r="P315" s="145">
        <f t="shared" si="62"/>
        <v>0</v>
      </c>
      <c r="Q315" s="142"/>
      <c r="R315" s="43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8"/>
      <c r="AT315" s="8"/>
      <c r="AU315" s="8"/>
      <c r="AV315" s="8"/>
      <c r="AW315" s="8"/>
      <c r="AX315" s="8"/>
      <c r="AY315" s="8"/>
      <c r="AZ315" s="8"/>
      <c r="BA315" s="8"/>
      <c r="BB315" s="8"/>
      <c r="BC315" s="8"/>
      <c r="BD315" s="8"/>
      <c r="BE315" s="8"/>
      <c r="BF315" s="8"/>
      <c r="BG315" s="8"/>
      <c r="BH315" s="8"/>
      <c r="BI315" s="8"/>
      <c r="BJ315" s="8"/>
      <c r="BK315" s="8"/>
      <c r="BL315" s="8"/>
      <c r="BM315" s="8"/>
      <c r="BN315" s="8"/>
      <c r="BO315" s="8"/>
      <c r="BP315" s="8"/>
      <c r="BQ315" s="8"/>
      <c r="BR315" s="8"/>
      <c r="BS315" s="8"/>
      <c r="BT315" s="8"/>
      <c r="BU315" s="8"/>
      <c r="BV315" s="8"/>
      <c r="BW315" s="8"/>
      <c r="BX315" s="8"/>
      <c r="BY315" s="8"/>
      <c r="BZ315" s="8"/>
      <c r="CA315" s="8"/>
      <c r="CB315" s="8"/>
      <c r="CC315" s="8"/>
      <c r="CD315" s="8"/>
      <c r="CE315" s="8"/>
      <c r="CF315" s="8"/>
      <c r="CG315" s="8"/>
      <c r="CH315" s="8"/>
      <c r="CI315" s="8"/>
      <c r="CJ315" s="8"/>
      <c r="CK315" s="8"/>
      <c r="CL315" s="8"/>
      <c r="CM315" s="8"/>
      <c r="CN315" s="8"/>
      <c r="CO315" s="8"/>
      <c r="CP315" s="8"/>
      <c r="CQ315" s="8"/>
      <c r="CR315" s="8"/>
      <c r="CS315" s="8"/>
      <c r="CT315" s="8"/>
      <c r="CU315" s="8"/>
      <c r="CV315" s="8"/>
      <c r="CW315" s="8"/>
      <c r="CX315" s="8"/>
      <c r="CY315" s="8"/>
      <c r="CZ315" s="8"/>
      <c r="DA315" s="8"/>
      <c r="DB315" s="8"/>
      <c r="DC315" s="9"/>
      <c r="DD315" s="9"/>
      <c r="DE315" s="9"/>
      <c r="DF315" s="9"/>
      <c r="DG315" s="9"/>
      <c r="DH315" s="9"/>
      <c r="DI315" s="9"/>
      <c r="DJ315" s="9"/>
      <c r="DK315" s="9"/>
      <c r="DL315" s="9"/>
      <c r="DM315" s="9"/>
      <c r="DN315" s="9"/>
      <c r="DO315" s="9"/>
      <c r="DP315" s="9"/>
      <c r="DQ315" s="9"/>
      <c r="DR315" s="9"/>
      <c r="DS315" s="9"/>
      <c r="DT315" s="9"/>
      <c r="DU315" s="9"/>
      <c r="DV315" s="9"/>
      <c r="DW315" s="9"/>
      <c r="DX315" s="9"/>
      <c r="DY315" s="9"/>
      <c r="DZ315" s="9"/>
      <c r="EA315" s="9"/>
      <c r="EB315" s="9"/>
      <c r="EC315" s="9"/>
      <c r="ED315" s="9"/>
      <c r="EE315" s="9"/>
      <c r="EF315" s="9"/>
      <c r="EG315" s="9"/>
      <c r="EH315" s="9"/>
      <c r="EI315" s="9"/>
      <c r="EJ315" s="9"/>
      <c r="EK315" s="9"/>
      <c r="EL315" s="9"/>
      <c r="EM315" s="9"/>
      <c r="EN315" s="9"/>
      <c r="EO315" s="9"/>
      <c r="EP315" s="9"/>
      <c r="EQ315" s="9"/>
      <c r="ER315" s="9"/>
      <c r="ES315" s="9"/>
      <c r="ET315" s="9"/>
      <c r="EU315" s="9"/>
      <c r="EV315" s="9"/>
      <c r="EW315" s="9"/>
      <c r="EX315" s="9"/>
    </row>
    <row r="316" spans="1:154" ht="20.25" x14ac:dyDescent="0.2">
      <c r="A316" s="100"/>
      <c r="B316" s="99"/>
      <c r="C316" s="99"/>
      <c r="D316" s="99"/>
      <c r="E316" s="99">
        <v>11</v>
      </c>
      <c r="F316" s="99"/>
      <c r="G316" s="103" t="s">
        <v>178</v>
      </c>
      <c r="H316" s="143"/>
      <c r="I316" s="143"/>
      <c r="J316" s="143">
        <f t="shared" si="70"/>
        <v>0</v>
      </c>
      <c r="K316" s="140" t="e">
        <f t="shared" si="74"/>
        <v>#DIV/0!</v>
      </c>
      <c r="L316" s="143"/>
      <c r="M316" s="144"/>
      <c r="N316" s="143"/>
      <c r="O316" s="145">
        <f t="shared" si="75"/>
        <v>0</v>
      </c>
      <c r="P316" s="145">
        <f t="shared" si="62"/>
        <v>0</v>
      </c>
      <c r="Q316" s="142" t="e">
        <f t="shared" si="72"/>
        <v>#DIV/0!</v>
      </c>
      <c r="R316" s="43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8"/>
      <c r="AT316" s="8"/>
      <c r="AU316" s="8"/>
      <c r="AV316" s="8"/>
      <c r="AW316" s="8"/>
      <c r="AX316" s="8"/>
      <c r="AY316" s="8"/>
      <c r="AZ316" s="8"/>
      <c r="BA316" s="8"/>
      <c r="BB316" s="8"/>
      <c r="BC316" s="8"/>
      <c r="BD316" s="8"/>
      <c r="BE316" s="8"/>
      <c r="BF316" s="8"/>
      <c r="BG316" s="8"/>
      <c r="BH316" s="8"/>
      <c r="BI316" s="8"/>
      <c r="BJ316" s="8"/>
      <c r="BK316" s="8"/>
      <c r="BL316" s="8"/>
      <c r="BM316" s="8"/>
      <c r="BN316" s="8"/>
      <c r="BO316" s="8"/>
      <c r="BP316" s="8"/>
      <c r="BQ316" s="8"/>
      <c r="BR316" s="8"/>
      <c r="BS316" s="8"/>
      <c r="BT316" s="8"/>
      <c r="BU316" s="8"/>
      <c r="BV316" s="8"/>
      <c r="BW316" s="8"/>
      <c r="BX316" s="8"/>
      <c r="BY316" s="8"/>
      <c r="BZ316" s="8"/>
      <c r="CA316" s="8"/>
      <c r="CB316" s="8"/>
      <c r="CC316" s="8"/>
      <c r="CD316" s="8"/>
      <c r="CE316" s="8"/>
      <c r="CF316" s="8"/>
      <c r="CG316" s="8"/>
      <c r="CH316" s="8"/>
      <c r="CI316" s="8"/>
      <c r="CJ316" s="8"/>
      <c r="CK316" s="8"/>
      <c r="CL316" s="8"/>
      <c r="CM316" s="8"/>
      <c r="CN316" s="8"/>
      <c r="CO316" s="8"/>
      <c r="CP316" s="8"/>
      <c r="CQ316" s="8"/>
      <c r="CR316" s="8"/>
      <c r="CS316" s="8"/>
      <c r="CT316" s="8"/>
      <c r="CU316" s="8"/>
      <c r="CV316" s="8"/>
      <c r="CW316" s="8"/>
      <c r="CX316" s="8"/>
      <c r="CY316" s="8"/>
      <c r="CZ316" s="8"/>
      <c r="DA316" s="8"/>
      <c r="DB316" s="8"/>
      <c r="DC316" s="9"/>
      <c r="DD316" s="9"/>
      <c r="DE316" s="9"/>
      <c r="DF316" s="9"/>
      <c r="DG316" s="9"/>
      <c r="DH316" s="9"/>
      <c r="DI316" s="9"/>
      <c r="DJ316" s="9"/>
      <c r="DK316" s="9"/>
      <c r="DL316" s="9"/>
      <c r="DM316" s="9"/>
      <c r="DN316" s="9"/>
      <c r="DO316" s="9"/>
      <c r="DP316" s="9"/>
      <c r="DQ316" s="9"/>
      <c r="DR316" s="9"/>
      <c r="DS316" s="9"/>
      <c r="DT316" s="9"/>
      <c r="DU316" s="9"/>
      <c r="DV316" s="9"/>
      <c r="DW316" s="9"/>
      <c r="DX316" s="9"/>
      <c r="DY316" s="9"/>
      <c r="DZ316" s="9"/>
      <c r="EA316" s="9"/>
      <c r="EB316" s="9"/>
      <c r="EC316" s="9"/>
      <c r="ED316" s="9"/>
      <c r="EE316" s="9"/>
      <c r="EF316" s="9"/>
      <c r="EG316" s="9"/>
      <c r="EH316" s="9"/>
      <c r="EI316" s="9"/>
      <c r="EJ316" s="9"/>
      <c r="EK316" s="9"/>
      <c r="EL316" s="9"/>
      <c r="EM316" s="9"/>
      <c r="EN316" s="9"/>
      <c r="EO316" s="9"/>
      <c r="EP316" s="9"/>
      <c r="EQ316" s="9"/>
      <c r="ER316" s="9"/>
      <c r="ES316" s="9"/>
      <c r="ET316" s="9"/>
      <c r="EU316" s="9"/>
      <c r="EV316" s="9"/>
      <c r="EW316" s="9"/>
      <c r="EX316" s="9"/>
    </row>
    <row r="317" spans="1:154" ht="20.25" x14ac:dyDescent="0.2">
      <c r="A317" s="100"/>
      <c r="B317" s="99"/>
      <c r="C317" s="99"/>
      <c r="D317" s="99"/>
      <c r="E317" s="99">
        <v>12</v>
      </c>
      <c r="F317" s="99"/>
      <c r="G317" s="103" t="s">
        <v>268</v>
      </c>
      <c r="H317" s="143"/>
      <c r="I317" s="143"/>
      <c r="J317" s="143">
        <f t="shared" si="70"/>
        <v>0</v>
      </c>
      <c r="K317" s="140"/>
      <c r="L317" s="143"/>
      <c r="M317" s="144"/>
      <c r="N317" s="143"/>
      <c r="O317" s="145">
        <f t="shared" si="75"/>
        <v>0</v>
      </c>
      <c r="P317" s="145">
        <f t="shared" si="62"/>
        <v>0</v>
      </c>
      <c r="Q317" s="142"/>
      <c r="R317" s="43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8"/>
      <c r="AT317" s="8"/>
      <c r="AU317" s="8"/>
      <c r="AV317" s="8"/>
      <c r="AW317" s="8"/>
      <c r="AX317" s="8"/>
      <c r="AY317" s="8"/>
      <c r="AZ317" s="8"/>
      <c r="BA317" s="8"/>
      <c r="BB317" s="8"/>
      <c r="BC317" s="8"/>
      <c r="BD317" s="8"/>
      <c r="BE317" s="8"/>
      <c r="BF317" s="8"/>
      <c r="BG317" s="8"/>
      <c r="BH317" s="8"/>
      <c r="BI317" s="8"/>
      <c r="BJ317" s="8"/>
      <c r="BK317" s="8"/>
      <c r="BL317" s="8"/>
      <c r="BM317" s="8"/>
      <c r="BN317" s="8"/>
      <c r="BO317" s="8"/>
      <c r="BP317" s="8"/>
      <c r="BQ317" s="8"/>
      <c r="BR317" s="8"/>
      <c r="BS317" s="8"/>
      <c r="BT317" s="8"/>
      <c r="BU317" s="8"/>
      <c r="BV317" s="8"/>
      <c r="BW317" s="8"/>
      <c r="BX317" s="8"/>
      <c r="BY317" s="8"/>
      <c r="BZ317" s="8"/>
      <c r="CA317" s="8"/>
      <c r="CB317" s="8"/>
      <c r="CC317" s="8"/>
      <c r="CD317" s="8"/>
      <c r="CE317" s="8"/>
      <c r="CF317" s="8"/>
      <c r="CG317" s="8"/>
      <c r="CH317" s="8"/>
      <c r="CI317" s="8"/>
      <c r="CJ317" s="8"/>
      <c r="CK317" s="8"/>
      <c r="CL317" s="8"/>
      <c r="CM317" s="8"/>
      <c r="CN317" s="8"/>
      <c r="CO317" s="8"/>
      <c r="CP317" s="8"/>
      <c r="CQ317" s="8"/>
      <c r="CR317" s="8"/>
      <c r="CS317" s="8"/>
      <c r="CT317" s="8"/>
      <c r="CU317" s="8"/>
      <c r="CV317" s="8"/>
      <c r="CW317" s="8"/>
      <c r="CX317" s="8"/>
      <c r="CY317" s="8"/>
      <c r="CZ317" s="8"/>
      <c r="DA317" s="8"/>
      <c r="DB317" s="8"/>
      <c r="DC317" s="9"/>
      <c r="DD317" s="9"/>
      <c r="DE317" s="9"/>
      <c r="DF317" s="9"/>
      <c r="DG317" s="9"/>
      <c r="DH317" s="9"/>
      <c r="DI317" s="9"/>
      <c r="DJ317" s="9"/>
      <c r="DK317" s="9"/>
      <c r="DL317" s="9"/>
      <c r="DM317" s="9"/>
      <c r="DN317" s="9"/>
      <c r="DO317" s="9"/>
      <c r="DP317" s="9"/>
      <c r="DQ317" s="9"/>
      <c r="DR317" s="9"/>
      <c r="DS317" s="9"/>
      <c r="DT317" s="9"/>
      <c r="DU317" s="9"/>
      <c r="DV317" s="9"/>
      <c r="DW317" s="9"/>
      <c r="DX317" s="9"/>
      <c r="DY317" s="9"/>
      <c r="DZ317" s="9"/>
      <c r="EA317" s="9"/>
      <c r="EB317" s="9"/>
      <c r="EC317" s="9"/>
      <c r="ED317" s="9"/>
      <c r="EE317" s="9"/>
      <c r="EF317" s="9"/>
      <c r="EG317" s="9"/>
      <c r="EH317" s="9"/>
      <c r="EI317" s="9"/>
      <c r="EJ317" s="9"/>
      <c r="EK317" s="9"/>
      <c r="EL317" s="9"/>
      <c r="EM317" s="9"/>
      <c r="EN317" s="9"/>
      <c r="EO317" s="9"/>
      <c r="EP317" s="9"/>
      <c r="EQ317" s="9"/>
      <c r="ER317" s="9"/>
      <c r="ES317" s="9"/>
      <c r="ET317" s="9"/>
      <c r="EU317" s="9"/>
      <c r="EV317" s="9"/>
      <c r="EW317" s="9"/>
      <c r="EX317" s="9"/>
    </row>
    <row r="318" spans="1:154" ht="20.25" x14ac:dyDescent="0.2">
      <c r="A318" s="100"/>
      <c r="B318" s="99"/>
      <c r="C318" s="99"/>
      <c r="D318" s="99"/>
      <c r="E318" s="99">
        <v>13</v>
      </c>
      <c r="F318" s="99"/>
      <c r="G318" s="103" t="s">
        <v>179</v>
      </c>
      <c r="H318" s="143"/>
      <c r="I318" s="143"/>
      <c r="J318" s="143">
        <f t="shared" si="70"/>
        <v>0</v>
      </c>
      <c r="K318" s="140" t="e">
        <f t="shared" si="74"/>
        <v>#DIV/0!</v>
      </c>
      <c r="L318" s="143"/>
      <c r="M318" s="144"/>
      <c r="N318" s="143"/>
      <c r="O318" s="145">
        <f t="shared" si="75"/>
        <v>0</v>
      </c>
      <c r="P318" s="145">
        <f t="shared" si="62"/>
        <v>0</v>
      </c>
      <c r="Q318" s="142" t="e">
        <f t="shared" si="72"/>
        <v>#DIV/0!</v>
      </c>
      <c r="R318" s="43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8"/>
      <c r="AT318" s="8"/>
      <c r="AU318" s="8"/>
      <c r="AV318" s="8"/>
      <c r="AW318" s="8"/>
      <c r="AX318" s="8"/>
      <c r="AY318" s="8"/>
      <c r="AZ318" s="8"/>
      <c r="BA318" s="8"/>
      <c r="BB318" s="8"/>
      <c r="BC318" s="8"/>
      <c r="BD318" s="8"/>
      <c r="BE318" s="8"/>
      <c r="BF318" s="8"/>
      <c r="BG318" s="8"/>
      <c r="BH318" s="8"/>
      <c r="BI318" s="8"/>
      <c r="BJ318" s="8"/>
      <c r="BK318" s="8"/>
      <c r="BL318" s="8"/>
      <c r="BM318" s="8"/>
      <c r="BN318" s="8"/>
      <c r="BO318" s="8"/>
      <c r="BP318" s="8"/>
      <c r="BQ318" s="8"/>
      <c r="BR318" s="8"/>
      <c r="BS318" s="8"/>
      <c r="BT318" s="8"/>
      <c r="BU318" s="8"/>
      <c r="BV318" s="8"/>
      <c r="BW318" s="8"/>
      <c r="BX318" s="8"/>
      <c r="BY318" s="8"/>
      <c r="BZ318" s="8"/>
      <c r="CA318" s="8"/>
      <c r="CB318" s="8"/>
      <c r="CC318" s="8"/>
      <c r="CD318" s="8"/>
      <c r="CE318" s="8"/>
      <c r="CF318" s="8"/>
      <c r="CG318" s="8"/>
      <c r="CH318" s="8"/>
      <c r="CI318" s="8"/>
      <c r="CJ318" s="8"/>
      <c r="CK318" s="8"/>
      <c r="CL318" s="8"/>
      <c r="CM318" s="8"/>
      <c r="CN318" s="8"/>
      <c r="CO318" s="8"/>
      <c r="CP318" s="8"/>
      <c r="CQ318" s="8"/>
      <c r="CR318" s="8"/>
      <c r="CS318" s="8"/>
      <c r="CT318" s="8"/>
      <c r="CU318" s="8"/>
      <c r="CV318" s="8"/>
      <c r="CW318" s="8"/>
      <c r="CX318" s="8"/>
      <c r="CY318" s="8"/>
      <c r="CZ318" s="8"/>
      <c r="DA318" s="8"/>
      <c r="DB318" s="8"/>
      <c r="DC318" s="9"/>
      <c r="DD318" s="9"/>
      <c r="DE318" s="9"/>
      <c r="DF318" s="9"/>
      <c r="DG318" s="9"/>
      <c r="DH318" s="9"/>
      <c r="DI318" s="9"/>
      <c r="DJ318" s="9"/>
      <c r="DK318" s="9"/>
      <c r="DL318" s="9"/>
      <c r="DM318" s="9"/>
      <c r="DN318" s="9"/>
      <c r="DO318" s="9"/>
      <c r="DP318" s="9"/>
      <c r="DQ318" s="9"/>
      <c r="DR318" s="9"/>
      <c r="DS318" s="9"/>
      <c r="DT318" s="9"/>
      <c r="DU318" s="9"/>
      <c r="DV318" s="9"/>
      <c r="DW318" s="9"/>
      <c r="DX318" s="9"/>
      <c r="DY318" s="9"/>
      <c r="DZ318" s="9"/>
      <c r="EA318" s="9"/>
      <c r="EB318" s="9"/>
      <c r="EC318" s="9"/>
      <c r="ED318" s="9"/>
      <c r="EE318" s="9"/>
      <c r="EF318" s="9"/>
      <c r="EG318" s="9"/>
      <c r="EH318" s="9"/>
      <c r="EI318" s="9"/>
      <c r="EJ318" s="9"/>
      <c r="EK318" s="9"/>
      <c r="EL318" s="9"/>
      <c r="EM318" s="9"/>
      <c r="EN318" s="9"/>
      <c r="EO318" s="9"/>
      <c r="EP318" s="9"/>
      <c r="EQ318" s="9"/>
      <c r="ER318" s="9"/>
      <c r="ES318" s="9"/>
      <c r="ET318" s="9"/>
      <c r="EU318" s="9"/>
      <c r="EV318" s="9"/>
      <c r="EW318" s="9"/>
      <c r="EX318" s="9"/>
    </row>
    <row r="319" spans="1:154" ht="20.25" x14ac:dyDescent="0.2">
      <c r="A319" s="100"/>
      <c r="B319" s="99"/>
      <c r="C319" s="99"/>
      <c r="D319" s="99"/>
      <c r="E319" s="99">
        <v>14</v>
      </c>
      <c r="F319" s="99"/>
      <c r="G319" s="103" t="s">
        <v>180</v>
      </c>
      <c r="H319" s="143"/>
      <c r="I319" s="143"/>
      <c r="J319" s="143">
        <f t="shared" si="70"/>
        <v>0</v>
      </c>
      <c r="K319" s="140"/>
      <c r="L319" s="143"/>
      <c r="M319" s="144"/>
      <c r="N319" s="143"/>
      <c r="O319" s="145">
        <f t="shared" si="75"/>
        <v>0</v>
      </c>
      <c r="P319" s="145">
        <f t="shared" si="62"/>
        <v>0</v>
      </c>
      <c r="Q319" s="142"/>
      <c r="R319" s="43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8"/>
      <c r="AT319" s="8"/>
      <c r="AU319" s="8"/>
      <c r="AV319" s="8"/>
      <c r="AW319" s="8"/>
      <c r="AX319" s="8"/>
      <c r="AY319" s="8"/>
      <c r="AZ319" s="8"/>
      <c r="BA319" s="8"/>
      <c r="BB319" s="8"/>
      <c r="BC319" s="8"/>
      <c r="BD319" s="8"/>
      <c r="BE319" s="8"/>
      <c r="BF319" s="8"/>
      <c r="BG319" s="8"/>
      <c r="BH319" s="8"/>
      <c r="BI319" s="8"/>
      <c r="BJ319" s="8"/>
      <c r="BK319" s="8"/>
      <c r="BL319" s="8"/>
      <c r="BM319" s="8"/>
      <c r="BN319" s="8"/>
      <c r="BO319" s="8"/>
      <c r="BP319" s="8"/>
      <c r="BQ319" s="8"/>
      <c r="BR319" s="8"/>
      <c r="BS319" s="8"/>
      <c r="BT319" s="8"/>
      <c r="BU319" s="8"/>
      <c r="BV319" s="8"/>
      <c r="BW319" s="8"/>
      <c r="BX319" s="8"/>
      <c r="BY319" s="8"/>
      <c r="BZ319" s="8"/>
      <c r="CA319" s="8"/>
      <c r="CB319" s="8"/>
      <c r="CC319" s="8"/>
      <c r="CD319" s="8"/>
      <c r="CE319" s="8"/>
      <c r="CF319" s="8"/>
      <c r="CG319" s="8"/>
      <c r="CH319" s="8"/>
      <c r="CI319" s="8"/>
      <c r="CJ319" s="8"/>
      <c r="CK319" s="8"/>
      <c r="CL319" s="8"/>
      <c r="CM319" s="8"/>
      <c r="CN319" s="8"/>
      <c r="CO319" s="8"/>
      <c r="CP319" s="8"/>
      <c r="CQ319" s="8"/>
      <c r="CR319" s="8"/>
      <c r="CS319" s="8"/>
      <c r="CT319" s="8"/>
      <c r="CU319" s="8"/>
      <c r="CV319" s="8"/>
      <c r="CW319" s="8"/>
      <c r="CX319" s="8"/>
      <c r="CY319" s="8"/>
      <c r="CZ319" s="8"/>
      <c r="DA319" s="8"/>
      <c r="DB319" s="8"/>
      <c r="DC319" s="9"/>
      <c r="DD319" s="9"/>
      <c r="DE319" s="9"/>
      <c r="DF319" s="9"/>
      <c r="DG319" s="9"/>
      <c r="DH319" s="9"/>
      <c r="DI319" s="9"/>
      <c r="DJ319" s="9"/>
      <c r="DK319" s="9"/>
      <c r="DL319" s="9"/>
      <c r="DM319" s="9"/>
      <c r="DN319" s="9"/>
      <c r="DO319" s="9"/>
      <c r="DP319" s="9"/>
      <c r="DQ319" s="9"/>
      <c r="DR319" s="9"/>
      <c r="DS319" s="9"/>
      <c r="DT319" s="9"/>
      <c r="DU319" s="9"/>
      <c r="DV319" s="9"/>
      <c r="DW319" s="9"/>
      <c r="DX319" s="9"/>
      <c r="DY319" s="9"/>
      <c r="DZ319" s="9"/>
      <c r="EA319" s="9"/>
      <c r="EB319" s="9"/>
      <c r="EC319" s="9"/>
      <c r="ED319" s="9"/>
      <c r="EE319" s="9"/>
      <c r="EF319" s="9"/>
      <c r="EG319" s="9"/>
      <c r="EH319" s="9"/>
      <c r="EI319" s="9"/>
      <c r="EJ319" s="9"/>
      <c r="EK319" s="9"/>
      <c r="EL319" s="9"/>
      <c r="EM319" s="9"/>
      <c r="EN319" s="9"/>
      <c r="EO319" s="9"/>
      <c r="EP319" s="9"/>
      <c r="EQ319" s="9"/>
      <c r="ER319" s="9"/>
      <c r="ES319" s="9"/>
      <c r="ET319" s="9"/>
      <c r="EU319" s="9"/>
      <c r="EV319" s="9"/>
      <c r="EW319" s="9"/>
      <c r="EX319" s="9"/>
    </row>
    <row r="320" spans="1:154" ht="20.25" hidden="1" x14ac:dyDescent="0.2">
      <c r="A320" s="100"/>
      <c r="B320" s="99"/>
      <c r="C320" s="99"/>
      <c r="D320" s="99"/>
      <c r="E320" s="99">
        <v>16</v>
      </c>
      <c r="F320" s="99"/>
      <c r="G320" s="103" t="s">
        <v>317</v>
      </c>
      <c r="H320" s="143"/>
      <c r="I320" s="143"/>
      <c r="J320" s="143">
        <f t="shared" si="70"/>
        <v>0</v>
      </c>
      <c r="K320" s="140"/>
      <c r="L320" s="143"/>
      <c r="M320" s="144"/>
      <c r="N320" s="143"/>
      <c r="O320" s="145">
        <f t="shared" si="75"/>
        <v>0</v>
      </c>
      <c r="P320" s="145">
        <f t="shared" si="62"/>
        <v>0</v>
      </c>
      <c r="Q320" s="142"/>
      <c r="R320" s="43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8"/>
      <c r="AT320" s="8"/>
      <c r="AU320" s="8"/>
      <c r="AV320" s="8"/>
      <c r="AW320" s="8"/>
      <c r="AX320" s="8"/>
      <c r="AY320" s="8"/>
      <c r="AZ320" s="8"/>
      <c r="BA320" s="8"/>
      <c r="BB320" s="8"/>
      <c r="BC320" s="8"/>
      <c r="BD320" s="8"/>
      <c r="BE320" s="8"/>
      <c r="BF320" s="8"/>
      <c r="BG320" s="8"/>
      <c r="BH320" s="8"/>
      <c r="BI320" s="8"/>
      <c r="BJ320" s="8"/>
      <c r="BK320" s="8"/>
      <c r="BL320" s="8"/>
      <c r="BM320" s="8"/>
      <c r="BN320" s="8"/>
      <c r="BO320" s="8"/>
      <c r="BP320" s="8"/>
      <c r="BQ320" s="8"/>
      <c r="BR320" s="8"/>
      <c r="BS320" s="8"/>
      <c r="BT320" s="8"/>
      <c r="BU320" s="8"/>
      <c r="BV320" s="8"/>
      <c r="BW320" s="8"/>
      <c r="BX320" s="8"/>
      <c r="BY320" s="8"/>
      <c r="BZ320" s="8"/>
      <c r="CA320" s="8"/>
      <c r="CB320" s="8"/>
      <c r="CC320" s="8"/>
      <c r="CD320" s="8"/>
      <c r="CE320" s="8"/>
      <c r="CF320" s="8"/>
      <c r="CG320" s="8"/>
      <c r="CH320" s="8"/>
      <c r="CI320" s="8"/>
      <c r="CJ320" s="8"/>
      <c r="CK320" s="8"/>
      <c r="CL320" s="8"/>
      <c r="CM320" s="8"/>
      <c r="CN320" s="8"/>
      <c r="CO320" s="8"/>
      <c r="CP320" s="8"/>
      <c r="CQ320" s="8"/>
      <c r="CR320" s="8"/>
      <c r="CS320" s="8"/>
      <c r="CT320" s="8"/>
      <c r="CU320" s="8"/>
      <c r="CV320" s="8"/>
      <c r="CW320" s="8"/>
      <c r="CX320" s="8"/>
      <c r="CY320" s="8"/>
      <c r="CZ320" s="8"/>
      <c r="DA320" s="8"/>
      <c r="DB320" s="8"/>
      <c r="DC320" s="9"/>
      <c r="DD320" s="9"/>
      <c r="DE320" s="9"/>
      <c r="DF320" s="9"/>
      <c r="DG320" s="9"/>
      <c r="DH320" s="9"/>
      <c r="DI320" s="9"/>
      <c r="DJ320" s="9"/>
      <c r="DK320" s="9"/>
      <c r="DL320" s="9"/>
      <c r="DM320" s="9"/>
      <c r="DN320" s="9"/>
      <c r="DO320" s="9"/>
      <c r="DP320" s="9"/>
      <c r="DQ320" s="9"/>
      <c r="DR320" s="9"/>
      <c r="DS320" s="9"/>
      <c r="DT320" s="9"/>
      <c r="DU320" s="9"/>
      <c r="DV320" s="9"/>
      <c r="DW320" s="9"/>
      <c r="DX320" s="9"/>
      <c r="DY320" s="9"/>
      <c r="DZ320" s="9"/>
      <c r="EA320" s="9"/>
      <c r="EB320" s="9"/>
      <c r="EC320" s="9"/>
      <c r="ED320" s="9"/>
      <c r="EE320" s="9"/>
      <c r="EF320" s="9"/>
      <c r="EG320" s="9"/>
      <c r="EH320" s="9"/>
      <c r="EI320" s="9"/>
      <c r="EJ320" s="9"/>
      <c r="EK320" s="9"/>
      <c r="EL320" s="9"/>
      <c r="EM320" s="9"/>
      <c r="EN320" s="9"/>
      <c r="EO320" s="9"/>
      <c r="EP320" s="9"/>
      <c r="EQ320" s="9"/>
      <c r="ER320" s="9"/>
      <c r="ES320" s="9"/>
      <c r="ET320" s="9"/>
      <c r="EU320" s="9"/>
      <c r="EV320" s="9"/>
      <c r="EW320" s="9"/>
      <c r="EX320" s="9"/>
    </row>
    <row r="321" spans="1:154" ht="60.75" x14ac:dyDescent="0.2">
      <c r="A321" s="100"/>
      <c r="B321" s="99"/>
      <c r="C321" s="99"/>
      <c r="D321" s="99"/>
      <c r="E321" s="99">
        <v>25</v>
      </c>
      <c r="F321" s="99"/>
      <c r="G321" s="90" t="s">
        <v>364</v>
      </c>
      <c r="H321" s="143"/>
      <c r="I321" s="143"/>
      <c r="J321" s="143">
        <f t="shared" si="70"/>
        <v>0</v>
      </c>
      <c r="K321" s="140"/>
      <c r="L321" s="143"/>
      <c r="M321" s="144"/>
      <c r="N321" s="143"/>
      <c r="O321" s="145">
        <f t="shared" si="75"/>
        <v>0</v>
      </c>
      <c r="P321" s="145">
        <f t="shared" si="62"/>
        <v>0</v>
      </c>
      <c r="Q321" s="142"/>
      <c r="R321" s="43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8"/>
      <c r="AT321" s="8"/>
      <c r="AU321" s="8"/>
      <c r="AV321" s="8"/>
      <c r="AW321" s="8"/>
      <c r="AX321" s="8"/>
      <c r="AY321" s="8"/>
      <c r="AZ321" s="8"/>
      <c r="BA321" s="8"/>
      <c r="BB321" s="8"/>
      <c r="BC321" s="8"/>
      <c r="BD321" s="8"/>
      <c r="BE321" s="8"/>
      <c r="BF321" s="8"/>
      <c r="BG321" s="8"/>
      <c r="BH321" s="8"/>
      <c r="BI321" s="8"/>
      <c r="BJ321" s="8"/>
      <c r="BK321" s="8"/>
      <c r="BL321" s="8"/>
      <c r="BM321" s="8"/>
      <c r="BN321" s="8"/>
      <c r="BO321" s="8"/>
      <c r="BP321" s="8"/>
      <c r="BQ321" s="8"/>
      <c r="BR321" s="8"/>
      <c r="BS321" s="8"/>
      <c r="BT321" s="8"/>
      <c r="BU321" s="8"/>
      <c r="BV321" s="8"/>
      <c r="BW321" s="8"/>
      <c r="BX321" s="8"/>
      <c r="BY321" s="8"/>
      <c r="BZ321" s="8"/>
      <c r="CA321" s="8"/>
      <c r="CB321" s="8"/>
      <c r="CC321" s="8"/>
      <c r="CD321" s="8"/>
      <c r="CE321" s="8"/>
      <c r="CF321" s="8"/>
      <c r="CG321" s="8"/>
      <c r="CH321" s="8"/>
      <c r="CI321" s="8"/>
      <c r="CJ321" s="8"/>
      <c r="CK321" s="8"/>
      <c r="CL321" s="8"/>
      <c r="CM321" s="8"/>
      <c r="CN321" s="8"/>
      <c r="CO321" s="8"/>
      <c r="CP321" s="8"/>
      <c r="CQ321" s="8"/>
      <c r="CR321" s="8"/>
      <c r="CS321" s="8"/>
      <c r="CT321" s="8"/>
      <c r="CU321" s="8"/>
      <c r="CV321" s="8"/>
      <c r="CW321" s="8"/>
      <c r="CX321" s="8"/>
      <c r="CY321" s="8"/>
      <c r="CZ321" s="8"/>
      <c r="DA321" s="8"/>
      <c r="DB321" s="8"/>
      <c r="DC321" s="9"/>
      <c r="DD321" s="9"/>
      <c r="DE321" s="9"/>
      <c r="DF321" s="9"/>
      <c r="DG321" s="9"/>
      <c r="DH321" s="9"/>
      <c r="DI321" s="9"/>
      <c r="DJ321" s="9"/>
      <c r="DK321" s="9"/>
      <c r="DL321" s="9"/>
      <c r="DM321" s="9"/>
      <c r="DN321" s="9"/>
      <c r="DO321" s="9"/>
      <c r="DP321" s="9"/>
      <c r="DQ321" s="9"/>
      <c r="DR321" s="9"/>
      <c r="DS321" s="9"/>
      <c r="DT321" s="9"/>
      <c r="DU321" s="9"/>
      <c r="DV321" s="9"/>
      <c r="DW321" s="9"/>
      <c r="DX321" s="9"/>
      <c r="DY321" s="9"/>
      <c r="DZ321" s="9"/>
      <c r="EA321" s="9"/>
      <c r="EB321" s="9"/>
      <c r="EC321" s="9"/>
      <c r="ED321" s="9"/>
      <c r="EE321" s="9"/>
      <c r="EF321" s="9"/>
      <c r="EG321" s="9"/>
      <c r="EH321" s="9"/>
      <c r="EI321" s="9"/>
      <c r="EJ321" s="9"/>
      <c r="EK321" s="9"/>
      <c r="EL321" s="9"/>
      <c r="EM321" s="9"/>
      <c r="EN321" s="9"/>
      <c r="EO321" s="9"/>
      <c r="EP321" s="9"/>
      <c r="EQ321" s="9"/>
      <c r="ER321" s="9"/>
      <c r="ES321" s="9"/>
      <c r="ET321" s="9"/>
      <c r="EU321" s="9"/>
      <c r="EV321" s="9"/>
      <c r="EW321" s="9"/>
      <c r="EX321" s="9"/>
    </row>
    <row r="322" spans="1:154" s="18" customFormat="1" ht="20.25" x14ac:dyDescent="0.25">
      <c r="A322" s="88"/>
      <c r="B322" s="89"/>
      <c r="C322" s="89"/>
      <c r="D322" s="89"/>
      <c r="E322" s="89" t="s">
        <v>90</v>
      </c>
      <c r="F322" s="89"/>
      <c r="G322" s="138" t="s">
        <v>181</v>
      </c>
      <c r="H322" s="139">
        <f>+H323+H324+H325+H326+H327+H328</f>
        <v>38000</v>
      </c>
      <c r="I322" s="139">
        <f>+I323+I324+I325+I326+I327+I328</f>
        <v>34877.760000000002</v>
      </c>
      <c r="J322" s="139">
        <f>+J323+J324+J325+J326+J327+J328</f>
        <v>3122.2399999999993</v>
      </c>
      <c r="K322" s="140">
        <f t="shared" si="74"/>
        <v>91.78</v>
      </c>
      <c r="L322" s="139">
        <f>+L323+L324+L325+L326+L327+L328</f>
        <v>0</v>
      </c>
      <c r="M322" s="121">
        <f>+M323+M324+M325+M326+M327+M328</f>
        <v>23210.34</v>
      </c>
      <c r="N322" s="139">
        <f>+N323+N324+N325+N326+N327+N328</f>
        <v>11667.42</v>
      </c>
      <c r="O322" s="206">
        <f>+O323+O324+O325+O326+O327+O328</f>
        <v>34877.760000000002</v>
      </c>
      <c r="P322" s="141">
        <f t="shared" si="62"/>
        <v>-34877.760000000002</v>
      </c>
      <c r="Q322" s="142" t="e">
        <f t="shared" si="72"/>
        <v>#DIV/0!</v>
      </c>
      <c r="R322" s="43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6"/>
      <c r="AT322" s="16"/>
      <c r="AU322" s="16"/>
      <c r="AV322" s="16"/>
      <c r="AW322" s="16"/>
      <c r="AX322" s="16"/>
      <c r="AY322" s="16"/>
      <c r="AZ322" s="16"/>
      <c r="BA322" s="16"/>
      <c r="BB322" s="16"/>
      <c r="BC322" s="16"/>
      <c r="BD322" s="16"/>
      <c r="BE322" s="16"/>
      <c r="BF322" s="16"/>
      <c r="BG322" s="16"/>
      <c r="BH322" s="16"/>
      <c r="BI322" s="16"/>
      <c r="BJ322" s="16"/>
      <c r="BK322" s="16"/>
      <c r="BL322" s="16"/>
      <c r="BM322" s="16"/>
      <c r="BN322" s="16"/>
      <c r="BO322" s="16"/>
      <c r="BP322" s="16"/>
      <c r="BQ322" s="16"/>
      <c r="BR322" s="16"/>
      <c r="BS322" s="16"/>
      <c r="BT322" s="16"/>
      <c r="BU322" s="16"/>
      <c r="BV322" s="16"/>
      <c r="BW322" s="16"/>
      <c r="BX322" s="16"/>
      <c r="BY322" s="16"/>
      <c r="BZ322" s="16"/>
      <c r="CA322" s="16"/>
      <c r="CB322" s="16"/>
      <c r="CC322" s="16"/>
      <c r="CD322" s="16"/>
      <c r="CE322" s="16"/>
      <c r="CF322" s="16"/>
      <c r="CG322" s="16"/>
      <c r="CH322" s="16"/>
      <c r="CI322" s="16"/>
      <c r="CJ322" s="16"/>
      <c r="CK322" s="16"/>
      <c r="CL322" s="16"/>
      <c r="CM322" s="16"/>
      <c r="CN322" s="16"/>
      <c r="CO322" s="16"/>
      <c r="CP322" s="16"/>
      <c r="CQ322" s="16"/>
      <c r="CR322" s="16"/>
      <c r="CS322" s="16"/>
      <c r="CT322" s="16"/>
      <c r="CU322" s="16"/>
      <c r="CV322" s="16"/>
      <c r="CW322" s="16"/>
      <c r="CX322" s="16"/>
      <c r="CY322" s="16"/>
      <c r="CZ322" s="16"/>
      <c r="DA322" s="16"/>
      <c r="DB322" s="16"/>
      <c r="DC322" s="17"/>
      <c r="DD322" s="17"/>
      <c r="DE322" s="17"/>
      <c r="DF322" s="17"/>
      <c r="DG322" s="17"/>
      <c r="DH322" s="17"/>
      <c r="DI322" s="17"/>
      <c r="DJ322" s="17"/>
      <c r="DK322" s="17"/>
      <c r="DL322" s="17"/>
      <c r="DM322" s="17"/>
      <c r="DN322" s="17"/>
      <c r="DO322" s="17"/>
      <c r="DP322" s="17"/>
      <c r="DQ322" s="17"/>
      <c r="DR322" s="17"/>
      <c r="DS322" s="17"/>
      <c r="DT322" s="17"/>
      <c r="DU322" s="17"/>
      <c r="DV322" s="17"/>
      <c r="DW322" s="17"/>
      <c r="DX322" s="17"/>
      <c r="DY322" s="17"/>
      <c r="DZ322" s="17"/>
      <c r="EA322" s="17"/>
      <c r="EB322" s="17"/>
      <c r="EC322" s="17"/>
      <c r="ED322" s="17"/>
      <c r="EE322" s="17"/>
      <c r="EF322" s="17"/>
      <c r="EG322" s="17"/>
      <c r="EH322" s="17"/>
      <c r="EI322" s="17"/>
      <c r="EJ322" s="17"/>
      <c r="EK322" s="17"/>
      <c r="EL322" s="17"/>
      <c r="EM322" s="17"/>
      <c r="EN322" s="17"/>
      <c r="EO322" s="17"/>
      <c r="EP322" s="17"/>
      <c r="EQ322" s="17"/>
      <c r="ER322" s="17"/>
      <c r="ES322" s="17"/>
      <c r="ET322" s="17"/>
      <c r="EU322" s="17"/>
      <c r="EV322" s="17"/>
      <c r="EW322" s="17"/>
      <c r="EX322" s="17"/>
    </row>
    <row r="323" spans="1:154" ht="20.25" x14ac:dyDescent="0.2">
      <c r="A323" s="100"/>
      <c r="B323" s="99"/>
      <c r="C323" s="99"/>
      <c r="D323" s="99"/>
      <c r="E323" s="99"/>
      <c r="F323" s="99" t="s">
        <v>30</v>
      </c>
      <c r="G323" s="103" t="s">
        <v>318</v>
      </c>
      <c r="H323" s="143"/>
      <c r="I323" s="143"/>
      <c r="J323" s="143">
        <f t="shared" si="70"/>
        <v>0</v>
      </c>
      <c r="K323" s="140"/>
      <c r="L323" s="143"/>
      <c r="M323" s="144"/>
      <c r="N323" s="143"/>
      <c r="O323" s="145">
        <f t="shared" ref="O323:O328" si="76">M323+N323</f>
        <v>0</v>
      </c>
      <c r="P323" s="145">
        <f t="shared" si="62"/>
        <v>0</v>
      </c>
      <c r="Q323" s="142"/>
      <c r="R323" s="43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8"/>
      <c r="AT323" s="8"/>
      <c r="AU323" s="8"/>
      <c r="AV323" s="8"/>
      <c r="AW323" s="8"/>
      <c r="AX323" s="8"/>
      <c r="AY323" s="8"/>
      <c r="AZ323" s="8"/>
      <c r="BA323" s="8"/>
      <c r="BB323" s="8"/>
      <c r="BC323" s="8"/>
      <c r="BD323" s="8"/>
      <c r="BE323" s="8"/>
      <c r="BF323" s="8"/>
      <c r="BG323" s="8"/>
      <c r="BH323" s="8"/>
      <c r="BI323" s="8"/>
      <c r="BJ323" s="8"/>
      <c r="BK323" s="8"/>
      <c r="BL323" s="8"/>
      <c r="BM323" s="8"/>
      <c r="BN323" s="8"/>
      <c r="BO323" s="8"/>
      <c r="BP323" s="8"/>
      <c r="BQ323" s="8"/>
      <c r="BR323" s="8"/>
      <c r="BS323" s="8"/>
      <c r="BT323" s="8"/>
      <c r="BU323" s="8"/>
      <c r="BV323" s="8"/>
      <c r="BW323" s="8"/>
      <c r="BX323" s="8"/>
      <c r="BY323" s="8"/>
      <c r="BZ323" s="8"/>
      <c r="CA323" s="8"/>
      <c r="CB323" s="8"/>
      <c r="CC323" s="8"/>
      <c r="CD323" s="8"/>
      <c r="CE323" s="8"/>
      <c r="CF323" s="8"/>
      <c r="CG323" s="8"/>
      <c r="CH323" s="8"/>
      <c r="CI323" s="8"/>
      <c r="CJ323" s="8"/>
      <c r="CK323" s="8"/>
      <c r="CL323" s="8"/>
      <c r="CM323" s="8"/>
      <c r="CN323" s="8"/>
      <c r="CO323" s="8"/>
      <c r="CP323" s="8"/>
      <c r="CQ323" s="8"/>
      <c r="CR323" s="8"/>
      <c r="CS323" s="8"/>
      <c r="CT323" s="8"/>
      <c r="CU323" s="8"/>
      <c r="CV323" s="8"/>
      <c r="CW323" s="8"/>
      <c r="CX323" s="8"/>
      <c r="CY323" s="8"/>
      <c r="CZ323" s="8"/>
      <c r="DA323" s="8"/>
      <c r="DB323" s="8"/>
      <c r="DC323" s="9"/>
      <c r="DD323" s="9"/>
      <c r="DE323" s="9"/>
      <c r="DF323" s="9"/>
      <c r="DG323" s="9"/>
      <c r="DH323" s="9"/>
      <c r="DI323" s="9"/>
      <c r="DJ323" s="9"/>
      <c r="DK323" s="9"/>
      <c r="DL323" s="9"/>
      <c r="DM323" s="9"/>
      <c r="DN323" s="9"/>
      <c r="DO323" s="9"/>
      <c r="DP323" s="9"/>
      <c r="DQ323" s="9"/>
      <c r="DR323" s="9"/>
      <c r="DS323" s="9"/>
      <c r="DT323" s="9"/>
      <c r="DU323" s="9"/>
      <c r="DV323" s="9"/>
      <c r="DW323" s="9"/>
      <c r="DX323" s="9"/>
      <c r="DY323" s="9"/>
      <c r="DZ323" s="9"/>
      <c r="EA323" s="9"/>
      <c r="EB323" s="9"/>
      <c r="EC323" s="9"/>
      <c r="ED323" s="9"/>
      <c r="EE323" s="9"/>
      <c r="EF323" s="9"/>
      <c r="EG323" s="9"/>
      <c r="EH323" s="9"/>
      <c r="EI323" s="9"/>
      <c r="EJ323" s="9"/>
      <c r="EK323" s="9"/>
      <c r="EL323" s="9"/>
      <c r="EM323" s="9"/>
      <c r="EN323" s="9"/>
      <c r="EO323" s="9"/>
      <c r="EP323" s="9"/>
      <c r="EQ323" s="9"/>
      <c r="ER323" s="9"/>
      <c r="ES323" s="9"/>
      <c r="ET323" s="9"/>
      <c r="EU323" s="9"/>
      <c r="EV323" s="9"/>
      <c r="EW323" s="9"/>
      <c r="EX323" s="9"/>
    </row>
    <row r="324" spans="1:154" ht="20.25" x14ac:dyDescent="0.2">
      <c r="A324" s="100"/>
      <c r="B324" s="99"/>
      <c r="C324" s="99"/>
      <c r="D324" s="99"/>
      <c r="E324" s="99"/>
      <c r="F324" s="99" t="s">
        <v>43</v>
      </c>
      <c r="G324" s="90" t="s">
        <v>325</v>
      </c>
      <c r="H324" s="143">
        <v>0</v>
      </c>
      <c r="I324" s="143"/>
      <c r="J324" s="143">
        <f t="shared" si="70"/>
        <v>0</v>
      </c>
      <c r="K324" s="140" t="e">
        <f t="shared" si="74"/>
        <v>#DIV/0!</v>
      </c>
      <c r="L324" s="143"/>
      <c r="M324" s="144"/>
      <c r="N324" s="143">
        <v>0</v>
      </c>
      <c r="O324" s="145">
        <f t="shared" si="76"/>
        <v>0</v>
      </c>
      <c r="P324" s="145">
        <f t="shared" ref="P324:P359" si="77">L324-O324</f>
        <v>0</v>
      </c>
      <c r="Q324" s="142"/>
      <c r="R324" s="43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8"/>
      <c r="AT324" s="8"/>
      <c r="AU324" s="8"/>
      <c r="AV324" s="8"/>
      <c r="AW324" s="8"/>
      <c r="AX324" s="8"/>
      <c r="AY324" s="8"/>
      <c r="AZ324" s="8"/>
      <c r="BA324" s="8"/>
      <c r="BB324" s="8"/>
      <c r="BC324" s="8"/>
      <c r="BD324" s="8"/>
      <c r="BE324" s="8"/>
      <c r="BF324" s="8"/>
      <c r="BG324" s="8"/>
      <c r="BH324" s="8"/>
      <c r="BI324" s="8"/>
      <c r="BJ324" s="8"/>
      <c r="BK324" s="8"/>
      <c r="BL324" s="8"/>
      <c r="BM324" s="8"/>
      <c r="BN324" s="8"/>
      <c r="BO324" s="8"/>
      <c r="BP324" s="8"/>
      <c r="BQ324" s="8"/>
      <c r="BR324" s="8"/>
      <c r="BS324" s="8"/>
      <c r="BT324" s="8"/>
      <c r="BU324" s="8"/>
      <c r="BV324" s="8"/>
      <c r="BW324" s="8"/>
      <c r="BX324" s="8"/>
      <c r="BY324" s="8"/>
      <c r="BZ324" s="8"/>
      <c r="CA324" s="8"/>
      <c r="CB324" s="8"/>
      <c r="CC324" s="8"/>
      <c r="CD324" s="8"/>
      <c r="CE324" s="8"/>
      <c r="CF324" s="8"/>
      <c r="CG324" s="8"/>
      <c r="CH324" s="8"/>
      <c r="CI324" s="8"/>
      <c r="CJ324" s="8"/>
      <c r="CK324" s="8"/>
      <c r="CL324" s="8"/>
      <c r="CM324" s="8"/>
      <c r="CN324" s="8"/>
      <c r="CO324" s="8"/>
      <c r="CP324" s="8"/>
      <c r="CQ324" s="8"/>
      <c r="CR324" s="8"/>
      <c r="CS324" s="8"/>
      <c r="CT324" s="8"/>
      <c r="CU324" s="8"/>
      <c r="CV324" s="8"/>
      <c r="CW324" s="8"/>
      <c r="CX324" s="8"/>
      <c r="CY324" s="8"/>
      <c r="CZ324" s="8"/>
      <c r="DA324" s="8"/>
      <c r="DB324" s="8"/>
      <c r="DC324" s="9"/>
      <c r="DD324" s="9"/>
      <c r="DE324" s="9"/>
      <c r="DF324" s="9"/>
      <c r="DG324" s="9"/>
      <c r="DH324" s="9"/>
      <c r="DI324" s="9"/>
      <c r="DJ324" s="9"/>
      <c r="DK324" s="9"/>
      <c r="DL324" s="9"/>
      <c r="DM324" s="9"/>
      <c r="DN324" s="9"/>
      <c r="DO324" s="9"/>
      <c r="DP324" s="9"/>
      <c r="DQ324" s="9"/>
      <c r="DR324" s="9"/>
      <c r="DS324" s="9"/>
      <c r="DT324" s="9"/>
      <c r="DU324" s="9"/>
      <c r="DV324" s="9"/>
      <c r="DW324" s="9"/>
      <c r="DX324" s="9"/>
      <c r="DY324" s="9"/>
      <c r="DZ324" s="9"/>
      <c r="EA324" s="9"/>
      <c r="EB324" s="9"/>
      <c r="EC324" s="9"/>
      <c r="ED324" s="9"/>
      <c r="EE324" s="9"/>
      <c r="EF324" s="9"/>
      <c r="EG324" s="9"/>
      <c r="EH324" s="9"/>
      <c r="EI324" s="9"/>
      <c r="EJ324" s="9"/>
      <c r="EK324" s="9"/>
      <c r="EL324" s="9"/>
      <c r="EM324" s="9"/>
      <c r="EN324" s="9"/>
      <c r="EO324" s="9"/>
      <c r="EP324" s="9"/>
      <c r="EQ324" s="9"/>
      <c r="ER324" s="9"/>
      <c r="ES324" s="9"/>
      <c r="ET324" s="9"/>
      <c r="EU324" s="9"/>
      <c r="EV324" s="9"/>
      <c r="EW324" s="9"/>
      <c r="EX324" s="9"/>
    </row>
    <row r="325" spans="1:154" ht="20.25" x14ac:dyDescent="0.2">
      <c r="A325" s="100"/>
      <c r="B325" s="99"/>
      <c r="C325" s="99"/>
      <c r="D325" s="99"/>
      <c r="E325" s="99"/>
      <c r="F325" s="99" t="s">
        <v>22</v>
      </c>
      <c r="G325" s="103" t="s">
        <v>153</v>
      </c>
      <c r="H325" s="143">
        <v>7500</v>
      </c>
      <c r="I325" s="143">
        <f>O325</f>
        <v>6915.78</v>
      </c>
      <c r="J325" s="143">
        <f t="shared" si="70"/>
        <v>584.22000000000025</v>
      </c>
      <c r="K325" s="140">
        <f t="shared" si="74"/>
        <v>92.21</v>
      </c>
      <c r="L325" s="143"/>
      <c r="M325" s="144">
        <v>4577.57</v>
      </c>
      <c r="N325" s="143">
        <v>2338.21</v>
      </c>
      <c r="O325" s="212">
        <f t="shared" si="76"/>
        <v>6915.78</v>
      </c>
      <c r="P325" s="145">
        <f t="shared" si="77"/>
        <v>-6915.78</v>
      </c>
      <c r="Q325" s="142" t="e">
        <f t="shared" si="72"/>
        <v>#DIV/0!</v>
      </c>
      <c r="R325" s="43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8"/>
      <c r="AT325" s="8"/>
      <c r="AU325" s="8"/>
      <c r="AV325" s="8"/>
      <c r="AW325" s="8"/>
      <c r="AX325" s="8"/>
      <c r="AY325" s="8"/>
      <c r="AZ325" s="8"/>
      <c r="BA325" s="8"/>
      <c r="BB325" s="8"/>
      <c r="BC325" s="8"/>
      <c r="BD325" s="8"/>
      <c r="BE325" s="8"/>
      <c r="BF325" s="8"/>
      <c r="BG325" s="8"/>
      <c r="BH325" s="8"/>
      <c r="BI325" s="8"/>
      <c r="BJ325" s="8"/>
      <c r="BK325" s="8"/>
      <c r="BL325" s="8"/>
      <c r="BM325" s="8"/>
      <c r="BN325" s="8"/>
      <c r="BO325" s="8"/>
      <c r="BP325" s="8"/>
      <c r="BQ325" s="8"/>
      <c r="BR325" s="8"/>
      <c r="BS325" s="8"/>
      <c r="BT325" s="8"/>
      <c r="BU325" s="8"/>
      <c r="BV325" s="8"/>
      <c r="BW325" s="8"/>
      <c r="BX325" s="8"/>
      <c r="BY325" s="8"/>
      <c r="BZ325" s="8"/>
      <c r="CA325" s="8"/>
      <c r="CB325" s="8"/>
      <c r="CC325" s="8"/>
      <c r="CD325" s="8"/>
      <c r="CE325" s="8"/>
      <c r="CF325" s="8"/>
      <c r="CG325" s="8"/>
      <c r="CH325" s="8"/>
      <c r="CI325" s="8"/>
      <c r="CJ325" s="8"/>
      <c r="CK325" s="8"/>
      <c r="CL325" s="8"/>
      <c r="CM325" s="8"/>
      <c r="CN325" s="8"/>
      <c r="CO325" s="8"/>
      <c r="CP325" s="8"/>
      <c r="CQ325" s="8"/>
      <c r="CR325" s="8"/>
      <c r="CS325" s="8"/>
      <c r="CT325" s="8"/>
      <c r="CU325" s="8"/>
      <c r="CV325" s="8"/>
      <c r="CW325" s="8"/>
      <c r="CX325" s="8"/>
      <c r="CY325" s="8"/>
      <c r="CZ325" s="8"/>
      <c r="DA325" s="8"/>
      <c r="DB325" s="8"/>
      <c r="DC325" s="9"/>
      <c r="DD325" s="9"/>
      <c r="DE325" s="9"/>
      <c r="DF325" s="9"/>
      <c r="DG325" s="9"/>
      <c r="DH325" s="9"/>
      <c r="DI325" s="9"/>
      <c r="DJ325" s="9"/>
      <c r="DK325" s="9"/>
      <c r="DL325" s="9"/>
      <c r="DM325" s="9"/>
      <c r="DN325" s="9"/>
      <c r="DO325" s="9"/>
      <c r="DP325" s="9"/>
      <c r="DQ325" s="9"/>
      <c r="DR325" s="9"/>
      <c r="DS325" s="9"/>
      <c r="DT325" s="9"/>
      <c r="DU325" s="9"/>
      <c r="DV325" s="9"/>
      <c r="DW325" s="9"/>
      <c r="DX325" s="9"/>
      <c r="DY325" s="9"/>
      <c r="DZ325" s="9"/>
      <c r="EA325" s="9"/>
      <c r="EB325" s="9"/>
      <c r="EC325" s="9"/>
      <c r="ED325" s="9"/>
      <c r="EE325" s="9"/>
      <c r="EF325" s="9"/>
      <c r="EG325" s="9"/>
      <c r="EH325" s="9"/>
      <c r="EI325" s="9"/>
      <c r="EJ325" s="9"/>
      <c r="EK325" s="9"/>
      <c r="EL325" s="9"/>
      <c r="EM325" s="9"/>
      <c r="EN325" s="9"/>
      <c r="EO325" s="9"/>
      <c r="EP325" s="9"/>
      <c r="EQ325" s="9"/>
      <c r="ER325" s="9"/>
      <c r="ES325" s="9"/>
      <c r="ET325" s="9"/>
      <c r="EU325" s="9"/>
      <c r="EV325" s="9"/>
      <c r="EW325" s="9"/>
      <c r="EX325" s="9"/>
    </row>
    <row r="326" spans="1:154" ht="40.5" x14ac:dyDescent="0.2">
      <c r="A326" s="100"/>
      <c r="B326" s="99"/>
      <c r="C326" s="99"/>
      <c r="D326" s="99"/>
      <c r="E326" s="99"/>
      <c r="F326" s="99" t="s">
        <v>33</v>
      </c>
      <c r="G326" s="103" t="s">
        <v>182</v>
      </c>
      <c r="H326" s="143">
        <v>30000</v>
      </c>
      <c r="I326" s="143">
        <f>O326</f>
        <v>27707.200000000001</v>
      </c>
      <c r="J326" s="143">
        <f t="shared" si="70"/>
        <v>2292.7999999999993</v>
      </c>
      <c r="K326" s="140">
        <f t="shared" si="74"/>
        <v>92.36</v>
      </c>
      <c r="L326" s="143"/>
      <c r="M326" s="144">
        <v>18632.77</v>
      </c>
      <c r="N326" s="143">
        <v>9074.43</v>
      </c>
      <c r="O326" s="212">
        <f t="shared" si="76"/>
        <v>27707.200000000001</v>
      </c>
      <c r="P326" s="145">
        <f t="shared" si="77"/>
        <v>-27707.200000000001</v>
      </c>
      <c r="Q326" s="142" t="e">
        <f t="shared" si="72"/>
        <v>#DIV/0!</v>
      </c>
      <c r="R326" s="43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8"/>
      <c r="AT326" s="8"/>
      <c r="AU326" s="8"/>
      <c r="AV326" s="8"/>
      <c r="AW326" s="8"/>
      <c r="AX326" s="8"/>
      <c r="AY326" s="8"/>
      <c r="AZ326" s="8"/>
      <c r="BA326" s="8"/>
      <c r="BB326" s="8"/>
      <c r="BC326" s="8"/>
      <c r="BD326" s="8"/>
      <c r="BE326" s="8"/>
      <c r="BF326" s="8"/>
      <c r="BG326" s="8"/>
      <c r="BH326" s="8"/>
      <c r="BI326" s="8"/>
      <c r="BJ326" s="8"/>
      <c r="BK326" s="8"/>
      <c r="BL326" s="8"/>
      <c r="BM326" s="8"/>
      <c r="BN326" s="8"/>
      <c r="BO326" s="8"/>
      <c r="BP326" s="8"/>
      <c r="BQ326" s="8"/>
      <c r="BR326" s="8"/>
      <c r="BS326" s="8"/>
      <c r="BT326" s="8"/>
      <c r="BU326" s="8"/>
      <c r="BV326" s="8"/>
      <c r="BW326" s="8"/>
      <c r="BX326" s="8"/>
      <c r="BY326" s="8"/>
      <c r="BZ326" s="8"/>
      <c r="CA326" s="8"/>
      <c r="CB326" s="8"/>
      <c r="CC326" s="8"/>
      <c r="CD326" s="8"/>
      <c r="CE326" s="8"/>
      <c r="CF326" s="8"/>
      <c r="CG326" s="8"/>
      <c r="CH326" s="8"/>
      <c r="CI326" s="8"/>
      <c r="CJ326" s="8"/>
      <c r="CK326" s="8"/>
      <c r="CL326" s="8"/>
      <c r="CM326" s="8"/>
      <c r="CN326" s="8"/>
      <c r="CO326" s="8"/>
      <c r="CP326" s="8"/>
      <c r="CQ326" s="8"/>
      <c r="CR326" s="8"/>
      <c r="CS326" s="8"/>
      <c r="CT326" s="8"/>
      <c r="CU326" s="8"/>
      <c r="CV326" s="8"/>
      <c r="CW326" s="8"/>
      <c r="CX326" s="8"/>
      <c r="CY326" s="8"/>
      <c r="CZ326" s="8"/>
      <c r="DA326" s="8"/>
      <c r="DB326" s="8"/>
      <c r="DC326" s="9"/>
      <c r="DD326" s="9"/>
      <c r="DE326" s="9"/>
      <c r="DF326" s="9"/>
      <c r="DG326" s="9"/>
      <c r="DH326" s="9"/>
      <c r="DI326" s="9"/>
      <c r="DJ326" s="9"/>
      <c r="DK326" s="9"/>
      <c r="DL326" s="9"/>
      <c r="DM326" s="9"/>
      <c r="DN326" s="9"/>
      <c r="DO326" s="9"/>
      <c r="DP326" s="9"/>
      <c r="DQ326" s="9"/>
      <c r="DR326" s="9"/>
      <c r="DS326" s="9"/>
      <c r="DT326" s="9"/>
      <c r="DU326" s="9"/>
      <c r="DV326" s="9"/>
      <c r="DW326" s="9"/>
      <c r="DX326" s="9"/>
      <c r="DY326" s="9"/>
      <c r="DZ326" s="9"/>
      <c r="EA326" s="9"/>
      <c r="EB326" s="9"/>
      <c r="EC326" s="9"/>
      <c r="ED326" s="9"/>
      <c r="EE326" s="9"/>
      <c r="EF326" s="9"/>
      <c r="EG326" s="9"/>
      <c r="EH326" s="9"/>
      <c r="EI326" s="9"/>
      <c r="EJ326" s="9"/>
      <c r="EK326" s="9"/>
      <c r="EL326" s="9"/>
      <c r="EM326" s="9"/>
      <c r="EN326" s="9"/>
      <c r="EO326" s="9"/>
      <c r="EP326" s="9"/>
      <c r="EQ326" s="9"/>
      <c r="ER326" s="9"/>
      <c r="ES326" s="9"/>
      <c r="ET326" s="9"/>
      <c r="EU326" s="9"/>
      <c r="EV326" s="9"/>
      <c r="EW326" s="9"/>
      <c r="EX326" s="9"/>
    </row>
    <row r="327" spans="1:154" ht="20.25" x14ac:dyDescent="0.2">
      <c r="A327" s="100"/>
      <c r="B327" s="99"/>
      <c r="C327" s="99"/>
      <c r="D327" s="99"/>
      <c r="E327" s="99"/>
      <c r="F327" s="99" t="s">
        <v>38</v>
      </c>
      <c r="G327" s="103" t="s">
        <v>319</v>
      </c>
      <c r="H327" s="143"/>
      <c r="I327" s="143"/>
      <c r="J327" s="143">
        <f t="shared" si="70"/>
        <v>0</v>
      </c>
      <c r="K327" s="140"/>
      <c r="L327" s="143"/>
      <c r="M327" s="144"/>
      <c r="N327" s="143"/>
      <c r="O327" s="145">
        <f t="shared" si="76"/>
        <v>0</v>
      </c>
      <c r="P327" s="145">
        <f t="shared" si="77"/>
        <v>0</v>
      </c>
      <c r="Q327" s="142"/>
      <c r="R327" s="43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8"/>
      <c r="AT327" s="8"/>
      <c r="AU327" s="8"/>
      <c r="AV327" s="8"/>
      <c r="AW327" s="8"/>
      <c r="AX327" s="8"/>
      <c r="AY327" s="8"/>
      <c r="AZ327" s="8"/>
      <c r="BA327" s="8"/>
      <c r="BB327" s="8"/>
      <c r="BC327" s="8"/>
      <c r="BD327" s="8"/>
      <c r="BE327" s="8"/>
      <c r="BF327" s="8"/>
      <c r="BG327" s="8"/>
      <c r="BH327" s="8"/>
      <c r="BI327" s="8"/>
      <c r="BJ327" s="8"/>
      <c r="BK327" s="8"/>
      <c r="BL327" s="8"/>
      <c r="BM327" s="8"/>
      <c r="BN327" s="8"/>
      <c r="BO327" s="8"/>
      <c r="BP327" s="8"/>
      <c r="BQ327" s="8"/>
      <c r="BR327" s="8"/>
      <c r="BS327" s="8"/>
      <c r="BT327" s="8"/>
      <c r="BU327" s="8"/>
      <c r="BV327" s="8"/>
      <c r="BW327" s="8"/>
      <c r="BX327" s="8"/>
      <c r="BY327" s="8"/>
      <c r="BZ327" s="8"/>
      <c r="CA327" s="8"/>
      <c r="CB327" s="8"/>
      <c r="CC327" s="8"/>
      <c r="CD327" s="8"/>
      <c r="CE327" s="8"/>
      <c r="CF327" s="8"/>
      <c r="CG327" s="8"/>
      <c r="CH327" s="8"/>
      <c r="CI327" s="8"/>
      <c r="CJ327" s="8"/>
      <c r="CK327" s="8"/>
      <c r="CL327" s="8"/>
      <c r="CM327" s="8"/>
      <c r="CN327" s="8"/>
      <c r="CO327" s="8"/>
      <c r="CP327" s="8"/>
      <c r="CQ327" s="8"/>
      <c r="CR327" s="8"/>
      <c r="CS327" s="8"/>
      <c r="CT327" s="8"/>
      <c r="CU327" s="8"/>
      <c r="CV327" s="8"/>
      <c r="CW327" s="8"/>
      <c r="CX327" s="8"/>
      <c r="CY327" s="8"/>
      <c r="CZ327" s="8"/>
      <c r="DA327" s="8"/>
      <c r="DB327" s="8"/>
      <c r="DC327" s="9"/>
      <c r="DD327" s="9"/>
      <c r="DE327" s="9"/>
      <c r="DF327" s="9"/>
      <c r="DG327" s="9"/>
      <c r="DH327" s="9"/>
      <c r="DI327" s="9"/>
      <c r="DJ327" s="9"/>
      <c r="DK327" s="9"/>
      <c r="DL327" s="9"/>
      <c r="DM327" s="9"/>
      <c r="DN327" s="9"/>
      <c r="DO327" s="9"/>
      <c r="DP327" s="9"/>
      <c r="DQ327" s="9"/>
      <c r="DR327" s="9"/>
      <c r="DS327" s="9"/>
      <c r="DT327" s="9"/>
      <c r="DU327" s="9"/>
      <c r="DV327" s="9"/>
      <c r="DW327" s="9"/>
      <c r="DX327" s="9"/>
      <c r="DY327" s="9"/>
      <c r="DZ327" s="9"/>
      <c r="EA327" s="9"/>
      <c r="EB327" s="9"/>
      <c r="EC327" s="9"/>
      <c r="ED327" s="9"/>
      <c r="EE327" s="9"/>
      <c r="EF327" s="9"/>
      <c r="EG327" s="9"/>
      <c r="EH327" s="9"/>
      <c r="EI327" s="9"/>
      <c r="EJ327" s="9"/>
      <c r="EK327" s="9"/>
      <c r="EL327" s="9"/>
      <c r="EM327" s="9"/>
      <c r="EN327" s="9"/>
      <c r="EO327" s="9"/>
      <c r="EP327" s="9"/>
      <c r="EQ327" s="9"/>
      <c r="ER327" s="9"/>
      <c r="ES327" s="9"/>
      <c r="ET327" s="9"/>
      <c r="EU327" s="9"/>
      <c r="EV327" s="9"/>
      <c r="EW327" s="9"/>
      <c r="EX327" s="9"/>
    </row>
    <row r="328" spans="1:154" ht="20.25" x14ac:dyDescent="0.2">
      <c r="A328" s="100"/>
      <c r="B328" s="99"/>
      <c r="C328" s="99"/>
      <c r="D328" s="99"/>
      <c r="E328" s="99"/>
      <c r="F328" s="99" t="s">
        <v>90</v>
      </c>
      <c r="G328" s="103" t="s">
        <v>154</v>
      </c>
      <c r="H328" s="143">
        <v>500</v>
      </c>
      <c r="I328" s="143">
        <f>O328</f>
        <v>254.78</v>
      </c>
      <c r="J328" s="143">
        <f t="shared" si="70"/>
        <v>245.22</v>
      </c>
      <c r="K328" s="140">
        <f t="shared" si="74"/>
        <v>50.96</v>
      </c>
      <c r="L328" s="143"/>
      <c r="M328" s="144"/>
      <c r="N328" s="143">
        <v>254.78</v>
      </c>
      <c r="O328" s="145">
        <f t="shared" si="76"/>
        <v>254.78</v>
      </c>
      <c r="P328" s="145">
        <f t="shared" si="77"/>
        <v>-254.78</v>
      </c>
      <c r="Q328" s="142" t="e">
        <f t="shared" si="72"/>
        <v>#DIV/0!</v>
      </c>
      <c r="R328" s="43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8"/>
      <c r="AT328" s="8"/>
      <c r="AU328" s="8"/>
      <c r="AV328" s="8"/>
      <c r="AW328" s="8"/>
      <c r="AX328" s="8"/>
      <c r="AY328" s="8"/>
      <c r="AZ328" s="8"/>
      <c r="BA328" s="8"/>
      <c r="BB328" s="8"/>
      <c r="BC328" s="8"/>
      <c r="BD328" s="8"/>
      <c r="BE328" s="8"/>
      <c r="BF328" s="8"/>
      <c r="BG328" s="8"/>
      <c r="BH328" s="8"/>
      <c r="BI328" s="8"/>
      <c r="BJ328" s="8"/>
      <c r="BK328" s="8"/>
      <c r="BL328" s="8"/>
      <c r="BM328" s="8"/>
      <c r="BN328" s="8"/>
      <c r="BO328" s="8"/>
      <c r="BP328" s="8"/>
      <c r="BQ328" s="8"/>
      <c r="BR328" s="8"/>
      <c r="BS328" s="8"/>
      <c r="BT328" s="8"/>
      <c r="BU328" s="8"/>
      <c r="BV328" s="8"/>
      <c r="BW328" s="8"/>
      <c r="BX328" s="8"/>
      <c r="BY328" s="8"/>
      <c r="BZ328" s="8"/>
      <c r="CA328" s="8"/>
      <c r="CB328" s="8"/>
      <c r="CC328" s="8"/>
      <c r="CD328" s="8"/>
      <c r="CE328" s="8"/>
      <c r="CF328" s="8"/>
      <c r="CG328" s="8"/>
      <c r="CH328" s="8"/>
      <c r="CI328" s="8"/>
      <c r="CJ328" s="8"/>
      <c r="CK328" s="8"/>
      <c r="CL328" s="8"/>
      <c r="CM328" s="8"/>
      <c r="CN328" s="8"/>
      <c r="CO328" s="8"/>
      <c r="CP328" s="8"/>
      <c r="CQ328" s="8"/>
      <c r="CR328" s="8"/>
      <c r="CS328" s="8"/>
      <c r="CT328" s="8"/>
      <c r="CU328" s="8"/>
      <c r="CV328" s="8"/>
      <c r="CW328" s="8"/>
      <c r="CX328" s="8"/>
      <c r="CY328" s="8"/>
      <c r="CZ328" s="8"/>
      <c r="DA328" s="8"/>
      <c r="DB328" s="8"/>
      <c r="DC328" s="9"/>
      <c r="DD328" s="9"/>
      <c r="DE328" s="9"/>
      <c r="DF328" s="9"/>
      <c r="DG328" s="9"/>
      <c r="DH328" s="9"/>
      <c r="DI328" s="9"/>
      <c r="DJ328" s="9"/>
      <c r="DK328" s="9"/>
      <c r="DL328" s="9"/>
      <c r="DM328" s="9"/>
      <c r="DN328" s="9"/>
      <c r="DO328" s="9"/>
      <c r="DP328" s="9"/>
      <c r="DQ328" s="9"/>
      <c r="DR328" s="9"/>
      <c r="DS328" s="9"/>
      <c r="DT328" s="9"/>
      <c r="DU328" s="9"/>
      <c r="DV328" s="9"/>
      <c r="DW328" s="9"/>
      <c r="DX328" s="9"/>
      <c r="DY328" s="9"/>
      <c r="DZ328" s="9"/>
      <c r="EA328" s="9"/>
      <c r="EB328" s="9"/>
      <c r="EC328" s="9"/>
      <c r="ED328" s="9"/>
      <c r="EE328" s="9"/>
      <c r="EF328" s="9"/>
      <c r="EG328" s="9"/>
      <c r="EH328" s="9"/>
      <c r="EI328" s="9"/>
      <c r="EJ328" s="9"/>
      <c r="EK328" s="9"/>
      <c r="EL328" s="9"/>
      <c r="EM328" s="9"/>
      <c r="EN328" s="9"/>
      <c r="EO328" s="9"/>
      <c r="EP328" s="9"/>
      <c r="EQ328" s="9"/>
      <c r="ER328" s="9"/>
      <c r="ES328" s="9"/>
      <c r="ET328" s="9"/>
      <c r="EU328" s="9"/>
      <c r="EV328" s="9"/>
      <c r="EW328" s="9"/>
      <c r="EX328" s="9"/>
    </row>
    <row r="329" spans="1:154" ht="20.25" x14ac:dyDescent="0.2">
      <c r="A329" s="88"/>
      <c r="B329" s="89"/>
      <c r="C329" s="89"/>
      <c r="D329" s="89" t="s">
        <v>90</v>
      </c>
      <c r="E329" s="89"/>
      <c r="F329" s="89"/>
      <c r="G329" s="138" t="s">
        <v>346</v>
      </c>
      <c r="H329" s="139">
        <f>H330</f>
        <v>0</v>
      </c>
      <c r="I329" s="139">
        <f>I330</f>
        <v>0</v>
      </c>
      <c r="J329" s="143">
        <f t="shared" si="70"/>
        <v>0</v>
      </c>
      <c r="K329" s="140"/>
      <c r="L329" s="139">
        <f t="shared" ref="L329:O330" si="78">L330</f>
        <v>0</v>
      </c>
      <c r="M329" s="121">
        <f t="shared" si="78"/>
        <v>0</v>
      </c>
      <c r="N329" s="139">
        <f t="shared" si="78"/>
        <v>0</v>
      </c>
      <c r="O329" s="141">
        <f t="shared" si="78"/>
        <v>0</v>
      </c>
      <c r="P329" s="141">
        <f t="shared" si="77"/>
        <v>0</v>
      </c>
      <c r="Q329" s="142"/>
      <c r="R329" s="43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8"/>
      <c r="AT329" s="8"/>
      <c r="AU329" s="8"/>
      <c r="AV329" s="8"/>
      <c r="AW329" s="8"/>
      <c r="AX329" s="8"/>
      <c r="AY329" s="8"/>
      <c r="AZ329" s="8"/>
      <c r="BA329" s="8"/>
      <c r="BB329" s="8"/>
      <c r="BC329" s="8"/>
      <c r="BD329" s="8"/>
      <c r="BE329" s="8"/>
      <c r="BF329" s="8"/>
      <c r="BG329" s="8"/>
      <c r="BH329" s="8"/>
      <c r="BI329" s="8"/>
      <c r="BJ329" s="8"/>
      <c r="BK329" s="8"/>
      <c r="BL329" s="8"/>
      <c r="BM329" s="8"/>
      <c r="BN329" s="8"/>
      <c r="BO329" s="8"/>
      <c r="BP329" s="8"/>
      <c r="BQ329" s="8"/>
      <c r="BR329" s="8"/>
      <c r="BS329" s="8"/>
      <c r="BT329" s="8"/>
      <c r="BU329" s="8"/>
      <c r="BV329" s="8"/>
      <c r="BW329" s="8"/>
      <c r="BX329" s="8"/>
      <c r="BY329" s="8"/>
      <c r="BZ329" s="8"/>
      <c r="CA329" s="8"/>
      <c r="CB329" s="8"/>
      <c r="CC329" s="8"/>
      <c r="CD329" s="8"/>
      <c r="CE329" s="8"/>
      <c r="CF329" s="8"/>
      <c r="CG329" s="8"/>
      <c r="CH329" s="8"/>
      <c r="CI329" s="8"/>
      <c r="CJ329" s="8"/>
      <c r="CK329" s="8"/>
      <c r="CL329" s="8"/>
      <c r="CM329" s="8"/>
      <c r="CN329" s="8"/>
      <c r="CO329" s="8"/>
      <c r="CP329" s="8"/>
      <c r="CQ329" s="8"/>
      <c r="CR329" s="8"/>
      <c r="CS329" s="8"/>
      <c r="CT329" s="8"/>
      <c r="CU329" s="8"/>
      <c r="CV329" s="8"/>
      <c r="CW329" s="8"/>
      <c r="CX329" s="8"/>
      <c r="CY329" s="8"/>
      <c r="CZ329" s="8"/>
      <c r="DA329" s="8"/>
      <c r="DB329" s="8"/>
      <c r="DC329" s="9"/>
      <c r="DD329" s="9"/>
      <c r="DE329" s="9"/>
      <c r="DF329" s="9"/>
      <c r="DG329" s="9"/>
      <c r="DH329" s="9"/>
      <c r="DI329" s="9"/>
      <c r="DJ329" s="9"/>
      <c r="DK329" s="9"/>
      <c r="DL329" s="9"/>
      <c r="DM329" s="9"/>
      <c r="DN329" s="9"/>
      <c r="DO329" s="9"/>
      <c r="DP329" s="9"/>
      <c r="DQ329" s="9"/>
      <c r="DR329" s="9"/>
      <c r="DS329" s="9"/>
      <c r="DT329" s="9"/>
      <c r="DU329" s="9"/>
      <c r="DV329" s="9"/>
      <c r="DW329" s="9"/>
      <c r="DX329" s="9"/>
      <c r="DY329" s="9"/>
      <c r="DZ329" s="9"/>
      <c r="EA329" s="9"/>
      <c r="EB329" s="9"/>
      <c r="EC329" s="9"/>
      <c r="ED329" s="9"/>
      <c r="EE329" s="9"/>
      <c r="EF329" s="9"/>
      <c r="EG329" s="9"/>
      <c r="EH329" s="9"/>
      <c r="EI329" s="9"/>
      <c r="EJ329" s="9"/>
      <c r="EK329" s="9"/>
      <c r="EL329" s="9"/>
      <c r="EM329" s="9"/>
      <c r="EN329" s="9"/>
      <c r="EO329" s="9"/>
      <c r="EP329" s="9"/>
      <c r="EQ329" s="9"/>
      <c r="ER329" s="9"/>
      <c r="ES329" s="9"/>
      <c r="ET329" s="9"/>
      <c r="EU329" s="9"/>
      <c r="EV329" s="9"/>
      <c r="EW329" s="9"/>
      <c r="EX329" s="9"/>
    </row>
    <row r="330" spans="1:154" ht="20.25" x14ac:dyDescent="0.2">
      <c r="A330" s="88"/>
      <c r="B330" s="89"/>
      <c r="C330" s="89"/>
      <c r="D330" s="89"/>
      <c r="E330" s="104" t="s">
        <v>26</v>
      </c>
      <c r="F330" s="89"/>
      <c r="G330" s="101" t="s">
        <v>345</v>
      </c>
      <c r="H330" s="139">
        <f>H331</f>
        <v>0</v>
      </c>
      <c r="I330" s="139">
        <f>I331</f>
        <v>0</v>
      </c>
      <c r="J330" s="143">
        <f t="shared" si="70"/>
        <v>0</v>
      </c>
      <c r="K330" s="140"/>
      <c r="L330" s="139">
        <f t="shared" si="78"/>
        <v>0</v>
      </c>
      <c r="M330" s="121">
        <f t="shared" si="78"/>
        <v>0</v>
      </c>
      <c r="N330" s="139">
        <f t="shared" si="78"/>
        <v>0</v>
      </c>
      <c r="O330" s="141">
        <f t="shared" si="78"/>
        <v>0</v>
      </c>
      <c r="P330" s="141">
        <f t="shared" si="77"/>
        <v>0</v>
      </c>
      <c r="Q330" s="142"/>
      <c r="R330" s="43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8"/>
      <c r="AT330" s="8"/>
      <c r="AU330" s="8"/>
      <c r="AV330" s="8"/>
      <c r="AW330" s="8"/>
      <c r="AX330" s="8"/>
      <c r="AY330" s="8"/>
      <c r="AZ330" s="8"/>
      <c r="BA330" s="8"/>
      <c r="BB330" s="8"/>
      <c r="BC330" s="8"/>
      <c r="BD330" s="8"/>
      <c r="BE330" s="8"/>
      <c r="BF330" s="8"/>
      <c r="BG330" s="8"/>
      <c r="BH330" s="8"/>
      <c r="BI330" s="8"/>
      <c r="BJ330" s="8"/>
      <c r="BK330" s="8"/>
      <c r="BL330" s="8"/>
      <c r="BM330" s="8"/>
      <c r="BN330" s="8"/>
      <c r="BO330" s="8"/>
      <c r="BP330" s="8"/>
      <c r="BQ330" s="8"/>
      <c r="BR330" s="8"/>
      <c r="BS330" s="8"/>
      <c r="BT330" s="8"/>
      <c r="BU330" s="8"/>
      <c r="BV330" s="8"/>
      <c r="BW330" s="8"/>
      <c r="BX330" s="8"/>
      <c r="BY330" s="8"/>
      <c r="BZ330" s="8"/>
      <c r="CA330" s="8"/>
      <c r="CB330" s="8"/>
      <c r="CC330" s="8"/>
      <c r="CD330" s="8"/>
      <c r="CE330" s="8"/>
      <c r="CF330" s="8"/>
      <c r="CG330" s="8"/>
      <c r="CH330" s="8"/>
      <c r="CI330" s="8"/>
      <c r="CJ330" s="8"/>
      <c r="CK330" s="8"/>
      <c r="CL330" s="8"/>
      <c r="CM330" s="8"/>
      <c r="CN330" s="8"/>
      <c r="CO330" s="8"/>
      <c r="CP330" s="8"/>
      <c r="CQ330" s="8"/>
      <c r="CR330" s="8"/>
      <c r="CS330" s="8"/>
      <c r="CT330" s="8"/>
      <c r="CU330" s="8"/>
      <c r="CV330" s="8"/>
      <c r="CW330" s="8"/>
      <c r="CX330" s="8"/>
      <c r="CY330" s="8"/>
      <c r="CZ330" s="8"/>
      <c r="DA330" s="8"/>
      <c r="DB330" s="8"/>
      <c r="DC330" s="9"/>
      <c r="DD330" s="9"/>
      <c r="DE330" s="9"/>
      <c r="DF330" s="9"/>
      <c r="DG330" s="9"/>
      <c r="DH330" s="9"/>
      <c r="DI330" s="9"/>
      <c r="DJ330" s="9"/>
      <c r="DK330" s="9"/>
      <c r="DL330" s="9"/>
      <c r="DM330" s="9"/>
      <c r="DN330" s="9"/>
      <c r="DO330" s="9"/>
      <c r="DP330" s="9"/>
      <c r="DQ330" s="9"/>
      <c r="DR330" s="9"/>
      <c r="DS330" s="9"/>
      <c r="DT330" s="9"/>
      <c r="DU330" s="9"/>
      <c r="DV330" s="9"/>
      <c r="DW330" s="9"/>
      <c r="DX330" s="9"/>
      <c r="DY330" s="9"/>
      <c r="DZ330" s="9"/>
      <c r="EA330" s="9"/>
      <c r="EB330" s="9"/>
      <c r="EC330" s="9"/>
      <c r="ED330" s="9"/>
      <c r="EE330" s="9"/>
      <c r="EF330" s="9"/>
      <c r="EG330" s="9"/>
      <c r="EH330" s="9"/>
      <c r="EI330" s="9"/>
      <c r="EJ330" s="9"/>
      <c r="EK330" s="9"/>
      <c r="EL330" s="9"/>
      <c r="EM330" s="9"/>
      <c r="EN330" s="9"/>
      <c r="EO330" s="9"/>
      <c r="EP330" s="9"/>
      <c r="EQ330" s="9"/>
      <c r="ER330" s="9"/>
      <c r="ES330" s="9"/>
      <c r="ET330" s="9"/>
      <c r="EU330" s="9"/>
      <c r="EV330" s="9"/>
      <c r="EW330" s="9"/>
      <c r="EX330" s="9"/>
    </row>
    <row r="331" spans="1:154" ht="20.25" x14ac:dyDescent="0.2">
      <c r="A331" s="100"/>
      <c r="B331" s="99"/>
      <c r="C331" s="99"/>
      <c r="D331" s="99"/>
      <c r="E331" s="99"/>
      <c r="F331" s="99" t="s">
        <v>30</v>
      </c>
      <c r="G331" s="103" t="s">
        <v>344</v>
      </c>
      <c r="H331" s="143"/>
      <c r="I331" s="143"/>
      <c r="J331" s="143">
        <f t="shared" si="70"/>
        <v>0</v>
      </c>
      <c r="K331" s="140"/>
      <c r="L331" s="143"/>
      <c r="M331" s="144"/>
      <c r="N331" s="143"/>
      <c r="O331" s="145">
        <f t="shared" ref="O331" si="79">M331+N331</f>
        <v>0</v>
      </c>
      <c r="P331" s="145">
        <f t="shared" si="77"/>
        <v>0</v>
      </c>
      <c r="Q331" s="142"/>
      <c r="R331" s="43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8"/>
      <c r="AT331" s="8"/>
      <c r="AU331" s="8"/>
      <c r="AV331" s="8"/>
      <c r="AW331" s="8"/>
      <c r="AX331" s="8"/>
      <c r="AY331" s="8"/>
      <c r="AZ331" s="8"/>
      <c r="BA331" s="8"/>
      <c r="BB331" s="8"/>
      <c r="BC331" s="8"/>
      <c r="BD331" s="8"/>
      <c r="BE331" s="8"/>
      <c r="BF331" s="8"/>
      <c r="BG331" s="8"/>
      <c r="BH331" s="8"/>
      <c r="BI331" s="8"/>
      <c r="BJ331" s="8"/>
      <c r="BK331" s="8"/>
      <c r="BL331" s="8"/>
      <c r="BM331" s="8"/>
      <c r="BN331" s="8"/>
      <c r="BO331" s="8"/>
      <c r="BP331" s="8"/>
      <c r="BQ331" s="8"/>
      <c r="BR331" s="8"/>
      <c r="BS331" s="8"/>
      <c r="BT331" s="8"/>
      <c r="BU331" s="8"/>
      <c r="BV331" s="8"/>
      <c r="BW331" s="8"/>
      <c r="BX331" s="8"/>
      <c r="BY331" s="8"/>
      <c r="BZ331" s="8"/>
      <c r="CA331" s="8"/>
      <c r="CB331" s="8"/>
      <c r="CC331" s="8"/>
      <c r="CD331" s="8"/>
      <c r="CE331" s="8"/>
      <c r="CF331" s="8"/>
      <c r="CG331" s="8"/>
      <c r="CH331" s="8"/>
      <c r="CI331" s="8"/>
      <c r="CJ331" s="8"/>
      <c r="CK331" s="8"/>
      <c r="CL331" s="8"/>
      <c r="CM331" s="8"/>
      <c r="CN331" s="8"/>
      <c r="CO331" s="8"/>
      <c r="CP331" s="8"/>
      <c r="CQ331" s="8"/>
      <c r="CR331" s="8"/>
      <c r="CS331" s="8"/>
      <c r="CT331" s="8"/>
      <c r="CU331" s="8"/>
      <c r="CV331" s="8"/>
      <c r="CW331" s="8"/>
      <c r="CX331" s="8"/>
      <c r="CY331" s="8"/>
      <c r="CZ331" s="8"/>
      <c r="DA331" s="8"/>
      <c r="DB331" s="8"/>
      <c r="DC331" s="9"/>
      <c r="DD331" s="9"/>
      <c r="DE331" s="9"/>
      <c r="DF331" s="9"/>
      <c r="DG331" s="9"/>
      <c r="DH331" s="9"/>
      <c r="DI331" s="9"/>
      <c r="DJ331" s="9"/>
      <c r="DK331" s="9"/>
      <c r="DL331" s="9"/>
      <c r="DM331" s="9"/>
      <c r="DN331" s="9"/>
      <c r="DO331" s="9"/>
      <c r="DP331" s="9"/>
      <c r="DQ331" s="9"/>
      <c r="DR331" s="9"/>
      <c r="DS331" s="9"/>
      <c r="DT331" s="9"/>
      <c r="DU331" s="9"/>
      <c r="DV331" s="9"/>
      <c r="DW331" s="9"/>
      <c r="DX331" s="9"/>
      <c r="DY331" s="9"/>
      <c r="DZ331" s="9"/>
      <c r="EA331" s="9"/>
      <c r="EB331" s="9"/>
      <c r="EC331" s="9"/>
      <c r="ED331" s="9"/>
      <c r="EE331" s="9"/>
      <c r="EF331" s="9"/>
      <c r="EG331" s="9"/>
      <c r="EH331" s="9"/>
      <c r="EI331" s="9"/>
      <c r="EJ331" s="9"/>
      <c r="EK331" s="9"/>
      <c r="EL331" s="9"/>
      <c r="EM331" s="9"/>
      <c r="EN331" s="9"/>
      <c r="EO331" s="9"/>
      <c r="EP331" s="9"/>
      <c r="EQ331" s="9"/>
      <c r="ER331" s="9"/>
      <c r="ES331" s="9"/>
      <c r="ET331" s="9"/>
      <c r="EU331" s="9"/>
      <c r="EV331" s="9"/>
      <c r="EW331" s="9"/>
      <c r="EX331" s="9"/>
    </row>
    <row r="332" spans="1:154" s="18" customFormat="1" ht="40.5" x14ac:dyDescent="0.25">
      <c r="A332" s="88"/>
      <c r="B332" s="89"/>
      <c r="C332" s="89"/>
      <c r="D332" s="89">
        <v>51</v>
      </c>
      <c r="E332" s="89"/>
      <c r="F332" s="89"/>
      <c r="G332" s="138" t="s">
        <v>72</v>
      </c>
      <c r="H332" s="139">
        <f>H333</f>
        <v>1213000</v>
      </c>
      <c r="I332" s="139">
        <f>I333</f>
        <v>1149897</v>
      </c>
      <c r="J332" s="139">
        <f>J333</f>
        <v>63103</v>
      </c>
      <c r="K332" s="140">
        <f t="shared" si="74"/>
        <v>94.8</v>
      </c>
      <c r="L332" s="139">
        <f>L333</f>
        <v>0</v>
      </c>
      <c r="M332" s="121">
        <f>M333</f>
        <v>772605</v>
      </c>
      <c r="N332" s="139">
        <f>N333</f>
        <v>377292</v>
      </c>
      <c r="O332" s="204">
        <f>O333</f>
        <v>1149897</v>
      </c>
      <c r="P332" s="141">
        <f t="shared" si="77"/>
        <v>-1149897</v>
      </c>
      <c r="Q332" s="142" t="e">
        <f t="shared" si="72"/>
        <v>#DIV/0!</v>
      </c>
      <c r="R332" s="43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6"/>
      <c r="AT332" s="16"/>
      <c r="AU332" s="16"/>
      <c r="AV332" s="16"/>
      <c r="AW332" s="16"/>
      <c r="AX332" s="16"/>
      <c r="AY332" s="16"/>
      <c r="AZ332" s="16"/>
      <c r="BA332" s="16"/>
      <c r="BB332" s="16"/>
      <c r="BC332" s="16"/>
      <c r="BD332" s="16"/>
      <c r="BE332" s="16"/>
      <c r="BF332" s="16"/>
      <c r="BG332" s="16"/>
      <c r="BH332" s="16"/>
      <c r="BI332" s="16"/>
      <c r="BJ332" s="16"/>
      <c r="BK332" s="16"/>
      <c r="BL332" s="16"/>
      <c r="BM332" s="16"/>
      <c r="BN332" s="16"/>
      <c r="BO332" s="16"/>
      <c r="BP332" s="16"/>
      <c r="BQ332" s="16"/>
      <c r="BR332" s="16"/>
      <c r="BS332" s="16"/>
      <c r="BT332" s="16"/>
      <c r="BU332" s="16"/>
      <c r="BV332" s="16"/>
      <c r="BW332" s="16"/>
      <c r="BX332" s="16"/>
      <c r="BY332" s="16"/>
      <c r="BZ332" s="16"/>
      <c r="CA332" s="16"/>
      <c r="CB332" s="16"/>
      <c r="CC332" s="16"/>
      <c r="CD332" s="16"/>
      <c r="CE332" s="16"/>
      <c r="CF332" s="16"/>
      <c r="CG332" s="16"/>
      <c r="CH332" s="16"/>
      <c r="CI332" s="16"/>
      <c r="CJ332" s="16"/>
      <c r="CK332" s="16"/>
      <c r="CL332" s="16"/>
      <c r="CM332" s="16"/>
      <c r="CN332" s="16"/>
      <c r="CO332" s="16"/>
      <c r="CP332" s="16"/>
      <c r="CQ332" s="16"/>
      <c r="CR332" s="16"/>
      <c r="CS332" s="16"/>
      <c r="CT332" s="16"/>
      <c r="CU332" s="16"/>
      <c r="CV332" s="16"/>
      <c r="CW332" s="16"/>
      <c r="CX332" s="16"/>
      <c r="CY332" s="16"/>
      <c r="CZ332" s="16"/>
      <c r="DA332" s="16"/>
      <c r="DB332" s="16"/>
      <c r="DC332" s="17"/>
      <c r="DD332" s="17"/>
      <c r="DE332" s="17"/>
      <c r="DF332" s="17"/>
      <c r="DG332" s="17"/>
      <c r="DH332" s="17"/>
      <c r="DI332" s="17"/>
      <c r="DJ332" s="17"/>
      <c r="DK332" s="17"/>
      <c r="DL332" s="17"/>
      <c r="DM332" s="17"/>
      <c r="DN332" s="17"/>
      <c r="DO332" s="17"/>
      <c r="DP332" s="17"/>
      <c r="DQ332" s="17"/>
      <c r="DR332" s="17"/>
      <c r="DS332" s="17"/>
      <c r="DT332" s="17"/>
      <c r="DU332" s="17"/>
      <c r="DV332" s="17"/>
      <c r="DW332" s="17"/>
      <c r="DX332" s="17"/>
      <c r="DY332" s="17"/>
      <c r="DZ332" s="17"/>
      <c r="EA332" s="17"/>
      <c r="EB332" s="17"/>
      <c r="EC332" s="17"/>
      <c r="ED332" s="17"/>
      <c r="EE332" s="17"/>
      <c r="EF332" s="17"/>
      <c r="EG332" s="17"/>
      <c r="EH332" s="17"/>
      <c r="EI332" s="17"/>
      <c r="EJ332" s="17"/>
      <c r="EK332" s="17"/>
      <c r="EL332" s="17"/>
      <c r="EM332" s="17"/>
      <c r="EN332" s="17"/>
      <c r="EO332" s="17"/>
      <c r="EP332" s="17"/>
      <c r="EQ332" s="17"/>
      <c r="ER332" s="17"/>
      <c r="ES332" s="17"/>
      <c r="ET332" s="17"/>
      <c r="EU332" s="17"/>
      <c r="EV332" s="17"/>
      <c r="EW332" s="17"/>
      <c r="EX332" s="17"/>
    </row>
    <row r="333" spans="1:154" s="18" customFormat="1" ht="20.25" x14ac:dyDescent="0.25">
      <c r="A333" s="88"/>
      <c r="B333" s="89"/>
      <c r="C333" s="89"/>
      <c r="D333" s="89"/>
      <c r="E333" s="89" t="s">
        <v>32</v>
      </c>
      <c r="F333" s="89"/>
      <c r="G333" s="101" t="s">
        <v>92</v>
      </c>
      <c r="H333" s="139">
        <f>H334+H335+H336</f>
        <v>1213000</v>
      </c>
      <c r="I333" s="139">
        <f>I334+I335+I336</f>
        <v>1149897</v>
      </c>
      <c r="J333" s="139">
        <f>J334+J335+J336</f>
        <v>63103</v>
      </c>
      <c r="K333" s="140">
        <f t="shared" si="74"/>
        <v>94.8</v>
      </c>
      <c r="L333" s="139">
        <f>L334+L335+L336</f>
        <v>0</v>
      </c>
      <c r="M333" s="121">
        <f>M334+M335+M336</f>
        <v>772605</v>
      </c>
      <c r="N333" s="139">
        <f>N334+N335+N336</f>
        <v>377292</v>
      </c>
      <c r="O333" s="141">
        <f>O334+O335+O336</f>
        <v>1149897</v>
      </c>
      <c r="P333" s="141">
        <f t="shared" si="77"/>
        <v>-1149897</v>
      </c>
      <c r="Q333" s="142" t="e">
        <f t="shared" si="72"/>
        <v>#DIV/0!</v>
      </c>
      <c r="R333" s="43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6"/>
      <c r="AT333" s="16"/>
      <c r="AU333" s="16"/>
      <c r="AV333" s="16"/>
      <c r="AW333" s="16"/>
      <c r="AX333" s="16"/>
      <c r="AY333" s="16"/>
      <c r="AZ333" s="16"/>
      <c r="BA333" s="16"/>
      <c r="BB333" s="16"/>
      <c r="BC333" s="16"/>
      <c r="BD333" s="16"/>
      <c r="BE333" s="16"/>
      <c r="BF333" s="16"/>
      <c r="BG333" s="16"/>
      <c r="BH333" s="16"/>
      <c r="BI333" s="16"/>
      <c r="BJ333" s="16"/>
      <c r="BK333" s="16"/>
      <c r="BL333" s="16"/>
      <c r="BM333" s="16"/>
      <c r="BN333" s="16"/>
      <c r="BO333" s="16"/>
      <c r="BP333" s="16"/>
      <c r="BQ333" s="16"/>
      <c r="BR333" s="16"/>
      <c r="BS333" s="16"/>
      <c r="BT333" s="16"/>
      <c r="BU333" s="16"/>
      <c r="BV333" s="16"/>
      <c r="BW333" s="16"/>
      <c r="BX333" s="16"/>
      <c r="BY333" s="16"/>
      <c r="BZ333" s="16"/>
      <c r="CA333" s="16"/>
      <c r="CB333" s="16"/>
      <c r="CC333" s="16"/>
      <c r="CD333" s="16"/>
      <c r="CE333" s="16"/>
      <c r="CF333" s="16"/>
      <c r="CG333" s="16"/>
      <c r="CH333" s="16"/>
      <c r="CI333" s="16"/>
      <c r="CJ333" s="16"/>
      <c r="CK333" s="16"/>
      <c r="CL333" s="16"/>
      <c r="CM333" s="16"/>
      <c r="CN333" s="16"/>
      <c r="CO333" s="16"/>
      <c r="CP333" s="16"/>
      <c r="CQ333" s="16"/>
      <c r="CR333" s="16"/>
      <c r="CS333" s="16"/>
      <c r="CT333" s="16"/>
      <c r="CU333" s="16"/>
      <c r="CV333" s="16"/>
      <c r="CW333" s="16"/>
      <c r="CX333" s="16"/>
      <c r="CY333" s="16"/>
      <c r="CZ333" s="16"/>
      <c r="DA333" s="16"/>
      <c r="DB333" s="16"/>
      <c r="DC333" s="17"/>
      <c r="DD333" s="17"/>
      <c r="DE333" s="17"/>
      <c r="DF333" s="17"/>
      <c r="DG333" s="17"/>
      <c r="DH333" s="17"/>
      <c r="DI333" s="17"/>
      <c r="DJ333" s="17"/>
      <c r="DK333" s="17"/>
      <c r="DL333" s="17"/>
      <c r="DM333" s="17"/>
      <c r="DN333" s="17"/>
      <c r="DO333" s="17"/>
      <c r="DP333" s="17"/>
      <c r="DQ333" s="17"/>
      <c r="DR333" s="17"/>
      <c r="DS333" s="17"/>
      <c r="DT333" s="17"/>
      <c r="DU333" s="17"/>
      <c r="DV333" s="17"/>
      <c r="DW333" s="17"/>
      <c r="DX333" s="17"/>
      <c r="DY333" s="17"/>
      <c r="DZ333" s="17"/>
      <c r="EA333" s="17"/>
      <c r="EB333" s="17"/>
      <c r="EC333" s="17"/>
      <c r="ED333" s="17"/>
      <c r="EE333" s="17"/>
      <c r="EF333" s="17"/>
      <c r="EG333" s="17"/>
      <c r="EH333" s="17"/>
      <c r="EI333" s="17"/>
      <c r="EJ333" s="17"/>
      <c r="EK333" s="17"/>
      <c r="EL333" s="17"/>
      <c r="EM333" s="17"/>
      <c r="EN333" s="17"/>
      <c r="EO333" s="17"/>
      <c r="EP333" s="17"/>
      <c r="EQ333" s="17"/>
      <c r="ER333" s="17"/>
      <c r="ES333" s="17"/>
      <c r="ET333" s="17"/>
      <c r="EU333" s="17"/>
      <c r="EV333" s="17"/>
      <c r="EW333" s="17"/>
      <c r="EX333" s="17"/>
    </row>
    <row r="334" spans="1:154" ht="40.5" x14ac:dyDescent="0.2">
      <c r="A334" s="100"/>
      <c r="B334" s="99"/>
      <c r="C334" s="99"/>
      <c r="D334" s="99"/>
      <c r="E334" s="99"/>
      <c r="F334" s="99">
        <v>17</v>
      </c>
      <c r="G334" s="103" t="s">
        <v>94</v>
      </c>
      <c r="H334" s="143">
        <v>1213000</v>
      </c>
      <c r="I334" s="143">
        <f>O334</f>
        <v>1149897</v>
      </c>
      <c r="J334" s="143">
        <f t="shared" ref="J334:J386" si="80">H334-I334</f>
        <v>63103</v>
      </c>
      <c r="K334" s="140">
        <f t="shared" si="74"/>
        <v>94.8</v>
      </c>
      <c r="L334" s="143"/>
      <c r="M334" s="144">
        <v>772605</v>
      </c>
      <c r="N334" s="143">
        <v>377292</v>
      </c>
      <c r="O334" s="212">
        <f t="shared" ref="O334:O336" si="81">M334+N334</f>
        <v>1149897</v>
      </c>
      <c r="P334" s="145">
        <f t="shared" si="77"/>
        <v>-1149897</v>
      </c>
      <c r="Q334" s="142" t="e">
        <f t="shared" si="72"/>
        <v>#DIV/0!</v>
      </c>
      <c r="R334" s="43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8"/>
      <c r="AT334" s="8"/>
      <c r="AU334" s="8"/>
      <c r="AV334" s="8"/>
      <c r="AW334" s="8"/>
      <c r="AX334" s="8"/>
      <c r="AY334" s="8"/>
      <c r="AZ334" s="8"/>
      <c r="BA334" s="8"/>
      <c r="BB334" s="8"/>
      <c r="BC334" s="8"/>
      <c r="BD334" s="8"/>
      <c r="BE334" s="8"/>
      <c r="BF334" s="8"/>
      <c r="BG334" s="8"/>
      <c r="BH334" s="8"/>
      <c r="BI334" s="8"/>
      <c r="BJ334" s="8"/>
      <c r="BK334" s="8"/>
      <c r="BL334" s="8"/>
      <c r="BM334" s="8"/>
      <c r="BN334" s="8"/>
      <c r="BO334" s="8"/>
      <c r="BP334" s="8"/>
      <c r="BQ334" s="8"/>
      <c r="BR334" s="8"/>
      <c r="BS334" s="8"/>
      <c r="BT334" s="8"/>
      <c r="BU334" s="8"/>
      <c r="BV334" s="8"/>
      <c r="BW334" s="8"/>
      <c r="BX334" s="8"/>
      <c r="BY334" s="8"/>
      <c r="BZ334" s="8"/>
      <c r="CA334" s="8"/>
      <c r="CB334" s="8"/>
      <c r="CC334" s="8"/>
      <c r="CD334" s="8"/>
      <c r="CE334" s="8"/>
      <c r="CF334" s="8"/>
      <c r="CG334" s="8"/>
      <c r="CH334" s="8"/>
      <c r="CI334" s="8"/>
      <c r="CJ334" s="8"/>
      <c r="CK334" s="8"/>
      <c r="CL334" s="8"/>
      <c r="CM334" s="8"/>
      <c r="CN334" s="8"/>
      <c r="CO334" s="8"/>
      <c r="CP334" s="8"/>
      <c r="CQ334" s="8"/>
      <c r="CR334" s="8"/>
      <c r="CS334" s="8"/>
      <c r="CT334" s="8"/>
      <c r="CU334" s="8"/>
      <c r="CV334" s="8"/>
      <c r="CW334" s="8"/>
      <c r="CX334" s="8"/>
      <c r="CY334" s="8"/>
      <c r="CZ334" s="8"/>
      <c r="DA334" s="8"/>
      <c r="DB334" s="8"/>
      <c r="DC334" s="9"/>
      <c r="DD334" s="9"/>
      <c r="DE334" s="9"/>
      <c r="DF334" s="9"/>
      <c r="DG334" s="9"/>
      <c r="DH334" s="9"/>
      <c r="DI334" s="9"/>
      <c r="DJ334" s="9"/>
      <c r="DK334" s="9"/>
      <c r="DL334" s="9"/>
      <c r="DM334" s="9"/>
      <c r="DN334" s="9"/>
      <c r="DO334" s="9"/>
      <c r="DP334" s="9"/>
      <c r="DQ334" s="9"/>
      <c r="DR334" s="9"/>
      <c r="DS334" s="9"/>
      <c r="DT334" s="9"/>
      <c r="DU334" s="9"/>
      <c r="DV334" s="9"/>
      <c r="DW334" s="9"/>
      <c r="DX334" s="9"/>
      <c r="DY334" s="9"/>
      <c r="DZ334" s="9"/>
      <c r="EA334" s="9"/>
      <c r="EB334" s="9"/>
      <c r="EC334" s="9"/>
      <c r="ED334" s="9"/>
      <c r="EE334" s="9"/>
      <c r="EF334" s="9"/>
      <c r="EG334" s="9"/>
      <c r="EH334" s="9"/>
      <c r="EI334" s="9"/>
      <c r="EJ334" s="9"/>
      <c r="EK334" s="9"/>
      <c r="EL334" s="9"/>
      <c r="EM334" s="9"/>
      <c r="EN334" s="9"/>
      <c r="EO334" s="9"/>
      <c r="EP334" s="9"/>
      <c r="EQ334" s="9"/>
      <c r="ER334" s="9"/>
      <c r="ES334" s="9"/>
      <c r="ET334" s="9"/>
      <c r="EU334" s="9"/>
      <c r="EV334" s="9"/>
      <c r="EW334" s="9"/>
      <c r="EX334" s="9"/>
    </row>
    <row r="335" spans="1:154" ht="60.75" hidden="1" x14ac:dyDescent="0.2">
      <c r="A335" s="100"/>
      <c r="B335" s="99"/>
      <c r="C335" s="99"/>
      <c r="D335" s="99"/>
      <c r="E335" s="99"/>
      <c r="F335" s="99">
        <v>19</v>
      </c>
      <c r="G335" s="103" t="s">
        <v>96</v>
      </c>
      <c r="H335" s="143"/>
      <c r="I335" s="143"/>
      <c r="J335" s="143">
        <f t="shared" si="80"/>
        <v>0</v>
      </c>
      <c r="K335" s="140"/>
      <c r="L335" s="143"/>
      <c r="M335" s="144"/>
      <c r="N335" s="143"/>
      <c r="O335" s="145">
        <f t="shared" si="81"/>
        <v>0</v>
      </c>
      <c r="P335" s="145">
        <f t="shared" si="77"/>
        <v>0</v>
      </c>
      <c r="Q335" s="142"/>
      <c r="R335" s="43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8"/>
      <c r="AT335" s="8"/>
      <c r="AU335" s="8"/>
      <c r="AV335" s="8"/>
      <c r="AW335" s="8"/>
      <c r="AX335" s="8"/>
      <c r="AY335" s="8"/>
      <c r="AZ335" s="8"/>
      <c r="BA335" s="8"/>
      <c r="BB335" s="8"/>
      <c r="BC335" s="8"/>
      <c r="BD335" s="8"/>
      <c r="BE335" s="8"/>
      <c r="BF335" s="8"/>
      <c r="BG335" s="8"/>
      <c r="BH335" s="8"/>
      <c r="BI335" s="8"/>
      <c r="BJ335" s="8"/>
      <c r="BK335" s="8"/>
      <c r="BL335" s="8"/>
      <c r="BM335" s="8"/>
      <c r="BN335" s="8"/>
      <c r="BO335" s="8"/>
      <c r="BP335" s="8"/>
      <c r="BQ335" s="8"/>
      <c r="BR335" s="8"/>
      <c r="BS335" s="8"/>
      <c r="BT335" s="8"/>
      <c r="BU335" s="8"/>
      <c r="BV335" s="8"/>
      <c r="BW335" s="8"/>
      <c r="BX335" s="8"/>
      <c r="BY335" s="8"/>
      <c r="BZ335" s="8"/>
      <c r="CA335" s="8"/>
      <c r="CB335" s="8"/>
      <c r="CC335" s="8"/>
      <c r="CD335" s="8"/>
      <c r="CE335" s="8"/>
      <c r="CF335" s="8"/>
      <c r="CG335" s="8"/>
      <c r="CH335" s="8"/>
      <c r="CI335" s="8"/>
      <c r="CJ335" s="8"/>
      <c r="CK335" s="8"/>
      <c r="CL335" s="8"/>
      <c r="CM335" s="8"/>
      <c r="CN335" s="8"/>
      <c r="CO335" s="8"/>
      <c r="CP335" s="8"/>
      <c r="CQ335" s="8"/>
      <c r="CR335" s="8"/>
      <c r="CS335" s="8"/>
      <c r="CT335" s="8"/>
      <c r="CU335" s="8"/>
      <c r="CV335" s="8"/>
      <c r="CW335" s="8"/>
      <c r="CX335" s="8"/>
      <c r="CY335" s="8"/>
      <c r="CZ335" s="8"/>
      <c r="DA335" s="8"/>
      <c r="DB335" s="8"/>
      <c r="DC335" s="9"/>
      <c r="DD335" s="9"/>
      <c r="DE335" s="9"/>
      <c r="DF335" s="9"/>
      <c r="DG335" s="9"/>
      <c r="DH335" s="9"/>
      <c r="DI335" s="9"/>
      <c r="DJ335" s="9"/>
      <c r="DK335" s="9"/>
      <c r="DL335" s="9"/>
      <c r="DM335" s="9"/>
      <c r="DN335" s="9"/>
      <c r="DO335" s="9"/>
      <c r="DP335" s="9"/>
      <c r="DQ335" s="9"/>
      <c r="DR335" s="9"/>
      <c r="DS335" s="9"/>
      <c r="DT335" s="9"/>
      <c r="DU335" s="9"/>
      <c r="DV335" s="9"/>
      <c r="DW335" s="9"/>
      <c r="DX335" s="9"/>
      <c r="DY335" s="9"/>
      <c r="DZ335" s="9"/>
      <c r="EA335" s="9"/>
      <c r="EB335" s="9"/>
      <c r="EC335" s="9"/>
      <c r="ED335" s="9"/>
      <c r="EE335" s="9"/>
      <c r="EF335" s="9"/>
      <c r="EG335" s="9"/>
      <c r="EH335" s="9"/>
      <c r="EI335" s="9"/>
      <c r="EJ335" s="9"/>
      <c r="EK335" s="9"/>
      <c r="EL335" s="9"/>
      <c r="EM335" s="9"/>
      <c r="EN335" s="9"/>
      <c r="EO335" s="9"/>
      <c r="EP335" s="9"/>
      <c r="EQ335" s="9"/>
      <c r="ER335" s="9"/>
      <c r="ES335" s="9"/>
      <c r="ET335" s="9"/>
      <c r="EU335" s="9"/>
      <c r="EV335" s="9"/>
      <c r="EW335" s="9"/>
      <c r="EX335" s="9"/>
    </row>
    <row r="336" spans="1:154" ht="101.25" hidden="1" x14ac:dyDescent="0.2">
      <c r="A336" s="100"/>
      <c r="B336" s="99"/>
      <c r="C336" s="99"/>
      <c r="D336" s="99"/>
      <c r="E336" s="99"/>
      <c r="F336" s="99" t="s">
        <v>89</v>
      </c>
      <c r="G336" s="103" t="s">
        <v>97</v>
      </c>
      <c r="H336" s="143"/>
      <c r="I336" s="143"/>
      <c r="J336" s="143">
        <f t="shared" si="80"/>
        <v>0</v>
      </c>
      <c r="K336" s="140"/>
      <c r="L336" s="143"/>
      <c r="M336" s="144"/>
      <c r="N336" s="143"/>
      <c r="O336" s="145">
        <f t="shared" si="81"/>
        <v>0</v>
      </c>
      <c r="P336" s="145">
        <f t="shared" si="77"/>
        <v>0</v>
      </c>
      <c r="Q336" s="142"/>
      <c r="R336" s="43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8"/>
      <c r="AT336" s="8"/>
      <c r="AU336" s="8"/>
      <c r="AV336" s="8"/>
      <c r="AW336" s="8"/>
      <c r="AX336" s="8"/>
      <c r="AY336" s="8"/>
      <c r="AZ336" s="8"/>
      <c r="BA336" s="8"/>
      <c r="BB336" s="8"/>
      <c r="BC336" s="8"/>
      <c r="BD336" s="8"/>
      <c r="BE336" s="8"/>
      <c r="BF336" s="8"/>
      <c r="BG336" s="8"/>
      <c r="BH336" s="8"/>
      <c r="BI336" s="8"/>
      <c r="BJ336" s="8"/>
      <c r="BK336" s="8"/>
      <c r="BL336" s="8"/>
      <c r="BM336" s="8"/>
      <c r="BN336" s="8"/>
      <c r="BO336" s="8"/>
      <c r="BP336" s="8"/>
      <c r="BQ336" s="8"/>
      <c r="BR336" s="8"/>
      <c r="BS336" s="8"/>
      <c r="BT336" s="8"/>
      <c r="BU336" s="8"/>
      <c r="BV336" s="8"/>
      <c r="BW336" s="8"/>
      <c r="BX336" s="8"/>
      <c r="BY336" s="8"/>
      <c r="BZ336" s="8"/>
      <c r="CA336" s="8"/>
      <c r="CB336" s="8"/>
      <c r="CC336" s="8"/>
      <c r="CD336" s="8"/>
      <c r="CE336" s="8"/>
      <c r="CF336" s="8"/>
      <c r="CG336" s="8"/>
      <c r="CH336" s="8"/>
      <c r="CI336" s="8"/>
      <c r="CJ336" s="8"/>
      <c r="CK336" s="8"/>
      <c r="CL336" s="8"/>
      <c r="CM336" s="8"/>
      <c r="CN336" s="8"/>
      <c r="CO336" s="8"/>
      <c r="CP336" s="8"/>
      <c r="CQ336" s="8"/>
      <c r="CR336" s="8"/>
      <c r="CS336" s="8"/>
      <c r="CT336" s="8"/>
      <c r="CU336" s="8"/>
      <c r="CV336" s="8"/>
      <c r="CW336" s="8"/>
      <c r="CX336" s="8"/>
      <c r="CY336" s="8"/>
      <c r="CZ336" s="8"/>
      <c r="DA336" s="8"/>
      <c r="DB336" s="8"/>
      <c r="DC336" s="9"/>
      <c r="DD336" s="9"/>
      <c r="DE336" s="9"/>
      <c r="DF336" s="9"/>
      <c r="DG336" s="9"/>
      <c r="DH336" s="9"/>
      <c r="DI336" s="9"/>
      <c r="DJ336" s="9"/>
      <c r="DK336" s="9"/>
      <c r="DL336" s="9"/>
      <c r="DM336" s="9"/>
      <c r="DN336" s="9"/>
      <c r="DO336" s="9"/>
      <c r="DP336" s="9"/>
      <c r="DQ336" s="9"/>
      <c r="DR336" s="9"/>
      <c r="DS336" s="9"/>
      <c r="DT336" s="9"/>
      <c r="DU336" s="9"/>
      <c r="DV336" s="9"/>
      <c r="DW336" s="9"/>
      <c r="DX336" s="9"/>
      <c r="DY336" s="9"/>
      <c r="DZ336" s="9"/>
      <c r="EA336" s="9"/>
      <c r="EB336" s="9"/>
      <c r="EC336" s="9"/>
      <c r="ED336" s="9"/>
      <c r="EE336" s="9"/>
      <c r="EF336" s="9"/>
      <c r="EG336" s="9"/>
      <c r="EH336" s="9"/>
      <c r="EI336" s="9"/>
      <c r="EJ336" s="9"/>
      <c r="EK336" s="9"/>
      <c r="EL336" s="9"/>
      <c r="EM336" s="9"/>
      <c r="EN336" s="9"/>
      <c r="EO336" s="9"/>
      <c r="EP336" s="9"/>
      <c r="EQ336" s="9"/>
      <c r="ER336" s="9"/>
      <c r="ES336" s="9"/>
      <c r="ET336" s="9"/>
      <c r="EU336" s="9"/>
      <c r="EV336" s="9"/>
      <c r="EW336" s="9"/>
      <c r="EX336" s="9"/>
    </row>
    <row r="337" spans="1:154" s="18" customFormat="1" ht="20.25" x14ac:dyDescent="0.25">
      <c r="A337" s="88"/>
      <c r="B337" s="89"/>
      <c r="C337" s="89"/>
      <c r="D337" s="89">
        <v>57</v>
      </c>
      <c r="E337" s="89"/>
      <c r="F337" s="89"/>
      <c r="G337" s="138" t="s">
        <v>78</v>
      </c>
      <c r="H337" s="139">
        <f>H338+H357+H360+H361</f>
        <v>5637000</v>
      </c>
      <c r="I337" s="139">
        <f>I338+I357+I360+I361</f>
        <v>5523261</v>
      </c>
      <c r="J337" s="139">
        <f t="shared" ref="J337" si="82">J338+J357</f>
        <v>113739</v>
      </c>
      <c r="K337" s="140">
        <f t="shared" si="74"/>
        <v>97.98</v>
      </c>
      <c r="L337" s="139">
        <f>L338+L357+L360+L361</f>
        <v>0</v>
      </c>
      <c r="M337" s="139">
        <f>M338+M357+M360+M361</f>
        <v>3103859</v>
      </c>
      <c r="N337" s="139">
        <f>N338+N357+N360+N361</f>
        <v>2419402</v>
      </c>
      <c r="O337" s="205">
        <f>O338+O357+O360+O361</f>
        <v>5523261</v>
      </c>
      <c r="P337" s="141">
        <f t="shared" si="77"/>
        <v>-5523261</v>
      </c>
      <c r="Q337" s="142" t="e">
        <f t="shared" si="72"/>
        <v>#DIV/0!</v>
      </c>
      <c r="R337" s="43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6"/>
      <c r="AT337" s="16"/>
      <c r="AU337" s="16"/>
      <c r="AV337" s="16"/>
      <c r="AW337" s="16"/>
      <c r="AX337" s="16"/>
      <c r="AY337" s="16"/>
      <c r="AZ337" s="16"/>
      <c r="BA337" s="16"/>
      <c r="BB337" s="16"/>
      <c r="BC337" s="16"/>
      <c r="BD337" s="16"/>
      <c r="BE337" s="16"/>
      <c r="BF337" s="16"/>
      <c r="BG337" s="16"/>
      <c r="BH337" s="16"/>
      <c r="BI337" s="16"/>
      <c r="BJ337" s="16"/>
      <c r="BK337" s="16"/>
      <c r="BL337" s="16"/>
      <c r="BM337" s="16"/>
      <c r="BN337" s="16"/>
      <c r="BO337" s="16"/>
      <c r="BP337" s="16"/>
      <c r="BQ337" s="16"/>
      <c r="BR337" s="16"/>
      <c r="BS337" s="16"/>
      <c r="BT337" s="16"/>
      <c r="BU337" s="16"/>
      <c r="BV337" s="16"/>
      <c r="BW337" s="16"/>
      <c r="BX337" s="16"/>
      <c r="BY337" s="16"/>
      <c r="BZ337" s="16"/>
      <c r="CA337" s="16"/>
      <c r="CB337" s="16"/>
      <c r="CC337" s="16"/>
      <c r="CD337" s="16"/>
      <c r="CE337" s="16"/>
      <c r="CF337" s="16"/>
      <c r="CG337" s="16"/>
      <c r="CH337" s="16"/>
      <c r="CI337" s="16"/>
      <c r="CJ337" s="16"/>
      <c r="CK337" s="16"/>
      <c r="CL337" s="16"/>
      <c r="CM337" s="16"/>
      <c r="CN337" s="16"/>
      <c r="CO337" s="16"/>
      <c r="CP337" s="16"/>
      <c r="CQ337" s="16"/>
      <c r="CR337" s="16"/>
      <c r="CS337" s="16"/>
      <c r="CT337" s="16"/>
      <c r="CU337" s="16"/>
      <c r="CV337" s="16"/>
      <c r="CW337" s="16"/>
      <c r="CX337" s="16"/>
      <c r="CY337" s="16"/>
      <c r="CZ337" s="16"/>
      <c r="DA337" s="16"/>
      <c r="DB337" s="16"/>
      <c r="DC337" s="17"/>
      <c r="DD337" s="17"/>
      <c r="DE337" s="17"/>
      <c r="DF337" s="17"/>
      <c r="DG337" s="17"/>
      <c r="DH337" s="17"/>
      <c r="DI337" s="17"/>
      <c r="DJ337" s="17"/>
      <c r="DK337" s="17"/>
      <c r="DL337" s="17"/>
      <c r="DM337" s="17"/>
      <c r="DN337" s="17"/>
      <c r="DO337" s="17"/>
      <c r="DP337" s="17"/>
      <c r="DQ337" s="17"/>
      <c r="DR337" s="17"/>
      <c r="DS337" s="17"/>
      <c r="DT337" s="17"/>
      <c r="DU337" s="17"/>
      <c r="DV337" s="17"/>
      <c r="DW337" s="17"/>
      <c r="DX337" s="17"/>
      <c r="DY337" s="17"/>
      <c r="DZ337" s="17"/>
      <c r="EA337" s="17"/>
      <c r="EB337" s="17"/>
      <c r="EC337" s="17"/>
      <c r="ED337" s="17"/>
      <c r="EE337" s="17"/>
      <c r="EF337" s="17"/>
      <c r="EG337" s="17"/>
      <c r="EH337" s="17"/>
      <c r="EI337" s="17"/>
      <c r="EJ337" s="17"/>
      <c r="EK337" s="17"/>
      <c r="EL337" s="17"/>
      <c r="EM337" s="17"/>
      <c r="EN337" s="17"/>
      <c r="EO337" s="17"/>
      <c r="EP337" s="17"/>
      <c r="EQ337" s="17"/>
      <c r="ER337" s="17"/>
      <c r="ES337" s="17"/>
      <c r="ET337" s="17"/>
      <c r="EU337" s="17"/>
      <c r="EV337" s="17"/>
      <c r="EW337" s="17"/>
      <c r="EX337" s="17"/>
    </row>
    <row r="338" spans="1:154" s="18" customFormat="1" ht="20.25" x14ac:dyDescent="0.25">
      <c r="A338" s="88"/>
      <c r="B338" s="89"/>
      <c r="C338" s="89"/>
      <c r="D338" s="89"/>
      <c r="E338" s="89" t="s">
        <v>32</v>
      </c>
      <c r="F338" s="89"/>
      <c r="G338" s="101" t="s">
        <v>99</v>
      </c>
      <c r="H338" s="139">
        <f>+H339+H349+H352+H351</f>
        <v>5637000</v>
      </c>
      <c r="I338" s="139">
        <f>+I339+I349+I352+I351</f>
        <v>5523261</v>
      </c>
      <c r="J338" s="143">
        <f t="shared" si="80"/>
        <v>113739</v>
      </c>
      <c r="K338" s="140">
        <f t="shared" si="74"/>
        <v>97.98</v>
      </c>
      <c r="L338" s="139">
        <f>+L339+L349+L352+L351</f>
        <v>0</v>
      </c>
      <c r="M338" s="139">
        <f>+M339+M349+M352+M351</f>
        <v>3103859</v>
      </c>
      <c r="N338" s="139">
        <f>+N339+N349+N352+N351</f>
        <v>2419402</v>
      </c>
      <c r="O338" s="207">
        <f>+O339+O349+O352+O351</f>
        <v>5523261</v>
      </c>
      <c r="P338" s="141">
        <f>L338-O338</f>
        <v>-5523261</v>
      </c>
      <c r="Q338" s="142" t="e">
        <f t="shared" si="72"/>
        <v>#DIV/0!</v>
      </c>
      <c r="R338" s="43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6"/>
      <c r="AT338" s="16"/>
      <c r="AU338" s="16"/>
      <c r="AV338" s="16"/>
      <c r="AW338" s="16"/>
      <c r="AX338" s="16"/>
      <c r="AY338" s="16"/>
      <c r="AZ338" s="16"/>
      <c r="BA338" s="16"/>
      <c r="BB338" s="16"/>
      <c r="BC338" s="16"/>
      <c r="BD338" s="16"/>
      <c r="BE338" s="16"/>
      <c r="BF338" s="16"/>
      <c r="BG338" s="16"/>
      <c r="BH338" s="16"/>
      <c r="BI338" s="16"/>
      <c r="BJ338" s="16"/>
      <c r="BK338" s="16"/>
      <c r="BL338" s="16"/>
      <c r="BM338" s="16"/>
      <c r="BN338" s="16"/>
      <c r="BO338" s="16"/>
      <c r="BP338" s="16"/>
      <c r="BQ338" s="16"/>
      <c r="BR338" s="16"/>
      <c r="BS338" s="16"/>
      <c r="BT338" s="16"/>
      <c r="BU338" s="16"/>
      <c r="BV338" s="16"/>
      <c r="BW338" s="16"/>
      <c r="BX338" s="16"/>
      <c r="BY338" s="16"/>
      <c r="BZ338" s="16"/>
      <c r="CA338" s="16"/>
      <c r="CB338" s="16"/>
      <c r="CC338" s="16"/>
      <c r="CD338" s="16"/>
      <c r="CE338" s="16"/>
      <c r="CF338" s="16"/>
      <c r="CG338" s="16"/>
      <c r="CH338" s="16"/>
      <c r="CI338" s="16"/>
      <c r="CJ338" s="16"/>
      <c r="CK338" s="16"/>
      <c r="CL338" s="16"/>
      <c r="CM338" s="16"/>
      <c r="CN338" s="16"/>
      <c r="CO338" s="16"/>
      <c r="CP338" s="16"/>
      <c r="CQ338" s="16"/>
      <c r="CR338" s="16"/>
      <c r="CS338" s="16"/>
      <c r="CT338" s="16"/>
      <c r="CU338" s="16"/>
      <c r="CV338" s="16"/>
      <c r="CW338" s="16"/>
      <c r="CX338" s="16"/>
      <c r="CY338" s="16"/>
      <c r="CZ338" s="16"/>
      <c r="DA338" s="16"/>
      <c r="DB338" s="16"/>
      <c r="DC338" s="17"/>
      <c r="DD338" s="17"/>
      <c r="DE338" s="17"/>
      <c r="DF338" s="17"/>
      <c r="DG338" s="17"/>
      <c r="DH338" s="17"/>
      <c r="DI338" s="17"/>
      <c r="DJ338" s="17"/>
      <c r="DK338" s="17"/>
      <c r="DL338" s="17"/>
      <c r="DM338" s="17"/>
      <c r="DN338" s="17"/>
      <c r="DO338" s="17"/>
      <c r="DP338" s="17"/>
      <c r="DQ338" s="17"/>
      <c r="DR338" s="17"/>
      <c r="DS338" s="17"/>
      <c r="DT338" s="17"/>
      <c r="DU338" s="17"/>
      <c r="DV338" s="17"/>
      <c r="DW338" s="17"/>
      <c r="DX338" s="17"/>
      <c r="DY338" s="17"/>
      <c r="DZ338" s="17"/>
      <c r="EA338" s="17"/>
      <c r="EB338" s="17"/>
      <c r="EC338" s="17"/>
      <c r="ED338" s="17"/>
      <c r="EE338" s="17"/>
      <c r="EF338" s="17"/>
      <c r="EG338" s="17"/>
      <c r="EH338" s="17"/>
      <c r="EI338" s="17"/>
      <c r="EJ338" s="17"/>
      <c r="EK338" s="17"/>
      <c r="EL338" s="17"/>
      <c r="EM338" s="17"/>
      <c r="EN338" s="17"/>
      <c r="EO338" s="17"/>
      <c r="EP338" s="17"/>
      <c r="EQ338" s="17"/>
      <c r="ER338" s="17"/>
      <c r="ES338" s="17"/>
      <c r="ET338" s="17"/>
      <c r="EU338" s="17"/>
      <c r="EV338" s="17"/>
      <c r="EW338" s="17"/>
      <c r="EX338" s="17"/>
    </row>
    <row r="339" spans="1:154" ht="20.25" x14ac:dyDescent="0.2">
      <c r="A339" s="100"/>
      <c r="B339" s="99"/>
      <c r="C339" s="99"/>
      <c r="D339" s="99"/>
      <c r="E339" s="99"/>
      <c r="F339" s="99"/>
      <c r="G339" s="103" t="s">
        <v>183</v>
      </c>
      <c r="H339" s="172">
        <f>+H340+H342+H343+H344+H345+H346+H347+H348</f>
        <v>5000000</v>
      </c>
      <c r="I339" s="172">
        <f>+I340+I342+I343+I344+I345+I346+I347+I348</f>
        <v>5361462</v>
      </c>
      <c r="J339" s="143">
        <f t="shared" si="80"/>
        <v>-361462</v>
      </c>
      <c r="K339" s="140"/>
      <c r="L339" s="172">
        <f>+L340+L342+L343+L344+L345+L346+L347+L348</f>
        <v>0</v>
      </c>
      <c r="M339" s="172">
        <f>+M340+M342+M343+M344+M345+M346+M347+M348</f>
        <v>2984647</v>
      </c>
      <c r="N339" s="172">
        <f>+N340+N342+N343+N344+N345+N346+N347+N348</f>
        <v>2376815</v>
      </c>
      <c r="O339" s="172">
        <f>+O340+O342+O343+O344+O345+O346+O347+O348</f>
        <v>5361462</v>
      </c>
      <c r="P339" s="172">
        <f t="shared" si="77"/>
        <v>-5361462</v>
      </c>
      <c r="Q339" s="142"/>
      <c r="R339" s="43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8"/>
      <c r="AT339" s="8"/>
      <c r="AU339" s="8"/>
      <c r="AV339" s="8"/>
      <c r="AW339" s="8"/>
      <c r="AX339" s="8"/>
      <c r="AY339" s="8"/>
      <c r="AZ339" s="8"/>
      <c r="BA339" s="8"/>
      <c r="BB339" s="8"/>
      <c r="BC339" s="8"/>
      <c r="BD339" s="8"/>
      <c r="BE339" s="8"/>
      <c r="BF339" s="8"/>
      <c r="BG339" s="8"/>
      <c r="BH339" s="8"/>
      <c r="BI339" s="8"/>
      <c r="BJ339" s="8"/>
      <c r="BK339" s="8"/>
      <c r="BL339" s="8"/>
      <c r="BM339" s="8"/>
      <c r="BN339" s="8"/>
      <c r="BO339" s="8"/>
      <c r="BP339" s="8"/>
      <c r="BQ339" s="8"/>
      <c r="BR339" s="8"/>
      <c r="BS339" s="8"/>
      <c r="BT339" s="8"/>
      <c r="BU339" s="8"/>
      <c r="BV339" s="8"/>
      <c r="BW339" s="8"/>
      <c r="BX339" s="8"/>
      <c r="BY339" s="8"/>
      <c r="BZ339" s="8"/>
      <c r="CA339" s="8"/>
      <c r="CB339" s="8"/>
      <c r="CC339" s="8"/>
      <c r="CD339" s="8"/>
      <c r="CE339" s="8"/>
      <c r="CF339" s="8"/>
      <c r="CG339" s="8"/>
      <c r="CH339" s="8"/>
      <c r="CI339" s="8"/>
      <c r="CJ339" s="8"/>
      <c r="CK339" s="8"/>
      <c r="CL339" s="8"/>
      <c r="CM339" s="8"/>
      <c r="CN339" s="8"/>
      <c r="CO339" s="8"/>
      <c r="CP339" s="8"/>
      <c r="CQ339" s="8"/>
      <c r="CR339" s="8"/>
      <c r="CS339" s="8"/>
      <c r="CT339" s="8"/>
      <c r="CU339" s="8"/>
      <c r="CV339" s="8"/>
      <c r="CW339" s="8"/>
      <c r="CX339" s="8"/>
      <c r="CY339" s="8"/>
      <c r="CZ339" s="8"/>
      <c r="DA339" s="8"/>
      <c r="DB339" s="8"/>
      <c r="DC339" s="9"/>
      <c r="DD339" s="9"/>
      <c r="DE339" s="9"/>
      <c r="DF339" s="9"/>
      <c r="DG339" s="9"/>
      <c r="DH339" s="9"/>
      <c r="DI339" s="9"/>
      <c r="DJ339" s="9"/>
      <c r="DK339" s="9"/>
      <c r="DL339" s="9"/>
      <c r="DM339" s="9"/>
      <c r="DN339" s="9"/>
      <c r="DO339" s="9"/>
      <c r="DP339" s="9"/>
      <c r="DQ339" s="9"/>
      <c r="DR339" s="9"/>
      <c r="DS339" s="9"/>
      <c r="DT339" s="9"/>
      <c r="DU339" s="9"/>
      <c r="DV339" s="9"/>
      <c r="DW339" s="9"/>
      <c r="DX339" s="9"/>
      <c r="DY339" s="9"/>
      <c r="DZ339" s="9"/>
      <c r="EA339" s="9"/>
      <c r="EB339" s="9"/>
      <c r="EC339" s="9"/>
      <c r="ED339" s="9"/>
      <c r="EE339" s="9"/>
      <c r="EF339" s="9"/>
      <c r="EG339" s="9"/>
      <c r="EH339" s="9"/>
      <c r="EI339" s="9"/>
      <c r="EJ339" s="9"/>
      <c r="EK339" s="9"/>
      <c r="EL339" s="9"/>
      <c r="EM339" s="9"/>
      <c r="EN339" s="9"/>
      <c r="EO339" s="9"/>
      <c r="EP339" s="9"/>
      <c r="EQ339" s="9"/>
      <c r="ER339" s="9"/>
      <c r="ES339" s="9"/>
      <c r="ET339" s="9"/>
      <c r="EU339" s="9"/>
      <c r="EV339" s="9"/>
      <c r="EW339" s="9"/>
      <c r="EX339" s="9"/>
    </row>
    <row r="340" spans="1:154" ht="20.25" x14ac:dyDescent="0.2">
      <c r="A340" s="100"/>
      <c r="B340" s="99"/>
      <c r="C340" s="99"/>
      <c r="D340" s="99"/>
      <c r="E340" s="99"/>
      <c r="F340" s="99"/>
      <c r="G340" s="103" t="s">
        <v>430</v>
      </c>
      <c r="H340" s="143">
        <v>5000000</v>
      </c>
      <c r="I340" s="143">
        <f>O340</f>
        <v>5361462</v>
      </c>
      <c r="J340" s="143">
        <f t="shared" si="80"/>
        <v>-361462</v>
      </c>
      <c r="K340" s="140"/>
      <c r="L340" s="143"/>
      <c r="M340" s="144">
        <v>2984647</v>
      </c>
      <c r="N340" s="143">
        <v>2376815</v>
      </c>
      <c r="O340" s="145">
        <f t="shared" ref="O340:O356" si="83">M340+N340</f>
        <v>5361462</v>
      </c>
      <c r="P340" s="145">
        <f t="shared" si="77"/>
        <v>-5361462</v>
      </c>
      <c r="Q340" s="142"/>
      <c r="R340" s="43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8"/>
      <c r="AT340" s="8"/>
      <c r="AU340" s="8"/>
      <c r="AV340" s="8"/>
      <c r="AW340" s="8"/>
      <c r="AX340" s="8"/>
      <c r="AY340" s="8"/>
      <c r="AZ340" s="8"/>
      <c r="BA340" s="8"/>
      <c r="BB340" s="8"/>
      <c r="BC340" s="8"/>
      <c r="BD340" s="8"/>
      <c r="BE340" s="8"/>
      <c r="BF340" s="8"/>
      <c r="BG340" s="8"/>
      <c r="BH340" s="8"/>
      <c r="BI340" s="8"/>
      <c r="BJ340" s="8"/>
      <c r="BK340" s="8"/>
      <c r="BL340" s="8"/>
      <c r="BM340" s="8"/>
      <c r="BN340" s="8"/>
      <c r="BO340" s="8"/>
      <c r="BP340" s="8"/>
      <c r="BQ340" s="8"/>
      <c r="BR340" s="8"/>
      <c r="BS340" s="8"/>
      <c r="BT340" s="8"/>
      <c r="BU340" s="8"/>
      <c r="BV340" s="8"/>
      <c r="BW340" s="8"/>
      <c r="BX340" s="8"/>
      <c r="BY340" s="8"/>
      <c r="BZ340" s="8"/>
      <c r="CA340" s="8"/>
      <c r="CB340" s="8"/>
      <c r="CC340" s="8"/>
      <c r="CD340" s="8"/>
      <c r="CE340" s="8"/>
      <c r="CF340" s="8"/>
      <c r="CG340" s="8"/>
      <c r="CH340" s="8"/>
      <c r="CI340" s="8"/>
      <c r="CJ340" s="8"/>
      <c r="CK340" s="8"/>
      <c r="CL340" s="8"/>
      <c r="CM340" s="8"/>
      <c r="CN340" s="8"/>
      <c r="CO340" s="8"/>
      <c r="CP340" s="8"/>
      <c r="CQ340" s="8"/>
      <c r="CR340" s="8"/>
      <c r="CS340" s="8"/>
      <c r="CT340" s="8"/>
      <c r="CU340" s="8"/>
      <c r="CV340" s="8"/>
      <c r="CW340" s="8"/>
      <c r="CX340" s="8"/>
      <c r="CY340" s="8"/>
      <c r="CZ340" s="8"/>
      <c r="DA340" s="8"/>
      <c r="DB340" s="8"/>
      <c r="DC340" s="9"/>
      <c r="DD340" s="9"/>
      <c r="DE340" s="9"/>
      <c r="DF340" s="9"/>
      <c r="DG340" s="9"/>
      <c r="DH340" s="9"/>
      <c r="DI340" s="9"/>
      <c r="DJ340" s="9"/>
      <c r="DK340" s="9"/>
      <c r="DL340" s="9"/>
      <c r="DM340" s="9"/>
      <c r="DN340" s="9"/>
      <c r="DO340" s="9"/>
      <c r="DP340" s="9"/>
      <c r="DQ340" s="9"/>
      <c r="DR340" s="9"/>
      <c r="DS340" s="9"/>
      <c r="DT340" s="9"/>
      <c r="DU340" s="9"/>
      <c r="DV340" s="9"/>
      <c r="DW340" s="9"/>
      <c r="DX340" s="9"/>
      <c r="DY340" s="9"/>
      <c r="DZ340" s="9"/>
      <c r="EA340" s="9"/>
      <c r="EB340" s="9"/>
      <c r="EC340" s="9"/>
      <c r="ED340" s="9"/>
      <c r="EE340" s="9"/>
      <c r="EF340" s="9"/>
      <c r="EG340" s="9"/>
      <c r="EH340" s="9"/>
      <c r="EI340" s="9"/>
      <c r="EJ340" s="9"/>
      <c r="EK340" s="9"/>
      <c r="EL340" s="9"/>
      <c r="EM340" s="9"/>
      <c r="EN340" s="9"/>
      <c r="EO340" s="9"/>
      <c r="EP340" s="9"/>
      <c r="EQ340" s="9"/>
      <c r="ER340" s="9"/>
      <c r="ES340" s="9"/>
      <c r="ET340" s="9"/>
      <c r="EU340" s="9"/>
      <c r="EV340" s="9"/>
      <c r="EW340" s="9"/>
      <c r="EX340" s="9"/>
    </row>
    <row r="341" spans="1:154" ht="20.25" x14ac:dyDescent="0.2">
      <c r="A341" s="100"/>
      <c r="B341" s="99"/>
      <c r="C341" s="99"/>
      <c r="D341" s="99"/>
      <c r="E341" s="99"/>
      <c r="F341" s="99"/>
      <c r="G341" s="173" t="s">
        <v>425</v>
      </c>
      <c r="H341" s="143"/>
      <c r="I341" s="143">
        <f>O341</f>
        <v>523929</v>
      </c>
      <c r="J341" s="143"/>
      <c r="K341" s="140"/>
      <c r="L341" s="143"/>
      <c r="M341" s="144">
        <v>296449</v>
      </c>
      <c r="N341" s="143">
        <v>227480</v>
      </c>
      <c r="O341" s="145">
        <f>M341+N341</f>
        <v>523929</v>
      </c>
      <c r="P341" s="145"/>
      <c r="Q341" s="142"/>
      <c r="R341" s="43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8"/>
      <c r="AT341" s="8"/>
      <c r="AU341" s="8"/>
      <c r="AV341" s="8"/>
      <c r="AW341" s="8"/>
      <c r="AX341" s="8"/>
      <c r="AY341" s="8"/>
      <c r="AZ341" s="8"/>
      <c r="BA341" s="8"/>
      <c r="BB341" s="8"/>
      <c r="BC341" s="8"/>
      <c r="BD341" s="8"/>
      <c r="BE341" s="8"/>
      <c r="BF341" s="8"/>
      <c r="BG341" s="8"/>
      <c r="BH341" s="8"/>
      <c r="BI341" s="8"/>
      <c r="BJ341" s="8"/>
      <c r="BK341" s="8"/>
      <c r="BL341" s="8"/>
      <c r="BM341" s="8"/>
      <c r="BN341" s="8"/>
      <c r="BO341" s="8"/>
      <c r="BP341" s="8"/>
      <c r="BQ341" s="8"/>
      <c r="BR341" s="8"/>
      <c r="BS341" s="8"/>
      <c r="BT341" s="8"/>
      <c r="BU341" s="8"/>
      <c r="BV341" s="8"/>
      <c r="BW341" s="8"/>
      <c r="BX341" s="8"/>
      <c r="BY341" s="8"/>
      <c r="BZ341" s="8"/>
      <c r="CA341" s="8"/>
      <c r="CB341" s="8"/>
      <c r="CC341" s="8"/>
      <c r="CD341" s="8"/>
      <c r="CE341" s="8"/>
      <c r="CF341" s="8"/>
      <c r="CG341" s="8"/>
      <c r="CH341" s="8"/>
      <c r="CI341" s="8"/>
      <c r="CJ341" s="8"/>
      <c r="CK341" s="8"/>
      <c r="CL341" s="8"/>
      <c r="CM341" s="8"/>
      <c r="CN341" s="8"/>
      <c r="CO341" s="8"/>
      <c r="CP341" s="8"/>
      <c r="CQ341" s="8"/>
      <c r="CR341" s="8"/>
      <c r="CS341" s="8"/>
      <c r="CT341" s="8"/>
      <c r="CU341" s="8"/>
      <c r="CV341" s="8"/>
      <c r="CW341" s="8"/>
      <c r="CX341" s="8"/>
      <c r="CY341" s="8"/>
      <c r="CZ341" s="8"/>
      <c r="DA341" s="8"/>
      <c r="DB341" s="8"/>
      <c r="DC341" s="9"/>
      <c r="DD341" s="9"/>
      <c r="DE341" s="9"/>
      <c r="DF341" s="9"/>
      <c r="DG341" s="9"/>
      <c r="DH341" s="9"/>
      <c r="DI341" s="9"/>
      <c r="DJ341" s="9"/>
      <c r="DK341" s="9"/>
      <c r="DL341" s="9"/>
      <c r="DM341" s="9"/>
      <c r="DN341" s="9"/>
      <c r="DO341" s="9"/>
      <c r="DP341" s="9"/>
      <c r="DQ341" s="9"/>
      <c r="DR341" s="9"/>
      <c r="DS341" s="9"/>
      <c r="DT341" s="9"/>
      <c r="DU341" s="9"/>
      <c r="DV341" s="9"/>
      <c r="DW341" s="9"/>
      <c r="DX341" s="9"/>
      <c r="DY341" s="9"/>
      <c r="DZ341" s="9"/>
      <c r="EA341" s="9"/>
      <c r="EB341" s="9"/>
      <c r="EC341" s="9"/>
      <c r="ED341" s="9"/>
      <c r="EE341" s="9"/>
      <c r="EF341" s="9"/>
      <c r="EG341" s="9"/>
      <c r="EH341" s="9"/>
      <c r="EI341" s="9"/>
      <c r="EJ341" s="9"/>
      <c r="EK341" s="9"/>
      <c r="EL341" s="9"/>
      <c r="EM341" s="9"/>
      <c r="EN341" s="9"/>
      <c r="EO341" s="9"/>
      <c r="EP341" s="9"/>
      <c r="EQ341" s="9"/>
      <c r="ER341" s="9"/>
      <c r="ES341" s="9"/>
      <c r="ET341" s="9"/>
      <c r="EU341" s="9"/>
      <c r="EV341" s="9"/>
      <c r="EW341" s="9"/>
      <c r="EX341" s="9"/>
    </row>
    <row r="342" spans="1:154" ht="20.25" x14ac:dyDescent="0.2">
      <c r="A342" s="100"/>
      <c r="B342" s="99"/>
      <c r="C342" s="99"/>
      <c r="D342" s="99"/>
      <c r="E342" s="99"/>
      <c r="F342" s="99"/>
      <c r="G342" s="103" t="s">
        <v>184</v>
      </c>
      <c r="H342" s="143"/>
      <c r="I342" s="143"/>
      <c r="J342" s="143">
        <f t="shared" si="80"/>
        <v>0</v>
      </c>
      <c r="K342" s="140"/>
      <c r="L342" s="143"/>
      <c r="M342" s="144"/>
      <c r="N342" s="143"/>
      <c r="O342" s="145">
        <f t="shared" si="83"/>
        <v>0</v>
      </c>
      <c r="P342" s="145">
        <f t="shared" si="77"/>
        <v>0</v>
      </c>
      <c r="Q342" s="142"/>
      <c r="R342" s="43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8"/>
      <c r="AT342" s="8"/>
      <c r="AU342" s="8"/>
      <c r="AV342" s="8"/>
      <c r="AW342" s="8"/>
      <c r="AX342" s="8"/>
      <c r="AY342" s="8"/>
      <c r="AZ342" s="8"/>
      <c r="BA342" s="8"/>
      <c r="BB342" s="8"/>
      <c r="BC342" s="8"/>
      <c r="BD342" s="8"/>
      <c r="BE342" s="8"/>
      <c r="BF342" s="8"/>
      <c r="BG342" s="8"/>
      <c r="BH342" s="8"/>
      <c r="BI342" s="8"/>
      <c r="BJ342" s="8"/>
      <c r="BK342" s="8"/>
      <c r="BL342" s="8"/>
      <c r="BM342" s="8"/>
      <c r="BN342" s="8"/>
      <c r="BO342" s="8"/>
      <c r="BP342" s="8"/>
      <c r="BQ342" s="8"/>
      <c r="BR342" s="8"/>
      <c r="BS342" s="8"/>
      <c r="BT342" s="8"/>
      <c r="BU342" s="8"/>
      <c r="BV342" s="8"/>
      <c r="BW342" s="8"/>
      <c r="BX342" s="8"/>
      <c r="BY342" s="8"/>
      <c r="BZ342" s="8"/>
      <c r="CA342" s="8"/>
      <c r="CB342" s="8"/>
      <c r="CC342" s="8"/>
      <c r="CD342" s="8"/>
      <c r="CE342" s="8"/>
      <c r="CF342" s="8"/>
      <c r="CG342" s="8"/>
      <c r="CH342" s="8"/>
      <c r="CI342" s="8"/>
      <c r="CJ342" s="8"/>
      <c r="CK342" s="8"/>
      <c r="CL342" s="8"/>
      <c r="CM342" s="8"/>
      <c r="CN342" s="8"/>
      <c r="CO342" s="8"/>
      <c r="CP342" s="8"/>
      <c r="CQ342" s="8"/>
      <c r="CR342" s="8"/>
      <c r="CS342" s="8"/>
      <c r="CT342" s="8"/>
      <c r="CU342" s="8"/>
      <c r="CV342" s="8"/>
      <c r="CW342" s="8"/>
      <c r="CX342" s="8"/>
      <c r="CY342" s="8"/>
      <c r="CZ342" s="8"/>
      <c r="DA342" s="8"/>
      <c r="DB342" s="8"/>
      <c r="DC342" s="9"/>
      <c r="DD342" s="9"/>
      <c r="DE342" s="9"/>
      <c r="DF342" s="9"/>
      <c r="DG342" s="9"/>
      <c r="DH342" s="9"/>
      <c r="DI342" s="9"/>
      <c r="DJ342" s="9"/>
      <c r="DK342" s="9"/>
      <c r="DL342" s="9"/>
      <c r="DM342" s="9"/>
      <c r="DN342" s="9"/>
      <c r="DO342" s="9"/>
      <c r="DP342" s="9"/>
      <c r="DQ342" s="9"/>
      <c r="DR342" s="9"/>
      <c r="DS342" s="9"/>
      <c r="DT342" s="9"/>
      <c r="DU342" s="9"/>
      <c r="DV342" s="9"/>
      <c r="DW342" s="9"/>
      <c r="DX342" s="9"/>
      <c r="DY342" s="9"/>
      <c r="DZ342" s="9"/>
      <c r="EA342" s="9"/>
      <c r="EB342" s="9"/>
      <c r="EC342" s="9"/>
      <c r="ED342" s="9"/>
      <c r="EE342" s="9"/>
      <c r="EF342" s="9"/>
      <c r="EG342" s="9"/>
      <c r="EH342" s="9"/>
      <c r="EI342" s="9"/>
      <c r="EJ342" s="9"/>
      <c r="EK342" s="9"/>
      <c r="EL342" s="9"/>
      <c r="EM342" s="9"/>
      <c r="EN342" s="9"/>
      <c r="EO342" s="9"/>
      <c r="EP342" s="9"/>
      <c r="EQ342" s="9"/>
      <c r="ER342" s="9"/>
      <c r="ES342" s="9"/>
      <c r="ET342" s="9"/>
      <c r="EU342" s="9"/>
      <c r="EV342" s="9"/>
      <c r="EW342" s="9"/>
      <c r="EX342" s="9"/>
    </row>
    <row r="343" spans="1:154" ht="20.25" x14ac:dyDescent="0.2">
      <c r="A343" s="100"/>
      <c r="B343" s="99"/>
      <c r="C343" s="99"/>
      <c r="D343" s="99"/>
      <c r="E343" s="99"/>
      <c r="F343" s="99"/>
      <c r="G343" s="103" t="s">
        <v>320</v>
      </c>
      <c r="H343" s="143"/>
      <c r="I343" s="143"/>
      <c r="J343" s="143">
        <f t="shared" si="80"/>
        <v>0</v>
      </c>
      <c r="K343" s="140"/>
      <c r="L343" s="143"/>
      <c r="M343" s="144"/>
      <c r="N343" s="143"/>
      <c r="O343" s="145">
        <f t="shared" si="83"/>
        <v>0</v>
      </c>
      <c r="P343" s="145">
        <f t="shared" si="77"/>
        <v>0</v>
      </c>
      <c r="Q343" s="142"/>
      <c r="R343" s="43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8"/>
      <c r="AT343" s="8"/>
      <c r="AU343" s="8"/>
      <c r="AV343" s="8"/>
      <c r="AW343" s="8"/>
      <c r="AX343" s="8"/>
      <c r="AY343" s="8"/>
      <c r="AZ343" s="8"/>
      <c r="BA343" s="8"/>
      <c r="BB343" s="8"/>
      <c r="BC343" s="8"/>
      <c r="BD343" s="8"/>
      <c r="BE343" s="8"/>
      <c r="BF343" s="8"/>
      <c r="BG343" s="8"/>
      <c r="BH343" s="8"/>
      <c r="BI343" s="8"/>
      <c r="BJ343" s="8"/>
      <c r="BK343" s="8"/>
      <c r="BL343" s="8"/>
      <c r="BM343" s="8"/>
      <c r="BN343" s="8"/>
      <c r="BO343" s="8"/>
      <c r="BP343" s="8"/>
      <c r="BQ343" s="8"/>
      <c r="BR343" s="8"/>
      <c r="BS343" s="8"/>
      <c r="BT343" s="8"/>
      <c r="BU343" s="8"/>
      <c r="BV343" s="8"/>
      <c r="BW343" s="8"/>
      <c r="BX343" s="8"/>
      <c r="BY343" s="8"/>
      <c r="BZ343" s="8"/>
      <c r="CA343" s="8"/>
      <c r="CB343" s="8"/>
      <c r="CC343" s="8"/>
      <c r="CD343" s="8"/>
      <c r="CE343" s="8"/>
      <c r="CF343" s="8"/>
      <c r="CG343" s="8"/>
      <c r="CH343" s="8"/>
      <c r="CI343" s="8"/>
      <c r="CJ343" s="8"/>
      <c r="CK343" s="8"/>
      <c r="CL343" s="8"/>
      <c r="CM343" s="8"/>
      <c r="CN343" s="8"/>
      <c r="CO343" s="8"/>
      <c r="CP343" s="8"/>
      <c r="CQ343" s="8"/>
      <c r="CR343" s="8"/>
      <c r="CS343" s="8"/>
      <c r="CT343" s="8"/>
      <c r="CU343" s="8"/>
      <c r="CV343" s="8"/>
      <c r="CW343" s="8"/>
      <c r="CX343" s="8"/>
      <c r="CY343" s="8"/>
      <c r="CZ343" s="8"/>
      <c r="DA343" s="8"/>
      <c r="DB343" s="8"/>
      <c r="DC343" s="9"/>
      <c r="DD343" s="9"/>
      <c r="DE343" s="9"/>
      <c r="DF343" s="9"/>
      <c r="DG343" s="9"/>
      <c r="DH343" s="9"/>
      <c r="DI343" s="9"/>
      <c r="DJ343" s="9"/>
      <c r="DK343" s="9"/>
      <c r="DL343" s="9"/>
      <c r="DM343" s="9"/>
      <c r="DN343" s="9"/>
      <c r="DO343" s="9"/>
      <c r="DP343" s="9"/>
      <c r="DQ343" s="9"/>
      <c r="DR343" s="9"/>
      <c r="DS343" s="9"/>
      <c r="DT343" s="9"/>
      <c r="DU343" s="9"/>
      <c r="DV343" s="9"/>
      <c r="DW343" s="9"/>
      <c r="DX343" s="9"/>
      <c r="DY343" s="9"/>
      <c r="DZ343" s="9"/>
      <c r="EA343" s="9"/>
      <c r="EB343" s="9"/>
      <c r="EC343" s="9"/>
      <c r="ED343" s="9"/>
      <c r="EE343" s="9"/>
      <c r="EF343" s="9"/>
      <c r="EG343" s="9"/>
      <c r="EH343" s="9"/>
      <c r="EI343" s="9"/>
      <c r="EJ343" s="9"/>
      <c r="EK343" s="9"/>
      <c r="EL343" s="9"/>
      <c r="EM343" s="9"/>
      <c r="EN343" s="9"/>
      <c r="EO343" s="9"/>
      <c r="EP343" s="9"/>
      <c r="EQ343" s="9"/>
      <c r="ER343" s="9"/>
      <c r="ES343" s="9"/>
      <c r="ET343" s="9"/>
      <c r="EU343" s="9"/>
      <c r="EV343" s="9"/>
      <c r="EW343" s="9"/>
      <c r="EX343" s="9"/>
    </row>
    <row r="344" spans="1:154" ht="20.25" x14ac:dyDescent="0.2">
      <c r="A344" s="100"/>
      <c r="B344" s="99"/>
      <c r="C344" s="99"/>
      <c r="D344" s="99"/>
      <c r="E344" s="99"/>
      <c r="F344" s="99"/>
      <c r="G344" s="103" t="s">
        <v>321</v>
      </c>
      <c r="H344" s="143"/>
      <c r="I344" s="143"/>
      <c r="J344" s="143">
        <f t="shared" si="80"/>
        <v>0</v>
      </c>
      <c r="K344" s="140"/>
      <c r="L344" s="143"/>
      <c r="M344" s="144"/>
      <c r="N344" s="143"/>
      <c r="O344" s="145">
        <f t="shared" si="83"/>
        <v>0</v>
      </c>
      <c r="P344" s="145">
        <f t="shared" si="77"/>
        <v>0</v>
      </c>
      <c r="Q344" s="142"/>
      <c r="R344" s="43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8"/>
      <c r="AT344" s="8"/>
      <c r="AU344" s="8"/>
      <c r="AV344" s="8"/>
      <c r="AW344" s="8"/>
      <c r="AX344" s="8"/>
      <c r="AY344" s="8"/>
      <c r="AZ344" s="8"/>
      <c r="BA344" s="8"/>
      <c r="BB344" s="8"/>
      <c r="BC344" s="8"/>
      <c r="BD344" s="8"/>
      <c r="BE344" s="8"/>
      <c r="BF344" s="8"/>
      <c r="BG344" s="8"/>
      <c r="BH344" s="8"/>
      <c r="BI344" s="8"/>
      <c r="BJ344" s="8"/>
      <c r="BK344" s="8"/>
      <c r="BL344" s="8"/>
      <c r="BM344" s="8"/>
      <c r="BN344" s="8"/>
      <c r="BO344" s="8"/>
      <c r="BP344" s="8"/>
      <c r="BQ344" s="8"/>
      <c r="BR344" s="8"/>
      <c r="BS344" s="8"/>
      <c r="BT344" s="8"/>
      <c r="BU344" s="8"/>
      <c r="BV344" s="8"/>
      <c r="BW344" s="8"/>
      <c r="BX344" s="8"/>
      <c r="BY344" s="8"/>
      <c r="BZ344" s="8"/>
      <c r="CA344" s="8"/>
      <c r="CB344" s="8"/>
      <c r="CC344" s="8"/>
      <c r="CD344" s="8"/>
      <c r="CE344" s="8"/>
      <c r="CF344" s="8"/>
      <c r="CG344" s="8"/>
      <c r="CH344" s="8"/>
      <c r="CI344" s="8"/>
      <c r="CJ344" s="8"/>
      <c r="CK344" s="8"/>
      <c r="CL344" s="8"/>
      <c r="CM344" s="8"/>
      <c r="CN344" s="8"/>
      <c r="CO344" s="8"/>
      <c r="CP344" s="8"/>
      <c r="CQ344" s="8"/>
      <c r="CR344" s="8"/>
      <c r="CS344" s="8"/>
      <c r="CT344" s="8"/>
      <c r="CU344" s="8"/>
      <c r="CV344" s="8"/>
      <c r="CW344" s="8"/>
      <c r="CX344" s="8"/>
      <c r="CY344" s="8"/>
      <c r="CZ344" s="8"/>
      <c r="DA344" s="8"/>
      <c r="DB344" s="8"/>
      <c r="DC344" s="9"/>
      <c r="DD344" s="9"/>
      <c r="DE344" s="9"/>
      <c r="DF344" s="9"/>
      <c r="DG344" s="9"/>
      <c r="DH344" s="9"/>
      <c r="DI344" s="9"/>
      <c r="DJ344" s="9"/>
      <c r="DK344" s="9"/>
      <c r="DL344" s="9"/>
      <c r="DM344" s="9"/>
      <c r="DN344" s="9"/>
      <c r="DO344" s="9"/>
      <c r="DP344" s="9"/>
      <c r="DQ344" s="9"/>
      <c r="DR344" s="9"/>
      <c r="DS344" s="9"/>
      <c r="DT344" s="9"/>
      <c r="DU344" s="9"/>
      <c r="DV344" s="9"/>
      <c r="DW344" s="9"/>
      <c r="DX344" s="9"/>
      <c r="DY344" s="9"/>
      <c r="DZ344" s="9"/>
      <c r="EA344" s="9"/>
      <c r="EB344" s="9"/>
      <c r="EC344" s="9"/>
      <c r="ED344" s="9"/>
      <c r="EE344" s="9"/>
      <c r="EF344" s="9"/>
      <c r="EG344" s="9"/>
      <c r="EH344" s="9"/>
      <c r="EI344" s="9"/>
      <c r="EJ344" s="9"/>
      <c r="EK344" s="9"/>
      <c r="EL344" s="9"/>
      <c r="EM344" s="9"/>
      <c r="EN344" s="9"/>
      <c r="EO344" s="9"/>
      <c r="EP344" s="9"/>
      <c r="EQ344" s="9"/>
      <c r="ER344" s="9"/>
      <c r="ES344" s="9"/>
      <c r="ET344" s="9"/>
      <c r="EU344" s="9"/>
      <c r="EV344" s="9"/>
      <c r="EW344" s="9"/>
      <c r="EX344" s="9"/>
    </row>
    <row r="345" spans="1:154" ht="20.25" x14ac:dyDescent="0.2">
      <c r="A345" s="100"/>
      <c r="B345" s="99"/>
      <c r="C345" s="99"/>
      <c r="D345" s="99"/>
      <c r="E345" s="99"/>
      <c r="F345" s="99"/>
      <c r="G345" s="103" t="s">
        <v>185</v>
      </c>
      <c r="H345" s="143"/>
      <c r="I345" s="143"/>
      <c r="J345" s="143">
        <f t="shared" si="80"/>
        <v>0</v>
      </c>
      <c r="K345" s="140"/>
      <c r="L345" s="143"/>
      <c r="M345" s="144"/>
      <c r="N345" s="143"/>
      <c r="O345" s="145">
        <f t="shared" si="83"/>
        <v>0</v>
      </c>
      <c r="P345" s="145">
        <f t="shared" si="77"/>
        <v>0</v>
      </c>
      <c r="Q345" s="142"/>
      <c r="R345" s="43"/>
      <c r="S345" s="14"/>
      <c r="T345" s="14"/>
      <c r="U345" s="14"/>
      <c r="V345" s="14"/>
      <c r="W345" s="14"/>
      <c r="X345" s="21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8"/>
      <c r="AT345" s="8"/>
      <c r="AU345" s="8"/>
      <c r="AV345" s="8"/>
      <c r="AW345" s="8"/>
      <c r="AX345" s="8"/>
      <c r="AY345" s="8"/>
      <c r="AZ345" s="8"/>
      <c r="BA345" s="8"/>
      <c r="BB345" s="8"/>
      <c r="BC345" s="8"/>
      <c r="BD345" s="8"/>
      <c r="BE345" s="8"/>
      <c r="BF345" s="8"/>
      <c r="BG345" s="8"/>
      <c r="BH345" s="8"/>
      <c r="BI345" s="8"/>
      <c r="BJ345" s="8"/>
      <c r="BK345" s="8"/>
      <c r="BL345" s="8"/>
      <c r="BM345" s="8"/>
      <c r="BN345" s="8"/>
      <c r="BO345" s="8"/>
      <c r="BP345" s="8"/>
      <c r="BQ345" s="8"/>
      <c r="BR345" s="8"/>
      <c r="BS345" s="8"/>
      <c r="BT345" s="8"/>
      <c r="BU345" s="8"/>
      <c r="BV345" s="8"/>
      <c r="BW345" s="8"/>
      <c r="BX345" s="8"/>
      <c r="BY345" s="8"/>
      <c r="BZ345" s="8"/>
      <c r="CA345" s="8"/>
      <c r="CB345" s="8"/>
      <c r="CC345" s="8"/>
      <c r="CD345" s="8"/>
      <c r="CE345" s="8"/>
      <c r="CF345" s="8"/>
      <c r="CG345" s="8"/>
      <c r="CH345" s="8"/>
      <c r="CI345" s="8"/>
      <c r="CJ345" s="8"/>
      <c r="CK345" s="8"/>
      <c r="CL345" s="8"/>
      <c r="CM345" s="8"/>
      <c r="CN345" s="8"/>
      <c r="CO345" s="8"/>
      <c r="CP345" s="8"/>
      <c r="CQ345" s="8"/>
      <c r="CR345" s="8"/>
      <c r="CS345" s="8"/>
      <c r="CT345" s="8"/>
      <c r="CU345" s="8"/>
      <c r="CV345" s="8"/>
      <c r="CW345" s="8"/>
      <c r="CX345" s="8"/>
      <c r="CY345" s="8"/>
      <c r="CZ345" s="8"/>
      <c r="DA345" s="8"/>
      <c r="DB345" s="8"/>
      <c r="DC345" s="9"/>
      <c r="DD345" s="9"/>
      <c r="DE345" s="9"/>
      <c r="DF345" s="9"/>
      <c r="DG345" s="9"/>
      <c r="DH345" s="9"/>
      <c r="DI345" s="9"/>
      <c r="DJ345" s="9"/>
      <c r="DK345" s="9"/>
      <c r="DL345" s="9"/>
      <c r="DM345" s="9"/>
      <c r="DN345" s="9"/>
      <c r="DO345" s="9"/>
      <c r="DP345" s="9"/>
      <c r="DQ345" s="9"/>
      <c r="DR345" s="9"/>
      <c r="DS345" s="9"/>
      <c r="DT345" s="9"/>
      <c r="DU345" s="9"/>
      <c r="DV345" s="9"/>
      <c r="DW345" s="9"/>
      <c r="DX345" s="9"/>
      <c r="DY345" s="9"/>
      <c r="DZ345" s="9"/>
      <c r="EA345" s="9"/>
      <c r="EB345" s="9"/>
      <c r="EC345" s="9"/>
      <c r="ED345" s="9"/>
      <c r="EE345" s="9"/>
      <c r="EF345" s="9"/>
      <c r="EG345" s="9"/>
      <c r="EH345" s="9"/>
      <c r="EI345" s="9"/>
      <c r="EJ345" s="9"/>
      <c r="EK345" s="9"/>
      <c r="EL345" s="9"/>
      <c r="EM345" s="9"/>
      <c r="EN345" s="9"/>
      <c r="EO345" s="9"/>
      <c r="EP345" s="9"/>
      <c r="EQ345" s="9"/>
      <c r="ER345" s="9"/>
      <c r="ES345" s="9"/>
      <c r="ET345" s="9"/>
      <c r="EU345" s="9"/>
      <c r="EV345" s="9"/>
      <c r="EW345" s="9"/>
      <c r="EX345" s="9"/>
    </row>
    <row r="346" spans="1:154" ht="20.25" x14ac:dyDescent="0.2">
      <c r="A346" s="100"/>
      <c r="B346" s="99"/>
      <c r="C346" s="99"/>
      <c r="D346" s="99"/>
      <c r="E346" s="99"/>
      <c r="F346" s="99"/>
      <c r="G346" s="103" t="s">
        <v>322</v>
      </c>
      <c r="H346" s="143"/>
      <c r="I346" s="143"/>
      <c r="J346" s="143">
        <f t="shared" si="80"/>
        <v>0</v>
      </c>
      <c r="K346" s="140"/>
      <c r="L346" s="143"/>
      <c r="M346" s="144"/>
      <c r="N346" s="143"/>
      <c r="O346" s="145">
        <f t="shared" si="83"/>
        <v>0</v>
      </c>
      <c r="P346" s="145">
        <f t="shared" si="77"/>
        <v>0</v>
      </c>
      <c r="Q346" s="142"/>
      <c r="R346" s="43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8"/>
      <c r="AT346" s="8"/>
      <c r="AU346" s="8"/>
      <c r="AV346" s="8"/>
      <c r="AW346" s="8"/>
      <c r="AX346" s="8"/>
      <c r="AY346" s="8"/>
      <c r="AZ346" s="8"/>
      <c r="BA346" s="8"/>
      <c r="BB346" s="8"/>
      <c r="BC346" s="8"/>
      <c r="BD346" s="8"/>
      <c r="BE346" s="8"/>
      <c r="BF346" s="8"/>
      <c r="BG346" s="8"/>
      <c r="BH346" s="8"/>
      <c r="BI346" s="8"/>
      <c r="BJ346" s="8"/>
      <c r="BK346" s="8"/>
      <c r="BL346" s="8"/>
      <c r="BM346" s="8"/>
      <c r="BN346" s="8"/>
      <c r="BO346" s="8"/>
      <c r="BP346" s="8"/>
      <c r="BQ346" s="8"/>
      <c r="BR346" s="8"/>
      <c r="BS346" s="8"/>
      <c r="BT346" s="8"/>
      <c r="BU346" s="8"/>
      <c r="BV346" s="8"/>
      <c r="BW346" s="8"/>
      <c r="BX346" s="8"/>
      <c r="BY346" s="8"/>
      <c r="BZ346" s="8"/>
      <c r="CA346" s="8"/>
      <c r="CB346" s="8"/>
      <c r="CC346" s="8"/>
      <c r="CD346" s="8"/>
      <c r="CE346" s="8"/>
      <c r="CF346" s="8"/>
      <c r="CG346" s="8"/>
      <c r="CH346" s="8"/>
      <c r="CI346" s="8"/>
      <c r="CJ346" s="8"/>
      <c r="CK346" s="8"/>
      <c r="CL346" s="8"/>
      <c r="CM346" s="8"/>
      <c r="CN346" s="8"/>
      <c r="CO346" s="8"/>
      <c r="CP346" s="8"/>
      <c r="CQ346" s="8"/>
      <c r="CR346" s="8"/>
      <c r="CS346" s="8"/>
      <c r="CT346" s="8"/>
      <c r="CU346" s="8"/>
      <c r="CV346" s="8"/>
      <c r="CW346" s="8"/>
      <c r="CX346" s="8"/>
      <c r="CY346" s="8"/>
      <c r="CZ346" s="8"/>
      <c r="DA346" s="8"/>
      <c r="DB346" s="8"/>
      <c r="DC346" s="9"/>
      <c r="DD346" s="9"/>
      <c r="DE346" s="9"/>
      <c r="DF346" s="9"/>
      <c r="DG346" s="9"/>
      <c r="DH346" s="9"/>
      <c r="DI346" s="9"/>
      <c r="DJ346" s="9"/>
      <c r="DK346" s="9"/>
      <c r="DL346" s="9"/>
      <c r="DM346" s="9"/>
      <c r="DN346" s="9"/>
      <c r="DO346" s="9"/>
      <c r="DP346" s="9"/>
      <c r="DQ346" s="9"/>
      <c r="DR346" s="9"/>
      <c r="DS346" s="9"/>
      <c r="DT346" s="9"/>
      <c r="DU346" s="9"/>
      <c r="DV346" s="9"/>
      <c r="DW346" s="9"/>
      <c r="DX346" s="9"/>
      <c r="DY346" s="9"/>
      <c r="DZ346" s="9"/>
      <c r="EA346" s="9"/>
      <c r="EB346" s="9"/>
      <c r="EC346" s="9"/>
      <c r="ED346" s="9"/>
      <c r="EE346" s="9"/>
      <c r="EF346" s="9"/>
      <c r="EG346" s="9"/>
      <c r="EH346" s="9"/>
      <c r="EI346" s="9"/>
      <c r="EJ346" s="9"/>
      <c r="EK346" s="9"/>
      <c r="EL346" s="9"/>
      <c r="EM346" s="9"/>
      <c r="EN346" s="9"/>
      <c r="EO346" s="9"/>
      <c r="EP346" s="9"/>
      <c r="EQ346" s="9"/>
      <c r="ER346" s="9"/>
      <c r="ES346" s="9"/>
      <c r="ET346" s="9"/>
      <c r="EU346" s="9"/>
      <c r="EV346" s="9"/>
      <c r="EW346" s="9"/>
      <c r="EX346" s="9"/>
    </row>
    <row r="347" spans="1:154" ht="20.25" x14ac:dyDescent="0.2">
      <c r="A347" s="100"/>
      <c r="B347" s="99"/>
      <c r="C347" s="99"/>
      <c r="D347" s="99"/>
      <c r="E347" s="99"/>
      <c r="F347" s="99"/>
      <c r="G347" s="174" t="s">
        <v>323</v>
      </c>
      <c r="H347" s="143"/>
      <c r="I347" s="143"/>
      <c r="J347" s="143">
        <f t="shared" si="80"/>
        <v>0</v>
      </c>
      <c r="K347" s="140"/>
      <c r="L347" s="143"/>
      <c r="M347" s="144"/>
      <c r="N347" s="143"/>
      <c r="O347" s="145">
        <f t="shared" si="83"/>
        <v>0</v>
      </c>
      <c r="P347" s="145">
        <f t="shared" si="77"/>
        <v>0</v>
      </c>
      <c r="Q347" s="142"/>
      <c r="R347" s="43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8"/>
      <c r="AT347" s="8"/>
      <c r="AU347" s="8"/>
      <c r="AV347" s="8"/>
      <c r="AW347" s="8"/>
      <c r="AX347" s="8"/>
      <c r="AY347" s="8"/>
      <c r="AZ347" s="8"/>
      <c r="BA347" s="8"/>
      <c r="BB347" s="8"/>
      <c r="BC347" s="8"/>
      <c r="BD347" s="8"/>
      <c r="BE347" s="8"/>
      <c r="BF347" s="8"/>
      <c r="BG347" s="8"/>
      <c r="BH347" s="8"/>
      <c r="BI347" s="8"/>
      <c r="BJ347" s="8"/>
      <c r="BK347" s="8"/>
      <c r="BL347" s="8"/>
      <c r="BM347" s="8"/>
      <c r="BN347" s="8"/>
      <c r="BO347" s="8"/>
      <c r="BP347" s="8"/>
      <c r="BQ347" s="8"/>
      <c r="BR347" s="8"/>
      <c r="BS347" s="8"/>
      <c r="BT347" s="8"/>
      <c r="BU347" s="8"/>
      <c r="BV347" s="8"/>
      <c r="BW347" s="8"/>
      <c r="BX347" s="8"/>
      <c r="BY347" s="8"/>
      <c r="BZ347" s="8"/>
      <c r="CA347" s="8"/>
      <c r="CB347" s="8"/>
      <c r="CC347" s="8"/>
      <c r="CD347" s="8"/>
      <c r="CE347" s="8"/>
      <c r="CF347" s="8"/>
      <c r="CG347" s="8"/>
      <c r="CH347" s="8"/>
      <c r="CI347" s="8"/>
      <c r="CJ347" s="8"/>
      <c r="CK347" s="8"/>
      <c r="CL347" s="8"/>
      <c r="CM347" s="8"/>
      <c r="CN347" s="8"/>
      <c r="CO347" s="8"/>
      <c r="CP347" s="8"/>
      <c r="CQ347" s="8"/>
      <c r="CR347" s="8"/>
      <c r="CS347" s="8"/>
      <c r="CT347" s="8"/>
      <c r="CU347" s="8"/>
      <c r="CV347" s="8"/>
      <c r="CW347" s="8"/>
      <c r="CX347" s="8"/>
      <c r="CY347" s="8"/>
      <c r="CZ347" s="8"/>
      <c r="DA347" s="8"/>
      <c r="DB347" s="8"/>
      <c r="DC347" s="9"/>
      <c r="DD347" s="9"/>
      <c r="DE347" s="9"/>
      <c r="DF347" s="9"/>
      <c r="DG347" s="9"/>
      <c r="DH347" s="9"/>
      <c r="DI347" s="9"/>
      <c r="DJ347" s="9"/>
      <c r="DK347" s="9"/>
      <c r="DL347" s="9"/>
      <c r="DM347" s="9"/>
      <c r="DN347" s="9"/>
      <c r="DO347" s="9"/>
      <c r="DP347" s="9"/>
      <c r="DQ347" s="9"/>
      <c r="DR347" s="9"/>
      <c r="DS347" s="9"/>
      <c r="DT347" s="9"/>
      <c r="DU347" s="9"/>
      <c r="DV347" s="9"/>
      <c r="DW347" s="9"/>
      <c r="DX347" s="9"/>
      <c r="DY347" s="9"/>
      <c r="DZ347" s="9"/>
      <c r="EA347" s="9"/>
      <c r="EB347" s="9"/>
      <c r="EC347" s="9"/>
      <c r="ED347" s="9"/>
      <c r="EE347" s="9"/>
      <c r="EF347" s="9"/>
      <c r="EG347" s="9"/>
      <c r="EH347" s="9"/>
      <c r="EI347" s="9"/>
      <c r="EJ347" s="9"/>
      <c r="EK347" s="9"/>
      <c r="EL347" s="9"/>
      <c r="EM347" s="9"/>
      <c r="EN347" s="9"/>
      <c r="EO347" s="9"/>
      <c r="EP347" s="9"/>
      <c r="EQ347" s="9"/>
      <c r="ER347" s="9"/>
      <c r="ES347" s="9"/>
      <c r="ET347" s="9"/>
      <c r="EU347" s="9"/>
      <c r="EV347" s="9"/>
      <c r="EW347" s="9"/>
      <c r="EX347" s="9"/>
    </row>
    <row r="348" spans="1:154" ht="20.25" x14ac:dyDescent="0.2">
      <c r="A348" s="100"/>
      <c r="B348" s="99"/>
      <c r="C348" s="99"/>
      <c r="D348" s="99"/>
      <c r="E348" s="99"/>
      <c r="F348" s="99"/>
      <c r="G348" s="174" t="s">
        <v>324</v>
      </c>
      <c r="H348" s="143"/>
      <c r="I348" s="143"/>
      <c r="J348" s="143">
        <f t="shared" si="80"/>
        <v>0</v>
      </c>
      <c r="K348" s="140"/>
      <c r="L348" s="143"/>
      <c r="M348" s="144"/>
      <c r="N348" s="143"/>
      <c r="O348" s="145">
        <f t="shared" si="83"/>
        <v>0</v>
      </c>
      <c r="P348" s="145">
        <f t="shared" si="77"/>
        <v>0</v>
      </c>
      <c r="Q348" s="142"/>
      <c r="R348" s="43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8"/>
      <c r="AT348" s="8"/>
      <c r="AU348" s="8"/>
      <c r="AV348" s="8"/>
      <c r="AW348" s="8"/>
      <c r="AX348" s="8"/>
      <c r="AY348" s="8"/>
      <c r="AZ348" s="8"/>
      <c r="BA348" s="8"/>
      <c r="BB348" s="8"/>
      <c r="BC348" s="8"/>
      <c r="BD348" s="8"/>
      <c r="BE348" s="8"/>
      <c r="BF348" s="8"/>
      <c r="BG348" s="8"/>
      <c r="BH348" s="8"/>
      <c r="BI348" s="8"/>
      <c r="BJ348" s="8"/>
      <c r="BK348" s="8"/>
      <c r="BL348" s="8"/>
      <c r="BM348" s="8"/>
      <c r="BN348" s="8"/>
      <c r="BO348" s="8"/>
      <c r="BP348" s="8"/>
      <c r="BQ348" s="8"/>
      <c r="BR348" s="8"/>
      <c r="BS348" s="8"/>
      <c r="BT348" s="8"/>
      <c r="BU348" s="8"/>
      <c r="BV348" s="8"/>
      <c r="BW348" s="8"/>
      <c r="BX348" s="8"/>
      <c r="BY348" s="8"/>
      <c r="BZ348" s="8"/>
      <c r="CA348" s="8"/>
      <c r="CB348" s="8"/>
      <c r="CC348" s="8"/>
      <c r="CD348" s="8"/>
      <c r="CE348" s="8"/>
      <c r="CF348" s="8"/>
      <c r="CG348" s="8"/>
      <c r="CH348" s="8"/>
      <c r="CI348" s="8"/>
      <c r="CJ348" s="8"/>
      <c r="CK348" s="8"/>
      <c r="CL348" s="8"/>
      <c r="CM348" s="8"/>
      <c r="CN348" s="8"/>
      <c r="CO348" s="8"/>
      <c r="CP348" s="8"/>
      <c r="CQ348" s="8"/>
      <c r="CR348" s="8"/>
      <c r="CS348" s="8"/>
      <c r="CT348" s="8"/>
      <c r="CU348" s="8"/>
      <c r="CV348" s="8"/>
      <c r="CW348" s="8"/>
      <c r="CX348" s="8"/>
      <c r="CY348" s="8"/>
      <c r="CZ348" s="8"/>
      <c r="DA348" s="8"/>
      <c r="DB348" s="8"/>
      <c r="DC348" s="9"/>
      <c r="DD348" s="9"/>
      <c r="DE348" s="9"/>
      <c r="DF348" s="9"/>
      <c r="DG348" s="9"/>
      <c r="DH348" s="9"/>
      <c r="DI348" s="9"/>
      <c r="DJ348" s="9"/>
      <c r="DK348" s="9"/>
      <c r="DL348" s="9"/>
      <c r="DM348" s="9"/>
      <c r="DN348" s="9"/>
      <c r="DO348" s="9"/>
      <c r="DP348" s="9"/>
      <c r="DQ348" s="9"/>
      <c r="DR348" s="9"/>
      <c r="DS348" s="9"/>
      <c r="DT348" s="9"/>
      <c r="DU348" s="9"/>
      <c r="DV348" s="9"/>
      <c r="DW348" s="9"/>
      <c r="DX348" s="9"/>
      <c r="DY348" s="9"/>
      <c r="DZ348" s="9"/>
      <c r="EA348" s="9"/>
      <c r="EB348" s="9"/>
      <c r="EC348" s="9"/>
      <c r="ED348" s="9"/>
      <c r="EE348" s="9"/>
      <c r="EF348" s="9"/>
      <c r="EG348" s="9"/>
      <c r="EH348" s="9"/>
      <c r="EI348" s="9"/>
      <c r="EJ348" s="9"/>
      <c r="EK348" s="9"/>
      <c r="EL348" s="9"/>
      <c r="EM348" s="9"/>
      <c r="EN348" s="9"/>
      <c r="EO348" s="9"/>
      <c r="EP348" s="9"/>
      <c r="EQ348" s="9"/>
      <c r="ER348" s="9"/>
      <c r="ES348" s="9"/>
      <c r="ET348" s="9"/>
      <c r="EU348" s="9"/>
      <c r="EV348" s="9"/>
      <c r="EW348" s="9"/>
      <c r="EX348" s="9"/>
    </row>
    <row r="349" spans="1:154" ht="20.25" x14ac:dyDescent="0.2">
      <c r="A349" s="100"/>
      <c r="B349" s="99"/>
      <c r="C349" s="99"/>
      <c r="D349" s="99"/>
      <c r="E349" s="99"/>
      <c r="F349" s="99"/>
      <c r="G349" s="103" t="s">
        <v>431</v>
      </c>
      <c r="H349" s="143">
        <v>500000</v>
      </c>
      <c r="I349" s="143">
        <f>O349</f>
        <v>149714</v>
      </c>
      <c r="J349" s="143">
        <f t="shared" si="80"/>
        <v>350286</v>
      </c>
      <c r="K349" s="140"/>
      <c r="L349" s="143"/>
      <c r="M349" s="144">
        <v>108823</v>
      </c>
      <c r="N349" s="143">
        <v>40891</v>
      </c>
      <c r="O349" s="145">
        <f t="shared" si="83"/>
        <v>149714</v>
      </c>
      <c r="P349" s="145">
        <f t="shared" si="77"/>
        <v>-149714</v>
      </c>
      <c r="Q349" s="142"/>
      <c r="R349" s="43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8"/>
      <c r="AT349" s="8"/>
      <c r="AU349" s="8"/>
      <c r="AV349" s="8"/>
      <c r="AW349" s="8"/>
      <c r="AX349" s="8"/>
      <c r="AY349" s="8"/>
      <c r="AZ349" s="8"/>
      <c r="BA349" s="8"/>
      <c r="BB349" s="8"/>
      <c r="BC349" s="8"/>
      <c r="BD349" s="8"/>
      <c r="BE349" s="8"/>
      <c r="BF349" s="8"/>
      <c r="BG349" s="8"/>
      <c r="BH349" s="8"/>
      <c r="BI349" s="8"/>
      <c r="BJ349" s="8"/>
      <c r="BK349" s="8"/>
      <c r="BL349" s="8"/>
      <c r="BM349" s="8"/>
      <c r="BN349" s="8"/>
      <c r="BO349" s="8"/>
      <c r="BP349" s="8"/>
      <c r="BQ349" s="8"/>
      <c r="BR349" s="8"/>
      <c r="BS349" s="8"/>
      <c r="BT349" s="8"/>
      <c r="BU349" s="8"/>
      <c r="BV349" s="8"/>
      <c r="BW349" s="8"/>
      <c r="BX349" s="8"/>
      <c r="BY349" s="8"/>
      <c r="BZ349" s="8"/>
      <c r="CA349" s="8"/>
      <c r="CB349" s="8"/>
      <c r="CC349" s="8"/>
      <c r="CD349" s="8"/>
      <c r="CE349" s="8"/>
      <c r="CF349" s="8"/>
      <c r="CG349" s="8"/>
      <c r="CH349" s="8"/>
      <c r="CI349" s="8"/>
      <c r="CJ349" s="8"/>
      <c r="CK349" s="8"/>
      <c r="CL349" s="8"/>
      <c r="CM349" s="8"/>
      <c r="CN349" s="8"/>
      <c r="CO349" s="8"/>
      <c r="CP349" s="8"/>
      <c r="CQ349" s="8"/>
      <c r="CR349" s="8"/>
      <c r="CS349" s="8"/>
      <c r="CT349" s="8"/>
      <c r="CU349" s="8"/>
      <c r="CV349" s="8"/>
      <c r="CW349" s="8"/>
      <c r="CX349" s="8"/>
      <c r="CY349" s="8"/>
      <c r="CZ349" s="8"/>
      <c r="DA349" s="8"/>
      <c r="DB349" s="8"/>
      <c r="DC349" s="9"/>
      <c r="DD349" s="9"/>
      <c r="DE349" s="9"/>
      <c r="DF349" s="9"/>
      <c r="DG349" s="9"/>
      <c r="DH349" s="9"/>
      <c r="DI349" s="9"/>
      <c r="DJ349" s="9"/>
      <c r="DK349" s="9"/>
      <c r="DL349" s="9"/>
      <c r="DM349" s="9"/>
      <c r="DN349" s="9"/>
      <c r="DO349" s="9"/>
      <c r="DP349" s="9"/>
      <c r="DQ349" s="9"/>
      <c r="DR349" s="9"/>
      <c r="DS349" s="9"/>
      <c r="DT349" s="9"/>
      <c r="DU349" s="9"/>
      <c r="DV349" s="9"/>
      <c r="DW349" s="9"/>
      <c r="DX349" s="9"/>
      <c r="DY349" s="9"/>
      <c r="DZ349" s="9"/>
      <c r="EA349" s="9"/>
      <c r="EB349" s="9"/>
      <c r="EC349" s="9"/>
      <c r="ED349" s="9"/>
      <c r="EE349" s="9"/>
      <c r="EF349" s="9"/>
      <c r="EG349" s="9"/>
      <c r="EH349" s="9"/>
      <c r="EI349" s="9"/>
      <c r="EJ349" s="9"/>
      <c r="EK349" s="9"/>
      <c r="EL349" s="9"/>
      <c r="EM349" s="9"/>
      <c r="EN349" s="9"/>
      <c r="EO349" s="9"/>
      <c r="EP349" s="9"/>
      <c r="EQ349" s="9"/>
      <c r="ER349" s="9"/>
      <c r="ES349" s="9"/>
      <c r="ET349" s="9"/>
      <c r="EU349" s="9"/>
      <c r="EV349" s="9"/>
      <c r="EW349" s="9"/>
      <c r="EX349" s="9"/>
    </row>
    <row r="350" spans="1:154" ht="20.25" x14ac:dyDescent="0.2">
      <c r="A350" s="100"/>
      <c r="B350" s="99"/>
      <c r="C350" s="99"/>
      <c r="D350" s="99"/>
      <c r="E350" s="99"/>
      <c r="F350" s="99"/>
      <c r="G350" s="173" t="s">
        <v>426</v>
      </c>
      <c r="H350" s="143"/>
      <c r="I350" s="143">
        <f>O350</f>
        <v>13370</v>
      </c>
      <c r="J350" s="143"/>
      <c r="K350" s="140"/>
      <c r="L350" s="143"/>
      <c r="M350" s="144">
        <v>10256</v>
      </c>
      <c r="N350" s="143">
        <v>3114</v>
      </c>
      <c r="O350" s="145">
        <f>M350+N350</f>
        <v>13370</v>
      </c>
      <c r="P350" s="145"/>
      <c r="Q350" s="142"/>
      <c r="R350" s="43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8"/>
      <c r="AT350" s="8"/>
      <c r="AU350" s="8"/>
      <c r="AV350" s="8"/>
      <c r="AW350" s="8"/>
      <c r="AX350" s="8"/>
      <c r="AY350" s="8"/>
      <c r="AZ350" s="8"/>
      <c r="BA350" s="8"/>
      <c r="BB350" s="8"/>
      <c r="BC350" s="8"/>
      <c r="BD350" s="8"/>
      <c r="BE350" s="8"/>
      <c r="BF350" s="8"/>
      <c r="BG350" s="8"/>
      <c r="BH350" s="8"/>
      <c r="BI350" s="8"/>
      <c r="BJ350" s="8"/>
      <c r="BK350" s="8"/>
      <c r="BL350" s="8"/>
      <c r="BM350" s="8"/>
      <c r="BN350" s="8"/>
      <c r="BO350" s="8"/>
      <c r="BP350" s="8"/>
      <c r="BQ350" s="8"/>
      <c r="BR350" s="8"/>
      <c r="BS350" s="8"/>
      <c r="BT350" s="8"/>
      <c r="BU350" s="8"/>
      <c r="BV350" s="8"/>
      <c r="BW350" s="8"/>
      <c r="BX350" s="8"/>
      <c r="BY350" s="8"/>
      <c r="BZ350" s="8"/>
      <c r="CA350" s="8"/>
      <c r="CB350" s="8"/>
      <c r="CC350" s="8"/>
      <c r="CD350" s="8"/>
      <c r="CE350" s="8"/>
      <c r="CF350" s="8"/>
      <c r="CG350" s="8"/>
      <c r="CH350" s="8"/>
      <c r="CI350" s="8"/>
      <c r="CJ350" s="8"/>
      <c r="CK350" s="8"/>
      <c r="CL350" s="8"/>
      <c r="CM350" s="8"/>
      <c r="CN350" s="8"/>
      <c r="CO350" s="8"/>
      <c r="CP350" s="8"/>
      <c r="CQ350" s="8"/>
      <c r="CR350" s="8"/>
      <c r="CS350" s="8"/>
      <c r="CT350" s="8"/>
      <c r="CU350" s="8"/>
      <c r="CV350" s="8"/>
      <c r="CW350" s="8"/>
      <c r="CX350" s="8"/>
      <c r="CY350" s="8"/>
      <c r="CZ350" s="8"/>
      <c r="DA350" s="8"/>
      <c r="DB350" s="8"/>
      <c r="DC350" s="9"/>
      <c r="DD350" s="9"/>
      <c r="DE350" s="9"/>
      <c r="DF350" s="9"/>
      <c r="DG350" s="9"/>
      <c r="DH350" s="9"/>
      <c r="DI350" s="9"/>
      <c r="DJ350" s="9"/>
      <c r="DK350" s="9"/>
      <c r="DL350" s="9"/>
      <c r="DM350" s="9"/>
      <c r="DN350" s="9"/>
      <c r="DO350" s="9"/>
      <c r="DP350" s="9"/>
      <c r="DQ350" s="9"/>
      <c r="DR350" s="9"/>
      <c r="DS350" s="9"/>
      <c r="DT350" s="9"/>
      <c r="DU350" s="9"/>
      <c r="DV350" s="9"/>
      <c r="DW350" s="9"/>
      <c r="DX350" s="9"/>
      <c r="DY350" s="9"/>
      <c r="DZ350" s="9"/>
      <c r="EA350" s="9"/>
      <c r="EB350" s="9"/>
      <c r="EC350" s="9"/>
      <c r="ED350" s="9"/>
      <c r="EE350" s="9"/>
      <c r="EF350" s="9"/>
      <c r="EG350" s="9"/>
      <c r="EH350" s="9"/>
      <c r="EI350" s="9"/>
      <c r="EJ350" s="9"/>
      <c r="EK350" s="9"/>
      <c r="EL350" s="9"/>
      <c r="EM350" s="9"/>
      <c r="EN350" s="9"/>
      <c r="EO350" s="9"/>
      <c r="EP350" s="9"/>
      <c r="EQ350" s="9"/>
      <c r="ER350" s="9"/>
      <c r="ES350" s="9"/>
      <c r="ET350" s="9"/>
      <c r="EU350" s="9"/>
      <c r="EV350" s="9"/>
      <c r="EW350" s="9"/>
      <c r="EX350" s="9"/>
    </row>
    <row r="351" spans="1:154" s="24" customFormat="1" ht="20.25" x14ac:dyDescent="0.2">
      <c r="A351" s="175"/>
      <c r="B351" s="176"/>
      <c r="C351" s="176"/>
      <c r="D351" s="176"/>
      <c r="E351" s="176"/>
      <c r="F351" s="176"/>
      <c r="G351" s="103" t="s">
        <v>186</v>
      </c>
      <c r="H351" s="177">
        <v>137000</v>
      </c>
      <c r="I351" s="177">
        <f>O351</f>
        <v>12085</v>
      </c>
      <c r="J351" s="143">
        <f t="shared" si="80"/>
        <v>124915</v>
      </c>
      <c r="K351" s="140"/>
      <c r="L351" s="177"/>
      <c r="M351" s="178">
        <v>10389</v>
      </c>
      <c r="N351" s="177">
        <v>1696</v>
      </c>
      <c r="O351" s="179">
        <f t="shared" si="83"/>
        <v>12085</v>
      </c>
      <c r="P351" s="179">
        <f t="shared" si="77"/>
        <v>-12085</v>
      </c>
      <c r="Q351" s="142"/>
      <c r="R351" s="43"/>
      <c r="S351" s="21"/>
      <c r="T351" s="21"/>
      <c r="U351" s="21"/>
      <c r="V351" s="21"/>
      <c r="W351" s="21"/>
      <c r="X351" s="14"/>
      <c r="Y351" s="21"/>
      <c r="Z351" s="21"/>
      <c r="AA351" s="21"/>
      <c r="AB351" s="21"/>
      <c r="AC351" s="21"/>
      <c r="AD351" s="21"/>
      <c r="AE351" s="21"/>
      <c r="AF351" s="21"/>
      <c r="AG351" s="21"/>
      <c r="AH351" s="21"/>
      <c r="AI351" s="21"/>
      <c r="AJ351" s="21"/>
      <c r="AK351" s="21"/>
      <c r="AL351" s="21"/>
      <c r="AM351" s="21"/>
      <c r="AN351" s="21"/>
      <c r="AO351" s="21"/>
      <c r="AP351" s="21"/>
      <c r="AQ351" s="21"/>
      <c r="AR351" s="21"/>
      <c r="AS351" s="22"/>
      <c r="AT351" s="22"/>
      <c r="AU351" s="22"/>
      <c r="AV351" s="22"/>
      <c r="AW351" s="22"/>
      <c r="AX351" s="22"/>
      <c r="AY351" s="22"/>
      <c r="AZ351" s="22"/>
      <c r="BA351" s="22"/>
      <c r="BB351" s="22"/>
      <c r="BC351" s="22"/>
      <c r="BD351" s="22"/>
      <c r="BE351" s="22"/>
      <c r="BF351" s="22"/>
      <c r="BG351" s="22"/>
      <c r="BH351" s="22"/>
      <c r="BI351" s="22"/>
      <c r="BJ351" s="22"/>
      <c r="BK351" s="22"/>
      <c r="BL351" s="22"/>
      <c r="BM351" s="22"/>
      <c r="BN351" s="22"/>
      <c r="BO351" s="22"/>
      <c r="BP351" s="22"/>
      <c r="BQ351" s="22"/>
      <c r="BR351" s="22"/>
      <c r="BS351" s="22"/>
      <c r="BT351" s="22"/>
      <c r="BU351" s="22"/>
      <c r="BV351" s="22"/>
      <c r="BW351" s="22"/>
      <c r="BX351" s="22"/>
      <c r="BY351" s="22"/>
      <c r="BZ351" s="22"/>
      <c r="CA351" s="22"/>
      <c r="CB351" s="22"/>
      <c r="CC351" s="22"/>
      <c r="CD351" s="22"/>
      <c r="CE351" s="22"/>
      <c r="CF351" s="22"/>
      <c r="CG351" s="22"/>
      <c r="CH351" s="22"/>
      <c r="CI351" s="22"/>
      <c r="CJ351" s="22"/>
      <c r="CK351" s="22"/>
      <c r="CL351" s="22"/>
      <c r="CM351" s="22"/>
      <c r="CN351" s="22"/>
      <c r="CO351" s="22"/>
      <c r="CP351" s="22"/>
      <c r="CQ351" s="22"/>
      <c r="CR351" s="22"/>
      <c r="CS351" s="22"/>
      <c r="CT351" s="22"/>
      <c r="CU351" s="22"/>
      <c r="CV351" s="22"/>
      <c r="CW351" s="22"/>
      <c r="CX351" s="22"/>
      <c r="CY351" s="22"/>
      <c r="CZ351" s="22"/>
      <c r="DA351" s="22"/>
      <c r="DB351" s="22"/>
      <c r="DC351" s="23"/>
      <c r="DD351" s="23"/>
      <c r="DE351" s="23"/>
      <c r="DF351" s="23"/>
      <c r="DG351" s="23"/>
      <c r="DH351" s="23"/>
      <c r="DI351" s="23"/>
      <c r="DJ351" s="23"/>
      <c r="DK351" s="23"/>
      <c r="DL351" s="23"/>
      <c r="DM351" s="23"/>
      <c r="DN351" s="23"/>
      <c r="DO351" s="23"/>
      <c r="DP351" s="23"/>
      <c r="DQ351" s="23"/>
      <c r="DR351" s="23"/>
      <c r="DS351" s="23"/>
      <c r="DT351" s="23"/>
      <c r="DU351" s="23"/>
      <c r="DV351" s="23"/>
      <c r="DW351" s="23"/>
      <c r="DX351" s="23"/>
      <c r="DY351" s="23"/>
      <c r="DZ351" s="23"/>
      <c r="EA351" s="23"/>
      <c r="EB351" s="23"/>
      <c r="EC351" s="23"/>
      <c r="ED351" s="23"/>
      <c r="EE351" s="23"/>
      <c r="EF351" s="23"/>
      <c r="EG351" s="23"/>
      <c r="EH351" s="23"/>
      <c r="EI351" s="23"/>
      <c r="EJ351" s="23"/>
      <c r="EK351" s="23"/>
      <c r="EL351" s="23"/>
      <c r="EM351" s="23"/>
      <c r="EN351" s="23"/>
      <c r="EO351" s="23"/>
      <c r="EP351" s="23"/>
      <c r="EQ351" s="23"/>
      <c r="ER351" s="23"/>
      <c r="ES351" s="23"/>
      <c r="ET351" s="23"/>
      <c r="EU351" s="23"/>
      <c r="EV351" s="23"/>
      <c r="EW351" s="23"/>
      <c r="EX351" s="23"/>
    </row>
    <row r="352" spans="1:154" ht="20.25" x14ac:dyDescent="0.2">
      <c r="A352" s="88"/>
      <c r="B352" s="89"/>
      <c r="C352" s="89"/>
      <c r="D352" s="89"/>
      <c r="E352" s="89"/>
      <c r="F352" s="89"/>
      <c r="G352" s="101" t="s">
        <v>187</v>
      </c>
      <c r="H352" s="139">
        <f>+H353+H354+H355+H356</f>
        <v>0</v>
      </c>
      <c r="I352" s="139">
        <f>+I353+I354+I355+I356</f>
        <v>0</v>
      </c>
      <c r="J352" s="143">
        <f t="shared" si="80"/>
        <v>0</v>
      </c>
      <c r="K352" s="140"/>
      <c r="L352" s="139">
        <f>+L353+L354+L355+L356</f>
        <v>0</v>
      </c>
      <c r="M352" s="121">
        <f>+M353+M354+M355+M356</f>
        <v>0</v>
      </c>
      <c r="N352" s="139">
        <f>+N353+N354+N355+N356</f>
        <v>0</v>
      </c>
      <c r="O352" s="139">
        <f>+O353+O354+O355+O356</f>
        <v>0</v>
      </c>
      <c r="P352" s="141">
        <f t="shared" si="77"/>
        <v>0</v>
      </c>
      <c r="Q352" s="142"/>
      <c r="R352" s="43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9"/>
      <c r="DD352" s="9"/>
      <c r="DE352" s="9"/>
      <c r="DF352" s="9"/>
      <c r="DG352" s="9"/>
      <c r="DH352" s="9"/>
      <c r="DI352" s="9"/>
      <c r="DJ352" s="9"/>
      <c r="DK352" s="9"/>
      <c r="DL352" s="9"/>
      <c r="DM352" s="9"/>
      <c r="DN352" s="9"/>
      <c r="DO352" s="9"/>
      <c r="DP352" s="9"/>
      <c r="DQ352" s="9"/>
      <c r="DR352" s="9"/>
      <c r="DS352" s="9"/>
      <c r="DT352" s="9"/>
      <c r="DU352" s="9"/>
      <c r="DV352" s="9"/>
      <c r="DW352" s="9"/>
      <c r="DX352" s="9"/>
      <c r="DY352" s="9"/>
      <c r="DZ352" s="9"/>
      <c r="EA352" s="9"/>
      <c r="EB352" s="9"/>
      <c r="EC352" s="9"/>
      <c r="ED352" s="9"/>
      <c r="EE352" s="9"/>
      <c r="EF352" s="9"/>
      <c r="EG352" s="9"/>
      <c r="EH352" s="9"/>
      <c r="EI352" s="9"/>
      <c r="EJ352" s="9"/>
      <c r="EK352" s="9"/>
      <c r="EL352" s="9"/>
      <c r="EM352" s="9"/>
      <c r="EN352" s="9"/>
      <c r="EO352" s="9"/>
      <c r="EP352" s="9"/>
      <c r="EQ352" s="9"/>
      <c r="ER352" s="9"/>
      <c r="ES352" s="9"/>
      <c r="ET352" s="9"/>
      <c r="EU352" s="9"/>
      <c r="EV352" s="9"/>
      <c r="EW352" s="9"/>
      <c r="EX352" s="9"/>
    </row>
    <row r="353" spans="1:154" ht="20.25" x14ac:dyDescent="0.2">
      <c r="A353" s="100"/>
      <c r="B353" s="99"/>
      <c r="C353" s="99"/>
      <c r="D353" s="99"/>
      <c r="E353" s="99"/>
      <c r="F353" s="99"/>
      <c r="G353" s="103" t="s">
        <v>188</v>
      </c>
      <c r="H353" s="143"/>
      <c r="I353" s="143"/>
      <c r="J353" s="143">
        <f t="shared" si="80"/>
        <v>0</v>
      </c>
      <c r="K353" s="140"/>
      <c r="L353" s="143"/>
      <c r="M353" s="144"/>
      <c r="N353" s="143"/>
      <c r="O353" s="145">
        <f t="shared" si="83"/>
        <v>0</v>
      </c>
      <c r="P353" s="145">
        <f t="shared" si="77"/>
        <v>0</v>
      </c>
      <c r="Q353" s="142"/>
      <c r="R353" s="43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9"/>
      <c r="DD353" s="9"/>
      <c r="DE353" s="9"/>
      <c r="DF353" s="9"/>
      <c r="DG353" s="9"/>
      <c r="DH353" s="9"/>
      <c r="DI353" s="9"/>
      <c r="DJ353" s="9"/>
      <c r="DK353" s="9"/>
      <c r="DL353" s="9"/>
      <c r="DM353" s="9"/>
      <c r="DN353" s="9"/>
      <c r="DO353" s="9"/>
      <c r="DP353" s="9"/>
      <c r="DQ353" s="9"/>
      <c r="DR353" s="9"/>
      <c r="DS353" s="9"/>
      <c r="DT353" s="9"/>
      <c r="DU353" s="9"/>
      <c r="DV353" s="9"/>
      <c r="DW353" s="9"/>
      <c r="DX353" s="9"/>
      <c r="DY353" s="9"/>
      <c r="DZ353" s="9"/>
      <c r="EA353" s="9"/>
      <c r="EB353" s="9"/>
      <c r="EC353" s="9"/>
      <c r="ED353" s="9"/>
      <c r="EE353" s="9"/>
      <c r="EF353" s="9"/>
      <c r="EG353" s="9"/>
      <c r="EH353" s="9"/>
      <c r="EI353" s="9"/>
      <c r="EJ353" s="9"/>
      <c r="EK353" s="9"/>
      <c r="EL353" s="9"/>
      <c r="EM353" s="9"/>
      <c r="EN353" s="9"/>
      <c r="EO353" s="9"/>
      <c r="EP353" s="9"/>
      <c r="EQ353" s="9"/>
      <c r="ER353" s="9"/>
      <c r="ES353" s="9"/>
      <c r="ET353" s="9"/>
      <c r="EU353" s="9"/>
      <c r="EV353" s="9"/>
      <c r="EW353" s="9"/>
      <c r="EX353" s="9"/>
    </row>
    <row r="354" spans="1:154" ht="20.25" x14ac:dyDescent="0.2">
      <c r="A354" s="100"/>
      <c r="B354" s="99"/>
      <c r="C354" s="99"/>
      <c r="D354" s="99"/>
      <c r="E354" s="99"/>
      <c r="F354" s="99"/>
      <c r="G354" s="103" t="s">
        <v>189</v>
      </c>
      <c r="H354" s="143"/>
      <c r="I354" s="143"/>
      <c r="J354" s="143">
        <f t="shared" si="80"/>
        <v>0</v>
      </c>
      <c r="K354" s="140"/>
      <c r="L354" s="143"/>
      <c r="M354" s="144"/>
      <c r="N354" s="143"/>
      <c r="O354" s="145">
        <f t="shared" si="83"/>
        <v>0</v>
      </c>
      <c r="P354" s="145">
        <f t="shared" si="77"/>
        <v>0</v>
      </c>
      <c r="Q354" s="142"/>
      <c r="R354" s="43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8"/>
      <c r="AT354" s="8"/>
      <c r="AU354" s="8"/>
      <c r="AV354" s="8"/>
      <c r="AW354" s="8"/>
      <c r="AX354" s="8"/>
      <c r="AY354" s="8"/>
      <c r="AZ354" s="8"/>
      <c r="BA354" s="8"/>
      <c r="BB354" s="8"/>
      <c r="BC354" s="8"/>
      <c r="BD354" s="8"/>
      <c r="BE354" s="8"/>
      <c r="BF354" s="8"/>
      <c r="BG354" s="8"/>
      <c r="BH354" s="8"/>
      <c r="BI354" s="8"/>
      <c r="BJ354" s="8"/>
      <c r="BK354" s="8"/>
      <c r="BL354" s="8"/>
      <c r="BM354" s="8"/>
      <c r="BN354" s="8"/>
      <c r="BO354" s="8"/>
      <c r="BP354" s="8"/>
      <c r="BQ354" s="8"/>
      <c r="BR354" s="8"/>
      <c r="BS354" s="8"/>
      <c r="BT354" s="8"/>
      <c r="BU354" s="8"/>
      <c r="BV354" s="8"/>
      <c r="BW354" s="8"/>
      <c r="BX354" s="8"/>
      <c r="BY354" s="8"/>
      <c r="BZ354" s="8"/>
      <c r="CA354" s="8"/>
      <c r="CB354" s="8"/>
      <c r="CC354" s="8"/>
      <c r="CD354" s="8"/>
      <c r="CE354" s="8"/>
      <c r="CF354" s="8"/>
      <c r="CG354" s="8"/>
      <c r="CH354" s="8"/>
      <c r="CI354" s="8"/>
      <c r="CJ354" s="8"/>
      <c r="CK354" s="8"/>
      <c r="CL354" s="8"/>
      <c r="CM354" s="8"/>
      <c r="CN354" s="8"/>
      <c r="CO354" s="8"/>
      <c r="CP354" s="8"/>
      <c r="CQ354" s="8"/>
      <c r="CR354" s="8"/>
      <c r="CS354" s="8"/>
      <c r="CT354" s="8"/>
      <c r="CU354" s="8"/>
      <c r="CV354" s="8"/>
      <c r="CW354" s="8"/>
      <c r="CX354" s="8"/>
      <c r="CY354" s="8"/>
      <c r="CZ354" s="8"/>
      <c r="DA354" s="8"/>
      <c r="DB354" s="8"/>
      <c r="DC354" s="9"/>
      <c r="DD354" s="9"/>
      <c r="DE354" s="9"/>
      <c r="DF354" s="9"/>
      <c r="DG354" s="9"/>
      <c r="DH354" s="9"/>
      <c r="DI354" s="9"/>
      <c r="DJ354" s="9"/>
      <c r="DK354" s="9"/>
      <c r="DL354" s="9"/>
      <c r="DM354" s="9"/>
      <c r="DN354" s="9"/>
      <c r="DO354" s="9"/>
      <c r="DP354" s="9"/>
      <c r="DQ354" s="9"/>
      <c r="DR354" s="9"/>
      <c r="DS354" s="9"/>
      <c r="DT354" s="9"/>
      <c r="DU354" s="9"/>
      <c r="DV354" s="9"/>
      <c r="DW354" s="9"/>
      <c r="DX354" s="9"/>
      <c r="DY354" s="9"/>
      <c r="DZ354" s="9"/>
      <c r="EA354" s="9"/>
      <c r="EB354" s="9"/>
      <c r="EC354" s="9"/>
      <c r="ED354" s="9"/>
      <c r="EE354" s="9"/>
      <c r="EF354" s="9"/>
      <c r="EG354" s="9"/>
      <c r="EH354" s="9"/>
      <c r="EI354" s="9"/>
      <c r="EJ354" s="9"/>
      <c r="EK354" s="9"/>
      <c r="EL354" s="9"/>
      <c r="EM354" s="9"/>
      <c r="EN354" s="9"/>
      <c r="EO354" s="9"/>
      <c r="EP354" s="9"/>
      <c r="EQ354" s="9"/>
      <c r="ER354" s="9"/>
      <c r="ES354" s="9"/>
      <c r="ET354" s="9"/>
      <c r="EU354" s="9"/>
      <c r="EV354" s="9"/>
      <c r="EW354" s="9"/>
      <c r="EX354" s="9"/>
    </row>
    <row r="355" spans="1:154" ht="20.25" x14ac:dyDescent="0.2">
      <c r="A355" s="100"/>
      <c r="B355" s="99"/>
      <c r="C355" s="99"/>
      <c r="D355" s="99"/>
      <c r="E355" s="99"/>
      <c r="F355" s="99"/>
      <c r="G355" s="103" t="s">
        <v>190</v>
      </c>
      <c r="H355" s="143"/>
      <c r="I355" s="143"/>
      <c r="J355" s="143">
        <f t="shared" si="80"/>
        <v>0</v>
      </c>
      <c r="K355" s="140"/>
      <c r="L355" s="143"/>
      <c r="M355" s="144"/>
      <c r="N355" s="143"/>
      <c r="O355" s="145">
        <f t="shared" si="83"/>
        <v>0</v>
      </c>
      <c r="P355" s="145">
        <f t="shared" si="77"/>
        <v>0</v>
      </c>
      <c r="Q355" s="142"/>
      <c r="R355" s="43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9"/>
      <c r="DD355" s="9"/>
      <c r="DE355" s="9"/>
      <c r="DF355" s="9"/>
      <c r="DG355" s="9"/>
      <c r="DH355" s="9"/>
      <c r="DI355" s="9"/>
      <c r="DJ355" s="9"/>
      <c r="DK355" s="9"/>
      <c r="DL355" s="9"/>
      <c r="DM355" s="9"/>
      <c r="DN355" s="9"/>
      <c r="DO355" s="9"/>
      <c r="DP355" s="9"/>
      <c r="DQ355" s="9"/>
      <c r="DR355" s="9"/>
      <c r="DS355" s="9"/>
      <c r="DT355" s="9"/>
      <c r="DU355" s="9"/>
      <c r="DV355" s="9"/>
      <c r="DW355" s="9"/>
      <c r="DX355" s="9"/>
      <c r="DY355" s="9"/>
      <c r="DZ355" s="9"/>
      <c r="EA355" s="9"/>
      <c r="EB355" s="9"/>
      <c r="EC355" s="9"/>
      <c r="ED355" s="9"/>
      <c r="EE355" s="9"/>
      <c r="EF355" s="9"/>
      <c r="EG355" s="9"/>
      <c r="EH355" s="9"/>
      <c r="EI355" s="9"/>
      <c r="EJ355" s="9"/>
      <c r="EK355" s="9"/>
      <c r="EL355" s="9"/>
      <c r="EM355" s="9"/>
      <c r="EN355" s="9"/>
      <c r="EO355" s="9"/>
      <c r="EP355" s="9"/>
      <c r="EQ355" s="9"/>
      <c r="ER355" s="9"/>
      <c r="ES355" s="9"/>
      <c r="ET355" s="9"/>
      <c r="EU355" s="9"/>
      <c r="EV355" s="9"/>
      <c r="EW355" s="9"/>
      <c r="EX355" s="9"/>
    </row>
    <row r="356" spans="1:154" ht="20.25" x14ac:dyDescent="0.2">
      <c r="A356" s="100"/>
      <c r="B356" s="99"/>
      <c r="C356" s="99"/>
      <c r="D356" s="99"/>
      <c r="E356" s="99"/>
      <c r="F356" s="99"/>
      <c r="G356" s="103" t="s">
        <v>191</v>
      </c>
      <c r="H356" s="143"/>
      <c r="I356" s="143"/>
      <c r="J356" s="143">
        <f t="shared" si="80"/>
        <v>0</v>
      </c>
      <c r="K356" s="140"/>
      <c r="L356" s="143"/>
      <c r="M356" s="144"/>
      <c r="N356" s="143"/>
      <c r="O356" s="145">
        <f t="shared" si="83"/>
        <v>0</v>
      </c>
      <c r="P356" s="145">
        <f t="shared" si="77"/>
        <v>0</v>
      </c>
      <c r="Q356" s="142"/>
      <c r="R356" s="43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8"/>
      <c r="AT356" s="8"/>
      <c r="AU356" s="8"/>
      <c r="AV356" s="8"/>
      <c r="AW356" s="8"/>
      <c r="AX356" s="8"/>
      <c r="AY356" s="8"/>
      <c r="AZ356" s="8"/>
      <c r="BA356" s="8"/>
      <c r="BB356" s="8"/>
      <c r="BC356" s="8"/>
      <c r="BD356" s="8"/>
      <c r="BE356" s="8"/>
      <c r="BF356" s="8"/>
      <c r="BG356" s="8"/>
      <c r="BH356" s="8"/>
      <c r="BI356" s="8"/>
      <c r="BJ356" s="8"/>
      <c r="BK356" s="8"/>
      <c r="BL356" s="8"/>
      <c r="BM356" s="8"/>
      <c r="BN356" s="8"/>
      <c r="BO356" s="8"/>
      <c r="BP356" s="8"/>
      <c r="BQ356" s="8"/>
      <c r="BR356" s="8"/>
      <c r="BS356" s="8"/>
      <c r="BT356" s="8"/>
      <c r="BU356" s="8"/>
      <c r="BV356" s="8"/>
      <c r="BW356" s="8"/>
      <c r="BX356" s="8"/>
      <c r="BY356" s="8"/>
      <c r="BZ356" s="8"/>
      <c r="CA356" s="8"/>
      <c r="CB356" s="8"/>
      <c r="CC356" s="8"/>
      <c r="CD356" s="8"/>
      <c r="CE356" s="8"/>
      <c r="CF356" s="8"/>
      <c r="CG356" s="8"/>
      <c r="CH356" s="8"/>
      <c r="CI356" s="8"/>
      <c r="CJ356" s="8"/>
      <c r="CK356" s="8"/>
      <c r="CL356" s="8"/>
      <c r="CM356" s="8"/>
      <c r="CN356" s="8"/>
      <c r="CO356" s="8"/>
      <c r="CP356" s="8"/>
      <c r="CQ356" s="8"/>
      <c r="CR356" s="8"/>
      <c r="CS356" s="8"/>
      <c r="CT356" s="8"/>
      <c r="CU356" s="8"/>
      <c r="CV356" s="8"/>
      <c r="CW356" s="8"/>
      <c r="CX356" s="8"/>
      <c r="CY356" s="8"/>
      <c r="CZ356" s="8"/>
      <c r="DA356" s="8"/>
      <c r="DB356" s="8"/>
      <c r="DC356" s="9"/>
      <c r="DD356" s="9"/>
      <c r="DE356" s="9"/>
      <c r="DF356" s="9"/>
      <c r="DG356" s="9"/>
      <c r="DH356" s="9"/>
      <c r="DI356" s="9"/>
      <c r="DJ356" s="9"/>
      <c r="DK356" s="9"/>
      <c r="DL356" s="9"/>
      <c r="DM356" s="9"/>
      <c r="DN356" s="9"/>
      <c r="DO356" s="9"/>
      <c r="DP356" s="9"/>
      <c r="DQ356" s="9"/>
      <c r="DR356" s="9"/>
      <c r="DS356" s="9"/>
      <c r="DT356" s="9"/>
      <c r="DU356" s="9"/>
      <c r="DV356" s="9"/>
      <c r="DW356" s="9"/>
      <c r="DX356" s="9"/>
      <c r="DY356" s="9"/>
      <c r="DZ356" s="9"/>
      <c r="EA356" s="9"/>
      <c r="EB356" s="9"/>
      <c r="EC356" s="9"/>
      <c r="ED356" s="9"/>
      <c r="EE356" s="9"/>
      <c r="EF356" s="9"/>
      <c r="EG356" s="9"/>
      <c r="EH356" s="9"/>
      <c r="EI356" s="9"/>
      <c r="EJ356" s="9"/>
      <c r="EK356" s="9"/>
      <c r="EL356" s="9"/>
      <c r="EM356" s="9"/>
      <c r="EN356" s="9"/>
      <c r="EO356" s="9"/>
      <c r="EP356" s="9"/>
      <c r="EQ356" s="9"/>
      <c r="ER356" s="9"/>
      <c r="ES356" s="9"/>
      <c r="ET356" s="9"/>
      <c r="EU356" s="9"/>
      <c r="EV356" s="9"/>
      <c r="EW356" s="9"/>
      <c r="EX356" s="9"/>
    </row>
    <row r="357" spans="1:154" ht="20.25" x14ac:dyDescent="0.2">
      <c r="A357" s="88"/>
      <c r="B357" s="89"/>
      <c r="C357" s="89"/>
      <c r="D357" s="89"/>
      <c r="E357" s="89" t="s">
        <v>30</v>
      </c>
      <c r="F357" s="89"/>
      <c r="G357" s="101" t="s">
        <v>100</v>
      </c>
      <c r="H357" s="180">
        <f>H358</f>
        <v>0</v>
      </c>
      <c r="I357" s="180">
        <f>I358</f>
        <v>0</v>
      </c>
      <c r="J357" s="143">
        <f t="shared" si="80"/>
        <v>0</v>
      </c>
      <c r="K357" s="140" t="e">
        <f t="shared" si="74"/>
        <v>#DIV/0!</v>
      </c>
      <c r="L357" s="180">
        <f>L358</f>
        <v>0</v>
      </c>
      <c r="M357" s="121">
        <f>M358</f>
        <v>0</v>
      </c>
      <c r="N357" s="180">
        <f>N358</f>
        <v>0</v>
      </c>
      <c r="O357" s="121">
        <f>O358</f>
        <v>0</v>
      </c>
      <c r="P357" s="121">
        <f t="shared" si="77"/>
        <v>0</v>
      </c>
      <c r="Q357" s="142" t="e">
        <f t="shared" si="72"/>
        <v>#DIV/0!</v>
      </c>
      <c r="R357" s="43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8"/>
      <c r="AT357" s="8"/>
      <c r="AU357" s="8"/>
      <c r="AV357" s="8"/>
      <c r="AW357" s="8"/>
      <c r="AX357" s="8"/>
      <c r="AY357" s="8"/>
      <c r="AZ357" s="8"/>
      <c r="BA357" s="8"/>
      <c r="BB357" s="8"/>
      <c r="BC357" s="8"/>
      <c r="BD357" s="8"/>
      <c r="BE357" s="8"/>
      <c r="BF357" s="8"/>
      <c r="BG357" s="8"/>
      <c r="BH357" s="8"/>
      <c r="BI357" s="8"/>
      <c r="BJ357" s="8"/>
      <c r="BK357" s="8"/>
      <c r="BL357" s="8"/>
      <c r="BM357" s="8"/>
      <c r="BN357" s="8"/>
      <c r="BO357" s="8"/>
      <c r="BP357" s="8"/>
      <c r="BQ357" s="8"/>
      <c r="BR357" s="8"/>
      <c r="BS357" s="8"/>
      <c r="BT357" s="8"/>
      <c r="BU357" s="8"/>
      <c r="BV357" s="8"/>
      <c r="BW357" s="8"/>
      <c r="BX357" s="8"/>
      <c r="BY357" s="8"/>
      <c r="BZ357" s="8"/>
      <c r="CA357" s="8"/>
      <c r="CB357" s="8"/>
      <c r="CC357" s="8"/>
      <c r="CD357" s="8"/>
      <c r="CE357" s="8"/>
      <c r="CF357" s="8"/>
      <c r="CG357" s="8"/>
      <c r="CH357" s="8"/>
      <c r="CI357" s="8"/>
      <c r="CJ357" s="8"/>
      <c r="CK357" s="8"/>
      <c r="CL357" s="8"/>
      <c r="CM357" s="8"/>
      <c r="CN357" s="8"/>
      <c r="CO357" s="8"/>
      <c r="CP357" s="8"/>
      <c r="CQ357" s="8"/>
      <c r="CR357" s="8"/>
      <c r="CS357" s="8"/>
      <c r="CT357" s="8"/>
      <c r="CU357" s="8"/>
      <c r="CV357" s="8"/>
      <c r="CW357" s="8"/>
      <c r="CX357" s="8"/>
      <c r="CY357" s="8"/>
      <c r="CZ357" s="8"/>
      <c r="DA357" s="8"/>
      <c r="DB357" s="8"/>
      <c r="DC357" s="9"/>
      <c r="DD357" s="9"/>
      <c r="DE357" s="9"/>
      <c r="DF357" s="9"/>
      <c r="DG357" s="9"/>
      <c r="DH357" s="9"/>
      <c r="DI357" s="9"/>
      <c r="DJ357" s="9"/>
      <c r="DK357" s="9"/>
      <c r="DL357" s="9"/>
      <c r="DM357" s="9"/>
      <c r="DN357" s="9"/>
      <c r="DO357" s="9"/>
      <c r="DP357" s="9"/>
      <c r="DQ357" s="9"/>
      <c r="DR357" s="9"/>
      <c r="DS357" s="9"/>
      <c r="DT357" s="9"/>
      <c r="DU357" s="9"/>
      <c r="DV357" s="9"/>
      <c r="DW357" s="9"/>
      <c r="DX357" s="9"/>
      <c r="DY357" s="9"/>
      <c r="DZ357" s="9"/>
      <c r="EA357" s="9"/>
      <c r="EB357" s="9"/>
      <c r="EC357" s="9"/>
      <c r="ED357" s="9"/>
      <c r="EE357" s="9"/>
      <c r="EF357" s="9"/>
      <c r="EG357" s="9"/>
      <c r="EH357" s="9"/>
      <c r="EI357" s="9"/>
      <c r="EJ357" s="9"/>
      <c r="EK357" s="9"/>
      <c r="EL357" s="9"/>
      <c r="EM357" s="9"/>
      <c r="EN357" s="9"/>
      <c r="EO357" s="9"/>
      <c r="EP357" s="9"/>
      <c r="EQ357" s="9"/>
      <c r="ER357" s="9"/>
      <c r="ES357" s="9"/>
      <c r="ET357" s="9"/>
      <c r="EU357" s="9"/>
      <c r="EV357" s="9"/>
      <c r="EW357" s="9"/>
      <c r="EX357" s="9"/>
    </row>
    <row r="358" spans="1:154" ht="20.25" x14ac:dyDescent="0.2">
      <c r="A358" s="100"/>
      <c r="B358" s="99"/>
      <c r="C358" s="99"/>
      <c r="D358" s="99"/>
      <c r="E358" s="99"/>
      <c r="F358" s="99" t="s">
        <v>32</v>
      </c>
      <c r="G358" s="103" t="s">
        <v>192</v>
      </c>
      <c r="H358" s="143">
        <f>H359</f>
        <v>0</v>
      </c>
      <c r="I358" s="143">
        <f>I359</f>
        <v>0</v>
      </c>
      <c r="J358" s="143">
        <f t="shared" si="80"/>
        <v>0</v>
      </c>
      <c r="K358" s="140" t="e">
        <f t="shared" si="74"/>
        <v>#DIV/0!</v>
      </c>
      <c r="L358" s="143">
        <f>L359</f>
        <v>0</v>
      </c>
      <c r="M358" s="143">
        <f>M359</f>
        <v>0</v>
      </c>
      <c r="N358" s="143">
        <f>N359</f>
        <v>0</v>
      </c>
      <c r="O358" s="143">
        <f t="shared" ref="O358" si="84">O359</f>
        <v>0</v>
      </c>
      <c r="P358" s="143">
        <f t="shared" si="77"/>
        <v>0</v>
      </c>
      <c r="Q358" s="142" t="e">
        <f t="shared" si="72"/>
        <v>#DIV/0!</v>
      </c>
      <c r="R358" s="43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8"/>
      <c r="AT358" s="8"/>
      <c r="AU358" s="8"/>
      <c r="AV358" s="8"/>
      <c r="AW358" s="8"/>
      <c r="AX358" s="8"/>
      <c r="AY358" s="8"/>
      <c r="AZ358" s="8"/>
      <c r="BA358" s="8"/>
      <c r="BB358" s="8"/>
      <c r="BC358" s="8"/>
      <c r="BD358" s="8"/>
      <c r="BE358" s="8"/>
      <c r="BF358" s="8"/>
      <c r="BG358" s="8"/>
      <c r="BH358" s="8"/>
      <c r="BI358" s="8"/>
      <c r="BJ358" s="8"/>
      <c r="BK358" s="8"/>
      <c r="BL358" s="8"/>
      <c r="BM358" s="8"/>
      <c r="BN358" s="8"/>
      <c r="BO358" s="8"/>
      <c r="BP358" s="8"/>
      <c r="BQ358" s="8"/>
      <c r="BR358" s="8"/>
      <c r="BS358" s="8"/>
      <c r="BT358" s="8"/>
      <c r="BU358" s="8"/>
      <c r="BV358" s="8"/>
      <c r="BW358" s="8"/>
      <c r="BX358" s="8"/>
      <c r="BY358" s="8"/>
      <c r="BZ358" s="8"/>
      <c r="CA358" s="8"/>
      <c r="CB358" s="8"/>
      <c r="CC358" s="8"/>
      <c r="CD358" s="8"/>
      <c r="CE358" s="8"/>
      <c r="CF358" s="8"/>
      <c r="CG358" s="8"/>
      <c r="CH358" s="8"/>
      <c r="CI358" s="8"/>
      <c r="CJ358" s="8"/>
      <c r="CK358" s="8"/>
      <c r="CL358" s="8"/>
      <c r="CM358" s="8"/>
      <c r="CN358" s="8"/>
      <c r="CO358" s="8"/>
      <c r="CP358" s="8"/>
      <c r="CQ358" s="8"/>
      <c r="CR358" s="8"/>
      <c r="CS358" s="8"/>
      <c r="CT358" s="8"/>
      <c r="CU358" s="8"/>
      <c r="CV358" s="8"/>
      <c r="CW358" s="8"/>
      <c r="CX358" s="8"/>
      <c r="CY358" s="8"/>
      <c r="CZ358" s="8"/>
      <c r="DA358" s="8"/>
      <c r="DB358" s="8"/>
      <c r="DC358" s="9"/>
      <c r="DD358" s="9"/>
      <c r="DE358" s="9"/>
      <c r="DF358" s="9"/>
      <c r="DG358" s="9"/>
      <c r="DH358" s="9"/>
      <c r="DI358" s="9"/>
      <c r="DJ358" s="9"/>
      <c r="DK358" s="9"/>
      <c r="DL358" s="9"/>
      <c r="DM358" s="9"/>
      <c r="DN358" s="9"/>
      <c r="DO358" s="9"/>
      <c r="DP358" s="9"/>
      <c r="DQ358" s="9"/>
      <c r="DR358" s="9"/>
      <c r="DS358" s="9"/>
      <c r="DT358" s="9"/>
      <c r="DU358" s="9"/>
      <c r="DV358" s="9"/>
      <c r="DW358" s="9"/>
      <c r="DX358" s="9"/>
      <c r="DY358" s="9"/>
      <c r="DZ358" s="9"/>
      <c r="EA358" s="9"/>
      <c r="EB358" s="9"/>
      <c r="EC358" s="9"/>
      <c r="ED358" s="9"/>
      <c r="EE358" s="9"/>
      <c r="EF358" s="9"/>
      <c r="EG358" s="9"/>
      <c r="EH358" s="9"/>
      <c r="EI358" s="9"/>
      <c r="EJ358" s="9"/>
      <c r="EK358" s="9"/>
      <c r="EL358" s="9"/>
      <c r="EM358" s="9"/>
      <c r="EN358" s="9"/>
      <c r="EO358" s="9"/>
      <c r="EP358" s="9"/>
      <c r="EQ358" s="9"/>
      <c r="ER358" s="9"/>
      <c r="ES358" s="9"/>
      <c r="ET358" s="9"/>
      <c r="EU358" s="9"/>
      <c r="EV358" s="9"/>
      <c r="EW358" s="9"/>
      <c r="EX358" s="9"/>
    </row>
    <row r="359" spans="1:154" ht="20.25" x14ac:dyDescent="0.2">
      <c r="A359" s="100"/>
      <c r="B359" s="99"/>
      <c r="C359" s="181"/>
      <c r="D359" s="99"/>
      <c r="E359" s="99"/>
      <c r="F359" s="147"/>
      <c r="G359" s="103" t="s">
        <v>193</v>
      </c>
      <c r="H359" s="143"/>
      <c r="I359" s="143"/>
      <c r="J359" s="143">
        <f t="shared" si="80"/>
        <v>0</v>
      </c>
      <c r="K359" s="140" t="e">
        <f t="shared" si="74"/>
        <v>#DIV/0!</v>
      </c>
      <c r="L359" s="143"/>
      <c r="M359" s="144"/>
      <c r="N359" s="143">
        <v>0</v>
      </c>
      <c r="O359" s="145">
        <f t="shared" ref="O359" si="85">M359+N359</f>
        <v>0</v>
      </c>
      <c r="P359" s="145">
        <f t="shared" si="77"/>
        <v>0</v>
      </c>
      <c r="Q359" s="142" t="e">
        <f t="shared" si="72"/>
        <v>#DIV/0!</v>
      </c>
      <c r="R359" s="43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8"/>
      <c r="AT359" s="8"/>
      <c r="AU359" s="8"/>
      <c r="AV359" s="8"/>
      <c r="AW359" s="8"/>
      <c r="AX359" s="8"/>
      <c r="AY359" s="8"/>
      <c r="AZ359" s="8"/>
      <c r="BA359" s="8"/>
      <c r="BB359" s="8"/>
      <c r="BC359" s="8"/>
      <c r="BD359" s="8"/>
      <c r="BE359" s="8"/>
      <c r="BF359" s="8"/>
      <c r="BG359" s="8"/>
      <c r="BH359" s="8"/>
      <c r="BI359" s="8"/>
      <c r="BJ359" s="8"/>
      <c r="BK359" s="8"/>
      <c r="BL359" s="8"/>
      <c r="BM359" s="8"/>
      <c r="BN359" s="8"/>
      <c r="BO359" s="8"/>
      <c r="BP359" s="8"/>
      <c r="BQ359" s="8"/>
      <c r="BR359" s="8"/>
      <c r="BS359" s="8"/>
      <c r="BT359" s="8"/>
      <c r="BU359" s="8"/>
      <c r="BV359" s="8"/>
      <c r="BW359" s="8"/>
      <c r="BX359" s="8"/>
      <c r="BY359" s="8"/>
      <c r="BZ359" s="8"/>
      <c r="CA359" s="8"/>
      <c r="CB359" s="8"/>
      <c r="CC359" s="8"/>
      <c r="CD359" s="8"/>
      <c r="CE359" s="8"/>
      <c r="CF359" s="8"/>
      <c r="CG359" s="8"/>
      <c r="CH359" s="8"/>
      <c r="CI359" s="8"/>
      <c r="CJ359" s="8"/>
      <c r="CK359" s="8"/>
      <c r="CL359" s="8"/>
      <c r="CM359" s="8"/>
      <c r="CN359" s="8"/>
      <c r="CO359" s="8"/>
      <c r="CP359" s="8"/>
      <c r="CQ359" s="8"/>
      <c r="CR359" s="8"/>
      <c r="CS359" s="8"/>
      <c r="CT359" s="8"/>
      <c r="CU359" s="8"/>
      <c r="CV359" s="8"/>
      <c r="CW359" s="8"/>
      <c r="CX359" s="8"/>
      <c r="CY359" s="8"/>
      <c r="CZ359" s="8"/>
      <c r="DA359" s="8"/>
      <c r="DB359" s="8"/>
      <c r="DC359" s="9"/>
      <c r="DD359" s="9"/>
      <c r="DE359" s="9"/>
      <c r="DF359" s="9"/>
      <c r="DG359" s="9"/>
      <c r="DH359" s="9"/>
      <c r="DI359" s="9"/>
      <c r="DJ359" s="9"/>
      <c r="DK359" s="9"/>
      <c r="DL359" s="9"/>
      <c r="DM359" s="9"/>
      <c r="DN359" s="9"/>
      <c r="DO359" s="9"/>
      <c r="DP359" s="9"/>
      <c r="DQ359" s="9"/>
      <c r="DR359" s="9"/>
      <c r="DS359" s="9"/>
      <c r="DT359" s="9"/>
      <c r="DU359" s="9"/>
      <c r="DV359" s="9"/>
      <c r="DW359" s="9"/>
      <c r="DX359" s="9"/>
      <c r="DY359" s="9"/>
      <c r="DZ359" s="9"/>
      <c r="EA359" s="9"/>
      <c r="EB359" s="9"/>
      <c r="EC359" s="9"/>
      <c r="ED359" s="9"/>
      <c r="EE359" s="9"/>
      <c r="EF359" s="9"/>
      <c r="EG359" s="9"/>
      <c r="EH359" s="9"/>
      <c r="EI359" s="9"/>
      <c r="EJ359" s="9"/>
      <c r="EK359" s="9"/>
      <c r="EL359" s="9"/>
      <c r="EM359" s="9"/>
      <c r="EN359" s="9"/>
      <c r="EO359" s="9"/>
      <c r="EP359" s="9"/>
      <c r="EQ359" s="9"/>
      <c r="ER359" s="9"/>
      <c r="ES359" s="9"/>
      <c r="ET359" s="9"/>
      <c r="EU359" s="9"/>
      <c r="EV359" s="9"/>
      <c r="EW359" s="9"/>
      <c r="EX359" s="9"/>
    </row>
    <row r="360" spans="1:154" ht="60.75" x14ac:dyDescent="0.2">
      <c r="A360" s="100"/>
      <c r="B360" s="99"/>
      <c r="C360" s="181"/>
      <c r="D360" s="99"/>
      <c r="E360" s="173" t="s">
        <v>103</v>
      </c>
      <c r="F360" s="182"/>
      <c r="G360" s="173" t="s">
        <v>423</v>
      </c>
      <c r="H360" s="143"/>
      <c r="I360" s="143"/>
      <c r="J360" s="143"/>
      <c r="K360" s="140"/>
      <c r="L360" s="143"/>
      <c r="M360" s="172"/>
      <c r="N360" s="143"/>
      <c r="O360" s="145"/>
      <c r="P360" s="145"/>
      <c r="Q360" s="142"/>
      <c r="R360" s="43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8"/>
      <c r="AT360" s="8"/>
      <c r="AU360" s="8"/>
      <c r="AV360" s="8"/>
      <c r="AW360" s="8"/>
      <c r="AX360" s="8"/>
      <c r="AY360" s="8"/>
      <c r="AZ360" s="8"/>
      <c r="BA360" s="8"/>
      <c r="BB360" s="8"/>
      <c r="BC360" s="8"/>
      <c r="BD360" s="8"/>
      <c r="BE360" s="8"/>
      <c r="BF360" s="8"/>
      <c r="BG360" s="8"/>
      <c r="BH360" s="8"/>
      <c r="BI360" s="8"/>
      <c r="BJ360" s="8"/>
      <c r="BK360" s="8"/>
      <c r="BL360" s="8"/>
      <c r="BM360" s="8"/>
      <c r="BN360" s="8"/>
      <c r="BO360" s="8"/>
      <c r="BP360" s="8"/>
      <c r="BQ360" s="8"/>
      <c r="BR360" s="8"/>
      <c r="BS360" s="8"/>
      <c r="BT360" s="8"/>
      <c r="BU360" s="8"/>
      <c r="BV360" s="8"/>
      <c r="BW360" s="8"/>
      <c r="BX360" s="8"/>
      <c r="BY360" s="8"/>
      <c r="BZ360" s="8"/>
      <c r="CA360" s="8"/>
      <c r="CB360" s="8"/>
      <c r="CC360" s="8"/>
      <c r="CD360" s="8"/>
      <c r="CE360" s="8"/>
      <c r="CF360" s="8"/>
      <c r="CG360" s="8"/>
      <c r="CH360" s="8"/>
      <c r="CI360" s="8"/>
      <c r="CJ360" s="8"/>
      <c r="CK360" s="8"/>
      <c r="CL360" s="8"/>
      <c r="CM360" s="8"/>
      <c r="CN360" s="8"/>
      <c r="CO360" s="8"/>
      <c r="CP360" s="8"/>
      <c r="CQ360" s="8"/>
      <c r="CR360" s="8"/>
      <c r="CS360" s="8"/>
      <c r="CT360" s="8"/>
      <c r="CU360" s="8"/>
      <c r="CV360" s="8"/>
      <c r="CW360" s="8"/>
      <c r="CX360" s="8"/>
      <c r="CY360" s="8"/>
      <c r="CZ360" s="8"/>
      <c r="DA360" s="8"/>
      <c r="DB360" s="8"/>
      <c r="DC360" s="9"/>
      <c r="DD360" s="9"/>
      <c r="DE360" s="9"/>
      <c r="DF360" s="9"/>
      <c r="DG360" s="9"/>
      <c r="DH360" s="9"/>
      <c r="DI360" s="9"/>
      <c r="DJ360" s="9"/>
      <c r="DK360" s="9"/>
      <c r="DL360" s="9"/>
      <c r="DM360" s="9"/>
      <c r="DN360" s="9"/>
      <c r="DO360" s="9"/>
      <c r="DP360" s="9"/>
      <c r="DQ360" s="9"/>
      <c r="DR360" s="9"/>
      <c r="DS360" s="9"/>
      <c r="DT360" s="9"/>
      <c r="DU360" s="9"/>
      <c r="DV360" s="9"/>
      <c r="DW360" s="9"/>
      <c r="DX360" s="9"/>
      <c r="DY360" s="9"/>
      <c r="DZ360" s="9"/>
      <c r="EA360" s="9"/>
      <c r="EB360" s="9"/>
      <c r="EC360" s="9"/>
      <c r="ED360" s="9"/>
      <c r="EE360" s="9"/>
      <c r="EF360" s="9"/>
      <c r="EG360" s="9"/>
      <c r="EH360" s="9"/>
      <c r="EI360" s="9"/>
      <c r="EJ360" s="9"/>
      <c r="EK360" s="9"/>
      <c r="EL360" s="9"/>
      <c r="EM360" s="9"/>
      <c r="EN360" s="9"/>
      <c r="EO360" s="9"/>
      <c r="EP360" s="9"/>
      <c r="EQ360" s="9"/>
      <c r="ER360" s="9"/>
      <c r="ES360" s="9"/>
      <c r="ET360" s="9"/>
      <c r="EU360" s="9"/>
      <c r="EV360" s="9"/>
      <c r="EW360" s="9"/>
      <c r="EX360" s="9"/>
    </row>
    <row r="361" spans="1:154" ht="60.75" x14ac:dyDescent="0.2">
      <c r="A361" s="100"/>
      <c r="B361" s="99"/>
      <c r="C361" s="181"/>
      <c r="D361" s="99"/>
      <c r="E361" s="173" t="s">
        <v>104</v>
      </c>
      <c r="F361" s="182"/>
      <c r="G361" s="173" t="s">
        <v>424</v>
      </c>
      <c r="H361" s="143"/>
      <c r="I361" s="143"/>
      <c r="J361" s="143"/>
      <c r="K361" s="140"/>
      <c r="L361" s="143"/>
      <c r="M361" s="172"/>
      <c r="N361" s="143"/>
      <c r="O361" s="145"/>
      <c r="P361" s="145"/>
      <c r="Q361" s="142"/>
      <c r="R361" s="43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8"/>
      <c r="AT361" s="8"/>
      <c r="AU361" s="8"/>
      <c r="AV361" s="8"/>
      <c r="AW361" s="8"/>
      <c r="AX361" s="8"/>
      <c r="AY361" s="8"/>
      <c r="AZ361" s="8"/>
      <c r="BA361" s="8"/>
      <c r="BB361" s="8"/>
      <c r="BC361" s="8"/>
      <c r="BD361" s="8"/>
      <c r="BE361" s="8"/>
      <c r="BF361" s="8"/>
      <c r="BG361" s="8"/>
      <c r="BH361" s="8"/>
      <c r="BI361" s="8"/>
      <c r="BJ361" s="8"/>
      <c r="BK361" s="8"/>
      <c r="BL361" s="8"/>
      <c r="BM361" s="8"/>
      <c r="BN361" s="8"/>
      <c r="BO361" s="8"/>
      <c r="BP361" s="8"/>
      <c r="BQ361" s="8"/>
      <c r="BR361" s="8"/>
      <c r="BS361" s="8"/>
      <c r="BT361" s="8"/>
      <c r="BU361" s="8"/>
      <c r="BV361" s="8"/>
      <c r="BW361" s="8"/>
      <c r="BX361" s="8"/>
      <c r="BY361" s="8"/>
      <c r="BZ361" s="8"/>
      <c r="CA361" s="8"/>
      <c r="CB361" s="8"/>
      <c r="CC361" s="8"/>
      <c r="CD361" s="8"/>
      <c r="CE361" s="8"/>
      <c r="CF361" s="8"/>
      <c r="CG361" s="8"/>
      <c r="CH361" s="8"/>
      <c r="CI361" s="8"/>
      <c r="CJ361" s="8"/>
      <c r="CK361" s="8"/>
      <c r="CL361" s="8"/>
      <c r="CM361" s="8"/>
      <c r="CN361" s="8"/>
      <c r="CO361" s="8"/>
      <c r="CP361" s="8"/>
      <c r="CQ361" s="8"/>
      <c r="CR361" s="8"/>
      <c r="CS361" s="8"/>
      <c r="CT361" s="8"/>
      <c r="CU361" s="8"/>
      <c r="CV361" s="8"/>
      <c r="CW361" s="8"/>
      <c r="CX361" s="8"/>
      <c r="CY361" s="8"/>
      <c r="CZ361" s="8"/>
      <c r="DA361" s="8"/>
      <c r="DB361" s="8"/>
      <c r="DC361" s="9"/>
      <c r="DD361" s="9"/>
      <c r="DE361" s="9"/>
      <c r="DF361" s="9"/>
      <c r="DG361" s="9"/>
      <c r="DH361" s="9"/>
      <c r="DI361" s="9"/>
      <c r="DJ361" s="9"/>
      <c r="DK361" s="9"/>
      <c r="DL361" s="9"/>
      <c r="DM361" s="9"/>
      <c r="DN361" s="9"/>
      <c r="DO361" s="9"/>
      <c r="DP361" s="9"/>
      <c r="DQ361" s="9"/>
      <c r="DR361" s="9"/>
      <c r="DS361" s="9"/>
      <c r="DT361" s="9"/>
      <c r="DU361" s="9"/>
      <c r="DV361" s="9"/>
      <c r="DW361" s="9"/>
      <c r="DX361" s="9"/>
      <c r="DY361" s="9"/>
      <c r="DZ361" s="9"/>
      <c r="EA361" s="9"/>
      <c r="EB361" s="9"/>
      <c r="EC361" s="9"/>
      <c r="ED361" s="9"/>
      <c r="EE361" s="9"/>
      <c r="EF361" s="9"/>
      <c r="EG361" s="9"/>
      <c r="EH361" s="9"/>
      <c r="EI361" s="9"/>
      <c r="EJ361" s="9"/>
      <c r="EK361" s="9"/>
      <c r="EL361" s="9"/>
      <c r="EM361" s="9"/>
      <c r="EN361" s="9"/>
      <c r="EO361" s="9"/>
      <c r="EP361" s="9"/>
      <c r="EQ361" s="9"/>
      <c r="ER361" s="9"/>
      <c r="ES361" s="9"/>
      <c r="ET361" s="9"/>
      <c r="EU361" s="9"/>
      <c r="EV361" s="9"/>
      <c r="EW361" s="9"/>
      <c r="EX361" s="9"/>
    </row>
    <row r="362" spans="1:154" ht="20.25" x14ac:dyDescent="0.2">
      <c r="A362" s="100"/>
      <c r="B362" s="99"/>
      <c r="C362" s="99"/>
      <c r="D362" s="89">
        <v>59</v>
      </c>
      <c r="E362" s="99"/>
      <c r="F362" s="99"/>
      <c r="G362" s="138" t="s">
        <v>80</v>
      </c>
      <c r="H362" s="143">
        <f>+H363+H364</f>
        <v>0</v>
      </c>
      <c r="I362" s="143">
        <f>+I363+I364</f>
        <v>0</v>
      </c>
      <c r="J362" s="143">
        <f t="shared" si="80"/>
        <v>0</v>
      </c>
      <c r="K362" s="140" t="e">
        <f t="shared" si="74"/>
        <v>#DIV/0!</v>
      </c>
      <c r="L362" s="143">
        <f>+L363+L364</f>
        <v>0</v>
      </c>
      <c r="M362" s="143">
        <f>+M363+M364</f>
        <v>0</v>
      </c>
      <c r="N362" s="143">
        <f>+N363+N364</f>
        <v>0</v>
      </c>
      <c r="O362" s="145">
        <f>+O363+O364</f>
        <v>0</v>
      </c>
      <c r="P362" s="145">
        <f t="shared" ref="P362:P433" si="86">L362-O362</f>
        <v>0</v>
      </c>
      <c r="Q362" s="142" t="e">
        <f t="shared" si="72"/>
        <v>#DIV/0!</v>
      </c>
      <c r="R362" s="43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8"/>
      <c r="AT362" s="8"/>
      <c r="AU362" s="8"/>
      <c r="AV362" s="8"/>
      <c r="AW362" s="8"/>
      <c r="AX362" s="8"/>
      <c r="AY362" s="8"/>
      <c r="AZ362" s="8"/>
      <c r="BA362" s="8"/>
      <c r="BB362" s="8"/>
      <c r="BC362" s="8"/>
      <c r="BD362" s="8"/>
      <c r="BE362" s="8"/>
      <c r="BF362" s="8"/>
      <c r="BG362" s="8"/>
      <c r="BH362" s="8"/>
      <c r="BI362" s="8"/>
      <c r="BJ362" s="8"/>
      <c r="BK362" s="8"/>
      <c r="BL362" s="8"/>
      <c r="BM362" s="8"/>
      <c r="BN362" s="8"/>
      <c r="BO362" s="8"/>
      <c r="BP362" s="8"/>
      <c r="BQ362" s="8"/>
      <c r="BR362" s="8"/>
      <c r="BS362" s="8"/>
      <c r="BT362" s="8"/>
      <c r="BU362" s="8"/>
      <c r="BV362" s="8"/>
      <c r="BW362" s="8"/>
      <c r="BX362" s="8"/>
      <c r="BY362" s="8"/>
      <c r="BZ362" s="8"/>
      <c r="CA362" s="8"/>
      <c r="CB362" s="8"/>
      <c r="CC362" s="8"/>
      <c r="CD362" s="8"/>
      <c r="CE362" s="8"/>
      <c r="CF362" s="8"/>
      <c r="CG362" s="8"/>
      <c r="CH362" s="8"/>
      <c r="CI362" s="8"/>
      <c r="CJ362" s="8"/>
      <c r="CK362" s="8"/>
      <c r="CL362" s="8"/>
      <c r="CM362" s="8"/>
      <c r="CN362" s="8"/>
      <c r="CO362" s="8"/>
      <c r="CP362" s="8"/>
      <c r="CQ362" s="8"/>
      <c r="CR362" s="8"/>
      <c r="CS362" s="8"/>
      <c r="CT362" s="8"/>
      <c r="CU362" s="8"/>
      <c r="CV362" s="8"/>
      <c r="CW362" s="8"/>
      <c r="CX362" s="8"/>
      <c r="CY362" s="8"/>
      <c r="CZ362" s="8"/>
      <c r="DA362" s="8"/>
      <c r="DB362" s="8"/>
      <c r="DC362" s="9"/>
      <c r="DD362" s="9"/>
      <c r="DE362" s="9"/>
      <c r="DF362" s="9"/>
      <c r="DG362" s="9"/>
      <c r="DH362" s="9"/>
      <c r="DI362" s="9"/>
      <c r="DJ362" s="9"/>
      <c r="DK362" s="9"/>
      <c r="DL362" s="9"/>
      <c r="DM362" s="9"/>
      <c r="DN362" s="9"/>
      <c r="DO362" s="9"/>
      <c r="DP362" s="9"/>
      <c r="DQ362" s="9"/>
      <c r="DR362" s="9"/>
      <c r="DS362" s="9"/>
      <c r="DT362" s="9"/>
      <c r="DU362" s="9"/>
      <c r="DV362" s="9"/>
      <c r="DW362" s="9"/>
      <c r="DX362" s="9"/>
      <c r="DY362" s="9"/>
      <c r="DZ362" s="9"/>
      <c r="EA362" s="9"/>
      <c r="EB362" s="9"/>
      <c r="EC362" s="9"/>
      <c r="ED362" s="9"/>
      <c r="EE362" s="9"/>
      <c r="EF362" s="9"/>
      <c r="EG362" s="9"/>
      <c r="EH362" s="9"/>
      <c r="EI362" s="9"/>
      <c r="EJ362" s="9"/>
      <c r="EK362" s="9"/>
      <c r="EL362" s="9"/>
      <c r="EM362" s="9"/>
      <c r="EN362" s="9"/>
      <c r="EO362" s="9"/>
      <c r="EP362" s="9"/>
      <c r="EQ362" s="9"/>
      <c r="ER362" s="9"/>
      <c r="ES362" s="9"/>
      <c r="ET362" s="9"/>
      <c r="EU362" s="9"/>
      <c r="EV362" s="9"/>
      <c r="EW362" s="9"/>
      <c r="EX362" s="9"/>
    </row>
    <row r="363" spans="1:154" ht="20.25" x14ac:dyDescent="0.2">
      <c r="A363" s="100"/>
      <c r="B363" s="99"/>
      <c r="C363" s="99"/>
      <c r="D363" s="99"/>
      <c r="E363" s="99">
        <v>17</v>
      </c>
      <c r="F363" s="99"/>
      <c r="G363" s="103" t="s">
        <v>194</v>
      </c>
      <c r="H363" s="143"/>
      <c r="I363" s="143"/>
      <c r="J363" s="143">
        <f t="shared" si="80"/>
        <v>0</v>
      </c>
      <c r="K363" s="140" t="e">
        <f t="shared" si="74"/>
        <v>#DIV/0!</v>
      </c>
      <c r="L363" s="143"/>
      <c r="M363" s="144"/>
      <c r="N363" s="143"/>
      <c r="O363" s="145">
        <f t="shared" ref="O363:O364" si="87">M363+N363</f>
        <v>0</v>
      </c>
      <c r="P363" s="145">
        <f t="shared" si="86"/>
        <v>0</v>
      </c>
      <c r="Q363" s="142" t="e">
        <f t="shared" si="72"/>
        <v>#DIV/0!</v>
      </c>
      <c r="R363" s="43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8"/>
      <c r="AT363" s="8"/>
      <c r="AU363" s="8"/>
      <c r="AV363" s="8"/>
      <c r="AW363" s="8"/>
      <c r="AX363" s="8"/>
      <c r="AY363" s="8"/>
      <c r="AZ363" s="8"/>
      <c r="BA363" s="8"/>
      <c r="BB363" s="8"/>
      <c r="BC363" s="8"/>
      <c r="BD363" s="8"/>
      <c r="BE363" s="8"/>
      <c r="BF363" s="8"/>
      <c r="BG363" s="8"/>
      <c r="BH363" s="8"/>
      <c r="BI363" s="8"/>
      <c r="BJ363" s="8"/>
      <c r="BK363" s="8"/>
      <c r="BL363" s="8"/>
      <c r="BM363" s="8"/>
      <c r="BN363" s="8"/>
      <c r="BO363" s="8"/>
      <c r="BP363" s="8"/>
      <c r="BQ363" s="8"/>
      <c r="BR363" s="8"/>
      <c r="BS363" s="8"/>
      <c r="BT363" s="8"/>
      <c r="BU363" s="8"/>
      <c r="BV363" s="8"/>
      <c r="BW363" s="8"/>
      <c r="BX363" s="8"/>
      <c r="BY363" s="8"/>
      <c r="BZ363" s="8"/>
      <c r="CA363" s="8"/>
      <c r="CB363" s="8"/>
      <c r="CC363" s="8"/>
      <c r="CD363" s="8"/>
      <c r="CE363" s="8"/>
      <c r="CF363" s="8"/>
      <c r="CG363" s="8"/>
      <c r="CH363" s="8"/>
      <c r="CI363" s="8"/>
      <c r="CJ363" s="8"/>
      <c r="CK363" s="8"/>
      <c r="CL363" s="8"/>
      <c r="CM363" s="8"/>
      <c r="CN363" s="8"/>
      <c r="CO363" s="8"/>
      <c r="CP363" s="8"/>
      <c r="CQ363" s="8"/>
      <c r="CR363" s="8"/>
      <c r="CS363" s="8"/>
      <c r="CT363" s="8"/>
      <c r="CU363" s="8"/>
      <c r="CV363" s="8"/>
      <c r="CW363" s="8"/>
      <c r="CX363" s="8"/>
      <c r="CY363" s="8"/>
      <c r="CZ363" s="8"/>
      <c r="DA363" s="8"/>
      <c r="DB363" s="8"/>
      <c r="DC363" s="9"/>
      <c r="DD363" s="9"/>
      <c r="DE363" s="9"/>
      <c r="DF363" s="9"/>
      <c r="DG363" s="9"/>
      <c r="DH363" s="9"/>
      <c r="DI363" s="9"/>
      <c r="DJ363" s="9"/>
      <c r="DK363" s="9"/>
      <c r="DL363" s="9"/>
      <c r="DM363" s="9"/>
      <c r="DN363" s="9"/>
      <c r="DO363" s="9"/>
      <c r="DP363" s="9"/>
      <c r="DQ363" s="9"/>
      <c r="DR363" s="9"/>
      <c r="DS363" s="9"/>
      <c r="DT363" s="9"/>
      <c r="DU363" s="9"/>
      <c r="DV363" s="9"/>
      <c r="DW363" s="9"/>
      <c r="DX363" s="9"/>
      <c r="DY363" s="9"/>
      <c r="DZ363" s="9"/>
      <c r="EA363" s="9"/>
      <c r="EB363" s="9"/>
      <c r="EC363" s="9"/>
      <c r="ED363" s="9"/>
      <c r="EE363" s="9"/>
      <c r="EF363" s="9"/>
      <c r="EG363" s="9"/>
      <c r="EH363" s="9"/>
      <c r="EI363" s="9"/>
      <c r="EJ363" s="9"/>
      <c r="EK363" s="9"/>
      <c r="EL363" s="9"/>
      <c r="EM363" s="9"/>
      <c r="EN363" s="9"/>
      <c r="EO363" s="9"/>
      <c r="EP363" s="9"/>
      <c r="EQ363" s="9"/>
      <c r="ER363" s="9"/>
      <c r="ES363" s="9"/>
      <c r="ET363" s="9"/>
      <c r="EU363" s="9"/>
      <c r="EV363" s="9"/>
      <c r="EW363" s="9"/>
      <c r="EX363" s="9"/>
    </row>
    <row r="364" spans="1:154" ht="40.5" x14ac:dyDescent="0.2">
      <c r="A364" s="100"/>
      <c r="B364" s="99"/>
      <c r="C364" s="99"/>
      <c r="D364" s="99"/>
      <c r="E364" s="183">
        <v>40</v>
      </c>
      <c r="F364" s="183"/>
      <c r="G364" s="184" t="s">
        <v>262</v>
      </c>
      <c r="H364" s="143"/>
      <c r="I364" s="143"/>
      <c r="J364" s="143">
        <f t="shared" si="80"/>
        <v>0</v>
      </c>
      <c r="K364" s="140" t="e">
        <f t="shared" si="74"/>
        <v>#DIV/0!</v>
      </c>
      <c r="L364" s="143"/>
      <c r="M364" s="144"/>
      <c r="N364" s="143"/>
      <c r="O364" s="145">
        <f t="shared" si="87"/>
        <v>0</v>
      </c>
      <c r="P364" s="145">
        <f t="shared" si="86"/>
        <v>0</v>
      </c>
      <c r="Q364" s="142" t="e">
        <f t="shared" si="72"/>
        <v>#DIV/0!</v>
      </c>
      <c r="R364" s="43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8"/>
      <c r="AT364" s="8"/>
      <c r="AU364" s="8"/>
      <c r="AV364" s="8"/>
      <c r="AW364" s="8"/>
      <c r="AX364" s="8"/>
      <c r="AY364" s="8"/>
      <c r="AZ364" s="8"/>
      <c r="BA364" s="8"/>
      <c r="BB364" s="8"/>
      <c r="BC364" s="8"/>
      <c r="BD364" s="8"/>
      <c r="BE364" s="8"/>
      <c r="BF364" s="8"/>
      <c r="BG364" s="8"/>
      <c r="BH364" s="8"/>
      <c r="BI364" s="8"/>
      <c r="BJ364" s="8"/>
      <c r="BK364" s="8"/>
      <c r="BL364" s="8"/>
      <c r="BM364" s="8"/>
      <c r="BN364" s="8"/>
      <c r="BO364" s="8"/>
      <c r="BP364" s="8"/>
      <c r="BQ364" s="8"/>
      <c r="BR364" s="8"/>
      <c r="BS364" s="8"/>
      <c r="BT364" s="8"/>
      <c r="BU364" s="8"/>
      <c r="BV364" s="8"/>
      <c r="BW364" s="8"/>
      <c r="BX364" s="8"/>
      <c r="BY364" s="8"/>
      <c r="BZ364" s="8"/>
      <c r="CA364" s="8"/>
      <c r="CB364" s="8"/>
      <c r="CC364" s="8"/>
      <c r="CD364" s="8"/>
      <c r="CE364" s="8"/>
      <c r="CF364" s="8"/>
      <c r="CG364" s="8"/>
      <c r="CH364" s="8"/>
      <c r="CI364" s="8"/>
      <c r="CJ364" s="8"/>
      <c r="CK364" s="8"/>
      <c r="CL364" s="8"/>
      <c r="CM364" s="8"/>
      <c r="CN364" s="8"/>
      <c r="CO364" s="8"/>
      <c r="CP364" s="8"/>
      <c r="CQ364" s="8"/>
      <c r="CR364" s="8"/>
      <c r="CS364" s="8"/>
      <c r="CT364" s="8"/>
      <c r="CU364" s="8"/>
      <c r="CV364" s="8"/>
      <c r="CW364" s="8"/>
      <c r="CX364" s="8"/>
      <c r="CY364" s="8"/>
      <c r="CZ364" s="8"/>
      <c r="DA364" s="8"/>
      <c r="DB364" s="8"/>
      <c r="DC364" s="9"/>
      <c r="DD364" s="9"/>
      <c r="DE364" s="9"/>
      <c r="DF364" s="9"/>
      <c r="DG364" s="9"/>
      <c r="DH364" s="9"/>
      <c r="DI364" s="9"/>
      <c r="DJ364" s="9"/>
      <c r="DK364" s="9"/>
      <c r="DL364" s="9"/>
      <c r="DM364" s="9"/>
      <c r="DN364" s="9"/>
      <c r="DO364" s="9"/>
      <c r="DP364" s="9"/>
      <c r="DQ364" s="9"/>
      <c r="DR364" s="9"/>
      <c r="DS364" s="9"/>
      <c r="DT364" s="9"/>
      <c r="DU364" s="9"/>
      <c r="DV364" s="9"/>
      <c r="DW364" s="9"/>
      <c r="DX364" s="9"/>
      <c r="DY364" s="9"/>
      <c r="DZ364" s="9"/>
      <c r="EA364" s="9"/>
      <c r="EB364" s="9"/>
      <c r="EC364" s="9"/>
      <c r="ED364" s="9"/>
      <c r="EE364" s="9"/>
      <c r="EF364" s="9"/>
      <c r="EG364" s="9"/>
      <c r="EH364" s="9"/>
      <c r="EI364" s="9"/>
      <c r="EJ364" s="9"/>
      <c r="EK364" s="9"/>
      <c r="EL364" s="9"/>
      <c r="EM364" s="9"/>
      <c r="EN364" s="9"/>
      <c r="EO364" s="9"/>
      <c r="EP364" s="9"/>
      <c r="EQ364" s="9"/>
      <c r="ER364" s="9"/>
      <c r="ES364" s="9"/>
      <c r="ET364" s="9"/>
      <c r="EU364" s="9"/>
      <c r="EV364" s="9"/>
      <c r="EW364" s="9"/>
      <c r="EX364" s="9"/>
    </row>
    <row r="365" spans="1:154" ht="20.25" x14ac:dyDescent="0.2">
      <c r="A365" s="88"/>
      <c r="B365" s="89"/>
      <c r="C365" s="89"/>
      <c r="D365" s="89" t="s">
        <v>105</v>
      </c>
      <c r="E365" s="89"/>
      <c r="F365" s="89"/>
      <c r="G365" s="138" t="s">
        <v>83</v>
      </c>
      <c r="H365" s="139">
        <f>H366</f>
        <v>0</v>
      </c>
      <c r="I365" s="139">
        <f>I366</f>
        <v>0</v>
      </c>
      <c r="J365" s="143">
        <f t="shared" si="80"/>
        <v>0</v>
      </c>
      <c r="K365" s="140" t="e">
        <f t="shared" si="74"/>
        <v>#DIV/0!</v>
      </c>
      <c r="L365" s="139">
        <f>L366</f>
        <v>0</v>
      </c>
      <c r="M365" s="121">
        <f>M366</f>
        <v>0</v>
      </c>
      <c r="N365" s="139">
        <f>N366</f>
        <v>0</v>
      </c>
      <c r="O365" s="141">
        <f>O366</f>
        <v>0</v>
      </c>
      <c r="P365" s="141">
        <f t="shared" si="86"/>
        <v>0</v>
      </c>
      <c r="Q365" s="142" t="e">
        <f t="shared" si="72"/>
        <v>#DIV/0!</v>
      </c>
      <c r="R365" s="43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9"/>
      <c r="DD365" s="9"/>
      <c r="DE365" s="9"/>
      <c r="DF365" s="9"/>
      <c r="DG365" s="9"/>
      <c r="DH365" s="9"/>
      <c r="DI365" s="9"/>
      <c r="DJ365" s="9"/>
      <c r="DK365" s="9"/>
      <c r="DL365" s="9"/>
      <c r="DM365" s="9"/>
      <c r="DN365" s="9"/>
      <c r="DO365" s="9"/>
      <c r="DP365" s="9"/>
      <c r="DQ365" s="9"/>
      <c r="DR365" s="9"/>
      <c r="DS365" s="9"/>
      <c r="DT365" s="9"/>
      <c r="DU365" s="9"/>
      <c r="DV365" s="9"/>
      <c r="DW365" s="9"/>
      <c r="DX365" s="9"/>
      <c r="DY365" s="9"/>
      <c r="DZ365" s="9"/>
      <c r="EA365" s="9"/>
      <c r="EB365" s="9"/>
      <c r="EC365" s="9"/>
      <c r="ED365" s="9"/>
      <c r="EE365" s="9"/>
      <c r="EF365" s="9"/>
      <c r="EG365" s="9"/>
      <c r="EH365" s="9"/>
      <c r="EI365" s="9"/>
      <c r="EJ365" s="9"/>
      <c r="EK365" s="9"/>
      <c r="EL365" s="9"/>
      <c r="EM365" s="9"/>
      <c r="EN365" s="9"/>
      <c r="EO365" s="9"/>
      <c r="EP365" s="9"/>
      <c r="EQ365" s="9"/>
      <c r="ER365" s="9"/>
      <c r="ES365" s="9"/>
      <c r="ET365" s="9"/>
      <c r="EU365" s="9"/>
      <c r="EV365" s="9"/>
      <c r="EW365" s="9"/>
      <c r="EX365" s="9"/>
    </row>
    <row r="366" spans="1:154" ht="20.25" x14ac:dyDescent="0.2">
      <c r="A366" s="88"/>
      <c r="B366" s="89"/>
      <c r="C366" s="89"/>
      <c r="D366" s="89">
        <v>71</v>
      </c>
      <c r="E366" s="89"/>
      <c r="F366" s="89"/>
      <c r="G366" s="138" t="s">
        <v>343</v>
      </c>
      <c r="H366" s="139">
        <f>H367+H372</f>
        <v>0</v>
      </c>
      <c r="I366" s="139">
        <f>I367+I372</f>
        <v>0</v>
      </c>
      <c r="J366" s="143">
        <f t="shared" si="80"/>
        <v>0</v>
      </c>
      <c r="K366" s="140" t="e">
        <f t="shared" si="74"/>
        <v>#DIV/0!</v>
      </c>
      <c r="L366" s="139">
        <f>L367+L372</f>
        <v>0</v>
      </c>
      <c r="M366" s="121">
        <f>M367+M372</f>
        <v>0</v>
      </c>
      <c r="N366" s="139">
        <f>N367+N372</f>
        <v>0</v>
      </c>
      <c r="O366" s="141">
        <f>O367+O372</f>
        <v>0</v>
      </c>
      <c r="P366" s="141">
        <f t="shared" si="86"/>
        <v>0</v>
      </c>
      <c r="Q366" s="142" t="e">
        <f t="shared" si="72"/>
        <v>#DIV/0!</v>
      </c>
      <c r="R366" s="43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9"/>
      <c r="DD366" s="9"/>
      <c r="DE366" s="9"/>
      <c r="DF366" s="9"/>
      <c r="DG366" s="9"/>
      <c r="DH366" s="9"/>
      <c r="DI366" s="9"/>
      <c r="DJ366" s="9"/>
      <c r="DK366" s="9"/>
      <c r="DL366" s="9"/>
      <c r="DM366" s="9"/>
      <c r="DN366" s="9"/>
      <c r="DO366" s="9"/>
      <c r="DP366" s="9"/>
      <c r="DQ366" s="9"/>
      <c r="DR366" s="9"/>
      <c r="DS366" s="9"/>
      <c r="DT366" s="9"/>
      <c r="DU366" s="9"/>
      <c r="DV366" s="9"/>
      <c r="DW366" s="9"/>
      <c r="DX366" s="9"/>
      <c r="DY366" s="9"/>
      <c r="DZ366" s="9"/>
      <c r="EA366" s="9"/>
      <c r="EB366" s="9"/>
      <c r="EC366" s="9"/>
      <c r="ED366" s="9"/>
      <c r="EE366" s="9"/>
      <c r="EF366" s="9"/>
      <c r="EG366" s="9"/>
      <c r="EH366" s="9"/>
      <c r="EI366" s="9"/>
      <c r="EJ366" s="9"/>
      <c r="EK366" s="9"/>
      <c r="EL366" s="9"/>
      <c r="EM366" s="9"/>
      <c r="EN366" s="9"/>
      <c r="EO366" s="9"/>
      <c r="EP366" s="9"/>
      <c r="EQ366" s="9"/>
      <c r="ER366" s="9"/>
      <c r="ES366" s="9"/>
      <c r="ET366" s="9"/>
      <c r="EU366" s="9"/>
      <c r="EV366" s="9"/>
      <c r="EW366" s="9"/>
      <c r="EX366" s="9"/>
    </row>
    <row r="367" spans="1:154" ht="20.25" x14ac:dyDescent="0.2">
      <c r="A367" s="88"/>
      <c r="B367" s="89"/>
      <c r="C367" s="89"/>
      <c r="D367" s="89"/>
      <c r="E367" s="89" t="s">
        <v>32</v>
      </c>
      <c r="F367" s="89"/>
      <c r="G367" s="101" t="s">
        <v>363</v>
      </c>
      <c r="H367" s="139">
        <f>H368+H369+H370+H371</f>
        <v>0</v>
      </c>
      <c r="I367" s="139">
        <f>I368+I369+I370+I371</f>
        <v>0</v>
      </c>
      <c r="J367" s="143">
        <f t="shared" si="80"/>
        <v>0</v>
      </c>
      <c r="K367" s="140" t="e">
        <f t="shared" si="74"/>
        <v>#DIV/0!</v>
      </c>
      <c r="L367" s="139">
        <f>L368+L369+L370+L371</f>
        <v>0</v>
      </c>
      <c r="M367" s="121">
        <f>M368+M369+M370+M371</f>
        <v>0</v>
      </c>
      <c r="N367" s="139">
        <f>N368+N369+N370+N371</f>
        <v>0</v>
      </c>
      <c r="O367" s="141">
        <f>O368+O369+O370+O371</f>
        <v>0</v>
      </c>
      <c r="P367" s="141">
        <f t="shared" si="86"/>
        <v>0</v>
      </c>
      <c r="Q367" s="142" t="e">
        <f t="shared" si="72"/>
        <v>#DIV/0!</v>
      </c>
      <c r="R367" s="43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9"/>
      <c r="DD367" s="9"/>
      <c r="DE367" s="9"/>
      <c r="DF367" s="9"/>
      <c r="DG367" s="9"/>
      <c r="DH367" s="9"/>
      <c r="DI367" s="9"/>
      <c r="DJ367" s="9"/>
      <c r="DK367" s="9"/>
      <c r="DL367" s="9"/>
      <c r="DM367" s="9"/>
      <c r="DN367" s="9"/>
      <c r="DO367" s="9"/>
      <c r="DP367" s="9"/>
      <c r="DQ367" s="9"/>
      <c r="DR367" s="9"/>
      <c r="DS367" s="9"/>
      <c r="DT367" s="9"/>
      <c r="DU367" s="9"/>
      <c r="DV367" s="9"/>
      <c r="DW367" s="9"/>
      <c r="DX367" s="9"/>
      <c r="DY367" s="9"/>
      <c r="DZ367" s="9"/>
      <c r="EA367" s="9"/>
      <c r="EB367" s="9"/>
      <c r="EC367" s="9"/>
      <c r="ED367" s="9"/>
      <c r="EE367" s="9"/>
      <c r="EF367" s="9"/>
      <c r="EG367" s="9"/>
      <c r="EH367" s="9"/>
      <c r="EI367" s="9"/>
      <c r="EJ367" s="9"/>
      <c r="EK367" s="9"/>
      <c r="EL367" s="9"/>
      <c r="EM367" s="9"/>
      <c r="EN367" s="9"/>
      <c r="EO367" s="9"/>
      <c r="EP367" s="9"/>
      <c r="EQ367" s="9"/>
      <c r="ER367" s="9"/>
      <c r="ES367" s="9"/>
      <c r="ET367" s="9"/>
      <c r="EU367" s="9"/>
      <c r="EV367" s="9"/>
      <c r="EW367" s="9"/>
      <c r="EX367" s="9"/>
    </row>
    <row r="368" spans="1:154" ht="20.25" hidden="1" x14ac:dyDescent="0.2">
      <c r="A368" s="100"/>
      <c r="B368" s="99"/>
      <c r="C368" s="99"/>
      <c r="D368" s="99"/>
      <c r="E368" s="99"/>
      <c r="F368" s="99" t="s">
        <v>32</v>
      </c>
      <c r="G368" s="103" t="s">
        <v>326</v>
      </c>
      <c r="H368" s="143"/>
      <c r="I368" s="143"/>
      <c r="J368" s="143">
        <f t="shared" si="80"/>
        <v>0</v>
      </c>
      <c r="K368" s="140" t="e">
        <f t="shared" si="74"/>
        <v>#DIV/0!</v>
      </c>
      <c r="L368" s="143"/>
      <c r="M368" s="144"/>
      <c r="N368" s="143"/>
      <c r="O368" s="145">
        <f t="shared" ref="O368:O372" si="88">M368+N368</f>
        <v>0</v>
      </c>
      <c r="P368" s="145">
        <f t="shared" si="86"/>
        <v>0</v>
      </c>
      <c r="Q368" s="142" t="e">
        <f t="shared" si="72"/>
        <v>#DIV/0!</v>
      </c>
      <c r="R368" s="43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9"/>
      <c r="DD368" s="9"/>
      <c r="DE368" s="9"/>
      <c r="DF368" s="9"/>
      <c r="DG368" s="9"/>
      <c r="DH368" s="9"/>
      <c r="DI368" s="9"/>
      <c r="DJ368" s="9"/>
      <c r="DK368" s="9"/>
      <c r="DL368" s="9"/>
      <c r="DM368" s="9"/>
      <c r="DN368" s="9"/>
      <c r="DO368" s="9"/>
      <c r="DP368" s="9"/>
      <c r="DQ368" s="9"/>
      <c r="DR368" s="9"/>
      <c r="DS368" s="9"/>
      <c r="DT368" s="9"/>
      <c r="DU368" s="9"/>
      <c r="DV368" s="9"/>
      <c r="DW368" s="9"/>
      <c r="DX368" s="9"/>
      <c r="DY368" s="9"/>
      <c r="DZ368" s="9"/>
      <c r="EA368" s="9"/>
      <c r="EB368" s="9"/>
      <c r="EC368" s="9"/>
      <c r="ED368" s="9"/>
      <c r="EE368" s="9"/>
      <c r="EF368" s="9"/>
      <c r="EG368" s="9"/>
      <c r="EH368" s="9"/>
      <c r="EI368" s="9"/>
      <c r="EJ368" s="9"/>
      <c r="EK368" s="9"/>
      <c r="EL368" s="9"/>
      <c r="EM368" s="9"/>
      <c r="EN368" s="9"/>
      <c r="EO368" s="9"/>
      <c r="EP368" s="9"/>
      <c r="EQ368" s="9"/>
      <c r="ER368" s="9"/>
      <c r="ES368" s="9"/>
      <c r="ET368" s="9"/>
      <c r="EU368" s="9"/>
      <c r="EV368" s="9"/>
      <c r="EW368" s="9"/>
      <c r="EX368" s="9"/>
    </row>
    <row r="369" spans="1:154" ht="20.25" x14ac:dyDescent="0.2">
      <c r="A369" s="100"/>
      <c r="B369" s="99"/>
      <c r="C369" s="99"/>
      <c r="D369" s="99"/>
      <c r="E369" s="99"/>
      <c r="F369" s="99" t="s">
        <v>30</v>
      </c>
      <c r="G369" s="103" t="s">
        <v>327</v>
      </c>
      <c r="H369" s="143"/>
      <c r="I369" s="143"/>
      <c r="J369" s="143">
        <f t="shared" si="80"/>
        <v>0</v>
      </c>
      <c r="K369" s="140" t="e">
        <f t="shared" si="74"/>
        <v>#DIV/0!</v>
      </c>
      <c r="L369" s="143"/>
      <c r="M369" s="144"/>
      <c r="N369" s="143"/>
      <c r="O369" s="145">
        <f t="shared" si="88"/>
        <v>0</v>
      </c>
      <c r="P369" s="145">
        <f t="shared" si="86"/>
        <v>0</v>
      </c>
      <c r="Q369" s="142" t="e">
        <f t="shared" ref="Q369:Q420" si="89">ROUND(O369/L369*100,2)</f>
        <v>#DIV/0!</v>
      </c>
      <c r="R369" s="43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9"/>
      <c r="DD369" s="9"/>
      <c r="DE369" s="9"/>
      <c r="DF369" s="9"/>
      <c r="DG369" s="9"/>
      <c r="DH369" s="9"/>
      <c r="DI369" s="9"/>
      <c r="DJ369" s="9"/>
      <c r="DK369" s="9"/>
      <c r="DL369" s="9"/>
      <c r="DM369" s="9"/>
      <c r="DN369" s="9"/>
      <c r="DO369" s="9"/>
      <c r="DP369" s="9"/>
      <c r="DQ369" s="9"/>
      <c r="DR369" s="9"/>
      <c r="DS369" s="9"/>
      <c r="DT369" s="9"/>
      <c r="DU369" s="9"/>
      <c r="DV369" s="9"/>
      <c r="DW369" s="9"/>
      <c r="DX369" s="9"/>
      <c r="DY369" s="9"/>
      <c r="DZ369" s="9"/>
      <c r="EA369" s="9"/>
      <c r="EB369" s="9"/>
      <c r="EC369" s="9"/>
      <c r="ED369" s="9"/>
      <c r="EE369" s="9"/>
      <c r="EF369" s="9"/>
      <c r="EG369" s="9"/>
      <c r="EH369" s="9"/>
      <c r="EI369" s="9"/>
      <c r="EJ369" s="9"/>
      <c r="EK369" s="9"/>
      <c r="EL369" s="9"/>
      <c r="EM369" s="9"/>
      <c r="EN369" s="9"/>
      <c r="EO369" s="9"/>
      <c r="EP369" s="9"/>
      <c r="EQ369" s="9"/>
      <c r="ER369" s="9"/>
      <c r="ES369" s="9"/>
      <c r="ET369" s="9"/>
      <c r="EU369" s="9"/>
      <c r="EV369" s="9"/>
      <c r="EW369" s="9"/>
      <c r="EX369" s="9"/>
    </row>
    <row r="370" spans="1:154" ht="40.5" x14ac:dyDescent="0.2">
      <c r="A370" s="100"/>
      <c r="B370" s="99"/>
      <c r="C370" s="99"/>
      <c r="D370" s="99"/>
      <c r="E370" s="99"/>
      <c r="F370" s="99" t="s">
        <v>43</v>
      </c>
      <c r="G370" s="103" t="s">
        <v>328</v>
      </c>
      <c r="H370" s="143"/>
      <c r="I370" s="143"/>
      <c r="J370" s="143">
        <f t="shared" si="80"/>
        <v>0</v>
      </c>
      <c r="K370" s="140" t="e">
        <f t="shared" si="74"/>
        <v>#DIV/0!</v>
      </c>
      <c r="L370" s="143"/>
      <c r="M370" s="144"/>
      <c r="N370" s="143"/>
      <c r="O370" s="145">
        <f t="shared" si="88"/>
        <v>0</v>
      </c>
      <c r="P370" s="145">
        <f t="shared" si="86"/>
        <v>0</v>
      </c>
      <c r="Q370" s="142" t="e">
        <f t="shared" si="89"/>
        <v>#DIV/0!</v>
      </c>
      <c r="R370" s="43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9"/>
      <c r="DD370" s="9"/>
      <c r="DE370" s="9"/>
      <c r="DF370" s="9"/>
      <c r="DG370" s="9"/>
      <c r="DH370" s="9"/>
      <c r="DI370" s="9"/>
      <c r="DJ370" s="9"/>
      <c r="DK370" s="9"/>
      <c r="DL370" s="9"/>
      <c r="DM370" s="9"/>
      <c r="DN370" s="9"/>
      <c r="DO370" s="9"/>
      <c r="DP370" s="9"/>
      <c r="DQ370" s="9"/>
      <c r="DR370" s="9"/>
      <c r="DS370" s="9"/>
      <c r="DT370" s="9"/>
      <c r="DU370" s="9"/>
      <c r="DV370" s="9"/>
      <c r="DW370" s="9"/>
      <c r="DX370" s="9"/>
      <c r="DY370" s="9"/>
      <c r="DZ370" s="9"/>
      <c r="EA370" s="9"/>
      <c r="EB370" s="9"/>
      <c r="EC370" s="9"/>
      <c r="ED370" s="9"/>
      <c r="EE370" s="9"/>
      <c r="EF370" s="9"/>
      <c r="EG370" s="9"/>
      <c r="EH370" s="9"/>
      <c r="EI370" s="9"/>
      <c r="EJ370" s="9"/>
      <c r="EK370" s="9"/>
      <c r="EL370" s="9"/>
      <c r="EM370" s="9"/>
      <c r="EN370" s="9"/>
      <c r="EO370" s="9"/>
      <c r="EP370" s="9"/>
      <c r="EQ370" s="9"/>
      <c r="ER370" s="9"/>
      <c r="ES370" s="9"/>
      <c r="ET370" s="9"/>
      <c r="EU370" s="9"/>
      <c r="EV370" s="9"/>
      <c r="EW370" s="9"/>
      <c r="EX370" s="9"/>
    </row>
    <row r="371" spans="1:154" ht="20.25" x14ac:dyDescent="0.2">
      <c r="A371" s="100"/>
      <c r="B371" s="99"/>
      <c r="C371" s="99"/>
      <c r="D371" s="99"/>
      <c r="E371" s="99"/>
      <c r="F371" s="99" t="s">
        <v>90</v>
      </c>
      <c r="G371" s="103" t="s">
        <v>329</v>
      </c>
      <c r="H371" s="143"/>
      <c r="I371" s="143"/>
      <c r="J371" s="143">
        <f t="shared" si="80"/>
        <v>0</v>
      </c>
      <c r="K371" s="140" t="e">
        <f t="shared" si="74"/>
        <v>#DIV/0!</v>
      </c>
      <c r="L371" s="143"/>
      <c r="M371" s="144"/>
      <c r="N371" s="143"/>
      <c r="O371" s="145">
        <f t="shared" si="88"/>
        <v>0</v>
      </c>
      <c r="P371" s="145">
        <f t="shared" si="86"/>
        <v>0</v>
      </c>
      <c r="Q371" s="142" t="e">
        <f t="shared" si="89"/>
        <v>#DIV/0!</v>
      </c>
      <c r="R371" s="43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9"/>
      <c r="DD371" s="9"/>
      <c r="DE371" s="9"/>
      <c r="DF371" s="9"/>
      <c r="DG371" s="9"/>
      <c r="DH371" s="9"/>
      <c r="DI371" s="9"/>
      <c r="DJ371" s="9"/>
      <c r="DK371" s="9"/>
      <c r="DL371" s="9"/>
      <c r="DM371" s="9"/>
      <c r="DN371" s="9"/>
      <c r="DO371" s="9"/>
      <c r="DP371" s="9"/>
      <c r="DQ371" s="9"/>
      <c r="DR371" s="9"/>
      <c r="DS371" s="9"/>
      <c r="DT371" s="9"/>
      <c r="DU371" s="9"/>
      <c r="DV371" s="9"/>
      <c r="DW371" s="9"/>
      <c r="DX371" s="9"/>
      <c r="DY371" s="9"/>
      <c r="DZ371" s="9"/>
      <c r="EA371" s="9"/>
      <c r="EB371" s="9"/>
      <c r="EC371" s="9"/>
      <c r="ED371" s="9"/>
      <c r="EE371" s="9"/>
      <c r="EF371" s="9"/>
      <c r="EG371" s="9"/>
      <c r="EH371" s="9"/>
      <c r="EI371" s="9"/>
      <c r="EJ371" s="9"/>
      <c r="EK371" s="9"/>
      <c r="EL371" s="9"/>
      <c r="EM371" s="9"/>
      <c r="EN371" s="9"/>
      <c r="EO371" s="9"/>
      <c r="EP371" s="9"/>
      <c r="EQ371" s="9"/>
      <c r="ER371" s="9"/>
      <c r="ES371" s="9"/>
      <c r="ET371" s="9"/>
      <c r="EU371" s="9"/>
      <c r="EV371" s="9"/>
      <c r="EW371" s="9"/>
      <c r="EX371" s="9"/>
    </row>
    <row r="372" spans="1:154" ht="20.25" x14ac:dyDescent="0.2">
      <c r="A372" s="100"/>
      <c r="B372" s="99"/>
      <c r="C372" s="99"/>
      <c r="D372" s="99"/>
      <c r="E372" s="99" t="s">
        <v>43</v>
      </c>
      <c r="F372" s="99"/>
      <c r="G372" s="103" t="s">
        <v>330</v>
      </c>
      <c r="H372" s="143"/>
      <c r="I372" s="143"/>
      <c r="J372" s="143">
        <f t="shared" si="80"/>
        <v>0</v>
      </c>
      <c r="K372" s="140" t="e">
        <f t="shared" si="74"/>
        <v>#DIV/0!</v>
      </c>
      <c r="L372" s="143"/>
      <c r="M372" s="144"/>
      <c r="N372" s="143"/>
      <c r="O372" s="145">
        <f t="shared" si="88"/>
        <v>0</v>
      </c>
      <c r="P372" s="145">
        <f t="shared" si="86"/>
        <v>0</v>
      </c>
      <c r="Q372" s="142" t="e">
        <f t="shared" si="89"/>
        <v>#DIV/0!</v>
      </c>
      <c r="R372" s="43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9"/>
      <c r="DD372" s="9"/>
      <c r="DE372" s="9"/>
      <c r="DF372" s="9"/>
      <c r="DG372" s="9"/>
      <c r="DH372" s="9"/>
      <c r="DI372" s="9"/>
      <c r="DJ372" s="9"/>
      <c r="DK372" s="9"/>
      <c r="DL372" s="9"/>
      <c r="DM372" s="9"/>
      <c r="DN372" s="9"/>
      <c r="DO372" s="9"/>
      <c r="DP372" s="9"/>
      <c r="DQ372" s="9"/>
      <c r="DR372" s="9"/>
      <c r="DS372" s="9"/>
      <c r="DT372" s="9"/>
      <c r="DU372" s="9"/>
      <c r="DV372" s="9"/>
      <c r="DW372" s="9"/>
      <c r="DX372" s="9"/>
      <c r="DY372" s="9"/>
      <c r="DZ372" s="9"/>
      <c r="EA372" s="9"/>
      <c r="EB372" s="9"/>
      <c r="EC372" s="9"/>
      <c r="ED372" s="9"/>
      <c r="EE372" s="9"/>
      <c r="EF372" s="9"/>
      <c r="EG372" s="9"/>
      <c r="EH372" s="9"/>
      <c r="EI372" s="9"/>
      <c r="EJ372" s="9"/>
      <c r="EK372" s="9"/>
      <c r="EL372" s="9"/>
      <c r="EM372" s="9"/>
      <c r="EN372" s="9"/>
      <c r="EO372" s="9"/>
      <c r="EP372" s="9"/>
      <c r="EQ372" s="9"/>
      <c r="ER372" s="9"/>
      <c r="ES372" s="9"/>
      <c r="ET372" s="9"/>
      <c r="EU372" s="9"/>
      <c r="EV372" s="9"/>
      <c r="EW372" s="9"/>
      <c r="EX372" s="9"/>
    </row>
    <row r="373" spans="1:154" ht="20.25" x14ac:dyDescent="0.2">
      <c r="A373" s="88"/>
      <c r="B373" s="89"/>
      <c r="C373" s="89"/>
      <c r="D373" s="89">
        <v>79</v>
      </c>
      <c r="E373" s="89"/>
      <c r="F373" s="89"/>
      <c r="G373" s="138" t="s">
        <v>342</v>
      </c>
      <c r="H373" s="139">
        <f t="shared" ref="H373:I375" si="90">H374</f>
        <v>0</v>
      </c>
      <c r="I373" s="139">
        <f t="shared" si="90"/>
        <v>0</v>
      </c>
      <c r="J373" s="143">
        <f t="shared" si="80"/>
        <v>0</v>
      </c>
      <c r="K373" s="140" t="e">
        <f t="shared" si="74"/>
        <v>#DIV/0!</v>
      </c>
      <c r="L373" s="139">
        <f t="shared" ref="L373:O375" si="91">L374</f>
        <v>0</v>
      </c>
      <c r="M373" s="121">
        <f t="shared" si="91"/>
        <v>0</v>
      </c>
      <c r="N373" s="139">
        <f t="shared" si="91"/>
        <v>0</v>
      </c>
      <c r="O373" s="141">
        <f t="shared" si="91"/>
        <v>0</v>
      </c>
      <c r="P373" s="141">
        <f t="shared" si="86"/>
        <v>0</v>
      </c>
      <c r="Q373" s="142" t="e">
        <f t="shared" si="89"/>
        <v>#DIV/0!</v>
      </c>
      <c r="R373" s="43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9"/>
      <c r="DD373" s="9"/>
      <c r="DE373" s="9"/>
      <c r="DF373" s="9"/>
      <c r="DG373" s="9"/>
      <c r="DH373" s="9"/>
      <c r="DI373" s="9"/>
      <c r="DJ373" s="9"/>
      <c r="DK373" s="9"/>
      <c r="DL373" s="9"/>
      <c r="DM373" s="9"/>
      <c r="DN373" s="9"/>
      <c r="DO373" s="9"/>
      <c r="DP373" s="9"/>
      <c r="DQ373" s="9"/>
      <c r="DR373" s="9"/>
      <c r="DS373" s="9"/>
      <c r="DT373" s="9"/>
      <c r="DU373" s="9"/>
      <c r="DV373" s="9"/>
      <c r="DW373" s="9"/>
      <c r="DX373" s="9"/>
      <c r="DY373" s="9"/>
      <c r="DZ373" s="9"/>
      <c r="EA373" s="9"/>
      <c r="EB373" s="9"/>
      <c r="EC373" s="9"/>
      <c r="ED373" s="9"/>
      <c r="EE373" s="9"/>
      <c r="EF373" s="9"/>
      <c r="EG373" s="9"/>
      <c r="EH373" s="9"/>
      <c r="EI373" s="9"/>
      <c r="EJ373" s="9"/>
      <c r="EK373" s="9"/>
      <c r="EL373" s="9"/>
      <c r="EM373" s="9"/>
      <c r="EN373" s="9"/>
      <c r="EO373" s="9"/>
      <c r="EP373" s="9"/>
      <c r="EQ373" s="9"/>
      <c r="ER373" s="9"/>
      <c r="ES373" s="9"/>
      <c r="ET373" s="9"/>
      <c r="EU373" s="9"/>
      <c r="EV373" s="9"/>
      <c r="EW373" s="9"/>
      <c r="EX373" s="9"/>
    </row>
    <row r="374" spans="1:154" ht="20.25" hidden="1" x14ac:dyDescent="0.2">
      <c r="A374" s="88"/>
      <c r="B374" s="89"/>
      <c r="C374" s="89"/>
      <c r="D374" s="89">
        <v>81</v>
      </c>
      <c r="E374" s="89"/>
      <c r="F374" s="89"/>
      <c r="G374" s="138" t="s">
        <v>341</v>
      </c>
      <c r="H374" s="139">
        <f t="shared" si="90"/>
        <v>0</v>
      </c>
      <c r="I374" s="139">
        <f t="shared" si="90"/>
        <v>0</v>
      </c>
      <c r="J374" s="143">
        <f t="shared" si="80"/>
        <v>0</v>
      </c>
      <c r="K374" s="140" t="e">
        <f t="shared" si="74"/>
        <v>#DIV/0!</v>
      </c>
      <c r="L374" s="139">
        <f t="shared" si="91"/>
        <v>0</v>
      </c>
      <c r="M374" s="121">
        <f t="shared" si="91"/>
        <v>0</v>
      </c>
      <c r="N374" s="139">
        <f t="shared" si="91"/>
        <v>0</v>
      </c>
      <c r="O374" s="141">
        <f t="shared" si="91"/>
        <v>0</v>
      </c>
      <c r="P374" s="141">
        <f t="shared" si="86"/>
        <v>0</v>
      </c>
      <c r="Q374" s="142" t="e">
        <f t="shared" si="89"/>
        <v>#DIV/0!</v>
      </c>
      <c r="R374" s="43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9"/>
      <c r="DD374" s="9"/>
      <c r="DE374" s="9"/>
      <c r="DF374" s="9"/>
      <c r="DG374" s="9"/>
      <c r="DH374" s="9"/>
      <c r="DI374" s="9"/>
      <c r="DJ374" s="9"/>
      <c r="DK374" s="9"/>
      <c r="DL374" s="9"/>
      <c r="DM374" s="9"/>
      <c r="DN374" s="9"/>
      <c r="DO374" s="9"/>
      <c r="DP374" s="9"/>
      <c r="DQ374" s="9"/>
      <c r="DR374" s="9"/>
      <c r="DS374" s="9"/>
      <c r="DT374" s="9"/>
      <c r="DU374" s="9"/>
      <c r="DV374" s="9"/>
      <c r="DW374" s="9"/>
      <c r="DX374" s="9"/>
      <c r="DY374" s="9"/>
      <c r="DZ374" s="9"/>
      <c r="EA374" s="9"/>
      <c r="EB374" s="9"/>
      <c r="EC374" s="9"/>
      <c r="ED374" s="9"/>
      <c r="EE374" s="9"/>
      <c r="EF374" s="9"/>
      <c r="EG374" s="9"/>
      <c r="EH374" s="9"/>
      <c r="EI374" s="9"/>
      <c r="EJ374" s="9"/>
      <c r="EK374" s="9"/>
      <c r="EL374" s="9"/>
      <c r="EM374" s="9"/>
      <c r="EN374" s="9"/>
      <c r="EO374" s="9"/>
      <c r="EP374" s="9"/>
      <c r="EQ374" s="9"/>
      <c r="ER374" s="9"/>
      <c r="ES374" s="9"/>
      <c r="ET374" s="9"/>
      <c r="EU374" s="9"/>
      <c r="EV374" s="9"/>
      <c r="EW374" s="9"/>
      <c r="EX374" s="9"/>
    </row>
    <row r="375" spans="1:154" ht="20.25" hidden="1" x14ac:dyDescent="0.2">
      <c r="A375" s="88"/>
      <c r="B375" s="89"/>
      <c r="C375" s="89"/>
      <c r="D375" s="89"/>
      <c r="E375" s="89" t="s">
        <v>32</v>
      </c>
      <c r="F375" s="89"/>
      <c r="G375" s="101" t="s">
        <v>340</v>
      </c>
      <c r="H375" s="139">
        <f t="shared" si="90"/>
        <v>0</v>
      </c>
      <c r="I375" s="139">
        <f t="shared" si="90"/>
        <v>0</v>
      </c>
      <c r="J375" s="143">
        <f t="shared" si="80"/>
        <v>0</v>
      </c>
      <c r="K375" s="140" t="e">
        <f t="shared" si="74"/>
        <v>#DIV/0!</v>
      </c>
      <c r="L375" s="139">
        <f t="shared" si="91"/>
        <v>0</v>
      </c>
      <c r="M375" s="121">
        <f t="shared" si="91"/>
        <v>0</v>
      </c>
      <c r="N375" s="139">
        <f t="shared" si="91"/>
        <v>0</v>
      </c>
      <c r="O375" s="141">
        <f t="shared" si="91"/>
        <v>0</v>
      </c>
      <c r="P375" s="141">
        <f t="shared" si="86"/>
        <v>0</v>
      </c>
      <c r="Q375" s="142" t="e">
        <f t="shared" si="89"/>
        <v>#DIV/0!</v>
      </c>
      <c r="R375" s="43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9"/>
      <c r="DD375" s="9"/>
      <c r="DE375" s="9"/>
      <c r="DF375" s="9"/>
      <c r="DG375" s="9"/>
      <c r="DH375" s="9"/>
      <c r="DI375" s="9"/>
      <c r="DJ375" s="9"/>
      <c r="DK375" s="9"/>
      <c r="DL375" s="9"/>
      <c r="DM375" s="9"/>
      <c r="DN375" s="9"/>
      <c r="DO375" s="9"/>
      <c r="DP375" s="9"/>
      <c r="DQ375" s="9"/>
      <c r="DR375" s="9"/>
      <c r="DS375" s="9"/>
      <c r="DT375" s="9"/>
      <c r="DU375" s="9"/>
      <c r="DV375" s="9"/>
      <c r="DW375" s="9"/>
      <c r="DX375" s="9"/>
      <c r="DY375" s="9"/>
      <c r="DZ375" s="9"/>
      <c r="EA375" s="9"/>
      <c r="EB375" s="9"/>
      <c r="EC375" s="9"/>
      <c r="ED375" s="9"/>
      <c r="EE375" s="9"/>
      <c r="EF375" s="9"/>
      <c r="EG375" s="9"/>
      <c r="EH375" s="9"/>
      <c r="EI375" s="9"/>
      <c r="EJ375" s="9"/>
      <c r="EK375" s="9"/>
      <c r="EL375" s="9"/>
      <c r="EM375" s="9"/>
      <c r="EN375" s="9"/>
      <c r="EO375" s="9"/>
      <c r="EP375" s="9"/>
      <c r="EQ375" s="9"/>
      <c r="ER375" s="9"/>
      <c r="ES375" s="9"/>
      <c r="ET375" s="9"/>
      <c r="EU375" s="9"/>
      <c r="EV375" s="9"/>
      <c r="EW375" s="9"/>
      <c r="EX375" s="9"/>
    </row>
    <row r="376" spans="1:154" ht="40.5" hidden="1" x14ac:dyDescent="0.2">
      <c r="A376" s="100"/>
      <c r="B376" s="99"/>
      <c r="C376" s="99"/>
      <c r="D376" s="99"/>
      <c r="E376" s="99"/>
      <c r="F376" s="99" t="s">
        <v>32</v>
      </c>
      <c r="G376" s="103" t="s">
        <v>339</v>
      </c>
      <c r="H376" s="143"/>
      <c r="I376" s="143"/>
      <c r="J376" s="143">
        <f t="shared" si="80"/>
        <v>0</v>
      </c>
      <c r="K376" s="140" t="e">
        <f t="shared" si="74"/>
        <v>#DIV/0!</v>
      </c>
      <c r="L376" s="143"/>
      <c r="M376" s="144"/>
      <c r="N376" s="143"/>
      <c r="O376" s="145">
        <f t="shared" ref="O376:O377" si="92">M376+N376</f>
        <v>0</v>
      </c>
      <c r="P376" s="145">
        <f t="shared" si="86"/>
        <v>0</v>
      </c>
      <c r="Q376" s="142" t="e">
        <f t="shared" si="89"/>
        <v>#DIV/0!</v>
      </c>
      <c r="R376" s="43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9"/>
      <c r="DD376" s="9"/>
      <c r="DE376" s="9"/>
      <c r="DF376" s="9"/>
      <c r="DG376" s="9"/>
      <c r="DH376" s="9"/>
      <c r="DI376" s="9"/>
      <c r="DJ376" s="9"/>
      <c r="DK376" s="9"/>
      <c r="DL376" s="9"/>
      <c r="DM376" s="9"/>
      <c r="DN376" s="9"/>
      <c r="DO376" s="9"/>
      <c r="DP376" s="9"/>
      <c r="DQ376" s="9"/>
      <c r="DR376" s="9"/>
      <c r="DS376" s="9"/>
      <c r="DT376" s="9"/>
      <c r="DU376" s="9"/>
      <c r="DV376" s="9"/>
      <c r="DW376" s="9"/>
      <c r="DX376" s="9"/>
      <c r="DY376" s="9"/>
      <c r="DZ376" s="9"/>
      <c r="EA376" s="9"/>
      <c r="EB376" s="9"/>
      <c r="EC376" s="9"/>
      <c r="ED376" s="9"/>
      <c r="EE376" s="9"/>
      <c r="EF376" s="9"/>
      <c r="EG376" s="9"/>
      <c r="EH376" s="9"/>
      <c r="EI376" s="9"/>
      <c r="EJ376" s="9"/>
      <c r="EK376" s="9"/>
      <c r="EL376" s="9"/>
      <c r="EM376" s="9"/>
      <c r="EN376" s="9"/>
      <c r="EO376" s="9"/>
      <c r="EP376" s="9"/>
      <c r="EQ376" s="9"/>
      <c r="ER376" s="9"/>
      <c r="ES376" s="9"/>
      <c r="ET376" s="9"/>
      <c r="EU376" s="9"/>
      <c r="EV376" s="9"/>
      <c r="EW376" s="9"/>
      <c r="EX376" s="9"/>
    </row>
    <row r="377" spans="1:154" ht="20.25" x14ac:dyDescent="0.2">
      <c r="A377" s="148"/>
      <c r="B377" s="149"/>
      <c r="C377" s="149"/>
      <c r="D377" s="149">
        <v>85</v>
      </c>
      <c r="E377" s="149"/>
      <c r="F377" s="149"/>
      <c r="G377" s="151" t="s">
        <v>86</v>
      </c>
      <c r="H377" s="152"/>
      <c r="I377" s="152">
        <f>O377</f>
        <v>-19951.62</v>
      </c>
      <c r="J377" s="152">
        <f t="shared" si="80"/>
        <v>19951.62</v>
      </c>
      <c r="K377" s="153"/>
      <c r="L377" s="152"/>
      <c r="M377" s="154">
        <v>-17591</v>
      </c>
      <c r="N377" s="152">
        <v>-2360.62</v>
      </c>
      <c r="O377" s="155">
        <f t="shared" si="92"/>
        <v>-19951.62</v>
      </c>
      <c r="P377" s="155">
        <f t="shared" si="86"/>
        <v>19951.62</v>
      </c>
      <c r="Q377" s="156"/>
      <c r="R377" s="43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9"/>
      <c r="DD377" s="9"/>
      <c r="DE377" s="9"/>
      <c r="DF377" s="9"/>
      <c r="DG377" s="9"/>
      <c r="DH377" s="9"/>
      <c r="DI377" s="9"/>
      <c r="DJ377" s="9"/>
      <c r="DK377" s="9"/>
      <c r="DL377" s="9"/>
      <c r="DM377" s="9"/>
      <c r="DN377" s="9"/>
      <c r="DO377" s="9"/>
      <c r="DP377" s="9"/>
      <c r="DQ377" s="9"/>
      <c r="DR377" s="9"/>
      <c r="DS377" s="9"/>
      <c r="DT377" s="9"/>
      <c r="DU377" s="9"/>
      <c r="DV377" s="9"/>
      <c r="DW377" s="9"/>
      <c r="DX377" s="9"/>
      <c r="DY377" s="9"/>
      <c r="DZ377" s="9"/>
      <c r="EA377" s="9"/>
      <c r="EB377" s="9"/>
      <c r="EC377" s="9"/>
      <c r="ED377" s="9"/>
      <c r="EE377" s="9"/>
      <c r="EF377" s="9"/>
      <c r="EG377" s="9"/>
      <c r="EH377" s="9"/>
      <c r="EI377" s="9"/>
      <c r="EJ377" s="9"/>
      <c r="EK377" s="9"/>
      <c r="EL377" s="9"/>
      <c r="EM377" s="9"/>
      <c r="EN377" s="9"/>
      <c r="EO377" s="9"/>
      <c r="EP377" s="9"/>
      <c r="EQ377" s="9"/>
      <c r="ER377" s="9"/>
      <c r="ES377" s="9"/>
      <c r="ET377" s="9"/>
      <c r="EU377" s="9"/>
      <c r="EV377" s="9"/>
      <c r="EW377" s="9"/>
      <c r="EX377" s="9"/>
    </row>
    <row r="378" spans="1:154" ht="20.25" x14ac:dyDescent="0.2">
      <c r="A378" s="100"/>
      <c r="B378" s="99"/>
      <c r="C378" s="99"/>
      <c r="D378" s="99"/>
      <c r="E378" s="99"/>
      <c r="F378" s="99"/>
      <c r="G378" s="103" t="s">
        <v>195</v>
      </c>
      <c r="H378" s="143"/>
      <c r="I378" s="143"/>
      <c r="J378" s="143">
        <f t="shared" si="80"/>
        <v>0</v>
      </c>
      <c r="K378" s="140"/>
      <c r="L378" s="143"/>
      <c r="M378" s="144"/>
      <c r="N378" s="143"/>
      <c r="O378" s="170"/>
      <c r="P378" s="170">
        <f t="shared" si="86"/>
        <v>0</v>
      </c>
      <c r="Q378" s="142"/>
      <c r="R378" s="43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9"/>
      <c r="DD378" s="9"/>
      <c r="DE378" s="9"/>
      <c r="DF378" s="9"/>
      <c r="DG378" s="9"/>
      <c r="DH378" s="9"/>
      <c r="DI378" s="9"/>
      <c r="DJ378" s="9"/>
      <c r="DK378" s="9"/>
      <c r="DL378" s="9"/>
      <c r="DM378" s="9"/>
      <c r="DN378" s="9"/>
      <c r="DO378" s="9"/>
      <c r="DP378" s="9"/>
      <c r="DQ378" s="9"/>
      <c r="DR378" s="9"/>
      <c r="DS378" s="9"/>
      <c r="DT378" s="9"/>
      <c r="DU378" s="9"/>
      <c r="DV378" s="9"/>
      <c r="DW378" s="9"/>
      <c r="DX378" s="9"/>
      <c r="DY378" s="9"/>
      <c r="DZ378" s="9"/>
      <c r="EA378" s="9"/>
      <c r="EB378" s="9"/>
      <c r="EC378" s="9"/>
      <c r="ED378" s="9"/>
      <c r="EE378" s="9"/>
      <c r="EF378" s="9"/>
      <c r="EG378" s="9"/>
      <c r="EH378" s="9"/>
      <c r="EI378" s="9"/>
      <c r="EJ378" s="9"/>
      <c r="EK378" s="9"/>
      <c r="EL378" s="9"/>
      <c r="EM378" s="9"/>
      <c r="EN378" s="9"/>
      <c r="EO378" s="9"/>
      <c r="EP378" s="9"/>
      <c r="EQ378" s="9"/>
      <c r="ER378" s="9"/>
      <c r="ES378" s="9"/>
      <c r="ET378" s="9"/>
      <c r="EU378" s="9"/>
      <c r="EV378" s="9"/>
      <c r="EW378" s="9"/>
      <c r="EX378" s="9"/>
    </row>
    <row r="379" spans="1:154" ht="20.25" x14ac:dyDescent="0.2">
      <c r="A379" s="88" t="s">
        <v>165</v>
      </c>
      <c r="B379" s="89" t="s">
        <v>124</v>
      </c>
      <c r="C379" s="89"/>
      <c r="D379" s="89"/>
      <c r="E379" s="89"/>
      <c r="F379" s="89"/>
      <c r="G379" s="138" t="s">
        <v>196</v>
      </c>
      <c r="H379" s="139">
        <f>H333+H338</f>
        <v>6850000</v>
      </c>
      <c r="I379" s="139">
        <f>I333+I338</f>
        <v>6673158</v>
      </c>
      <c r="J379" s="143">
        <f>J333+J338</f>
        <v>176842</v>
      </c>
      <c r="K379" s="140">
        <f t="shared" ref="K379:K385" si="93">ROUND(I379/H379*100,2)</f>
        <v>97.42</v>
      </c>
      <c r="L379" s="139">
        <f>L333+L338</f>
        <v>0</v>
      </c>
      <c r="M379" s="139">
        <f>M333+M338</f>
        <v>3876464</v>
      </c>
      <c r="N379" s="139">
        <f>N333+N338</f>
        <v>2796694</v>
      </c>
      <c r="O379" s="139">
        <f>O333+O338</f>
        <v>6673158</v>
      </c>
      <c r="P379" s="141">
        <f t="shared" si="86"/>
        <v>-6673158</v>
      </c>
      <c r="Q379" s="142">
        <f t="shared" ref="Q379:Q385" si="94">ROUND(O379/N379*100,2)</f>
        <v>238.61</v>
      </c>
      <c r="R379" s="43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9"/>
      <c r="DD379" s="9"/>
      <c r="DE379" s="9"/>
      <c r="DF379" s="9"/>
      <c r="DG379" s="9"/>
      <c r="DH379" s="9"/>
      <c r="DI379" s="9"/>
      <c r="DJ379" s="9"/>
      <c r="DK379" s="9"/>
      <c r="DL379" s="9"/>
      <c r="DM379" s="9"/>
      <c r="DN379" s="9"/>
      <c r="DO379" s="9"/>
      <c r="DP379" s="9"/>
      <c r="DQ379" s="9"/>
      <c r="DR379" s="9"/>
      <c r="DS379" s="9"/>
      <c r="DT379" s="9"/>
      <c r="DU379" s="9"/>
      <c r="DV379" s="9"/>
      <c r="DW379" s="9"/>
      <c r="DX379" s="9"/>
      <c r="DY379" s="9"/>
      <c r="DZ379" s="9"/>
      <c r="EA379" s="9"/>
      <c r="EB379" s="9"/>
      <c r="EC379" s="9"/>
      <c r="ED379" s="9"/>
      <c r="EE379" s="9"/>
      <c r="EF379" s="9"/>
      <c r="EG379" s="9"/>
      <c r="EH379" s="9"/>
      <c r="EI379" s="9"/>
      <c r="EJ379" s="9"/>
      <c r="EK379" s="9"/>
      <c r="EL379" s="9"/>
      <c r="EM379" s="9"/>
      <c r="EN379" s="9"/>
      <c r="EO379" s="9"/>
      <c r="EP379" s="9"/>
      <c r="EQ379" s="9"/>
      <c r="ER379" s="9"/>
      <c r="ES379" s="9"/>
      <c r="ET379" s="9"/>
      <c r="EU379" s="9"/>
      <c r="EV379" s="9"/>
      <c r="EW379" s="9"/>
      <c r="EX379" s="9"/>
    </row>
    <row r="380" spans="1:154" ht="20.25" x14ac:dyDescent="0.2">
      <c r="A380" s="88"/>
      <c r="B380" s="89">
        <v>15</v>
      </c>
      <c r="C380" s="89"/>
      <c r="D380" s="89"/>
      <c r="E380" s="89"/>
      <c r="F380" s="89"/>
      <c r="G380" s="138" t="s">
        <v>197</v>
      </c>
      <c r="H380" s="139">
        <f>H381</f>
        <v>0</v>
      </c>
      <c r="I380" s="139">
        <f>I381</f>
        <v>0</v>
      </c>
      <c r="J380" s="143">
        <f t="shared" si="80"/>
        <v>0</v>
      </c>
      <c r="K380" s="140" t="e">
        <f t="shared" si="93"/>
        <v>#DIV/0!</v>
      </c>
      <c r="L380" s="139">
        <f>L381</f>
        <v>0</v>
      </c>
      <c r="M380" s="139">
        <f>M381</f>
        <v>0</v>
      </c>
      <c r="N380" s="139">
        <f>N381</f>
        <v>0</v>
      </c>
      <c r="O380" s="139">
        <f>O381</f>
        <v>0</v>
      </c>
      <c r="P380" s="141">
        <f t="shared" si="86"/>
        <v>0</v>
      </c>
      <c r="Q380" s="142" t="e">
        <f t="shared" si="94"/>
        <v>#DIV/0!</v>
      </c>
      <c r="R380" s="43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9"/>
      <c r="DD380" s="9"/>
      <c r="DE380" s="9"/>
      <c r="DF380" s="9"/>
      <c r="DG380" s="9"/>
      <c r="DH380" s="9"/>
      <c r="DI380" s="9"/>
      <c r="DJ380" s="9"/>
      <c r="DK380" s="9"/>
      <c r="DL380" s="9"/>
      <c r="DM380" s="9"/>
      <c r="DN380" s="9"/>
      <c r="DO380" s="9"/>
      <c r="DP380" s="9"/>
      <c r="DQ380" s="9"/>
      <c r="DR380" s="9"/>
      <c r="DS380" s="9"/>
      <c r="DT380" s="9"/>
      <c r="DU380" s="9"/>
      <c r="DV380" s="9"/>
      <c r="DW380" s="9"/>
      <c r="DX380" s="9"/>
      <c r="DY380" s="9"/>
      <c r="DZ380" s="9"/>
      <c r="EA380" s="9"/>
      <c r="EB380" s="9"/>
      <c r="EC380" s="9"/>
      <c r="ED380" s="9"/>
      <c r="EE380" s="9"/>
      <c r="EF380" s="9"/>
      <c r="EG380" s="9"/>
      <c r="EH380" s="9"/>
      <c r="EI380" s="9"/>
      <c r="EJ380" s="9"/>
      <c r="EK380" s="9"/>
      <c r="EL380" s="9"/>
      <c r="EM380" s="9"/>
      <c r="EN380" s="9"/>
      <c r="EO380" s="9"/>
      <c r="EP380" s="9"/>
      <c r="EQ380" s="9"/>
      <c r="ER380" s="9"/>
      <c r="ES380" s="9"/>
      <c r="ET380" s="9"/>
      <c r="EU380" s="9"/>
      <c r="EV380" s="9"/>
      <c r="EW380" s="9"/>
      <c r="EX380" s="9"/>
    </row>
    <row r="381" spans="1:154" ht="40.5" x14ac:dyDescent="0.2">
      <c r="A381" s="88"/>
      <c r="B381" s="89"/>
      <c r="C381" s="89" t="s">
        <v>48</v>
      </c>
      <c r="D381" s="89"/>
      <c r="E381" s="89"/>
      <c r="F381" s="89"/>
      <c r="G381" s="138" t="s">
        <v>198</v>
      </c>
      <c r="H381" s="139">
        <f>H358</f>
        <v>0</v>
      </c>
      <c r="I381" s="139">
        <f>I358</f>
        <v>0</v>
      </c>
      <c r="J381" s="143">
        <f t="shared" si="80"/>
        <v>0</v>
      </c>
      <c r="K381" s="140" t="e">
        <f t="shared" si="93"/>
        <v>#DIV/0!</v>
      </c>
      <c r="L381" s="139">
        <f>L358</f>
        <v>0</v>
      </c>
      <c r="M381" s="139">
        <f>M358</f>
        <v>0</v>
      </c>
      <c r="N381" s="139">
        <f>N358</f>
        <v>0</v>
      </c>
      <c r="O381" s="139">
        <f>O358</f>
        <v>0</v>
      </c>
      <c r="P381" s="141">
        <f t="shared" si="86"/>
        <v>0</v>
      </c>
      <c r="Q381" s="142" t="e">
        <f t="shared" si="94"/>
        <v>#DIV/0!</v>
      </c>
      <c r="R381" s="43"/>
      <c r="S381" s="14"/>
      <c r="T381" s="14"/>
      <c r="U381" s="14"/>
      <c r="V381" s="14"/>
      <c r="W381" s="14"/>
      <c r="X381" s="25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9"/>
      <c r="DD381" s="9"/>
      <c r="DE381" s="9"/>
      <c r="DF381" s="9"/>
      <c r="DG381" s="9"/>
      <c r="DH381" s="9"/>
      <c r="DI381" s="9"/>
      <c r="DJ381" s="9"/>
      <c r="DK381" s="9"/>
      <c r="DL381" s="9"/>
      <c r="DM381" s="9"/>
      <c r="DN381" s="9"/>
      <c r="DO381" s="9"/>
      <c r="DP381" s="9"/>
      <c r="DQ381" s="9"/>
      <c r="DR381" s="9"/>
      <c r="DS381" s="9"/>
      <c r="DT381" s="9"/>
      <c r="DU381" s="9"/>
      <c r="DV381" s="9"/>
      <c r="DW381" s="9"/>
      <c r="DX381" s="9"/>
      <c r="DY381" s="9"/>
      <c r="DZ381" s="9"/>
      <c r="EA381" s="9"/>
      <c r="EB381" s="9"/>
      <c r="EC381" s="9"/>
      <c r="ED381" s="9"/>
      <c r="EE381" s="9"/>
      <c r="EF381" s="9"/>
      <c r="EG381" s="9"/>
      <c r="EH381" s="9"/>
      <c r="EI381" s="9"/>
      <c r="EJ381" s="9"/>
      <c r="EK381" s="9"/>
      <c r="EL381" s="9"/>
      <c r="EM381" s="9"/>
      <c r="EN381" s="9"/>
      <c r="EO381" s="9"/>
      <c r="EP381" s="9"/>
      <c r="EQ381" s="9"/>
      <c r="ER381" s="9"/>
      <c r="ES381" s="9"/>
      <c r="ET381" s="9"/>
      <c r="EU381" s="9"/>
      <c r="EV381" s="9"/>
      <c r="EW381" s="9"/>
      <c r="EX381" s="9"/>
    </row>
    <row r="382" spans="1:154" ht="40.5" x14ac:dyDescent="0.2">
      <c r="A382" s="88"/>
      <c r="B382" s="89" t="s">
        <v>48</v>
      </c>
      <c r="C382" s="89"/>
      <c r="D382" s="89"/>
      <c r="E382" s="89"/>
      <c r="F382" s="89"/>
      <c r="G382" s="138" t="s">
        <v>199</v>
      </c>
      <c r="H382" s="139">
        <f>H383+H384</f>
        <v>1224600</v>
      </c>
      <c r="I382" s="139">
        <f>I383+I384</f>
        <v>1191231.75</v>
      </c>
      <c r="J382" s="143">
        <f t="shared" si="80"/>
        <v>33368.25</v>
      </c>
      <c r="K382" s="140">
        <f t="shared" si="93"/>
        <v>97.28</v>
      </c>
      <c r="L382" s="139">
        <f>L383+L384</f>
        <v>0</v>
      </c>
      <c r="M382" s="139">
        <f>M383+M384</f>
        <v>796832.18999999948</v>
      </c>
      <c r="N382" s="139">
        <f>N383+N384</f>
        <v>394399.55999999959</v>
      </c>
      <c r="O382" s="139">
        <f>O383+O384</f>
        <v>1191231.75</v>
      </c>
      <c r="P382" s="141">
        <f t="shared" si="86"/>
        <v>-1191231.75</v>
      </c>
      <c r="Q382" s="142">
        <f t="shared" si="94"/>
        <v>302.04000000000002</v>
      </c>
      <c r="R382" s="43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9"/>
      <c r="DD382" s="9"/>
      <c r="DE382" s="9"/>
      <c r="DF382" s="9"/>
      <c r="DG382" s="9"/>
      <c r="DH382" s="9"/>
      <c r="DI382" s="9"/>
      <c r="DJ382" s="9"/>
      <c r="DK382" s="9"/>
      <c r="DL382" s="9"/>
      <c r="DM382" s="9"/>
      <c r="DN382" s="9"/>
      <c r="DO382" s="9"/>
      <c r="DP382" s="9"/>
      <c r="DQ382" s="9"/>
      <c r="DR382" s="9"/>
      <c r="DS382" s="9"/>
      <c r="DT382" s="9"/>
      <c r="DU382" s="9"/>
      <c r="DV382" s="9"/>
      <c r="DW382" s="9"/>
      <c r="DX382" s="9"/>
      <c r="DY382" s="9"/>
      <c r="DZ382" s="9"/>
      <c r="EA382" s="9"/>
      <c r="EB382" s="9"/>
      <c r="EC382" s="9"/>
      <c r="ED382" s="9"/>
      <c r="EE382" s="9"/>
      <c r="EF382" s="9"/>
      <c r="EG382" s="9"/>
      <c r="EH382" s="9"/>
      <c r="EI382" s="9"/>
      <c r="EJ382" s="9"/>
      <c r="EK382" s="9"/>
      <c r="EL382" s="9"/>
      <c r="EM382" s="9"/>
      <c r="EN382" s="9"/>
      <c r="EO382" s="9"/>
      <c r="EP382" s="9"/>
      <c r="EQ382" s="9"/>
      <c r="ER382" s="9"/>
      <c r="ES382" s="9"/>
      <c r="ET382" s="9"/>
      <c r="EU382" s="9"/>
      <c r="EV382" s="9"/>
      <c r="EW382" s="9"/>
      <c r="EX382" s="9"/>
    </row>
    <row r="383" spans="1:154" ht="20.25" x14ac:dyDescent="0.2">
      <c r="A383" s="88"/>
      <c r="B383" s="89"/>
      <c r="C383" s="89" t="s">
        <v>30</v>
      </c>
      <c r="D383" s="89"/>
      <c r="E383" s="89"/>
      <c r="F383" s="89"/>
      <c r="G383" s="138" t="s">
        <v>130</v>
      </c>
      <c r="H383" s="139">
        <f>+H326</f>
        <v>30000</v>
      </c>
      <c r="I383" s="139">
        <f>+I326</f>
        <v>27707.200000000001</v>
      </c>
      <c r="J383" s="143">
        <f t="shared" si="80"/>
        <v>2292.7999999999993</v>
      </c>
      <c r="K383" s="140">
        <f t="shared" si="93"/>
        <v>92.36</v>
      </c>
      <c r="L383" s="139">
        <f>+L326</f>
        <v>0</v>
      </c>
      <c r="M383" s="139">
        <f>+M326</f>
        <v>18632.77</v>
      </c>
      <c r="N383" s="139">
        <f>+N326</f>
        <v>9074.43</v>
      </c>
      <c r="O383" s="139">
        <f>+O326</f>
        <v>27707.200000000001</v>
      </c>
      <c r="P383" s="141">
        <f t="shared" si="86"/>
        <v>-27707.200000000001</v>
      </c>
      <c r="Q383" s="142">
        <f t="shared" si="94"/>
        <v>305.33</v>
      </c>
      <c r="R383" s="43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9"/>
      <c r="DD383" s="9"/>
      <c r="DE383" s="9"/>
      <c r="DF383" s="9"/>
      <c r="DG383" s="9"/>
      <c r="DH383" s="9"/>
      <c r="DI383" s="9"/>
      <c r="DJ383" s="9"/>
      <c r="DK383" s="9"/>
      <c r="DL383" s="9"/>
      <c r="DM383" s="9"/>
      <c r="DN383" s="9"/>
      <c r="DO383" s="9"/>
      <c r="DP383" s="9"/>
      <c r="DQ383" s="9"/>
      <c r="DR383" s="9"/>
      <c r="DS383" s="9"/>
      <c r="DT383" s="9"/>
      <c r="DU383" s="9"/>
      <c r="DV383" s="9"/>
      <c r="DW383" s="9"/>
      <c r="DX383" s="9"/>
      <c r="DY383" s="9"/>
      <c r="DZ383" s="9"/>
      <c r="EA383" s="9"/>
      <c r="EB383" s="9"/>
      <c r="EC383" s="9"/>
      <c r="ED383" s="9"/>
      <c r="EE383" s="9"/>
      <c r="EF383" s="9"/>
      <c r="EG383" s="9"/>
      <c r="EH383" s="9"/>
      <c r="EI383" s="9"/>
      <c r="EJ383" s="9"/>
      <c r="EK383" s="9"/>
      <c r="EL383" s="9"/>
      <c r="EM383" s="9"/>
      <c r="EN383" s="9"/>
      <c r="EO383" s="9"/>
      <c r="EP383" s="9"/>
      <c r="EQ383" s="9"/>
      <c r="ER383" s="9"/>
      <c r="ES383" s="9"/>
      <c r="ET383" s="9"/>
      <c r="EU383" s="9"/>
      <c r="EV383" s="9"/>
      <c r="EW383" s="9"/>
      <c r="EX383" s="9"/>
    </row>
    <row r="384" spans="1:154" ht="20.25" x14ac:dyDescent="0.2">
      <c r="A384" s="88"/>
      <c r="B384" s="89"/>
      <c r="C384" s="89" t="s">
        <v>43</v>
      </c>
      <c r="D384" s="89"/>
      <c r="E384" s="89"/>
      <c r="F384" s="89"/>
      <c r="G384" s="138" t="s">
        <v>200</v>
      </c>
      <c r="H384" s="139">
        <f>H262-H379-H380-H383</f>
        <v>1194600</v>
      </c>
      <c r="I384" s="139">
        <f>I262-I379-I380-I383</f>
        <v>1163524.55</v>
      </c>
      <c r="J384" s="143">
        <f t="shared" si="80"/>
        <v>31075.449999999953</v>
      </c>
      <c r="K384" s="140">
        <f t="shared" si="93"/>
        <v>97.4</v>
      </c>
      <c r="L384" s="139">
        <f>L262-L379-L380-L383</f>
        <v>0</v>
      </c>
      <c r="M384" s="139">
        <f>M262-M379-M380-M383</f>
        <v>778199.41999999946</v>
      </c>
      <c r="N384" s="139">
        <f>N262-N379-N380-N383</f>
        <v>385325.1299999996</v>
      </c>
      <c r="O384" s="139">
        <f>O262-O379-O380-O383</f>
        <v>1163524.55</v>
      </c>
      <c r="P384" s="141">
        <f t="shared" si="86"/>
        <v>-1163524.55</v>
      </c>
      <c r="Q384" s="142">
        <f t="shared" si="94"/>
        <v>301.95999999999998</v>
      </c>
      <c r="R384" s="43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9"/>
      <c r="DD384" s="9"/>
      <c r="DE384" s="9"/>
      <c r="DF384" s="9"/>
      <c r="DG384" s="9"/>
      <c r="DH384" s="9"/>
      <c r="DI384" s="9"/>
      <c r="DJ384" s="9"/>
      <c r="DK384" s="9"/>
      <c r="DL384" s="9"/>
      <c r="DM384" s="9"/>
      <c r="DN384" s="9"/>
      <c r="DO384" s="9"/>
      <c r="DP384" s="9"/>
      <c r="DQ384" s="9"/>
      <c r="DR384" s="9"/>
      <c r="DS384" s="9"/>
      <c r="DT384" s="9"/>
      <c r="DU384" s="9"/>
      <c r="DV384" s="9"/>
      <c r="DW384" s="9"/>
      <c r="DX384" s="9"/>
      <c r="DY384" s="9"/>
      <c r="DZ384" s="9"/>
      <c r="EA384" s="9"/>
      <c r="EB384" s="9"/>
      <c r="EC384" s="9"/>
      <c r="ED384" s="9"/>
      <c r="EE384" s="9"/>
      <c r="EF384" s="9"/>
      <c r="EG384" s="9"/>
      <c r="EH384" s="9"/>
      <c r="EI384" s="9"/>
      <c r="EJ384" s="9"/>
      <c r="EK384" s="9"/>
      <c r="EL384" s="9"/>
      <c r="EM384" s="9"/>
      <c r="EN384" s="9"/>
      <c r="EO384" s="9"/>
      <c r="EP384" s="9"/>
      <c r="EQ384" s="9"/>
      <c r="ER384" s="9"/>
      <c r="ES384" s="9"/>
      <c r="ET384" s="9"/>
      <c r="EU384" s="9"/>
      <c r="EV384" s="9"/>
      <c r="EW384" s="9"/>
      <c r="EX384" s="9"/>
    </row>
    <row r="385" spans="1:154" ht="20.25" x14ac:dyDescent="0.2">
      <c r="A385" s="88" t="s">
        <v>201</v>
      </c>
      <c r="B385" s="89" t="s">
        <v>103</v>
      </c>
      <c r="C385" s="89"/>
      <c r="D385" s="89"/>
      <c r="E385" s="89"/>
      <c r="F385" s="89"/>
      <c r="G385" s="138" t="s">
        <v>202</v>
      </c>
      <c r="H385" s="139">
        <f>H387</f>
        <v>652300</v>
      </c>
      <c r="I385" s="139">
        <f>I387</f>
        <v>562519.91</v>
      </c>
      <c r="J385" s="143">
        <f t="shared" si="80"/>
        <v>89780.089999999967</v>
      </c>
      <c r="K385" s="140">
        <f t="shared" si="93"/>
        <v>86.24</v>
      </c>
      <c r="L385" s="139">
        <f>L387</f>
        <v>0</v>
      </c>
      <c r="M385" s="139">
        <f>M387</f>
        <v>377057</v>
      </c>
      <c r="N385" s="139">
        <f>N387</f>
        <v>185462.91</v>
      </c>
      <c r="O385" s="139">
        <f>O387</f>
        <v>562519.91</v>
      </c>
      <c r="P385" s="141">
        <f t="shared" si="86"/>
        <v>-562519.91</v>
      </c>
      <c r="Q385" s="142">
        <f t="shared" si="94"/>
        <v>303.31</v>
      </c>
      <c r="R385" s="43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9"/>
      <c r="DD385" s="9"/>
      <c r="DE385" s="9"/>
      <c r="DF385" s="9"/>
      <c r="DG385" s="9"/>
      <c r="DH385" s="9"/>
      <c r="DI385" s="9"/>
      <c r="DJ385" s="9"/>
      <c r="DK385" s="9"/>
      <c r="DL385" s="9"/>
      <c r="DM385" s="9"/>
      <c r="DN385" s="9"/>
      <c r="DO385" s="9"/>
      <c r="DP385" s="9"/>
      <c r="DQ385" s="9"/>
      <c r="DR385" s="9"/>
      <c r="DS385" s="9"/>
      <c r="DT385" s="9"/>
      <c r="DU385" s="9"/>
      <c r="DV385" s="9"/>
      <c r="DW385" s="9"/>
      <c r="DX385" s="9"/>
      <c r="DY385" s="9"/>
      <c r="DZ385" s="9"/>
      <c r="EA385" s="9"/>
      <c r="EB385" s="9"/>
      <c r="EC385" s="9"/>
      <c r="ED385" s="9"/>
      <c r="EE385" s="9"/>
      <c r="EF385" s="9"/>
      <c r="EG385" s="9"/>
      <c r="EH385" s="9"/>
      <c r="EI385" s="9"/>
      <c r="EJ385" s="9"/>
      <c r="EK385" s="9"/>
      <c r="EL385" s="9"/>
      <c r="EM385" s="9"/>
      <c r="EN385" s="9"/>
      <c r="EO385" s="9"/>
      <c r="EP385" s="9"/>
      <c r="EQ385" s="9"/>
      <c r="ER385" s="9"/>
      <c r="ES385" s="9"/>
      <c r="ET385" s="9"/>
      <c r="EU385" s="9"/>
      <c r="EV385" s="9"/>
      <c r="EW385" s="9"/>
      <c r="EX385" s="9"/>
    </row>
    <row r="386" spans="1:154" ht="81" x14ac:dyDescent="0.2">
      <c r="A386" s="88"/>
      <c r="B386" s="89"/>
      <c r="C386" s="89"/>
      <c r="D386" s="89" t="s">
        <v>81</v>
      </c>
      <c r="E386" s="89"/>
      <c r="F386" s="89"/>
      <c r="G386" s="138" t="s">
        <v>203</v>
      </c>
      <c r="H386" s="139">
        <f>H448</f>
        <v>0</v>
      </c>
      <c r="I386" s="139">
        <f>I448</f>
        <v>0</v>
      </c>
      <c r="J386" s="143">
        <f t="shared" si="80"/>
        <v>0</v>
      </c>
      <c r="K386" s="180"/>
      <c r="L386" s="139">
        <f>L448</f>
        <v>0</v>
      </c>
      <c r="M386" s="163">
        <f>M448</f>
        <v>0</v>
      </c>
      <c r="N386" s="139">
        <f>N448</f>
        <v>0</v>
      </c>
      <c r="O386" s="141">
        <f>O448</f>
        <v>0</v>
      </c>
      <c r="P386" s="141">
        <f t="shared" si="86"/>
        <v>0</v>
      </c>
      <c r="Q386" s="142"/>
      <c r="R386" s="43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8"/>
      <c r="AT386" s="8"/>
      <c r="AU386" s="8"/>
      <c r="AV386" s="8"/>
      <c r="AW386" s="8"/>
      <c r="AX386" s="8"/>
      <c r="AY386" s="8"/>
      <c r="AZ386" s="8"/>
      <c r="BA386" s="8"/>
      <c r="BB386" s="8"/>
      <c r="BC386" s="8"/>
      <c r="BD386" s="8"/>
      <c r="BE386" s="8"/>
      <c r="BF386" s="8"/>
      <c r="BG386" s="8"/>
      <c r="BH386" s="8"/>
      <c r="BI386" s="8"/>
      <c r="BJ386" s="8"/>
      <c r="BK386" s="8"/>
      <c r="BL386" s="8"/>
      <c r="BM386" s="8"/>
      <c r="BN386" s="8"/>
      <c r="BO386" s="8"/>
      <c r="BP386" s="8"/>
      <c r="BQ386" s="8"/>
      <c r="BR386" s="8"/>
      <c r="BS386" s="8"/>
      <c r="BT386" s="8"/>
      <c r="BU386" s="8"/>
      <c r="BV386" s="8"/>
      <c r="BW386" s="8"/>
      <c r="BX386" s="8"/>
      <c r="BY386" s="8"/>
      <c r="BZ386" s="8"/>
      <c r="CA386" s="8"/>
      <c r="CB386" s="8"/>
      <c r="CC386" s="8"/>
      <c r="CD386" s="8"/>
      <c r="CE386" s="8"/>
      <c r="CF386" s="8"/>
      <c r="CG386" s="8"/>
      <c r="CH386" s="8"/>
      <c r="CI386" s="8"/>
      <c r="CJ386" s="8"/>
      <c r="CK386" s="8"/>
      <c r="CL386" s="8"/>
      <c r="CM386" s="8"/>
      <c r="CN386" s="8"/>
      <c r="CO386" s="8"/>
      <c r="CP386" s="8"/>
      <c r="CQ386" s="8"/>
      <c r="CR386" s="8"/>
      <c r="CS386" s="8"/>
      <c r="CT386" s="8"/>
      <c r="CU386" s="8"/>
      <c r="CV386" s="8"/>
      <c r="CW386" s="8"/>
      <c r="CX386" s="8"/>
      <c r="CY386" s="8"/>
      <c r="CZ386" s="8"/>
      <c r="DA386" s="8"/>
      <c r="DB386" s="8"/>
      <c r="DC386" s="9"/>
      <c r="DD386" s="9"/>
      <c r="DE386" s="9"/>
      <c r="DF386" s="9"/>
      <c r="DG386" s="9"/>
      <c r="DH386" s="9"/>
      <c r="DI386" s="9"/>
      <c r="DJ386" s="9"/>
      <c r="DK386" s="9"/>
      <c r="DL386" s="9"/>
      <c r="DM386" s="9"/>
      <c r="DN386" s="9"/>
      <c r="DO386" s="9"/>
      <c r="DP386" s="9"/>
      <c r="DQ386" s="9"/>
      <c r="DR386" s="9"/>
      <c r="DS386" s="9"/>
      <c r="DT386" s="9"/>
      <c r="DU386" s="9"/>
      <c r="DV386" s="9"/>
      <c r="DW386" s="9"/>
      <c r="DX386" s="9"/>
      <c r="DY386" s="9"/>
      <c r="DZ386" s="9"/>
      <c r="EA386" s="9"/>
      <c r="EB386" s="9"/>
      <c r="EC386" s="9"/>
      <c r="ED386" s="9"/>
      <c r="EE386" s="9"/>
      <c r="EF386" s="9"/>
      <c r="EG386" s="9"/>
      <c r="EH386" s="9"/>
      <c r="EI386" s="9"/>
      <c r="EJ386" s="9"/>
      <c r="EK386" s="9"/>
      <c r="EL386" s="9"/>
      <c r="EM386" s="9"/>
      <c r="EN386" s="9"/>
      <c r="EO386" s="9"/>
      <c r="EP386" s="9"/>
      <c r="EQ386" s="9"/>
      <c r="ER386" s="9"/>
      <c r="ES386" s="9"/>
      <c r="ET386" s="9"/>
      <c r="EU386" s="9"/>
      <c r="EV386" s="9"/>
      <c r="EW386" s="9"/>
      <c r="EX386" s="9"/>
    </row>
    <row r="387" spans="1:154" s="18" customFormat="1" ht="40.5" x14ac:dyDescent="0.25">
      <c r="A387" s="214" t="s">
        <v>204</v>
      </c>
      <c r="B387" s="215"/>
      <c r="C387" s="215"/>
      <c r="D387" s="215"/>
      <c r="E387" s="215"/>
      <c r="F387" s="215"/>
      <c r="G387" s="157" t="s">
        <v>205</v>
      </c>
      <c r="H387" s="158">
        <f>+H388+H451</f>
        <v>652300</v>
      </c>
      <c r="I387" s="158">
        <f>+I388+I451</f>
        <v>562519.91</v>
      </c>
      <c r="J387" s="158">
        <f>+J388</f>
        <v>89432</v>
      </c>
      <c r="K387" s="185">
        <f t="shared" ref="K387:K420" si="95">ROUND(I387/H387*100,2)</f>
        <v>86.24</v>
      </c>
      <c r="L387" s="158">
        <f>+L388+L451</f>
        <v>0</v>
      </c>
      <c r="M387" s="160">
        <f>+M388+M451</f>
        <v>377057</v>
      </c>
      <c r="N387" s="158">
        <f>+N388+N451</f>
        <v>185462.91</v>
      </c>
      <c r="O387" s="161">
        <f>+O388+O451</f>
        <v>562519.91</v>
      </c>
      <c r="P387" s="161">
        <f t="shared" si="86"/>
        <v>-562519.91</v>
      </c>
      <c r="Q387" s="162" t="e">
        <f t="shared" si="89"/>
        <v>#DIV/0!</v>
      </c>
      <c r="R387" s="43"/>
      <c r="S387" s="25"/>
      <c r="T387" s="25"/>
      <c r="U387" s="25"/>
      <c r="V387" s="25"/>
      <c r="W387" s="25"/>
      <c r="X387" s="14"/>
      <c r="Y387" s="25"/>
      <c r="Z387" s="25"/>
      <c r="AA387" s="25"/>
      <c r="AB387" s="25"/>
      <c r="AC387" s="25"/>
      <c r="AD387" s="25"/>
      <c r="AE387" s="25"/>
      <c r="AF387" s="25"/>
      <c r="AG387" s="25"/>
      <c r="AH387" s="25"/>
      <c r="AI387" s="25"/>
      <c r="AJ387" s="25"/>
      <c r="AK387" s="25"/>
      <c r="AL387" s="25"/>
      <c r="AM387" s="25"/>
      <c r="AN387" s="25"/>
      <c r="AO387" s="25"/>
      <c r="AP387" s="25"/>
      <c r="AQ387" s="25"/>
      <c r="AR387" s="25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17"/>
      <c r="BR387" s="17"/>
      <c r="BS387" s="17"/>
      <c r="BT387" s="17"/>
      <c r="BU387" s="17"/>
      <c r="BV387" s="17"/>
      <c r="BW387" s="17"/>
      <c r="BX387" s="17"/>
      <c r="BY387" s="17"/>
      <c r="BZ387" s="17"/>
      <c r="CA387" s="17"/>
      <c r="CB387" s="17"/>
      <c r="CC387" s="17"/>
      <c r="CD387" s="17"/>
      <c r="CE387" s="17"/>
      <c r="CF387" s="17"/>
      <c r="CG387" s="17"/>
      <c r="CH387" s="17"/>
      <c r="CI387" s="17"/>
      <c r="CJ387" s="17"/>
      <c r="CK387" s="17"/>
      <c r="CL387" s="17"/>
      <c r="CM387" s="17"/>
      <c r="CN387" s="17"/>
      <c r="CO387" s="17"/>
      <c r="CP387" s="17"/>
      <c r="CQ387" s="17"/>
      <c r="CR387" s="17"/>
      <c r="CS387" s="17"/>
      <c r="CT387" s="17"/>
      <c r="CU387" s="17"/>
      <c r="CV387" s="17"/>
      <c r="CW387" s="17"/>
      <c r="CX387" s="17"/>
      <c r="CY387" s="17"/>
      <c r="CZ387" s="17"/>
      <c r="DA387" s="17"/>
      <c r="DB387" s="17"/>
      <c r="DC387" s="17"/>
      <c r="DD387" s="17"/>
      <c r="DE387" s="17"/>
      <c r="DF387" s="17"/>
      <c r="DG387" s="17"/>
      <c r="DH387" s="17"/>
      <c r="DI387" s="17"/>
      <c r="DJ387" s="17"/>
      <c r="DK387" s="17"/>
      <c r="DL387" s="17"/>
      <c r="DM387" s="17"/>
      <c r="DN387" s="17"/>
      <c r="DO387" s="17"/>
      <c r="DP387" s="17"/>
      <c r="DQ387" s="17"/>
      <c r="DR387" s="17"/>
      <c r="DS387" s="17"/>
      <c r="DT387" s="17"/>
      <c r="DU387" s="17"/>
      <c r="DV387" s="17"/>
      <c r="DW387" s="17"/>
      <c r="DX387" s="17"/>
      <c r="DY387" s="17"/>
      <c r="DZ387" s="17"/>
      <c r="EA387" s="17"/>
      <c r="EB387" s="17"/>
      <c r="EC387" s="17"/>
      <c r="ED387" s="17"/>
      <c r="EE387" s="17"/>
      <c r="EF387" s="17"/>
      <c r="EG387" s="17"/>
      <c r="EH387" s="17"/>
      <c r="EI387" s="17"/>
      <c r="EJ387" s="17"/>
      <c r="EK387" s="17"/>
      <c r="EL387" s="17"/>
      <c r="EM387" s="17"/>
      <c r="EN387" s="17"/>
      <c r="EO387" s="17"/>
      <c r="EP387" s="17"/>
      <c r="EQ387" s="17"/>
      <c r="ER387" s="17"/>
      <c r="ES387" s="17"/>
      <c r="ET387" s="17"/>
      <c r="EU387" s="17"/>
      <c r="EV387" s="17"/>
      <c r="EW387" s="17"/>
      <c r="EX387" s="17"/>
    </row>
    <row r="388" spans="1:154" ht="20.25" x14ac:dyDescent="0.2">
      <c r="A388" s="88"/>
      <c r="B388" s="89"/>
      <c r="C388" s="89"/>
      <c r="D388" s="89" t="s">
        <v>32</v>
      </c>
      <c r="E388" s="89"/>
      <c r="F388" s="89"/>
      <c r="G388" s="138" t="s">
        <v>62</v>
      </c>
      <c r="H388" s="139">
        <f>H389+H392+H395+H398+H404+H418</f>
        <v>652300</v>
      </c>
      <c r="I388" s="139">
        <f>I389+I392+I395+I398+I404+I418</f>
        <v>562868</v>
      </c>
      <c r="J388" s="139">
        <f>J389+J392+J395+J398+J404+J418</f>
        <v>89432</v>
      </c>
      <c r="K388" s="180">
        <f t="shared" si="95"/>
        <v>86.29</v>
      </c>
      <c r="L388" s="139">
        <f>L389+L392+L395+L398+L404+L418</f>
        <v>0</v>
      </c>
      <c r="M388" s="121">
        <f>M389+M392+M395+M398+M404+M418</f>
        <v>377355</v>
      </c>
      <c r="N388" s="139">
        <f>N389+N392+N395+N398+N404+N418</f>
        <v>185513</v>
      </c>
      <c r="O388" s="141">
        <f>O389+O392+O395+O398+O404+O418</f>
        <v>562868</v>
      </c>
      <c r="P388" s="141">
        <f t="shared" si="86"/>
        <v>-562868</v>
      </c>
      <c r="Q388" s="142" t="e">
        <f t="shared" si="89"/>
        <v>#DIV/0!</v>
      </c>
      <c r="R388" s="43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8"/>
      <c r="AT388" s="8"/>
      <c r="AU388" s="8"/>
      <c r="AV388" s="8"/>
      <c r="AW388" s="8"/>
      <c r="AX388" s="8"/>
      <c r="AY388" s="8"/>
      <c r="AZ388" s="8"/>
      <c r="BA388" s="8"/>
      <c r="BB388" s="8"/>
      <c r="BC388" s="8"/>
      <c r="BD388" s="8"/>
      <c r="BE388" s="8"/>
      <c r="BF388" s="8"/>
      <c r="BG388" s="8"/>
      <c r="BH388" s="8"/>
      <c r="BI388" s="8"/>
      <c r="BJ388" s="8"/>
      <c r="BK388" s="8"/>
      <c r="BL388" s="8"/>
      <c r="BM388" s="8"/>
      <c r="BN388" s="8"/>
      <c r="BO388" s="8"/>
      <c r="BP388" s="8"/>
      <c r="BQ388" s="8"/>
      <c r="BR388" s="8"/>
      <c r="BS388" s="8"/>
      <c r="BT388" s="8"/>
      <c r="BU388" s="8"/>
      <c r="BV388" s="8"/>
      <c r="BW388" s="8"/>
      <c r="BX388" s="8"/>
      <c r="BY388" s="8"/>
      <c r="BZ388" s="8"/>
      <c r="CA388" s="8"/>
      <c r="CB388" s="8"/>
      <c r="CC388" s="8"/>
      <c r="CD388" s="8"/>
      <c r="CE388" s="8"/>
      <c r="CF388" s="8"/>
      <c r="CG388" s="8"/>
      <c r="CH388" s="8"/>
      <c r="CI388" s="8"/>
      <c r="CJ388" s="8"/>
      <c r="CK388" s="8"/>
      <c r="CL388" s="8"/>
      <c r="CM388" s="8"/>
      <c r="CN388" s="8"/>
      <c r="CO388" s="8"/>
      <c r="CP388" s="8"/>
      <c r="CQ388" s="8"/>
      <c r="CR388" s="8"/>
      <c r="CS388" s="8"/>
      <c r="CT388" s="8"/>
      <c r="CU388" s="8"/>
      <c r="CV388" s="8"/>
      <c r="CW388" s="8"/>
      <c r="CX388" s="8"/>
      <c r="CY388" s="8"/>
      <c r="CZ388" s="8"/>
      <c r="DA388" s="8"/>
      <c r="DB388" s="8"/>
      <c r="DC388" s="9"/>
      <c r="DD388" s="9"/>
      <c r="DE388" s="9"/>
      <c r="DF388" s="9"/>
      <c r="DG388" s="9"/>
      <c r="DH388" s="9"/>
      <c r="DI388" s="9"/>
      <c r="DJ388" s="9"/>
      <c r="DK388" s="9"/>
      <c r="DL388" s="9"/>
      <c r="DM388" s="9"/>
      <c r="DN388" s="9"/>
      <c r="DO388" s="9"/>
      <c r="DP388" s="9"/>
      <c r="DQ388" s="9"/>
      <c r="DR388" s="9"/>
      <c r="DS388" s="9"/>
      <c r="DT388" s="9"/>
      <c r="DU388" s="9"/>
      <c r="DV388" s="9"/>
      <c r="DW388" s="9"/>
      <c r="DX388" s="9"/>
      <c r="DY388" s="9"/>
      <c r="DZ388" s="9"/>
      <c r="EA388" s="9"/>
      <c r="EB388" s="9"/>
      <c r="EC388" s="9"/>
      <c r="ED388" s="9"/>
      <c r="EE388" s="9"/>
      <c r="EF388" s="9"/>
      <c r="EG388" s="9"/>
      <c r="EH388" s="9"/>
      <c r="EI388" s="9"/>
      <c r="EJ388" s="9"/>
      <c r="EK388" s="9"/>
      <c r="EL388" s="9"/>
      <c r="EM388" s="9"/>
      <c r="EN388" s="9"/>
      <c r="EO388" s="9"/>
      <c r="EP388" s="9"/>
      <c r="EQ388" s="9"/>
      <c r="ER388" s="9"/>
      <c r="ES388" s="9"/>
      <c r="ET388" s="9"/>
      <c r="EU388" s="9"/>
      <c r="EV388" s="9"/>
      <c r="EW388" s="9"/>
      <c r="EX388" s="9"/>
    </row>
    <row r="389" spans="1:154" ht="20.25" x14ac:dyDescent="0.2">
      <c r="A389" s="88"/>
      <c r="B389" s="89"/>
      <c r="C389" s="89"/>
      <c r="D389" s="89" t="s">
        <v>89</v>
      </c>
      <c r="E389" s="89"/>
      <c r="F389" s="89"/>
      <c r="G389" s="138" t="s">
        <v>66</v>
      </c>
      <c r="H389" s="139">
        <f>H390</f>
        <v>0</v>
      </c>
      <c r="I389" s="139">
        <f>I390</f>
        <v>0</v>
      </c>
      <c r="J389" s="139">
        <f t="shared" ref="J389:J390" si="96">J390</f>
        <v>0</v>
      </c>
      <c r="K389" s="180" t="e">
        <f t="shared" si="95"/>
        <v>#DIV/0!</v>
      </c>
      <c r="L389" s="139">
        <f t="shared" ref="L389:O390" si="97">L390</f>
        <v>0</v>
      </c>
      <c r="M389" s="121">
        <f t="shared" si="97"/>
        <v>0</v>
      </c>
      <c r="N389" s="139">
        <f t="shared" si="97"/>
        <v>0</v>
      </c>
      <c r="O389" s="206">
        <f t="shared" si="97"/>
        <v>0</v>
      </c>
      <c r="P389" s="141">
        <f t="shared" si="86"/>
        <v>0</v>
      </c>
      <c r="Q389" s="142" t="e">
        <f t="shared" si="89"/>
        <v>#DIV/0!</v>
      </c>
      <c r="R389" s="43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8"/>
      <c r="AT389" s="8"/>
      <c r="AU389" s="8"/>
      <c r="AV389" s="8"/>
      <c r="AW389" s="8"/>
      <c r="AX389" s="8"/>
      <c r="AY389" s="8"/>
      <c r="AZ389" s="8"/>
      <c r="BA389" s="8"/>
      <c r="BB389" s="8"/>
      <c r="BC389" s="8"/>
      <c r="BD389" s="8"/>
      <c r="BE389" s="8"/>
      <c r="BF389" s="8"/>
      <c r="BG389" s="8"/>
      <c r="BH389" s="8"/>
      <c r="BI389" s="8"/>
      <c r="BJ389" s="8"/>
      <c r="BK389" s="8"/>
      <c r="BL389" s="8"/>
      <c r="BM389" s="8"/>
      <c r="BN389" s="8"/>
      <c r="BO389" s="8"/>
      <c r="BP389" s="8"/>
      <c r="BQ389" s="8"/>
      <c r="BR389" s="8"/>
      <c r="BS389" s="8"/>
      <c r="BT389" s="8"/>
      <c r="BU389" s="8"/>
      <c r="BV389" s="8"/>
      <c r="BW389" s="8"/>
      <c r="BX389" s="8"/>
      <c r="BY389" s="8"/>
      <c r="BZ389" s="8"/>
      <c r="CA389" s="8"/>
      <c r="CB389" s="8"/>
      <c r="CC389" s="8"/>
      <c r="CD389" s="8"/>
      <c r="CE389" s="8"/>
      <c r="CF389" s="8"/>
      <c r="CG389" s="8"/>
      <c r="CH389" s="8"/>
      <c r="CI389" s="8"/>
      <c r="CJ389" s="8"/>
      <c r="CK389" s="8"/>
      <c r="CL389" s="8"/>
      <c r="CM389" s="8"/>
      <c r="CN389" s="8"/>
      <c r="CO389" s="8"/>
      <c r="CP389" s="8"/>
      <c r="CQ389" s="8"/>
      <c r="CR389" s="8"/>
      <c r="CS389" s="8"/>
      <c r="CT389" s="8"/>
      <c r="CU389" s="8"/>
      <c r="CV389" s="8"/>
      <c r="CW389" s="8"/>
      <c r="CX389" s="8"/>
      <c r="CY389" s="8"/>
      <c r="CZ389" s="8"/>
      <c r="DA389" s="8"/>
      <c r="DB389" s="8"/>
      <c r="DC389" s="9"/>
      <c r="DD389" s="9"/>
      <c r="DE389" s="9"/>
      <c r="DF389" s="9"/>
      <c r="DG389" s="9"/>
      <c r="DH389" s="9"/>
      <c r="DI389" s="9"/>
      <c r="DJ389" s="9"/>
      <c r="DK389" s="9"/>
      <c r="DL389" s="9"/>
      <c r="DM389" s="9"/>
      <c r="DN389" s="9"/>
      <c r="DO389" s="9"/>
      <c r="DP389" s="9"/>
      <c r="DQ389" s="9"/>
      <c r="DR389" s="9"/>
      <c r="DS389" s="9"/>
      <c r="DT389" s="9"/>
      <c r="DU389" s="9"/>
      <c r="DV389" s="9"/>
      <c r="DW389" s="9"/>
      <c r="DX389" s="9"/>
      <c r="DY389" s="9"/>
      <c r="DZ389" s="9"/>
      <c r="EA389" s="9"/>
      <c r="EB389" s="9"/>
      <c r="EC389" s="9"/>
      <c r="ED389" s="9"/>
      <c r="EE389" s="9"/>
      <c r="EF389" s="9"/>
      <c r="EG389" s="9"/>
      <c r="EH389" s="9"/>
      <c r="EI389" s="9"/>
      <c r="EJ389" s="9"/>
      <c r="EK389" s="9"/>
      <c r="EL389" s="9"/>
      <c r="EM389" s="9"/>
      <c r="EN389" s="9"/>
      <c r="EO389" s="9"/>
      <c r="EP389" s="9"/>
      <c r="EQ389" s="9"/>
      <c r="ER389" s="9"/>
      <c r="ES389" s="9"/>
      <c r="ET389" s="9"/>
      <c r="EU389" s="9"/>
      <c r="EV389" s="9"/>
      <c r="EW389" s="9"/>
      <c r="EX389" s="9"/>
    </row>
    <row r="390" spans="1:154" ht="20.25" x14ac:dyDescent="0.2">
      <c r="A390" s="88"/>
      <c r="B390" s="89"/>
      <c r="C390" s="89"/>
      <c r="D390" s="89"/>
      <c r="E390" s="89" t="s">
        <v>90</v>
      </c>
      <c r="F390" s="89"/>
      <c r="G390" s="101" t="s">
        <v>181</v>
      </c>
      <c r="H390" s="139">
        <f>H391</f>
        <v>0</v>
      </c>
      <c r="I390" s="139">
        <f>I391</f>
        <v>0</v>
      </c>
      <c r="J390" s="139">
        <f t="shared" si="96"/>
        <v>0</v>
      </c>
      <c r="K390" s="180" t="e">
        <f t="shared" si="95"/>
        <v>#DIV/0!</v>
      </c>
      <c r="L390" s="139">
        <f t="shared" si="97"/>
        <v>0</v>
      </c>
      <c r="M390" s="121">
        <f t="shared" si="97"/>
        <v>0</v>
      </c>
      <c r="N390" s="139">
        <f t="shared" si="97"/>
        <v>0</v>
      </c>
      <c r="O390" s="141">
        <f t="shared" si="97"/>
        <v>0</v>
      </c>
      <c r="P390" s="141">
        <f t="shared" si="86"/>
        <v>0</v>
      </c>
      <c r="Q390" s="142" t="e">
        <f t="shared" si="89"/>
        <v>#DIV/0!</v>
      </c>
      <c r="R390" s="43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8"/>
      <c r="AT390" s="8"/>
      <c r="AU390" s="8"/>
      <c r="AV390" s="8"/>
      <c r="AW390" s="8"/>
      <c r="AX390" s="8"/>
      <c r="AY390" s="8"/>
      <c r="AZ390" s="8"/>
      <c r="BA390" s="8"/>
      <c r="BB390" s="8"/>
      <c r="BC390" s="8"/>
      <c r="BD390" s="8"/>
      <c r="BE390" s="8"/>
      <c r="BF390" s="8"/>
      <c r="BG390" s="8"/>
      <c r="BH390" s="8"/>
      <c r="BI390" s="8"/>
      <c r="BJ390" s="8"/>
      <c r="BK390" s="8"/>
      <c r="BL390" s="8"/>
      <c r="BM390" s="8"/>
      <c r="BN390" s="8"/>
      <c r="BO390" s="8"/>
      <c r="BP390" s="8"/>
      <c r="BQ390" s="8"/>
      <c r="BR390" s="8"/>
      <c r="BS390" s="8"/>
      <c r="BT390" s="8"/>
      <c r="BU390" s="8"/>
      <c r="BV390" s="8"/>
      <c r="BW390" s="8"/>
      <c r="BX390" s="8"/>
      <c r="BY390" s="8"/>
      <c r="BZ390" s="8"/>
      <c r="CA390" s="8"/>
      <c r="CB390" s="8"/>
      <c r="CC390" s="8"/>
      <c r="CD390" s="8"/>
      <c r="CE390" s="8"/>
      <c r="CF390" s="8"/>
      <c r="CG390" s="8"/>
      <c r="CH390" s="8"/>
      <c r="CI390" s="8"/>
      <c r="CJ390" s="8"/>
      <c r="CK390" s="8"/>
      <c r="CL390" s="8"/>
      <c r="CM390" s="8"/>
      <c r="CN390" s="8"/>
      <c r="CO390" s="8"/>
      <c r="CP390" s="8"/>
      <c r="CQ390" s="8"/>
      <c r="CR390" s="8"/>
      <c r="CS390" s="8"/>
      <c r="CT390" s="8"/>
      <c r="CU390" s="8"/>
      <c r="CV390" s="8"/>
      <c r="CW390" s="8"/>
      <c r="CX390" s="8"/>
      <c r="CY390" s="8"/>
      <c r="CZ390" s="8"/>
      <c r="DA390" s="8"/>
      <c r="DB390" s="8"/>
      <c r="DC390" s="9"/>
      <c r="DD390" s="9"/>
      <c r="DE390" s="9"/>
      <c r="DF390" s="9"/>
      <c r="DG390" s="9"/>
      <c r="DH390" s="9"/>
      <c r="DI390" s="9"/>
      <c r="DJ390" s="9"/>
      <c r="DK390" s="9"/>
      <c r="DL390" s="9"/>
      <c r="DM390" s="9"/>
      <c r="DN390" s="9"/>
      <c r="DO390" s="9"/>
      <c r="DP390" s="9"/>
      <c r="DQ390" s="9"/>
      <c r="DR390" s="9"/>
      <c r="DS390" s="9"/>
      <c r="DT390" s="9"/>
      <c r="DU390" s="9"/>
      <c r="DV390" s="9"/>
      <c r="DW390" s="9"/>
      <c r="DX390" s="9"/>
      <c r="DY390" s="9"/>
      <c r="DZ390" s="9"/>
      <c r="EA390" s="9"/>
      <c r="EB390" s="9"/>
      <c r="EC390" s="9"/>
      <c r="ED390" s="9"/>
      <c r="EE390" s="9"/>
      <c r="EF390" s="9"/>
      <c r="EG390" s="9"/>
      <c r="EH390" s="9"/>
      <c r="EI390" s="9"/>
      <c r="EJ390" s="9"/>
      <c r="EK390" s="9"/>
      <c r="EL390" s="9"/>
      <c r="EM390" s="9"/>
      <c r="EN390" s="9"/>
      <c r="EO390" s="9"/>
      <c r="EP390" s="9"/>
      <c r="EQ390" s="9"/>
      <c r="ER390" s="9"/>
      <c r="ES390" s="9"/>
      <c r="ET390" s="9"/>
      <c r="EU390" s="9"/>
      <c r="EV390" s="9"/>
      <c r="EW390" s="9"/>
      <c r="EX390" s="9"/>
    </row>
    <row r="391" spans="1:154" ht="20.25" x14ac:dyDescent="0.2">
      <c r="A391" s="100"/>
      <c r="B391" s="99"/>
      <c r="C391" s="99"/>
      <c r="D391" s="99"/>
      <c r="E391" s="99"/>
      <c r="F391" s="99" t="s">
        <v>90</v>
      </c>
      <c r="G391" s="103" t="s">
        <v>154</v>
      </c>
      <c r="H391" s="143">
        <v>0</v>
      </c>
      <c r="I391" s="143">
        <f>O391</f>
        <v>0</v>
      </c>
      <c r="J391" s="143">
        <f t="shared" ref="J391:J446" si="98">H391-I391</f>
        <v>0</v>
      </c>
      <c r="K391" s="180" t="e">
        <f t="shared" si="95"/>
        <v>#DIV/0!</v>
      </c>
      <c r="L391" s="143"/>
      <c r="M391" s="144"/>
      <c r="N391" s="143">
        <v>0</v>
      </c>
      <c r="O391" s="145">
        <f t="shared" ref="O391" si="99">M391+N391</f>
        <v>0</v>
      </c>
      <c r="P391" s="145">
        <f t="shared" si="86"/>
        <v>0</v>
      </c>
      <c r="Q391" s="142" t="e">
        <f t="shared" si="89"/>
        <v>#DIV/0!</v>
      </c>
      <c r="R391" s="43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8"/>
      <c r="AT391" s="8"/>
      <c r="AU391" s="8"/>
      <c r="AV391" s="8"/>
      <c r="AW391" s="8"/>
      <c r="AX391" s="8"/>
      <c r="AY391" s="8"/>
      <c r="AZ391" s="8"/>
      <c r="BA391" s="8"/>
      <c r="BB391" s="8"/>
      <c r="BC391" s="8"/>
      <c r="BD391" s="8"/>
      <c r="BE391" s="8"/>
      <c r="BF391" s="8"/>
      <c r="BG391" s="8"/>
      <c r="BH391" s="8"/>
      <c r="BI391" s="8"/>
      <c r="BJ391" s="8"/>
      <c r="BK391" s="8"/>
      <c r="BL391" s="8"/>
      <c r="BM391" s="8"/>
      <c r="BN391" s="8"/>
      <c r="BO391" s="8"/>
      <c r="BP391" s="8"/>
      <c r="BQ391" s="8"/>
      <c r="BR391" s="8"/>
      <c r="BS391" s="8"/>
      <c r="BT391" s="8"/>
      <c r="BU391" s="8"/>
      <c r="BV391" s="8"/>
      <c r="BW391" s="8"/>
      <c r="BX391" s="8"/>
      <c r="BY391" s="8"/>
      <c r="BZ391" s="8"/>
      <c r="CA391" s="8"/>
      <c r="CB391" s="8"/>
      <c r="CC391" s="8"/>
      <c r="CD391" s="8"/>
      <c r="CE391" s="8"/>
      <c r="CF391" s="8"/>
      <c r="CG391" s="8"/>
      <c r="CH391" s="8"/>
      <c r="CI391" s="8"/>
      <c r="CJ391" s="8"/>
      <c r="CK391" s="8"/>
      <c r="CL391" s="8"/>
      <c r="CM391" s="8"/>
      <c r="CN391" s="8"/>
      <c r="CO391" s="8"/>
      <c r="CP391" s="8"/>
      <c r="CQ391" s="8"/>
      <c r="CR391" s="8"/>
      <c r="CS391" s="8"/>
      <c r="CT391" s="8"/>
      <c r="CU391" s="8"/>
      <c r="CV391" s="8"/>
      <c r="CW391" s="8"/>
      <c r="CX391" s="8"/>
      <c r="CY391" s="8"/>
      <c r="CZ391" s="8"/>
      <c r="DA391" s="8"/>
      <c r="DB391" s="8"/>
      <c r="DC391" s="9"/>
      <c r="DD391" s="9"/>
      <c r="DE391" s="9"/>
      <c r="DF391" s="9"/>
      <c r="DG391" s="9"/>
      <c r="DH391" s="9"/>
      <c r="DI391" s="9"/>
      <c r="DJ391" s="9"/>
      <c r="DK391" s="9"/>
      <c r="DL391" s="9"/>
      <c r="DM391" s="9"/>
      <c r="DN391" s="9"/>
      <c r="DO391" s="9"/>
      <c r="DP391" s="9"/>
      <c r="DQ391" s="9"/>
      <c r="DR391" s="9"/>
      <c r="DS391" s="9"/>
      <c r="DT391" s="9"/>
      <c r="DU391" s="9"/>
      <c r="DV391" s="9"/>
      <c r="DW391" s="9"/>
      <c r="DX391" s="9"/>
      <c r="DY391" s="9"/>
      <c r="DZ391" s="9"/>
      <c r="EA391" s="9"/>
      <c r="EB391" s="9"/>
      <c r="EC391" s="9"/>
      <c r="ED391" s="9"/>
      <c r="EE391" s="9"/>
      <c r="EF391" s="9"/>
      <c r="EG391" s="9"/>
      <c r="EH391" s="9"/>
      <c r="EI391" s="9"/>
      <c r="EJ391" s="9"/>
      <c r="EK391" s="9"/>
      <c r="EL391" s="9"/>
      <c r="EM391" s="9"/>
      <c r="EN391" s="9"/>
      <c r="EO391" s="9"/>
      <c r="EP391" s="9"/>
      <c r="EQ391" s="9"/>
      <c r="ER391" s="9"/>
      <c r="ES391" s="9"/>
      <c r="ET391" s="9"/>
      <c r="EU391" s="9"/>
      <c r="EV391" s="9"/>
      <c r="EW391" s="9"/>
      <c r="EX391" s="9"/>
    </row>
    <row r="392" spans="1:154" ht="20.25" hidden="1" x14ac:dyDescent="0.2">
      <c r="A392" s="88"/>
      <c r="B392" s="89"/>
      <c r="C392" s="89"/>
      <c r="D392" s="89" t="s">
        <v>91</v>
      </c>
      <c r="E392" s="89"/>
      <c r="F392" s="89"/>
      <c r="G392" s="138" t="s">
        <v>70</v>
      </c>
      <c r="H392" s="139">
        <f>H393+H394</f>
        <v>0</v>
      </c>
      <c r="I392" s="139">
        <f>I393+I394</f>
        <v>0</v>
      </c>
      <c r="J392" s="143">
        <f t="shared" si="98"/>
        <v>0</v>
      </c>
      <c r="K392" s="180" t="e">
        <f t="shared" si="95"/>
        <v>#DIV/0!</v>
      </c>
      <c r="L392" s="139">
        <f>L393+L394</f>
        <v>0</v>
      </c>
      <c r="M392" s="121">
        <f>M393+M394</f>
        <v>0</v>
      </c>
      <c r="N392" s="139">
        <f>N393+N394</f>
        <v>0</v>
      </c>
      <c r="O392" s="141">
        <f>O393+O394</f>
        <v>0</v>
      </c>
      <c r="P392" s="141">
        <f t="shared" si="86"/>
        <v>0</v>
      </c>
      <c r="Q392" s="142" t="e">
        <f t="shared" si="89"/>
        <v>#DIV/0!</v>
      </c>
      <c r="R392" s="43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8"/>
      <c r="AT392" s="8"/>
      <c r="AU392" s="8"/>
      <c r="AV392" s="8"/>
      <c r="AW392" s="8"/>
      <c r="AX392" s="8"/>
      <c r="AY392" s="8"/>
      <c r="AZ392" s="8"/>
      <c r="BA392" s="8"/>
      <c r="BB392" s="8"/>
      <c r="BC392" s="8"/>
      <c r="BD392" s="8"/>
      <c r="BE392" s="8"/>
      <c r="BF392" s="8"/>
      <c r="BG392" s="8"/>
      <c r="BH392" s="8"/>
      <c r="BI392" s="8"/>
      <c r="BJ392" s="8"/>
      <c r="BK392" s="8"/>
      <c r="BL392" s="8"/>
      <c r="BM392" s="8"/>
      <c r="BN392" s="8"/>
      <c r="BO392" s="8"/>
      <c r="BP392" s="8"/>
      <c r="BQ392" s="8"/>
      <c r="BR392" s="8"/>
      <c r="BS392" s="8"/>
      <c r="BT392" s="8"/>
      <c r="BU392" s="8"/>
      <c r="BV392" s="8"/>
      <c r="BW392" s="8"/>
      <c r="BX392" s="8"/>
      <c r="BY392" s="8"/>
      <c r="BZ392" s="8"/>
      <c r="CA392" s="8"/>
      <c r="CB392" s="8"/>
      <c r="CC392" s="8"/>
      <c r="CD392" s="8"/>
      <c r="CE392" s="8"/>
      <c r="CF392" s="8"/>
      <c r="CG392" s="8"/>
      <c r="CH392" s="8"/>
      <c r="CI392" s="8"/>
      <c r="CJ392" s="8"/>
      <c r="CK392" s="8"/>
      <c r="CL392" s="8"/>
      <c r="CM392" s="8"/>
      <c r="CN392" s="8"/>
      <c r="CO392" s="8"/>
      <c r="CP392" s="8"/>
      <c r="CQ392" s="8"/>
      <c r="CR392" s="8"/>
      <c r="CS392" s="8"/>
      <c r="CT392" s="8"/>
      <c r="CU392" s="8"/>
      <c r="CV392" s="8"/>
      <c r="CW392" s="8"/>
      <c r="CX392" s="8"/>
      <c r="CY392" s="8"/>
      <c r="CZ392" s="8"/>
      <c r="DA392" s="8"/>
      <c r="DB392" s="8"/>
      <c r="DC392" s="9"/>
      <c r="DD392" s="9"/>
      <c r="DE392" s="9"/>
      <c r="DF392" s="9"/>
      <c r="DG392" s="9"/>
      <c r="DH392" s="9"/>
      <c r="DI392" s="9"/>
      <c r="DJ392" s="9"/>
      <c r="DK392" s="9"/>
      <c r="DL392" s="9"/>
      <c r="DM392" s="9"/>
      <c r="DN392" s="9"/>
      <c r="DO392" s="9"/>
      <c r="DP392" s="9"/>
      <c r="DQ392" s="9"/>
      <c r="DR392" s="9"/>
      <c r="DS392" s="9"/>
      <c r="DT392" s="9"/>
      <c r="DU392" s="9"/>
      <c r="DV392" s="9"/>
      <c r="DW392" s="9"/>
      <c r="DX392" s="9"/>
      <c r="DY392" s="9"/>
      <c r="DZ392" s="9"/>
      <c r="EA392" s="9"/>
      <c r="EB392" s="9"/>
      <c r="EC392" s="9"/>
      <c r="ED392" s="9"/>
      <c r="EE392" s="9"/>
      <c r="EF392" s="9"/>
      <c r="EG392" s="9"/>
      <c r="EH392" s="9"/>
      <c r="EI392" s="9"/>
      <c r="EJ392" s="9"/>
      <c r="EK392" s="9"/>
      <c r="EL392" s="9"/>
      <c r="EM392" s="9"/>
      <c r="EN392" s="9"/>
      <c r="EO392" s="9"/>
      <c r="EP392" s="9"/>
      <c r="EQ392" s="9"/>
      <c r="ER392" s="9"/>
      <c r="ES392" s="9"/>
      <c r="ET392" s="9"/>
      <c r="EU392" s="9"/>
      <c r="EV392" s="9"/>
      <c r="EW392" s="9"/>
      <c r="EX392" s="9"/>
    </row>
    <row r="393" spans="1:154" ht="20.25" hidden="1" x14ac:dyDescent="0.2">
      <c r="A393" s="100"/>
      <c r="B393" s="99"/>
      <c r="C393" s="99"/>
      <c r="D393" s="99"/>
      <c r="E393" s="99" t="s">
        <v>38</v>
      </c>
      <c r="F393" s="99"/>
      <c r="G393" s="103" t="s">
        <v>338</v>
      </c>
      <c r="H393" s="143"/>
      <c r="I393" s="143"/>
      <c r="J393" s="143">
        <f t="shared" si="98"/>
        <v>0</v>
      </c>
      <c r="K393" s="180" t="e">
        <f t="shared" si="95"/>
        <v>#DIV/0!</v>
      </c>
      <c r="L393" s="143"/>
      <c r="M393" s="144"/>
      <c r="N393" s="143"/>
      <c r="O393" s="145">
        <f t="shared" ref="O393:O394" si="100">M393+N393</f>
        <v>0</v>
      </c>
      <c r="P393" s="145">
        <f t="shared" si="86"/>
        <v>0</v>
      </c>
      <c r="Q393" s="142" t="e">
        <f t="shared" si="89"/>
        <v>#DIV/0!</v>
      </c>
      <c r="R393" s="43"/>
      <c r="S393" s="19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8"/>
      <c r="AT393" s="8"/>
      <c r="AU393" s="8"/>
      <c r="AV393" s="8"/>
      <c r="AW393" s="8"/>
      <c r="AX393" s="8"/>
      <c r="AY393" s="8"/>
      <c r="AZ393" s="8"/>
      <c r="BA393" s="8"/>
      <c r="BB393" s="8"/>
      <c r="BC393" s="8"/>
      <c r="BD393" s="8"/>
      <c r="BE393" s="8"/>
      <c r="BF393" s="8"/>
      <c r="BG393" s="8"/>
      <c r="BH393" s="8"/>
      <c r="BI393" s="8"/>
      <c r="BJ393" s="8"/>
      <c r="BK393" s="8"/>
      <c r="BL393" s="8"/>
      <c r="BM393" s="8"/>
      <c r="BN393" s="8"/>
      <c r="BO393" s="8"/>
      <c r="BP393" s="8"/>
      <c r="BQ393" s="8"/>
      <c r="BR393" s="8"/>
      <c r="BS393" s="8"/>
      <c r="BT393" s="8"/>
      <c r="BU393" s="8"/>
      <c r="BV393" s="8"/>
      <c r="BW393" s="8"/>
      <c r="BX393" s="8"/>
      <c r="BY393" s="8"/>
      <c r="BZ393" s="8"/>
      <c r="CA393" s="8"/>
      <c r="CB393" s="8"/>
      <c r="CC393" s="8"/>
      <c r="CD393" s="8"/>
      <c r="CE393" s="8"/>
      <c r="CF393" s="8"/>
      <c r="CG393" s="8"/>
      <c r="CH393" s="8"/>
      <c r="CI393" s="8"/>
      <c r="CJ393" s="8"/>
      <c r="CK393" s="8"/>
      <c r="CL393" s="8"/>
      <c r="CM393" s="8"/>
      <c r="CN393" s="8"/>
      <c r="CO393" s="8"/>
      <c r="CP393" s="8"/>
      <c r="CQ393" s="8"/>
      <c r="CR393" s="8"/>
      <c r="CS393" s="8"/>
      <c r="CT393" s="8"/>
      <c r="CU393" s="8"/>
      <c r="CV393" s="8"/>
      <c r="CW393" s="8"/>
      <c r="CX393" s="8"/>
      <c r="CY393" s="8"/>
      <c r="CZ393" s="8"/>
      <c r="DA393" s="8"/>
      <c r="DB393" s="8"/>
      <c r="DC393" s="9"/>
      <c r="DD393" s="9"/>
      <c r="DE393" s="9"/>
      <c r="DF393" s="9"/>
      <c r="DG393" s="9"/>
      <c r="DH393" s="9"/>
      <c r="DI393" s="9"/>
      <c r="DJ393" s="9"/>
      <c r="DK393" s="9"/>
      <c r="DL393" s="9"/>
      <c r="DM393" s="9"/>
      <c r="DN393" s="9"/>
      <c r="DO393" s="9"/>
      <c r="DP393" s="9"/>
      <c r="DQ393" s="9"/>
      <c r="DR393" s="9"/>
      <c r="DS393" s="9"/>
      <c r="DT393" s="9"/>
      <c r="DU393" s="9"/>
      <c r="DV393" s="9"/>
      <c r="DW393" s="9"/>
      <c r="DX393" s="9"/>
      <c r="DY393" s="9"/>
      <c r="DZ393" s="9"/>
      <c r="EA393" s="9"/>
      <c r="EB393" s="9"/>
      <c r="EC393" s="9"/>
      <c r="ED393" s="9"/>
      <c r="EE393" s="9"/>
      <c r="EF393" s="9"/>
      <c r="EG393" s="9"/>
      <c r="EH393" s="9"/>
      <c r="EI393" s="9"/>
      <c r="EJ393" s="9"/>
      <c r="EK393" s="9"/>
      <c r="EL393" s="9"/>
      <c r="EM393" s="9"/>
      <c r="EN393" s="9"/>
      <c r="EO393" s="9"/>
      <c r="EP393" s="9"/>
      <c r="EQ393" s="9"/>
      <c r="ER393" s="9"/>
      <c r="ES393" s="9"/>
      <c r="ET393" s="9"/>
      <c r="EU393" s="9"/>
      <c r="EV393" s="9"/>
      <c r="EW393" s="9"/>
      <c r="EX393" s="9"/>
    </row>
    <row r="394" spans="1:154" ht="40.5" hidden="1" x14ac:dyDescent="0.2">
      <c r="A394" s="100"/>
      <c r="B394" s="99"/>
      <c r="C394" s="99"/>
      <c r="D394" s="99"/>
      <c r="E394" s="99">
        <v>10</v>
      </c>
      <c r="F394" s="99"/>
      <c r="G394" s="103" t="s">
        <v>337</v>
      </c>
      <c r="H394" s="143"/>
      <c r="I394" s="143"/>
      <c r="J394" s="143">
        <f t="shared" si="98"/>
        <v>0</v>
      </c>
      <c r="K394" s="180" t="e">
        <f t="shared" si="95"/>
        <v>#DIV/0!</v>
      </c>
      <c r="L394" s="143"/>
      <c r="M394" s="144"/>
      <c r="N394" s="143"/>
      <c r="O394" s="145">
        <f t="shared" si="100"/>
        <v>0</v>
      </c>
      <c r="P394" s="145">
        <f t="shared" si="86"/>
        <v>0</v>
      </c>
      <c r="Q394" s="142" t="e">
        <f t="shared" si="89"/>
        <v>#DIV/0!</v>
      </c>
      <c r="R394" s="43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8"/>
      <c r="AT394" s="8"/>
      <c r="AU394" s="8"/>
      <c r="AV394" s="8"/>
      <c r="AW394" s="8"/>
      <c r="AX394" s="8"/>
      <c r="AY394" s="8"/>
      <c r="AZ394" s="8"/>
      <c r="BA394" s="8"/>
      <c r="BB394" s="8"/>
      <c r="BC394" s="8"/>
      <c r="BD394" s="8"/>
      <c r="BE394" s="8"/>
      <c r="BF394" s="8"/>
      <c r="BG394" s="8"/>
      <c r="BH394" s="8"/>
      <c r="BI394" s="8"/>
      <c r="BJ394" s="8"/>
      <c r="BK394" s="8"/>
      <c r="BL394" s="8"/>
      <c r="BM394" s="8"/>
      <c r="BN394" s="8"/>
      <c r="BO394" s="8"/>
      <c r="BP394" s="8"/>
      <c r="BQ394" s="8"/>
      <c r="BR394" s="8"/>
      <c r="BS394" s="8"/>
      <c r="BT394" s="8"/>
      <c r="BU394" s="8"/>
      <c r="BV394" s="8"/>
      <c r="BW394" s="8"/>
      <c r="BX394" s="8"/>
      <c r="BY394" s="8"/>
      <c r="BZ394" s="8"/>
      <c r="CA394" s="8"/>
      <c r="CB394" s="8"/>
      <c r="CC394" s="8"/>
      <c r="CD394" s="8"/>
      <c r="CE394" s="8"/>
      <c r="CF394" s="8"/>
      <c r="CG394" s="8"/>
      <c r="CH394" s="8"/>
      <c r="CI394" s="8"/>
      <c r="CJ394" s="8"/>
      <c r="CK394" s="8"/>
      <c r="CL394" s="8"/>
      <c r="CM394" s="8"/>
      <c r="CN394" s="8"/>
      <c r="CO394" s="8"/>
      <c r="CP394" s="8"/>
      <c r="CQ394" s="8"/>
      <c r="CR394" s="8"/>
      <c r="CS394" s="8"/>
      <c r="CT394" s="8"/>
      <c r="CU394" s="8"/>
      <c r="CV394" s="8"/>
      <c r="CW394" s="8"/>
      <c r="CX394" s="8"/>
      <c r="CY394" s="8"/>
      <c r="CZ394" s="8"/>
      <c r="DA394" s="8"/>
      <c r="DB394" s="8"/>
      <c r="DC394" s="9"/>
      <c r="DD394" s="9"/>
      <c r="DE394" s="9"/>
      <c r="DF394" s="9"/>
      <c r="DG394" s="9"/>
      <c r="DH394" s="9"/>
      <c r="DI394" s="9"/>
      <c r="DJ394" s="9"/>
      <c r="DK394" s="9"/>
      <c r="DL394" s="9"/>
      <c r="DM394" s="9"/>
      <c r="DN394" s="9"/>
      <c r="DO394" s="9"/>
      <c r="DP394" s="9"/>
      <c r="DQ394" s="9"/>
      <c r="DR394" s="9"/>
      <c r="DS394" s="9"/>
      <c r="DT394" s="9"/>
      <c r="DU394" s="9"/>
      <c r="DV394" s="9"/>
      <c r="DW394" s="9"/>
      <c r="DX394" s="9"/>
      <c r="DY394" s="9"/>
      <c r="DZ394" s="9"/>
      <c r="EA394" s="9"/>
      <c r="EB394" s="9"/>
      <c r="EC394" s="9"/>
      <c r="ED394" s="9"/>
      <c r="EE394" s="9"/>
      <c r="EF394" s="9"/>
      <c r="EG394" s="9"/>
      <c r="EH394" s="9"/>
      <c r="EI394" s="9"/>
      <c r="EJ394" s="9"/>
      <c r="EK394" s="9"/>
      <c r="EL394" s="9"/>
      <c r="EM394" s="9"/>
      <c r="EN394" s="9"/>
      <c r="EO394" s="9"/>
      <c r="EP394" s="9"/>
      <c r="EQ394" s="9"/>
      <c r="ER394" s="9"/>
      <c r="ES394" s="9"/>
      <c r="ET394" s="9"/>
      <c r="EU394" s="9"/>
      <c r="EV394" s="9"/>
      <c r="EW394" s="9"/>
      <c r="EX394" s="9"/>
    </row>
    <row r="395" spans="1:154" ht="40.5" hidden="1" x14ac:dyDescent="0.2">
      <c r="A395" s="88"/>
      <c r="B395" s="89"/>
      <c r="C395" s="89"/>
      <c r="D395" s="89">
        <v>51</v>
      </c>
      <c r="E395" s="89"/>
      <c r="F395" s="89"/>
      <c r="G395" s="138" t="s">
        <v>72</v>
      </c>
      <c r="H395" s="139">
        <f>H396</f>
        <v>0</v>
      </c>
      <c r="I395" s="139">
        <f>I396</f>
        <v>0</v>
      </c>
      <c r="J395" s="143">
        <f t="shared" si="98"/>
        <v>0</v>
      </c>
      <c r="K395" s="180" t="e">
        <f t="shared" si="95"/>
        <v>#DIV/0!</v>
      </c>
      <c r="L395" s="139">
        <f t="shared" ref="L395:O396" si="101">L396</f>
        <v>0</v>
      </c>
      <c r="M395" s="121">
        <f t="shared" si="101"/>
        <v>0</v>
      </c>
      <c r="N395" s="139">
        <f t="shared" si="101"/>
        <v>0</v>
      </c>
      <c r="O395" s="141">
        <f t="shared" si="101"/>
        <v>0</v>
      </c>
      <c r="P395" s="141">
        <f t="shared" si="86"/>
        <v>0</v>
      </c>
      <c r="Q395" s="142" t="e">
        <f t="shared" si="89"/>
        <v>#DIV/0!</v>
      </c>
      <c r="R395" s="43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8"/>
      <c r="AT395" s="8"/>
      <c r="AU395" s="8"/>
      <c r="AV395" s="8"/>
      <c r="AW395" s="8"/>
      <c r="AX395" s="8"/>
      <c r="AY395" s="8"/>
      <c r="AZ395" s="8"/>
      <c r="BA395" s="8"/>
      <c r="BB395" s="8"/>
      <c r="BC395" s="8"/>
      <c r="BD395" s="8"/>
      <c r="BE395" s="8"/>
      <c r="BF395" s="8"/>
      <c r="BG395" s="8"/>
      <c r="BH395" s="8"/>
      <c r="BI395" s="8"/>
      <c r="BJ395" s="8"/>
      <c r="BK395" s="8"/>
      <c r="BL395" s="8"/>
      <c r="BM395" s="8"/>
      <c r="BN395" s="8"/>
      <c r="BO395" s="8"/>
      <c r="BP395" s="8"/>
      <c r="BQ395" s="8"/>
      <c r="BR395" s="8"/>
      <c r="BS395" s="8"/>
      <c r="BT395" s="8"/>
      <c r="BU395" s="8"/>
      <c r="BV395" s="8"/>
      <c r="BW395" s="8"/>
      <c r="BX395" s="8"/>
      <c r="BY395" s="8"/>
      <c r="BZ395" s="8"/>
      <c r="CA395" s="8"/>
      <c r="CB395" s="8"/>
      <c r="CC395" s="8"/>
      <c r="CD395" s="8"/>
      <c r="CE395" s="8"/>
      <c r="CF395" s="8"/>
      <c r="CG395" s="8"/>
      <c r="CH395" s="8"/>
      <c r="CI395" s="8"/>
      <c r="CJ395" s="8"/>
      <c r="CK395" s="8"/>
      <c r="CL395" s="8"/>
      <c r="CM395" s="8"/>
      <c r="CN395" s="8"/>
      <c r="CO395" s="8"/>
      <c r="CP395" s="8"/>
      <c r="CQ395" s="8"/>
      <c r="CR395" s="8"/>
      <c r="CS395" s="8"/>
      <c r="CT395" s="8"/>
      <c r="CU395" s="8"/>
      <c r="CV395" s="8"/>
      <c r="CW395" s="8"/>
      <c r="CX395" s="8"/>
      <c r="CY395" s="8"/>
      <c r="CZ395" s="8"/>
      <c r="DA395" s="8"/>
      <c r="DB395" s="8"/>
      <c r="DC395" s="9"/>
      <c r="DD395" s="9"/>
      <c r="DE395" s="9"/>
      <c r="DF395" s="9"/>
      <c r="DG395" s="9"/>
      <c r="DH395" s="9"/>
      <c r="DI395" s="9"/>
      <c r="DJ395" s="9"/>
      <c r="DK395" s="9"/>
      <c r="DL395" s="9"/>
      <c r="DM395" s="9"/>
      <c r="DN395" s="9"/>
      <c r="DO395" s="9"/>
      <c r="DP395" s="9"/>
      <c r="DQ395" s="9"/>
      <c r="DR395" s="9"/>
      <c r="DS395" s="9"/>
      <c r="DT395" s="9"/>
      <c r="DU395" s="9"/>
      <c r="DV395" s="9"/>
      <c r="DW395" s="9"/>
      <c r="DX395" s="9"/>
      <c r="DY395" s="9"/>
      <c r="DZ395" s="9"/>
      <c r="EA395" s="9"/>
      <c r="EB395" s="9"/>
      <c r="EC395" s="9"/>
      <c r="ED395" s="9"/>
      <c r="EE395" s="9"/>
      <c r="EF395" s="9"/>
      <c r="EG395" s="9"/>
      <c r="EH395" s="9"/>
      <c r="EI395" s="9"/>
      <c r="EJ395" s="9"/>
      <c r="EK395" s="9"/>
      <c r="EL395" s="9"/>
      <c r="EM395" s="9"/>
      <c r="EN395" s="9"/>
      <c r="EO395" s="9"/>
      <c r="EP395" s="9"/>
      <c r="EQ395" s="9"/>
      <c r="ER395" s="9"/>
      <c r="ES395" s="9"/>
      <c r="ET395" s="9"/>
      <c r="EU395" s="9"/>
      <c r="EV395" s="9"/>
      <c r="EW395" s="9"/>
      <c r="EX395" s="9"/>
    </row>
    <row r="396" spans="1:154" ht="20.25" hidden="1" x14ac:dyDescent="0.2">
      <c r="A396" s="88"/>
      <c r="B396" s="89"/>
      <c r="C396" s="89"/>
      <c r="D396" s="89"/>
      <c r="E396" s="89" t="s">
        <v>32</v>
      </c>
      <c r="F396" s="89"/>
      <c r="G396" s="101" t="s">
        <v>92</v>
      </c>
      <c r="H396" s="139">
        <f>H397</f>
        <v>0</v>
      </c>
      <c r="I396" s="139">
        <f>I397</f>
        <v>0</v>
      </c>
      <c r="J396" s="143">
        <f t="shared" si="98"/>
        <v>0</v>
      </c>
      <c r="K396" s="180" t="e">
        <f t="shared" si="95"/>
        <v>#DIV/0!</v>
      </c>
      <c r="L396" s="139">
        <f t="shared" si="101"/>
        <v>0</v>
      </c>
      <c r="M396" s="121">
        <f t="shared" si="101"/>
        <v>0</v>
      </c>
      <c r="N396" s="139">
        <f t="shared" si="101"/>
        <v>0</v>
      </c>
      <c r="O396" s="141">
        <f t="shared" si="101"/>
        <v>0</v>
      </c>
      <c r="P396" s="141">
        <f t="shared" si="86"/>
        <v>0</v>
      </c>
      <c r="Q396" s="142" t="e">
        <f t="shared" si="89"/>
        <v>#DIV/0!</v>
      </c>
      <c r="R396" s="43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8"/>
      <c r="AT396" s="8"/>
      <c r="AU396" s="8"/>
      <c r="AV396" s="8"/>
      <c r="AW396" s="8"/>
      <c r="AX396" s="8"/>
      <c r="AY396" s="8"/>
      <c r="AZ396" s="8"/>
      <c r="BA396" s="8"/>
      <c r="BB396" s="8"/>
      <c r="BC396" s="8"/>
      <c r="BD396" s="8"/>
      <c r="BE396" s="8"/>
      <c r="BF396" s="8"/>
      <c r="BG396" s="8"/>
      <c r="BH396" s="8"/>
      <c r="BI396" s="8"/>
      <c r="BJ396" s="8"/>
      <c r="BK396" s="8"/>
      <c r="BL396" s="8"/>
      <c r="BM396" s="8"/>
      <c r="BN396" s="8"/>
      <c r="BO396" s="8"/>
      <c r="BP396" s="8"/>
      <c r="BQ396" s="8"/>
      <c r="BR396" s="8"/>
      <c r="BS396" s="8"/>
      <c r="BT396" s="8"/>
      <c r="BU396" s="8"/>
      <c r="BV396" s="8"/>
      <c r="BW396" s="8"/>
      <c r="BX396" s="8"/>
      <c r="BY396" s="8"/>
      <c r="BZ396" s="8"/>
      <c r="CA396" s="8"/>
      <c r="CB396" s="8"/>
      <c r="CC396" s="8"/>
      <c r="CD396" s="8"/>
      <c r="CE396" s="8"/>
      <c r="CF396" s="8"/>
      <c r="CG396" s="8"/>
      <c r="CH396" s="8"/>
      <c r="CI396" s="8"/>
      <c r="CJ396" s="8"/>
      <c r="CK396" s="8"/>
      <c r="CL396" s="8"/>
      <c r="CM396" s="8"/>
      <c r="CN396" s="8"/>
      <c r="CO396" s="8"/>
      <c r="CP396" s="8"/>
      <c r="CQ396" s="8"/>
      <c r="CR396" s="8"/>
      <c r="CS396" s="8"/>
      <c r="CT396" s="8"/>
      <c r="CU396" s="8"/>
      <c r="CV396" s="8"/>
      <c r="CW396" s="8"/>
      <c r="CX396" s="8"/>
      <c r="CY396" s="8"/>
      <c r="CZ396" s="8"/>
      <c r="DA396" s="8"/>
      <c r="DB396" s="8"/>
      <c r="DC396" s="9"/>
      <c r="DD396" s="9"/>
      <c r="DE396" s="9"/>
      <c r="DF396" s="9"/>
      <c r="DG396" s="9"/>
      <c r="DH396" s="9"/>
      <c r="DI396" s="9"/>
      <c r="DJ396" s="9"/>
      <c r="DK396" s="9"/>
      <c r="DL396" s="9"/>
      <c r="DM396" s="9"/>
      <c r="DN396" s="9"/>
      <c r="DO396" s="9"/>
      <c r="DP396" s="9"/>
      <c r="DQ396" s="9"/>
      <c r="DR396" s="9"/>
      <c r="DS396" s="9"/>
      <c r="DT396" s="9"/>
      <c r="DU396" s="9"/>
      <c r="DV396" s="9"/>
      <c r="DW396" s="9"/>
      <c r="DX396" s="9"/>
      <c r="DY396" s="9"/>
      <c r="DZ396" s="9"/>
      <c r="EA396" s="9"/>
      <c r="EB396" s="9"/>
      <c r="EC396" s="9"/>
      <c r="ED396" s="9"/>
      <c r="EE396" s="9"/>
      <c r="EF396" s="9"/>
      <c r="EG396" s="9"/>
      <c r="EH396" s="9"/>
      <c r="EI396" s="9"/>
      <c r="EJ396" s="9"/>
      <c r="EK396" s="9"/>
      <c r="EL396" s="9"/>
      <c r="EM396" s="9"/>
      <c r="EN396" s="9"/>
      <c r="EO396" s="9"/>
      <c r="EP396" s="9"/>
      <c r="EQ396" s="9"/>
      <c r="ER396" s="9"/>
      <c r="ES396" s="9"/>
      <c r="ET396" s="9"/>
      <c r="EU396" s="9"/>
      <c r="EV396" s="9"/>
      <c r="EW396" s="9"/>
      <c r="EX396" s="9"/>
    </row>
    <row r="397" spans="1:154" ht="81" hidden="1" x14ac:dyDescent="0.2">
      <c r="A397" s="100"/>
      <c r="B397" s="99"/>
      <c r="C397" s="99"/>
      <c r="D397" s="99"/>
      <c r="E397" s="99"/>
      <c r="F397" s="99">
        <v>18</v>
      </c>
      <c r="G397" s="103" t="s">
        <v>95</v>
      </c>
      <c r="H397" s="143"/>
      <c r="I397" s="143"/>
      <c r="J397" s="143">
        <f t="shared" si="98"/>
        <v>0</v>
      </c>
      <c r="K397" s="180" t="e">
        <f t="shared" si="95"/>
        <v>#DIV/0!</v>
      </c>
      <c r="L397" s="143"/>
      <c r="M397" s="144"/>
      <c r="N397" s="143"/>
      <c r="O397" s="145">
        <f t="shared" ref="O397" si="102">M397+N397</f>
        <v>0</v>
      </c>
      <c r="P397" s="145">
        <f t="shared" si="86"/>
        <v>0</v>
      </c>
      <c r="Q397" s="142" t="e">
        <f t="shared" si="89"/>
        <v>#DIV/0!</v>
      </c>
      <c r="R397" s="43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8"/>
      <c r="AT397" s="8"/>
      <c r="AU397" s="8"/>
      <c r="AV397" s="8"/>
      <c r="AW397" s="8"/>
      <c r="AX397" s="8"/>
      <c r="AY397" s="8"/>
      <c r="AZ397" s="8"/>
      <c r="BA397" s="8"/>
      <c r="BB397" s="8"/>
      <c r="BC397" s="8"/>
      <c r="BD397" s="8"/>
      <c r="BE397" s="8"/>
      <c r="BF397" s="8"/>
      <c r="BG397" s="8"/>
      <c r="BH397" s="8"/>
      <c r="BI397" s="8"/>
      <c r="BJ397" s="8"/>
      <c r="BK397" s="8"/>
      <c r="BL397" s="8"/>
      <c r="BM397" s="8"/>
      <c r="BN397" s="8"/>
      <c r="BO397" s="8"/>
      <c r="BP397" s="8"/>
      <c r="BQ397" s="8"/>
      <c r="BR397" s="8"/>
      <c r="BS397" s="8"/>
      <c r="BT397" s="8"/>
      <c r="BU397" s="8"/>
      <c r="BV397" s="8"/>
      <c r="BW397" s="8"/>
      <c r="BX397" s="8"/>
      <c r="BY397" s="8"/>
      <c r="BZ397" s="8"/>
      <c r="CA397" s="8"/>
      <c r="CB397" s="8"/>
      <c r="CC397" s="8"/>
      <c r="CD397" s="8"/>
      <c r="CE397" s="8"/>
      <c r="CF397" s="8"/>
      <c r="CG397" s="8"/>
      <c r="CH397" s="8"/>
      <c r="CI397" s="8"/>
      <c r="CJ397" s="8"/>
      <c r="CK397" s="8"/>
      <c r="CL397" s="8"/>
      <c r="CM397" s="8"/>
      <c r="CN397" s="8"/>
      <c r="CO397" s="8"/>
      <c r="CP397" s="8"/>
      <c r="CQ397" s="8"/>
      <c r="CR397" s="8"/>
      <c r="CS397" s="8"/>
      <c r="CT397" s="8"/>
      <c r="CU397" s="8"/>
      <c r="CV397" s="8"/>
      <c r="CW397" s="8"/>
      <c r="CX397" s="8"/>
      <c r="CY397" s="8"/>
      <c r="CZ397" s="8"/>
      <c r="DA397" s="8"/>
      <c r="DB397" s="8"/>
      <c r="DC397" s="9"/>
      <c r="DD397" s="9"/>
      <c r="DE397" s="9"/>
      <c r="DF397" s="9"/>
      <c r="DG397" s="9"/>
      <c r="DH397" s="9"/>
      <c r="DI397" s="9"/>
      <c r="DJ397" s="9"/>
      <c r="DK397" s="9"/>
      <c r="DL397" s="9"/>
      <c r="DM397" s="9"/>
      <c r="DN397" s="9"/>
      <c r="DO397" s="9"/>
      <c r="DP397" s="9"/>
      <c r="DQ397" s="9"/>
      <c r="DR397" s="9"/>
      <c r="DS397" s="9"/>
      <c r="DT397" s="9"/>
      <c r="DU397" s="9"/>
      <c r="DV397" s="9"/>
      <c r="DW397" s="9"/>
      <c r="DX397" s="9"/>
      <c r="DY397" s="9"/>
      <c r="DZ397" s="9"/>
      <c r="EA397" s="9"/>
      <c r="EB397" s="9"/>
      <c r="EC397" s="9"/>
      <c r="ED397" s="9"/>
      <c r="EE397" s="9"/>
      <c r="EF397" s="9"/>
      <c r="EG397" s="9"/>
      <c r="EH397" s="9"/>
      <c r="EI397" s="9"/>
      <c r="EJ397" s="9"/>
      <c r="EK397" s="9"/>
      <c r="EL397" s="9"/>
      <c r="EM397" s="9"/>
      <c r="EN397" s="9"/>
      <c r="EO397" s="9"/>
      <c r="EP397" s="9"/>
      <c r="EQ397" s="9"/>
      <c r="ER397" s="9"/>
      <c r="ES397" s="9"/>
      <c r="ET397" s="9"/>
      <c r="EU397" s="9"/>
      <c r="EV397" s="9"/>
      <c r="EW397" s="9"/>
      <c r="EX397" s="9"/>
    </row>
    <row r="398" spans="1:154" ht="20.25" x14ac:dyDescent="0.2">
      <c r="A398" s="88"/>
      <c r="B398" s="89"/>
      <c r="C398" s="89"/>
      <c r="D398" s="89">
        <v>55</v>
      </c>
      <c r="E398" s="89"/>
      <c r="F398" s="89"/>
      <c r="G398" s="138" t="s">
        <v>336</v>
      </c>
      <c r="H398" s="139">
        <f>H399+H402</f>
        <v>0</v>
      </c>
      <c r="I398" s="139">
        <f>I399+I402</f>
        <v>0</v>
      </c>
      <c r="J398" s="143">
        <f t="shared" si="98"/>
        <v>0</v>
      </c>
      <c r="K398" s="180" t="e">
        <f t="shared" si="95"/>
        <v>#DIV/0!</v>
      </c>
      <c r="L398" s="139">
        <f>L399+L402</f>
        <v>0</v>
      </c>
      <c r="M398" s="121">
        <f>M399+M402</f>
        <v>0</v>
      </c>
      <c r="N398" s="139">
        <f>N399+N402</f>
        <v>0</v>
      </c>
      <c r="O398" s="141">
        <f>O399+O402</f>
        <v>0</v>
      </c>
      <c r="P398" s="141">
        <f t="shared" si="86"/>
        <v>0</v>
      </c>
      <c r="Q398" s="142" t="e">
        <f t="shared" si="89"/>
        <v>#DIV/0!</v>
      </c>
      <c r="R398" s="43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8"/>
      <c r="AT398" s="8"/>
      <c r="AU398" s="8"/>
      <c r="AV398" s="8"/>
      <c r="AW398" s="8"/>
      <c r="AX398" s="8"/>
      <c r="AY398" s="8"/>
      <c r="AZ398" s="8"/>
      <c r="BA398" s="8"/>
      <c r="BB398" s="8"/>
      <c r="BC398" s="8"/>
      <c r="BD398" s="8"/>
      <c r="BE398" s="8"/>
      <c r="BF398" s="8"/>
      <c r="BG398" s="8"/>
      <c r="BH398" s="8"/>
      <c r="BI398" s="8"/>
      <c r="BJ398" s="8"/>
      <c r="BK398" s="8"/>
      <c r="BL398" s="8"/>
      <c r="BM398" s="8"/>
      <c r="BN398" s="8"/>
      <c r="BO398" s="8"/>
      <c r="BP398" s="8"/>
      <c r="BQ398" s="8"/>
      <c r="BR398" s="8"/>
      <c r="BS398" s="8"/>
      <c r="BT398" s="8"/>
      <c r="BU398" s="8"/>
      <c r="BV398" s="8"/>
      <c r="BW398" s="8"/>
      <c r="BX398" s="8"/>
      <c r="BY398" s="8"/>
      <c r="BZ398" s="8"/>
      <c r="CA398" s="8"/>
      <c r="CB398" s="8"/>
      <c r="CC398" s="8"/>
      <c r="CD398" s="8"/>
      <c r="CE398" s="8"/>
      <c r="CF398" s="8"/>
      <c r="CG398" s="8"/>
      <c r="CH398" s="8"/>
      <c r="CI398" s="8"/>
      <c r="CJ398" s="8"/>
      <c r="CK398" s="8"/>
      <c r="CL398" s="8"/>
      <c r="CM398" s="8"/>
      <c r="CN398" s="8"/>
      <c r="CO398" s="8"/>
      <c r="CP398" s="8"/>
      <c r="CQ398" s="8"/>
      <c r="CR398" s="8"/>
      <c r="CS398" s="8"/>
      <c r="CT398" s="8"/>
      <c r="CU398" s="8"/>
      <c r="CV398" s="8"/>
      <c r="CW398" s="8"/>
      <c r="CX398" s="8"/>
      <c r="CY398" s="8"/>
      <c r="CZ398" s="8"/>
      <c r="DA398" s="8"/>
      <c r="DB398" s="8"/>
      <c r="DC398" s="9"/>
      <c r="DD398" s="9"/>
      <c r="DE398" s="9"/>
      <c r="DF398" s="9"/>
      <c r="DG398" s="9"/>
      <c r="DH398" s="9"/>
      <c r="DI398" s="9"/>
      <c r="DJ398" s="9"/>
      <c r="DK398" s="9"/>
      <c r="DL398" s="9"/>
      <c r="DM398" s="9"/>
      <c r="DN398" s="9"/>
      <c r="DO398" s="9"/>
      <c r="DP398" s="9"/>
      <c r="DQ398" s="9"/>
      <c r="DR398" s="9"/>
      <c r="DS398" s="9"/>
      <c r="DT398" s="9"/>
      <c r="DU398" s="9"/>
      <c r="DV398" s="9"/>
      <c r="DW398" s="9"/>
      <c r="DX398" s="9"/>
      <c r="DY398" s="9"/>
      <c r="DZ398" s="9"/>
      <c r="EA398" s="9"/>
      <c r="EB398" s="9"/>
      <c r="EC398" s="9"/>
      <c r="ED398" s="9"/>
      <c r="EE398" s="9"/>
      <c r="EF398" s="9"/>
      <c r="EG398" s="9"/>
      <c r="EH398" s="9"/>
      <c r="EI398" s="9"/>
      <c r="EJ398" s="9"/>
      <c r="EK398" s="9"/>
      <c r="EL398" s="9"/>
      <c r="EM398" s="9"/>
      <c r="EN398" s="9"/>
      <c r="EO398" s="9"/>
      <c r="EP398" s="9"/>
      <c r="EQ398" s="9"/>
      <c r="ER398" s="9"/>
      <c r="ES398" s="9"/>
      <c r="ET398" s="9"/>
      <c r="EU398" s="9"/>
      <c r="EV398" s="9"/>
      <c r="EW398" s="9"/>
      <c r="EX398" s="9"/>
    </row>
    <row r="399" spans="1:154" ht="20.25" x14ac:dyDescent="0.2">
      <c r="A399" s="88"/>
      <c r="B399" s="89"/>
      <c r="C399" s="89"/>
      <c r="D399" s="89"/>
      <c r="E399" s="89" t="s">
        <v>32</v>
      </c>
      <c r="F399" s="89"/>
      <c r="G399" s="138" t="s">
        <v>335</v>
      </c>
      <c r="H399" s="139">
        <f>H400+H401</f>
        <v>0</v>
      </c>
      <c r="I399" s="139">
        <f>I400+I401</f>
        <v>0</v>
      </c>
      <c r="J399" s="143">
        <f t="shared" si="98"/>
        <v>0</v>
      </c>
      <c r="K399" s="180" t="e">
        <f t="shared" si="95"/>
        <v>#DIV/0!</v>
      </c>
      <c r="L399" s="139">
        <f>L400+L401</f>
        <v>0</v>
      </c>
      <c r="M399" s="121">
        <f>M400+M401</f>
        <v>0</v>
      </c>
      <c r="N399" s="139">
        <f>N400+N401</f>
        <v>0</v>
      </c>
      <c r="O399" s="141">
        <f>O400+O401</f>
        <v>0</v>
      </c>
      <c r="P399" s="141">
        <f t="shared" si="86"/>
        <v>0</v>
      </c>
      <c r="Q399" s="142" t="e">
        <f t="shared" si="89"/>
        <v>#DIV/0!</v>
      </c>
      <c r="R399" s="43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8"/>
      <c r="AT399" s="8"/>
      <c r="AU399" s="8"/>
      <c r="AV399" s="8"/>
      <c r="AW399" s="8"/>
      <c r="AX399" s="8"/>
      <c r="AY399" s="8"/>
      <c r="AZ399" s="8"/>
      <c r="BA399" s="8"/>
      <c r="BB399" s="8"/>
      <c r="BC399" s="8"/>
      <c r="BD399" s="8"/>
      <c r="BE399" s="8"/>
      <c r="BF399" s="8"/>
      <c r="BG399" s="8"/>
      <c r="BH399" s="8"/>
      <c r="BI399" s="8"/>
      <c r="BJ399" s="8"/>
      <c r="BK399" s="8"/>
      <c r="BL399" s="8"/>
      <c r="BM399" s="8"/>
      <c r="BN399" s="8"/>
      <c r="BO399" s="8"/>
      <c r="BP399" s="8"/>
      <c r="BQ399" s="8"/>
      <c r="BR399" s="8"/>
      <c r="BS399" s="8"/>
      <c r="BT399" s="8"/>
      <c r="BU399" s="8"/>
      <c r="BV399" s="8"/>
      <c r="BW399" s="8"/>
      <c r="BX399" s="8"/>
      <c r="BY399" s="8"/>
      <c r="BZ399" s="8"/>
      <c r="CA399" s="8"/>
      <c r="CB399" s="8"/>
      <c r="CC399" s="8"/>
      <c r="CD399" s="8"/>
      <c r="CE399" s="8"/>
      <c r="CF399" s="8"/>
      <c r="CG399" s="8"/>
      <c r="CH399" s="8"/>
      <c r="CI399" s="8"/>
      <c r="CJ399" s="8"/>
      <c r="CK399" s="8"/>
      <c r="CL399" s="8"/>
      <c r="CM399" s="8"/>
      <c r="CN399" s="8"/>
      <c r="CO399" s="8"/>
      <c r="CP399" s="8"/>
      <c r="CQ399" s="8"/>
      <c r="CR399" s="8"/>
      <c r="CS399" s="8"/>
      <c r="CT399" s="8"/>
      <c r="CU399" s="8"/>
      <c r="CV399" s="8"/>
      <c r="CW399" s="8"/>
      <c r="CX399" s="8"/>
      <c r="CY399" s="8"/>
      <c r="CZ399" s="8"/>
      <c r="DA399" s="8"/>
      <c r="DB399" s="8"/>
      <c r="DC399" s="9"/>
      <c r="DD399" s="9"/>
      <c r="DE399" s="9"/>
      <c r="DF399" s="9"/>
      <c r="DG399" s="9"/>
      <c r="DH399" s="9"/>
      <c r="DI399" s="9"/>
      <c r="DJ399" s="9"/>
      <c r="DK399" s="9"/>
      <c r="DL399" s="9"/>
      <c r="DM399" s="9"/>
      <c r="DN399" s="9"/>
      <c r="DO399" s="9"/>
      <c r="DP399" s="9"/>
      <c r="DQ399" s="9"/>
      <c r="DR399" s="9"/>
      <c r="DS399" s="9"/>
      <c r="DT399" s="9"/>
      <c r="DU399" s="9"/>
      <c r="DV399" s="9"/>
      <c r="DW399" s="9"/>
      <c r="DX399" s="9"/>
      <c r="DY399" s="9"/>
      <c r="DZ399" s="9"/>
      <c r="EA399" s="9"/>
      <c r="EB399" s="9"/>
      <c r="EC399" s="9"/>
      <c r="ED399" s="9"/>
      <c r="EE399" s="9"/>
      <c r="EF399" s="9"/>
      <c r="EG399" s="9"/>
      <c r="EH399" s="9"/>
      <c r="EI399" s="9"/>
      <c r="EJ399" s="9"/>
      <c r="EK399" s="9"/>
      <c r="EL399" s="9"/>
      <c r="EM399" s="9"/>
      <c r="EN399" s="9"/>
      <c r="EO399" s="9"/>
      <c r="EP399" s="9"/>
      <c r="EQ399" s="9"/>
      <c r="ER399" s="9"/>
      <c r="ES399" s="9"/>
      <c r="ET399" s="9"/>
      <c r="EU399" s="9"/>
      <c r="EV399" s="9"/>
      <c r="EW399" s="9"/>
      <c r="EX399" s="9"/>
    </row>
    <row r="400" spans="1:154" ht="40.5" hidden="1" x14ac:dyDescent="0.2">
      <c r="A400" s="100"/>
      <c r="B400" s="99"/>
      <c r="C400" s="99"/>
      <c r="D400" s="99"/>
      <c r="E400" s="99"/>
      <c r="F400" s="99" t="s">
        <v>115</v>
      </c>
      <c r="G400" s="103" t="s">
        <v>334</v>
      </c>
      <c r="H400" s="143"/>
      <c r="I400" s="143"/>
      <c r="J400" s="143">
        <f t="shared" si="98"/>
        <v>0</v>
      </c>
      <c r="K400" s="180" t="e">
        <f t="shared" si="95"/>
        <v>#DIV/0!</v>
      </c>
      <c r="L400" s="143"/>
      <c r="M400" s="144"/>
      <c r="N400" s="143"/>
      <c r="O400" s="145">
        <f t="shared" ref="O400:O401" si="103">M400+N400</f>
        <v>0</v>
      </c>
      <c r="P400" s="145">
        <f t="shared" si="86"/>
        <v>0</v>
      </c>
      <c r="Q400" s="142" t="e">
        <f t="shared" si="89"/>
        <v>#DIV/0!</v>
      </c>
      <c r="R400" s="43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8"/>
      <c r="AT400" s="8"/>
      <c r="AU400" s="8"/>
      <c r="AV400" s="8"/>
      <c r="AW400" s="8"/>
      <c r="AX400" s="8"/>
      <c r="AY400" s="8"/>
      <c r="AZ400" s="8"/>
      <c r="BA400" s="8"/>
      <c r="BB400" s="8"/>
      <c r="BC400" s="8"/>
      <c r="BD400" s="8"/>
      <c r="BE400" s="8"/>
      <c r="BF400" s="8"/>
      <c r="BG400" s="8"/>
      <c r="BH400" s="8"/>
      <c r="BI400" s="8"/>
      <c r="BJ400" s="8"/>
      <c r="BK400" s="8"/>
      <c r="BL400" s="8"/>
      <c r="BM400" s="8"/>
      <c r="BN400" s="8"/>
      <c r="BO400" s="8"/>
      <c r="BP400" s="8"/>
      <c r="BQ400" s="8"/>
      <c r="BR400" s="8"/>
      <c r="BS400" s="8"/>
      <c r="BT400" s="8"/>
      <c r="BU400" s="8"/>
      <c r="BV400" s="8"/>
      <c r="BW400" s="8"/>
      <c r="BX400" s="8"/>
      <c r="BY400" s="8"/>
      <c r="BZ400" s="8"/>
      <c r="CA400" s="8"/>
      <c r="CB400" s="8"/>
      <c r="CC400" s="8"/>
      <c r="CD400" s="8"/>
      <c r="CE400" s="8"/>
      <c r="CF400" s="8"/>
      <c r="CG400" s="8"/>
      <c r="CH400" s="8"/>
      <c r="CI400" s="8"/>
      <c r="CJ400" s="8"/>
      <c r="CK400" s="8"/>
      <c r="CL400" s="8"/>
      <c r="CM400" s="8"/>
      <c r="CN400" s="8"/>
      <c r="CO400" s="8"/>
      <c r="CP400" s="8"/>
      <c r="CQ400" s="8"/>
      <c r="CR400" s="8"/>
      <c r="CS400" s="8"/>
      <c r="CT400" s="8"/>
      <c r="CU400" s="8"/>
      <c r="CV400" s="8"/>
      <c r="CW400" s="8"/>
      <c r="CX400" s="8"/>
      <c r="CY400" s="8"/>
      <c r="CZ400" s="8"/>
      <c r="DA400" s="8"/>
      <c r="DB400" s="8"/>
      <c r="DC400" s="9"/>
      <c r="DD400" s="9"/>
      <c r="DE400" s="9"/>
      <c r="DF400" s="9"/>
      <c r="DG400" s="9"/>
      <c r="DH400" s="9"/>
      <c r="DI400" s="9"/>
      <c r="DJ400" s="9"/>
      <c r="DK400" s="9"/>
      <c r="DL400" s="9"/>
      <c r="DM400" s="9"/>
      <c r="DN400" s="9"/>
      <c r="DO400" s="9"/>
      <c r="DP400" s="9"/>
      <c r="DQ400" s="9"/>
      <c r="DR400" s="9"/>
      <c r="DS400" s="9"/>
      <c r="DT400" s="9"/>
      <c r="DU400" s="9"/>
      <c r="DV400" s="9"/>
      <c r="DW400" s="9"/>
      <c r="DX400" s="9"/>
      <c r="DY400" s="9"/>
      <c r="DZ400" s="9"/>
      <c r="EA400" s="9"/>
      <c r="EB400" s="9"/>
      <c r="EC400" s="9"/>
      <c r="ED400" s="9"/>
      <c r="EE400" s="9"/>
      <c r="EF400" s="9"/>
      <c r="EG400" s="9"/>
      <c r="EH400" s="9"/>
      <c r="EI400" s="9"/>
      <c r="EJ400" s="9"/>
      <c r="EK400" s="9"/>
      <c r="EL400" s="9"/>
      <c r="EM400" s="9"/>
      <c r="EN400" s="9"/>
      <c r="EO400" s="9"/>
      <c r="EP400" s="9"/>
      <c r="EQ400" s="9"/>
      <c r="ER400" s="9"/>
      <c r="ES400" s="9"/>
      <c r="ET400" s="9"/>
      <c r="EU400" s="9"/>
      <c r="EV400" s="9"/>
      <c r="EW400" s="9"/>
      <c r="EX400" s="9"/>
    </row>
    <row r="401" spans="1:154" ht="20.25" x14ac:dyDescent="0.2">
      <c r="A401" s="100"/>
      <c r="B401" s="99"/>
      <c r="C401" s="99"/>
      <c r="D401" s="99"/>
      <c r="E401" s="99"/>
      <c r="F401" s="99">
        <v>18</v>
      </c>
      <c r="G401" s="103" t="s">
        <v>206</v>
      </c>
      <c r="H401" s="143"/>
      <c r="I401" s="143"/>
      <c r="J401" s="143">
        <f t="shared" si="98"/>
        <v>0</v>
      </c>
      <c r="K401" s="180" t="e">
        <f t="shared" si="95"/>
        <v>#DIV/0!</v>
      </c>
      <c r="L401" s="143"/>
      <c r="M401" s="144"/>
      <c r="N401" s="143"/>
      <c r="O401" s="145">
        <f t="shared" si="103"/>
        <v>0</v>
      </c>
      <c r="P401" s="145">
        <f t="shared" si="86"/>
        <v>0</v>
      </c>
      <c r="Q401" s="142" t="e">
        <f t="shared" si="89"/>
        <v>#DIV/0!</v>
      </c>
      <c r="R401" s="43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8"/>
      <c r="AT401" s="8"/>
      <c r="AU401" s="8"/>
      <c r="AV401" s="8"/>
      <c r="AW401" s="8"/>
      <c r="AX401" s="8"/>
      <c r="AY401" s="8"/>
      <c r="AZ401" s="8"/>
      <c r="BA401" s="8"/>
      <c r="BB401" s="8"/>
      <c r="BC401" s="8"/>
      <c r="BD401" s="8"/>
      <c r="BE401" s="8"/>
      <c r="BF401" s="8"/>
      <c r="BG401" s="8"/>
      <c r="BH401" s="8"/>
      <c r="BI401" s="8"/>
      <c r="BJ401" s="8"/>
      <c r="BK401" s="8"/>
      <c r="BL401" s="8"/>
      <c r="BM401" s="8"/>
      <c r="BN401" s="8"/>
      <c r="BO401" s="8"/>
      <c r="BP401" s="8"/>
      <c r="BQ401" s="8"/>
      <c r="BR401" s="8"/>
      <c r="BS401" s="8"/>
      <c r="BT401" s="8"/>
      <c r="BU401" s="8"/>
      <c r="BV401" s="8"/>
      <c r="BW401" s="8"/>
      <c r="BX401" s="8"/>
      <c r="BY401" s="8"/>
      <c r="BZ401" s="8"/>
      <c r="CA401" s="8"/>
      <c r="CB401" s="8"/>
      <c r="CC401" s="8"/>
      <c r="CD401" s="8"/>
      <c r="CE401" s="8"/>
      <c r="CF401" s="8"/>
      <c r="CG401" s="8"/>
      <c r="CH401" s="8"/>
      <c r="CI401" s="8"/>
      <c r="CJ401" s="8"/>
      <c r="CK401" s="8"/>
      <c r="CL401" s="8"/>
      <c r="CM401" s="8"/>
      <c r="CN401" s="8"/>
      <c r="CO401" s="8"/>
      <c r="CP401" s="8"/>
      <c r="CQ401" s="8"/>
      <c r="CR401" s="8"/>
      <c r="CS401" s="8"/>
      <c r="CT401" s="8"/>
      <c r="CU401" s="8"/>
      <c r="CV401" s="8"/>
      <c r="CW401" s="8"/>
      <c r="CX401" s="8"/>
      <c r="CY401" s="8"/>
      <c r="CZ401" s="8"/>
      <c r="DA401" s="8"/>
      <c r="DB401" s="8"/>
      <c r="DC401" s="9"/>
      <c r="DD401" s="9"/>
      <c r="DE401" s="9"/>
      <c r="DF401" s="9"/>
      <c r="DG401" s="9"/>
      <c r="DH401" s="9"/>
      <c r="DI401" s="9"/>
      <c r="DJ401" s="9"/>
      <c r="DK401" s="9"/>
      <c r="DL401" s="9"/>
      <c r="DM401" s="9"/>
      <c r="DN401" s="9"/>
      <c r="DO401" s="9"/>
      <c r="DP401" s="9"/>
      <c r="DQ401" s="9"/>
      <c r="DR401" s="9"/>
      <c r="DS401" s="9"/>
      <c r="DT401" s="9"/>
      <c r="DU401" s="9"/>
      <c r="DV401" s="9"/>
      <c r="DW401" s="9"/>
      <c r="DX401" s="9"/>
      <c r="DY401" s="9"/>
      <c r="DZ401" s="9"/>
      <c r="EA401" s="9"/>
      <c r="EB401" s="9"/>
      <c r="EC401" s="9"/>
      <c r="ED401" s="9"/>
      <c r="EE401" s="9"/>
      <c r="EF401" s="9"/>
      <c r="EG401" s="9"/>
      <c r="EH401" s="9"/>
      <c r="EI401" s="9"/>
      <c r="EJ401" s="9"/>
      <c r="EK401" s="9"/>
      <c r="EL401" s="9"/>
      <c r="EM401" s="9"/>
      <c r="EN401" s="9"/>
      <c r="EO401" s="9"/>
      <c r="EP401" s="9"/>
      <c r="EQ401" s="9"/>
      <c r="ER401" s="9"/>
      <c r="ES401" s="9"/>
      <c r="ET401" s="9"/>
      <c r="EU401" s="9"/>
      <c r="EV401" s="9"/>
      <c r="EW401" s="9"/>
      <c r="EX401" s="9"/>
    </row>
    <row r="402" spans="1:154" ht="40.5" x14ac:dyDescent="0.2">
      <c r="A402" s="88"/>
      <c r="B402" s="89"/>
      <c r="C402" s="89"/>
      <c r="D402" s="89"/>
      <c r="E402" s="89" t="s">
        <v>30</v>
      </c>
      <c r="F402" s="89"/>
      <c r="G402" s="101" t="s">
        <v>333</v>
      </c>
      <c r="H402" s="139">
        <f>H403</f>
        <v>0</v>
      </c>
      <c r="I402" s="139">
        <f>I403</f>
        <v>0</v>
      </c>
      <c r="J402" s="143">
        <f t="shared" si="98"/>
        <v>0</v>
      </c>
      <c r="K402" s="180" t="e">
        <f t="shared" si="95"/>
        <v>#DIV/0!</v>
      </c>
      <c r="L402" s="139">
        <f>L403</f>
        <v>0</v>
      </c>
      <c r="M402" s="121">
        <f>M403</f>
        <v>0</v>
      </c>
      <c r="N402" s="139">
        <f>N403</f>
        <v>0</v>
      </c>
      <c r="O402" s="141">
        <f>O403</f>
        <v>0</v>
      </c>
      <c r="P402" s="141">
        <f t="shared" si="86"/>
        <v>0</v>
      </c>
      <c r="Q402" s="142" t="e">
        <f t="shared" si="89"/>
        <v>#DIV/0!</v>
      </c>
      <c r="R402" s="43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8"/>
      <c r="AT402" s="8"/>
      <c r="AU402" s="8"/>
      <c r="AV402" s="8"/>
      <c r="AW402" s="8"/>
      <c r="AX402" s="8"/>
      <c r="AY402" s="8"/>
      <c r="AZ402" s="8"/>
      <c r="BA402" s="8"/>
      <c r="BB402" s="8"/>
      <c r="BC402" s="8"/>
      <c r="BD402" s="8"/>
      <c r="BE402" s="8"/>
      <c r="BF402" s="8"/>
      <c r="BG402" s="8"/>
      <c r="BH402" s="8"/>
      <c r="BI402" s="8"/>
      <c r="BJ402" s="8"/>
      <c r="BK402" s="8"/>
      <c r="BL402" s="8"/>
      <c r="BM402" s="8"/>
      <c r="BN402" s="8"/>
      <c r="BO402" s="8"/>
      <c r="BP402" s="8"/>
      <c r="BQ402" s="8"/>
      <c r="BR402" s="8"/>
      <c r="BS402" s="8"/>
      <c r="BT402" s="8"/>
      <c r="BU402" s="8"/>
      <c r="BV402" s="8"/>
      <c r="BW402" s="8"/>
      <c r="BX402" s="8"/>
      <c r="BY402" s="8"/>
      <c r="BZ402" s="8"/>
      <c r="CA402" s="8"/>
      <c r="CB402" s="8"/>
      <c r="CC402" s="8"/>
      <c r="CD402" s="8"/>
      <c r="CE402" s="8"/>
      <c r="CF402" s="8"/>
      <c r="CG402" s="8"/>
      <c r="CH402" s="8"/>
      <c r="CI402" s="8"/>
      <c r="CJ402" s="8"/>
      <c r="CK402" s="8"/>
      <c r="CL402" s="8"/>
      <c r="CM402" s="8"/>
      <c r="CN402" s="8"/>
      <c r="CO402" s="8"/>
      <c r="CP402" s="8"/>
      <c r="CQ402" s="8"/>
      <c r="CR402" s="8"/>
      <c r="CS402" s="8"/>
      <c r="CT402" s="8"/>
      <c r="CU402" s="8"/>
      <c r="CV402" s="8"/>
      <c r="CW402" s="8"/>
      <c r="CX402" s="8"/>
      <c r="CY402" s="8"/>
      <c r="CZ402" s="8"/>
      <c r="DA402" s="8"/>
      <c r="DB402" s="8"/>
      <c r="DC402" s="9"/>
      <c r="DD402" s="9"/>
      <c r="DE402" s="9"/>
      <c r="DF402" s="9"/>
      <c r="DG402" s="9"/>
      <c r="DH402" s="9"/>
      <c r="DI402" s="9"/>
      <c r="DJ402" s="9"/>
      <c r="DK402" s="9"/>
      <c r="DL402" s="9"/>
      <c r="DM402" s="9"/>
      <c r="DN402" s="9"/>
      <c r="DO402" s="9"/>
      <c r="DP402" s="9"/>
      <c r="DQ402" s="9"/>
      <c r="DR402" s="9"/>
      <c r="DS402" s="9"/>
      <c r="DT402" s="9"/>
      <c r="DU402" s="9"/>
      <c r="DV402" s="9"/>
      <c r="DW402" s="9"/>
      <c r="DX402" s="9"/>
      <c r="DY402" s="9"/>
      <c r="DZ402" s="9"/>
      <c r="EA402" s="9"/>
      <c r="EB402" s="9"/>
      <c r="EC402" s="9"/>
      <c r="ED402" s="9"/>
      <c r="EE402" s="9"/>
      <c r="EF402" s="9"/>
      <c r="EG402" s="9"/>
      <c r="EH402" s="9"/>
      <c r="EI402" s="9"/>
      <c r="EJ402" s="9"/>
      <c r="EK402" s="9"/>
      <c r="EL402" s="9"/>
      <c r="EM402" s="9"/>
      <c r="EN402" s="9"/>
      <c r="EO402" s="9"/>
      <c r="EP402" s="9"/>
      <c r="EQ402" s="9"/>
      <c r="ER402" s="9"/>
      <c r="ES402" s="9"/>
      <c r="ET402" s="9"/>
      <c r="EU402" s="9"/>
      <c r="EV402" s="9"/>
      <c r="EW402" s="9"/>
      <c r="EX402" s="9"/>
    </row>
    <row r="403" spans="1:154" ht="40.5" x14ac:dyDescent="0.2">
      <c r="A403" s="100"/>
      <c r="B403" s="99"/>
      <c r="C403" s="99"/>
      <c r="D403" s="99"/>
      <c r="E403" s="99"/>
      <c r="F403" s="99" t="s">
        <v>32</v>
      </c>
      <c r="G403" s="103" t="s">
        <v>332</v>
      </c>
      <c r="H403" s="143"/>
      <c r="I403" s="143"/>
      <c r="J403" s="143">
        <f t="shared" si="98"/>
        <v>0</v>
      </c>
      <c r="K403" s="180" t="e">
        <f t="shared" si="95"/>
        <v>#DIV/0!</v>
      </c>
      <c r="L403" s="143"/>
      <c r="M403" s="144"/>
      <c r="N403" s="143"/>
      <c r="O403" s="145">
        <f t="shared" ref="O403" si="104">M403+N403</f>
        <v>0</v>
      </c>
      <c r="P403" s="145">
        <f t="shared" si="86"/>
        <v>0</v>
      </c>
      <c r="Q403" s="142" t="e">
        <f t="shared" si="89"/>
        <v>#DIV/0!</v>
      </c>
      <c r="R403" s="43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8"/>
      <c r="AT403" s="8"/>
      <c r="AU403" s="8"/>
      <c r="AV403" s="8"/>
      <c r="AW403" s="8"/>
      <c r="AX403" s="8"/>
      <c r="AY403" s="8"/>
      <c r="AZ403" s="8"/>
      <c r="BA403" s="8"/>
      <c r="BB403" s="8"/>
      <c r="BC403" s="8"/>
      <c r="BD403" s="8"/>
      <c r="BE403" s="8"/>
      <c r="BF403" s="8"/>
      <c r="BG403" s="8"/>
      <c r="BH403" s="8"/>
      <c r="BI403" s="8"/>
      <c r="BJ403" s="8"/>
      <c r="BK403" s="8"/>
      <c r="BL403" s="8"/>
      <c r="BM403" s="8"/>
      <c r="BN403" s="8"/>
      <c r="BO403" s="8"/>
      <c r="BP403" s="8"/>
      <c r="BQ403" s="8"/>
      <c r="BR403" s="8"/>
      <c r="BS403" s="8"/>
      <c r="BT403" s="8"/>
      <c r="BU403" s="8"/>
      <c r="BV403" s="8"/>
      <c r="BW403" s="8"/>
      <c r="BX403" s="8"/>
      <c r="BY403" s="8"/>
      <c r="BZ403" s="8"/>
      <c r="CA403" s="8"/>
      <c r="CB403" s="8"/>
      <c r="CC403" s="8"/>
      <c r="CD403" s="8"/>
      <c r="CE403" s="8"/>
      <c r="CF403" s="8"/>
      <c r="CG403" s="8"/>
      <c r="CH403" s="8"/>
      <c r="CI403" s="8"/>
      <c r="CJ403" s="8"/>
      <c r="CK403" s="8"/>
      <c r="CL403" s="8"/>
      <c r="CM403" s="8"/>
      <c r="CN403" s="8"/>
      <c r="CO403" s="8"/>
      <c r="CP403" s="8"/>
      <c r="CQ403" s="8"/>
      <c r="CR403" s="8"/>
      <c r="CS403" s="8"/>
      <c r="CT403" s="8"/>
      <c r="CU403" s="8"/>
      <c r="CV403" s="8"/>
      <c r="CW403" s="8"/>
      <c r="CX403" s="8"/>
      <c r="CY403" s="8"/>
      <c r="CZ403" s="8"/>
      <c r="DA403" s="8"/>
      <c r="DB403" s="8"/>
      <c r="DC403" s="9"/>
      <c r="DD403" s="9"/>
      <c r="DE403" s="9"/>
      <c r="DF403" s="9"/>
      <c r="DG403" s="9"/>
      <c r="DH403" s="9"/>
      <c r="DI403" s="9"/>
      <c r="DJ403" s="9"/>
      <c r="DK403" s="9"/>
      <c r="DL403" s="9"/>
      <c r="DM403" s="9"/>
      <c r="DN403" s="9"/>
      <c r="DO403" s="9"/>
      <c r="DP403" s="9"/>
      <c r="DQ403" s="9"/>
      <c r="DR403" s="9"/>
      <c r="DS403" s="9"/>
      <c r="DT403" s="9"/>
      <c r="DU403" s="9"/>
      <c r="DV403" s="9"/>
      <c r="DW403" s="9"/>
      <c r="DX403" s="9"/>
      <c r="DY403" s="9"/>
      <c r="DZ403" s="9"/>
      <c r="EA403" s="9"/>
      <c r="EB403" s="9"/>
      <c r="EC403" s="9"/>
      <c r="ED403" s="9"/>
      <c r="EE403" s="9"/>
      <c r="EF403" s="9"/>
      <c r="EG403" s="9"/>
      <c r="EH403" s="9"/>
      <c r="EI403" s="9"/>
      <c r="EJ403" s="9"/>
      <c r="EK403" s="9"/>
      <c r="EL403" s="9"/>
      <c r="EM403" s="9"/>
      <c r="EN403" s="9"/>
      <c r="EO403" s="9"/>
      <c r="EP403" s="9"/>
      <c r="EQ403" s="9"/>
      <c r="ER403" s="9"/>
      <c r="ES403" s="9"/>
      <c r="ET403" s="9"/>
      <c r="EU403" s="9"/>
      <c r="EV403" s="9"/>
      <c r="EW403" s="9"/>
      <c r="EX403" s="9"/>
    </row>
    <row r="404" spans="1:154" ht="60.75" x14ac:dyDescent="0.2">
      <c r="A404" s="88"/>
      <c r="B404" s="89"/>
      <c r="C404" s="89"/>
      <c r="D404" s="89">
        <v>56</v>
      </c>
      <c r="E404" s="89"/>
      <c r="F404" s="89"/>
      <c r="G404" s="101" t="s">
        <v>331</v>
      </c>
      <c r="H404" s="139">
        <f>+H405+H408+H411+H414</f>
        <v>447000</v>
      </c>
      <c r="I404" s="139">
        <f>+I405+I408+I411+I414</f>
        <v>398001</v>
      </c>
      <c r="J404" s="143">
        <f t="shared" si="98"/>
        <v>48999</v>
      </c>
      <c r="K404" s="180">
        <f t="shared" si="95"/>
        <v>89.04</v>
      </c>
      <c r="L404" s="139">
        <f>+L405+L408+L411+L414</f>
        <v>0</v>
      </c>
      <c r="M404" s="121">
        <f>+M405+M408+M411+M414</f>
        <v>273167</v>
      </c>
      <c r="N404" s="139">
        <f>+N405+N408+N411+N414</f>
        <v>124834</v>
      </c>
      <c r="O404" s="141">
        <f t="shared" ref="O404" si="105">+O405+O408+O411+O414</f>
        <v>398001</v>
      </c>
      <c r="P404" s="145">
        <f t="shared" si="86"/>
        <v>-398001</v>
      </c>
      <c r="Q404" s="142" t="e">
        <f t="shared" si="89"/>
        <v>#DIV/0!</v>
      </c>
      <c r="R404" s="43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8"/>
      <c r="AT404" s="8"/>
      <c r="AU404" s="8"/>
      <c r="AV404" s="8"/>
      <c r="AW404" s="8"/>
      <c r="AX404" s="8"/>
      <c r="AY404" s="8"/>
      <c r="AZ404" s="8"/>
      <c r="BA404" s="8"/>
      <c r="BB404" s="8"/>
      <c r="BC404" s="8"/>
      <c r="BD404" s="8"/>
      <c r="BE404" s="8"/>
      <c r="BF404" s="8"/>
      <c r="BG404" s="8"/>
      <c r="BH404" s="8"/>
      <c r="BI404" s="8"/>
      <c r="BJ404" s="8"/>
      <c r="BK404" s="8"/>
      <c r="BL404" s="8"/>
      <c r="BM404" s="8"/>
      <c r="BN404" s="8"/>
      <c r="BO404" s="8"/>
      <c r="BP404" s="8"/>
      <c r="BQ404" s="8"/>
      <c r="BR404" s="8"/>
      <c r="BS404" s="8"/>
      <c r="BT404" s="8"/>
      <c r="BU404" s="8"/>
      <c r="BV404" s="8"/>
      <c r="BW404" s="8"/>
      <c r="BX404" s="8"/>
      <c r="BY404" s="8"/>
      <c r="BZ404" s="8"/>
      <c r="CA404" s="8"/>
      <c r="CB404" s="8"/>
      <c r="CC404" s="8"/>
      <c r="CD404" s="8"/>
      <c r="CE404" s="8"/>
      <c r="CF404" s="8"/>
      <c r="CG404" s="8"/>
      <c r="CH404" s="8"/>
      <c r="CI404" s="8"/>
      <c r="CJ404" s="8"/>
      <c r="CK404" s="8"/>
      <c r="CL404" s="8"/>
      <c r="CM404" s="8"/>
      <c r="CN404" s="8"/>
      <c r="CO404" s="8"/>
      <c r="CP404" s="8"/>
      <c r="CQ404" s="8"/>
      <c r="CR404" s="8"/>
      <c r="CS404" s="8"/>
      <c r="CT404" s="8"/>
      <c r="CU404" s="8"/>
      <c r="CV404" s="8"/>
      <c r="CW404" s="8"/>
      <c r="CX404" s="8"/>
      <c r="CY404" s="8"/>
      <c r="CZ404" s="8"/>
      <c r="DA404" s="8"/>
      <c r="DB404" s="8"/>
      <c r="DC404" s="9"/>
      <c r="DD404" s="9"/>
      <c r="DE404" s="9"/>
      <c r="DF404" s="9"/>
      <c r="DG404" s="9"/>
      <c r="DH404" s="9"/>
      <c r="DI404" s="9"/>
      <c r="DJ404" s="9"/>
      <c r="DK404" s="9"/>
      <c r="DL404" s="9"/>
      <c r="DM404" s="9"/>
      <c r="DN404" s="9"/>
      <c r="DO404" s="9"/>
      <c r="DP404" s="9"/>
      <c r="DQ404" s="9"/>
      <c r="DR404" s="9"/>
      <c r="DS404" s="9"/>
      <c r="DT404" s="9"/>
      <c r="DU404" s="9"/>
      <c r="DV404" s="9"/>
      <c r="DW404" s="9"/>
      <c r="DX404" s="9"/>
      <c r="DY404" s="9"/>
      <c r="DZ404" s="9"/>
      <c r="EA404" s="9"/>
      <c r="EB404" s="9"/>
      <c r="EC404" s="9"/>
      <c r="ED404" s="9"/>
      <c r="EE404" s="9"/>
      <c r="EF404" s="9"/>
      <c r="EG404" s="9"/>
      <c r="EH404" s="9"/>
      <c r="EI404" s="9"/>
      <c r="EJ404" s="9"/>
      <c r="EK404" s="9"/>
      <c r="EL404" s="9"/>
      <c r="EM404" s="9"/>
      <c r="EN404" s="9"/>
      <c r="EO404" s="9"/>
      <c r="EP404" s="9"/>
      <c r="EQ404" s="9"/>
      <c r="ER404" s="9"/>
      <c r="ES404" s="9"/>
      <c r="ET404" s="9"/>
      <c r="EU404" s="9"/>
      <c r="EV404" s="9"/>
      <c r="EW404" s="9"/>
      <c r="EX404" s="9"/>
    </row>
    <row r="405" spans="1:154" ht="20.25" hidden="1" x14ac:dyDescent="0.2">
      <c r="A405" s="88"/>
      <c r="B405" s="89"/>
      <c r="C405" s="89"/>
      <c r="D405" s="183"/>
      <c r="E405" s="186" t="s">
        <v>249</v>
      </c>
      <c r="F405" s="183"/>
      <c r="G405" s="184" t="s">
        <v>406</v>
      </c>
      <c r="H405" s="139">
        <f>H406+H407</f>
        <v>0</v>
      </c>
      <c r="I405" s="139">
        <f>I406+I407</f>
        <v>0</v>
      </c>
      <c r="J405" s="143">
        <f t="shared" si="98"/>
        <v>0</v>
      </c>
      <c r="K405" s="180" t="e">
        <f t="shared" si="95"/>
        <v>#DIV/0!</v>
      </c>
      <c r="L405" s="139">
        <f>L406+L407</f>
        <v>0</v>
      </c>
      <c r="M405" s="121">
        <f>M406+M407</f>
        <v>0</v>
      </c>
      <c r="N405" s="139">
        <f>N406+N407</f>
        <v>0</v>
      </c>
      <c r="O405" s="141">
        <f>O406+O407</f>
        <v>0</v>
      </c>
      <c r="P405" s="141">
        <f>P406+P407</f>
        <v>0</v>
      </c>
      <c r="Q405" s="142" t="e">
        <f t="shared" si="89"/>
        <v>#DIV/0!</v>
      </c>
      <c r="R405" s="43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8"/>
      <c r="AT405" s="8"/>
      <c r="AU405" s="8"/>
      <c r="AV405" s="8"/>
      <c r="AW405" s="8"/>
      <c r="AX405" s="8"/>
      <c r="AY405" s="8"/>
      <c r="AZ405" s="8"/>
      <c r="BA405" s="8"/>
      <c r="BB405" s="8"/>
      <c r="BC405" s="8"/>
      <c r="BD405" s="8"/>
      <c r="BE405" s="8"/>
      <c r="BF405" s="8"/>
      <c r="BG405" s="8"/>
      <c r="BH405" s="8"/>
      <c r="BI405" s="8"/>
      <c r="BJ405" s="8"/>
      <c r="BK405" s="8"/>
      <c r="BL405" s="8"/>
      <c r="BM405" s="8"/>
      <c r="BN405" s="8"/>
      <c r="BO405" s="8"/>
      <c r="BP405" s="8"/>
      <c r="BQ405" s="8"/>
      <c r="BR405" s="8"/>
      <c r="BS405" s="8"/>
      <c r="BT405" s="8"/>
      <c r="BU405" s="8"/>
      <c r="BV405" s="8"/>
      <c r="BW405" s="8"/>
      <c r="BX405" s="8"/>
      <c r="BY405" s="8"/>
      <c r="BZ405" s="8"/>
      <c r="CA405" s="8"/>
      <c r="CB405" s="8"/>
      <c r="CC405" s="8"/>
      <c r="CD405" s="8"/>
      <c r="CE405" s="8"/>
      <c r="CF405" s="8"/>
      <c r="CG405" s="8"/>
      <c r="CH405" s="8"/>
      <c r="CI405" s="8"/>
      <c r="CJ405" s="8"/>
      <c r="CK405" s="8"/>
      <c r="CL405" s="8"/>
      <c r="CM405" s="8"/>
      <c r="CN405" s="8"/>
      <c r="CO405" s="8"/>
      <c r="CP405" s="8"/>
      <c r="CQ405" s="8"/>
      <c r="CR405" s="8"/>
      <c r="CS405" s="8"/>
      <c r="CT405" s="8"/>
      <c r="CU405" s="8"/>
      <c r="CV405" s="8"/>
      <c r="CW405" s="8"/>
      <c r="CX405" s="8"/>
      <c r="CY405" s="8"/>
      <c r="CZ405" s="8"/>
      <c r="DA405" s="8"/>
      <c r="DB405" s="8"/>
      <c r="DC405" s="9"/>
      <c r="DD405" s="9"/>
      <c r="DE405" s="9"/>
      <c r="DF405" s="9"/>
      <c r="DG405" s="9"/>
      <c r="DH405" s="9"/>
      <c r="DI405" s="9"/>
      <c r="DJ405" s="9"/>
      <c r="DK405" s="9"/>
      <c r="DL405" s="9"/>
      <c r="DM405" s="9"/>
      <c r="DN405" s="9"/>
      <c r="DO405" s="9"/>
      <c r="DP405" s="9"/>
      <c r="DQ405" s="9"/>
      <c r="DR405" s="9"/>
      <c r="DS405" s="9"/>
      <c r="DT405" s="9"/>
      <c r="DU405" s="9"/>
      <c r="DV405" s="9"/>
      <c r="DW405" s="9"/>
      <c r="DX405" s="9"/>
      <c r="DY405" s="9"/>
      <c r="DZ405" s="9"/>
      <c r="EA405" s="9"/>
      <c r="EB405" s="9"/>
      <c r="EC405" s="9"/>
      <c r="ED405" s="9"/>
      <c r="EE405" s="9"/>
      <c r="EF405" s="9"/>
      <c r="EG405" s="9"/>
      <c r="EH405" s="9"/>
      <c r="EI405" s="9"/>
      <c r="EJ405" s="9"/>
      <c r="EK405" s="9"/>
      <c r="EL405" s="9"/>
      <c r="EM405" s="9"/>
      <c r="EN405" s="9"/>
      <c r="EO405" s="9"/>
      <c r="EP405" s="9"/>
      <c r="EQ405" s="9"/>
      <c r="ER405" s="9"/>
      <c r="ES405" s="9"/>
      <c r="ET405" s="9"/>
      <c r="EU405" s="9"/>
      <c r="EV405" s="9"/>
      <c r="EW405" s="9"/>
      <c r="EX405" s="9"/>
    </row>
    <row r="406" spans="1:154" ht="20.25" hidden="1" x14ac:dyDescent="0.2">
      <c r="A406" s="88"/>
      <c r="B406" s="89"/>
      <c r="C406" s="89"/>
      <c r="D406" s="183"/>
      <c r="E406" s="187"/>
      <c r="F406" s="183" t="s">
        <v>54</v>
      </c>
      <c r="G406" s="184" t="s">
        <v>155</v>
      </c>
      <c r="H406" s="139"/>
      <c r="I406" s="139"/>
      <c r="J406" s="143">
        <f t="shared" si="98"/>
        <v>0</v>
      </c>
      <c r="K406" s="180" t="e">
        <f t="shared" si="95"/>
        <v>#DIV/0!</v>
      </c>
      <c r="L406" s="139"/>
      <c r="M406" s="121"/>
      <c r="N406" s="139"/>
      <c r="O406" s="141">
        <f t="shared" ref="O406:O407" si="106">M406+N406</f>
        <v>0</v>
      </c>
      <c r="P406" s="141"/>
      <c r="Q406" s="142" t="e">
        <f t="shared" si="89"/>
        <v>#DIV/0!</v>
      </c>
      <c r="R406" s="43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8"/>
      <c r="AT406" s="8"/>
      <c r="AU406" s="8"/>
      <c r="AV406" s="8"/>
      <c r="AW406" s="8"/>
      <c r="AX406" s="8"/>
      <c r="AY406" s="8"/>
      <c r="AZ406" s="8"/>
      <c r="BA406" s="8"/>
      <c r="BB406" s="8"/>
      <c r="BC406" s="8"/>
      <c r="BD406" s="8"/>
      <c r="BE406" s="8"/>
      <c r="BF406" s="8"/>
      <c r="BG406" s="8"/>
      <c r="BH406" s="8"/>
      <c r="BI406" s="8"/>
      <c r="BJ406" s="8"/>
      <c r="BK406" s="8"/>
      <c r="BL406" s="8"/>
      <c r="BM406" s="8"/>
      <c r="BN406" s="8"/>
      <c r="BO406" s="8"/>
      <c r="BP406" s="8"/>
      <c r="BQ406" s="8"/>
      <c r="BR406" s="8"/>
      <c r="BS406" s="8"/>
      <c r="BT406" s="8"/>
      <c r="BU406" s="8"/>
      <c r="BV406" s="8"/>
      <c r="BW406" s="8"/>
      <c r="BX406" s="8"/>
      <c r="BY406" s="8"/>
      <c r="BZ406" s="8"/>
      <c r="CA406" s="8"/>
      <c r="CB406" s="8"/>
      <c r="CC406" s="8"/>
      <c r="CD406" s="8"/>
      <c r="CE406" s="8"/>
      <c r="CF406" s="8"/>
      <c r="CG406" s="8"/>
      <c r="CH406" s="8"/>
      <c r="CI406" s="8"/>
      <c r="CJ406" s="8"/>
      <c r="CK406" s="8"/>
      <c r="CL406" s="8"/>
      <c r="CM406" s="8"/>
      <c r="CN406" s="8"/>
      <c r="CO406" s="8"/>
      <c r="CP406" s="8"/>
      <c r="CQ406" s="8"/>
      <c r="CR406" s="8"/>
      <c r="CS406" s="8"/>
      <c r="CT406" s="8"/>
      <c r="CU406" s="8"/>
      <c r="CV406" s="8"/>
      <c r="CW406" s="8"/>
      <c r="CX406" s="8"/>
      <c r="CY406" s="8"/>
      <c r="CZ406" s="8"/>
      <c r="DA406" s="8"/>
      <c r="DB406" s="8"/>
      <c r="DC406" s="9"/>
      <c r="DD406" s="9"/>
      <c r="DE406" s="9"/>
      <c r="DF406" s="9"/>
      <c r="DG406" s="9"/>
      <c r="DH406" s="9"/>
      <c r="DI406" s="9"/>
      <c r="DJ406" s="9"/>
      <c r="DK406" s="9"/>
      <c r="DL406" s="9"/>
      <c r="DM406" s="9"/>
      <c r="DN406" s="9"/>
      <c r="DO406" s="9"/>
      <c r="DP406" s="9"/>
      <c r="DQ406" s="9"/>
      <c r="DR406" s="9"/>
      <c r="DS406" s="9"/>
      <c r="DT406" s="9"/>
      <c r="DU406" s="9"/>
      <c r="DV406" s="9"/>
      <c r="DW406" s="9"/>
      <c r="DX406" s="9"/>
      <c r="DY406" s="9"/>
      <c r="DZ406" s="9"/>
      <c r="EA406" s="9"/>
      <c r="EB406" s="9"/>
      <c r="EC406" s="9"/>
      <c r="ED406" s="9"/>
      <c r="EE406" s="9"/>
      <c r="EF406" s="9"/>
      <c r="EG406" s="9"/>
      <c r="EH406" s="9"/>
      <c r="EI406" s="9"/>
      <c r="EJ406" s="9"/>
      <c r="EK406" s="9"/>
      <c r="EL406" s="9"/>
      <c r="EM406" s="9"/>
      <c r="EN406" s="9"/>
      <c r="EO406" s="9"/>
      <c r="EP406" s="9"/>
      <c r="EQ406" s="9"/>
      <c r="ER406" s="9"/>
      <c r="ES406" s="9"/>
      <c r="ET406" s="9"/>
      <c r="EU406" s="9"/>
      <c r="EV406" s="9"/>
      <c r="EW406" s="9"/>
      <c r="EX406" s="9"/>
    </row>
    <row r="407" spans="1:154" ht="20.25" hidden="1" x14ac:dyDescent="0.2">
      <c r="A407" s="88"/>
      <c r="B407" s="89"/>
      <c r="C407" s="89"/>
      <c r="D407" s="183"/>
      <c r="E407" s="187"/>
      <c r="F407" s="183" t="s">
        <v>55</v>
      </c>
      <c r="G407" s="184" t="s">
        <v>156</v>
      </c>
      <c r="H407" s="139"/>
      <c r="I407" s="139"/>
      <c r="J407" s="143">
        <f t="shared" si="98"/>
        <v>0</v>
      </c>
      <c r="K407" s="180" t="e">
        <f t="shared" si="95"/>
        <v>#DIV/0!</v>
      </c>
      <c r="L407" s="139"/>
      <c r="M407" s="121"/>
      <c r="N407" s="139"/>
      <c r="O407" s="141">
        <f t="shared" si="106"/>
        <v>0</v>
      </c>
      <c r="P407" s="141"/>
      <c r="Q407" s="142" t="e">
        <f t="shared" si="89"/>
        <v>#DIV/0!</v>
      </c>
      <c r="R407" s="43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8"/>
      <c r="AT407" s="8"/>
      <c r="AU407" s="8"/>
      <c r="AV407" s="8"/>
      <c r="AW407" s="8"/>
      <c r="AX407" s="8"/>
      <c r="AY407" s="8"/>
      <c r="AZ407" s="8"/>
      <c r="BA407" s="8"/>
      <c r="BB407" s="8"/>
      <c r="BC407" s="8"/>
      <c r="BD407" s="8"/>
      <c r="BE407" s="8"/>
      <c r="BF407" s="8"/>
      <c r="BG407" s="8"/>
      <c r="BH407" s="8"/>
      <c r="BI407" s="8"/>
      <c r="BJ407" s="8"/>
      <c r="BK407" s="8"/>
      <c r="BL407" s="8"/>
      <c r="BM407" s="8"/>
      <c r="BN407" s="8"/>
      <c r="BO407" s="8"/>
      <c r="BP407" s="8"/>
      <c r="BQ407" s="8"/>
      <c r="BR407" s="8"/>
      <c r="BS407" s="8"/>
      <c r="BT407" s="8"/>
      <c r="BU407" s="8"/>
      <c r="BV407" s="8"/>
      <c r="BW407" s="8"/>
      <c r="BX407" s="8"/>
      <c r="BY407" s="8"/>
      <c r="BZ407" s="8"/>
      <c r="CA407" s="8"/>
      <c r="CB407" s="8"/>
      <c r="CC407" s="8"/>
      <c r="CD407" s="8"/>
      <c r="CE407" s="8"/>
      <c r="CF407" s="8"/>
      <c r="CG407" s="8"/>
      <c r="CH407" s="8"/>
      <c r="CI407" s="8"/>
      <c r="CJ407" s="8"/>
      <c r="CK407" s="8"/>
      <c r="CL407" s="8"/>
      <c r="CM407" s="8"/>
      <c r="CN407" s="8"/>
      <c r="CO407" s="8"/>
      <c r="CP407" s="8"/>
      <c r="CQ407" s="8"/>
      <c r="CR407" s="8"/>
      <c r="CS407" s="8"/>
      <c r="CT407" s="8"/>
      <c r="CU407" s="8"/>
      <c r="CV407" s="8"/>
      <c r="CW407" s="8"/>
      <c r="CX407" s="8"/>
      <c r="CY407" s="8"/>
      <c r="CZ407" s="8"/>
      <c r="DA407" s="8"/>
      <c r="DB407" s="8"/>
      <c r="DC407" s="9"/>
      <c r="DD407" s="9"/>
      <c r="DE407" s="9"/>
      <c r="DF407" s="9"/>
      <c r="DG407" s="9"/>
      <c r="DH407" s="9"/>
      <c r="DI407" s="9"/>
      <c r="DJ407" s="9"/>
      <c r="DK407" s="9"/>
      <c r="DL407" s="9"/>
      <c r="DM407" s="9"/>
      <c r="DN407" s="9"/>
      <c r="DO407" s="9"/>
      <c r="DP407" s="9"/>
      <c r="DQ407" s="9"/>
      <c r="DR407" s="9"/>
      <c r="DS407" s="9"/>
      <c r="DT407" s="9"/>
      <c r="DU407" s="9"/>
      <c r="DV407" s="9"/>
      <c r="DW407" s="9"/>
      <c r="DX407" s="9"/>
      <c r="DY407" s="9"/>
      <c r="DZ407" s="9"/>
      <c r="EA407" s="9"/>
      <c r="EB407" s="9"/>
      <c r="EC407" s="9"/>
      <c r="ED407" s="9"/>
      <c r="EE407" s="9"/>
      <c r="EF407" s="9"/>
      <c r="EG407" s="9"/>
      <c r="EH407" s="9"/>
      <c r="EI407" s="9"/>
      <c r="EJ407" s="9"/>
      <c r="EK407" s="9"/>
      <c r="EL407" s="9"/>
      <c r="EM407" s="9"/>
      <c r="EN407" s="9"/>
      <c r="EO407" s="9"/>
      <c r="EP407" s="9"/>
      <c r="EQ407" s="9"/>
      <c r="ER407" s="9"/>
      <c r="ES407" s="9"/>
      <c r="ET407" s="9"/>
      <c r="EU407" s="9"/>
      <c r="EV407" s="9"/>
      <c r="EW407" s="9"/>
      <c r="EX407" s="9"/>
    </row>
    <row r="408" spans="1:154" ht="60.75" x14ac:dyDescent="0.2">
      <c r="A408" s="100"/>
      <c r="B408" s="99"/>
      <c r="C408" s="99"/>
      <c r="D408" s="183"/>
      <c r="E408" s="188">
        <v>48</v>
      </c>
      <c r="F408" s="188"/>
      <c r="G408" s="189" t="s">
        <v>263</v>
      </c>
      <c r="H408" s="143">
        <f>H409+H410</f>
        <v>0</v>
      </c>
      <c r="I408" s="143">
        <f>I409+I410</f>
        <v>0</v>
      </c>
      <c r="J408" s="143">
        <f t="shared" si="98"/>
        <v>0</v>
      </c>
      <c r="K408" s="180" t="e">
        <f t="shared" si="95"/>
        <v>#DIV/0!</v>
      </c>
      <c r="L408" s="143">
        <f>L409+L410</f>
        <v>0</v>
      </c>
      <c r="M408" s="144">
        <f>M409+M410</f>
        <v>0</v>
      </c>
      <c r="N408" s="143">
        <f>N409+N410</f>
        <v>0</v>
      </c>
      <c r="O408" s="145">
        <f>O409+O410</f>
        <v>0</v>
      </c>
      <c r="P408" s="145">
        <f>P409+P410</f>
        <v>0</v>
      </c>
      <c r="Q408" s="142" t="e">
        <f t="shared" si="89"/>
        <v>#DIV/0!</v>
      </c>
      <c r="R408" s="43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8"/>
      <c r="AT408" s="8"/>
      <c r="AU408" s="8"/>
      <c r="AV408" s="8"/>
      <c r="AW408" s="8"/>
      <c r="AX408" s="8"/>
      <c r="AY408" s="8"/>
      <c r="AZ408" s="8"/>
      <c r="BA408" s="8"/>
      <c r="BB408" s="8"/>
      <c r="BC408" s="8"/>
      <c r="BD408" s="8"/>
      <c r="BE408" s="8"/>
      <c r="BF408" s="8"/>
      <c r="BG408" s="8"/>
      <c r="BH408" s="8"/>
      <c r="BI408" s="8"/>
      <c r="BJ408" s="8"/>
      <c r="BK408" s="8"/>
      <c r="BL408" s="8"/>
      <c r="BM408" s="8"/>
      <c r="BN408" s="8"/>
      <c r="BO408" s="8"/>
      <c r="BP408" s="8"/>
      <c r="BQ408" s="8"/>
      <c r="BR408" s="8"/>
      <c r="BS408" s="8"/>
      <c r="BT408" s="8"/>
      <c r="BU408" s="8"/>
      <c r="BV408" s="8"/>
      <c r="BW408" s="8"/>
      <c r="BX408" s="8"/>
      <c r="BY408" s="8"/>
      <c r="BZ408" s="8"/>
      <c r="CA408" s="8"/>
      <c r="CB408" s="8"/>
      <c r="CC408" s="8"/>
      <c r="CD408" s="8"/>
      <c r="CE408" s="8"/>
      <c r="CF408" s="8"/>
      <c r="CG408" s="8"/>
      <c r="CH408" s="8"/>
      <c r="CI408" s="8"/>
      <c r="CJ408" s="8"/>
      <c r="CK408" s="8"/>
      <c r="CL408" s="8"/>
      <c r="CM408" s="8"/>
      <c r="CN408" s="8"/>
      <c r="CO408" s="8"/>
      <c r="CP408" s="8"/>
      <c r="CQ408" s="8"/>
      <c r="CR408" s="8"/>
      <c r="CS408" s="8"/>
      <c r="CT408" s="8"/>
      <c r="CU408" s="8"/>
      <c r="CV408" s="8"/>
      <c r="CW408" s="8"/>
      <c r="CX408" s="8"/>
      <c r="CY408" s="8"/>
      <c r="CZ408" s="8"/>
      <c r="DA408" s="8"/>
      <c r="DB408" s="8"/>
      <c r="DC408" s="9"/>
      <c r="DD408" s="9"/>
      <c r="DE408" s="9"/>
      <c r="DF408" s="9"/>
      <c r="DG408" s="9"/>
      <c r="DH408" s="9"/>
      <c r="DI408" s="9"/>
      <c r="DJ408" s="9"/>
      <c r="DK408" s="9"/>
      <c r="DL408" s="9"/>
      <c r="DM408" s="9"/>
      <c r="DN408" s="9"/>
      <c r="DO408" s="9"/>
      <c r="DP408" s="9"/>
      <c r="DQ408" s="9"/>
      <c r="DR408" s="9"/>
      <c r="DS408" s="9"/>
      <c r="DT408" s="9"/>
      <c r="DU408" s="9"/>
      <c r="DV408" s="9"/>
      <c r="DW408" s="9"/>
      <c r="DX408" s="9"/>
      <c r="DY408" s="9"/>
      <c r="DZ408" s="9"/>
      <c r="EA408" s="9"/>
      <c r="EB408" s="9"/>
      <c r="EC408" s="9"/>
      <c r="ED408" s="9"/>
      <c r="EE408" s="9"/>
      <c r="EF408" s="9"/>
      <c r="EG408" s="9"/>
      <c r="EH408" s="9"/>
      <c r="EI408" s="9"/>
      <c r="EJ408" s="9"/>
      <c r="EK408" s="9"/>
      <c r="EL408" s="9"/>
      <c r="EM408" s="9"/>
      <c r="EN408" s="9"/>
      <c r="EO408" s="9"/>
      <c r="EP408" s="9"/>
      <c r="EQ408" s="9"/>
      <c r="ER408" s="9"/>
      <c r="ES408" s="9"/>
      <c r="ET408" s="9"/>
      <c r="EU408" s="9"/>
      <c r="EV408" s="9"/>
      <c r="EW408" s="9"/>
      <c r="EX408" s="9"/>
    </row>
    <row r="409" spans="1:154" ht="20.25" x14ac:dyDescent="0.2">
      <c r="A409" s="100"/>
      <c r="B409" s="99"/>
      <c r="C409" s="99"/>
      <c r="D409" s="183"/>
      <c r="E409" s="188"/>
      <c r="F409" s="183" t="s">
        <v>54</v>
      </c>
      <c r="G409" s="190" t="s">
        <v>155</v>
      </c>
      <c r="H409" s="143"/>
      <c r="I409" s="143"/>
      <c r="J409" s="143">
        <f t="shared" si="98"/>
        <v>0</v>
      </c>
      <c r="K409" s="180" t="e">
        <f t="shared" si="95"/>
        <v>#DIV/0!</v>
      </c>
      <c r="L409" s="143"/>
      <c r="M409" s="144"/>
      <c r="N409" s="143"/>
      <c r="O409" s="145">
        <f t="shared" ref="O409:O410" si="107">M409+N409</f>
        <v>0</v>
      </c>
      <c r="P409" s="145"/>
      <c r="Q409" s="142" t="e">
        <f t="shared" si="89"/>
        <v>#DIV/0!</v>
      </c>
      <c r="R409" s="43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8"/>
      <c r="AT409" s="8"/>
      <c r="AU409" s="8"/>
      <c r="AV409" s="8"/>
      <c r="AW409" s="8"/>
      <c r="AX409" s="8"/>
      <c r="AY409" s="8"/>
      <c r="AZ409" s="8"/>
      <c r="BA409" s="8"/>
      <c r="BB409" s="8"/>
      <c r="BC409" s="8"/>
      <c r="BD409" s="8"/>
      <c r="BE409" s="8"/>
      <c r="BF409" s="8"/>
      <c r="BG409" s="8"/>
      <c r="BH409" s="8"/>
      <c r="BI409" s="8"/>
      <c r="BJ409" s="8"/>
      <c r="BK409" s="8"/>
      <c r="BL409" s="8"/>
      <c r="BM409" s="8"/>
      <c r="BN409" s="8"/>
      <c r="BO409" s="8"/>
      <c r="BP409" s="8"/>
      <c r="BQ409" s="8"/>
      <c r="BR409" s="8"/>
      <c r="BS409" s="8"/>
      <c r="BT409" s="8"/>
      <c r="BU409" s="8"/>
      <c r="BV409" s="8"/>
      <c r="BW409" s="8"/>
      <c r="BX409" s="8"/>
      <c r="BY409" s="8"/>
      <c r="BZ409" s="8"/>
      <c r="CA409" s="8"/>
      <c r="CB409" s="8"/>
      <c r="CC409" s="8"/>
      <c r="CD409" s="8"/>
      <c r="CE409" s="8"/>
      <c r="CF409" s="8"/>
      <c r="CG409" s="8"/>
      <c r="CH409" s="8"/>
      <c r="CI409" s="8"/>
      <c r="CJ409" s="8"/>
      <c r="CK409" s="8"/>
      <c r="CL409" s="8"/>
      <c r="CM409" s="8"/>
      <c r="CN409" s="8"/>
      <c r="CO409" s="8"/>
      <c r="CP409" s="8"/>
      <c r="CQ409" s="8"/>
      <c r="CR409" s="8"/>
      <c r="CS409" s="8"/>
      <c r="CT409" s="8"/>
      <c r="CU409" s="8"/>
      <c r="CV409" s="8"/>
      <c r="CW409" s="8"/>
      <c r="CX409" s="8"/>
      <c r="CY409" s="8"/>
      <c r="CZ409" s="8"/>
      <c r="DA409" s="8"/>
      <c r="DB409" s="8"/>
      <c r="DC409" s="9"/>
      <c r="DD409" s="9"/>
      <c r="DE409" s="9"/>
      <c r="DF409" s="9"/>
      <c r="DG409" s="9"/>
      <c r="DH409" s="9"/>
      <c r="DI409" s="9"/>
      <c r="DJ409" s="9"/>
      <c r="DK409" s="9"/>
      <c r="DL409" s="9"/>
      <c r="DM409" s="9"/>
      <c r="DN409" s="9"/>
      <c r="DO409" s="9"/>
      <c r="DP409" s="9"/>
      <c r="DQ409" s="9"/>
      <c r="DR409" s="9"/>
      <c r="DS409" s="9"/>
      <c r="DT409" s="9"/>
      <c r="DU409" s="9"/>
      <c r="DV409" s="9"/>
      <c r="DW409" s="9"/>
      <c r="DX409" s="9"/>
      <c r="DY409" s="9"/>
      <c r="DZ409" s="9"/>
      <c r="EA409" s="9"/>
      <c r="EB409" s="9"/>
      <c r="EC409" s="9"/>
      <c r="ED409" s="9"/>
      <c r="EE409" s="9"/>
      <c r="EF409" s="9"/>
      <c r="EG409" s="9"/>
      <c r="EH409" s="9"/>
      <c r="EI409" s="9"/>
      <c r="EJ409" s="9"/>
      <c r="EK409" s="9"/>
      <c r="EL409" s="9"/>
      <c r="EM409" s="9"/>
      <c r="EN409" s="9"/>
      <c r="EO409" s="9"/>
      <c r="EP409" s="9"/>
      <c r="EQ409" s="9"/>
      <c r="ER409" s="9"/>
      <c r="ES409" s="9"/>
      <c r="ET409" s="9"/>
      <c r="EU409" s="9"/>
      <c r="EV409" s="9"/>
      <c r="EW409" s="9"/>
      <c r="EX409" s="9"/>
    </row>
    <row r="410" spans="1:154" ht="20.25" x14ac:dyDescent="0.2">
      <c r="A410" s="100"/>
      <c r="B410" s="99"/>
      <c r="C410" s="99"/>
      <c r="D410" s="183"/>
      <c r="E410" s="188"/>
      <c r="F410" s="183" t="s">
        <v>55</v>
      </c>
      <c r="G410" s="190" t="s">
        <v>156</v>
      </c>
      <c r="H410" s="143"/>
      <c r="I410" s="143"/>
      <c r="J410" s="143">
        <f t="shared" si="98"/>
        <v>0</v>
      </c>
      <c r="K410" s="180" t="e">
        <f t="shared" si="95"/>
        <v>#DIV/0!</v>
      </c>
      <c r="L410" s="143"/>
      <c r="M410" s="144"/>
      <c r="N410" s="143"/>
      <c r="O410" s="145">
        <f t="shared" si="107"/>
        <v>0</v>
      </c>
      <c r="P410" s="145"/>
      <c r="Q410" s="142" t="e">
        <f t="shared" si="89"/>
        <v>#DIV/0!</v>
      </c>
      <c r="R410" s="43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8"/>
      <c r="AT410" s="8"/>
      <c r="AU410" s="8"/>
      <c r="AV410" s="8"/>
      <c r="AW410" s="8"/>
      <c r="AX410" s="8"/>
      <c r="AY410" s="8"/>
      <c r="AZ410" s="8"/>
      <c r="BA410" s="8"/>
      <c r="BB410" s="8"/>
      <c r="BC410" s="8"/>
      <c r="BD410" s="8"/>
      <c r="BE410" s="8"/>
      <c r="BF410" s="8"/>
      <c r="BG410" s="8"/>
      <c r="BH410" s="8"/>
      <c r="BI410" s="8"/>
      <c r="BJ410" s="8"/>
      <c r="BK410" s="8"/>
      <c r="BL410" s="8"/>
      <c r="BM410" s="8"/>
      <c r="BN410" s="8"/>
      <c r="BO410" s="8"/>
      <c r="BP410" s="8"/>
      <c r="BQ410" s="8"/>
      <c r="BR410" s="8"/>
      <c r="BS410" s="8"/>
      <c r="BT410" s="8"/>
      <c r="BU410" s="8"/>
      <c r="BV410" s="8"/>
      <c r="BW410" s="8"/>
      <c r="BX410" s="8"/>
      <c r="BY410" s="8"/>
      <c r="BZ410" s="8"/>
      <c r="CA410" s="8"/>
      <c r="CB410" s="8"/>
      <c r="CC410" s="8"/>
      <c r="CD410" s="8"/>
      <c r="CE410" s="8"/>
      <c r="CF410" s="8"/>
      <c r="CG410" s="8"/>
      <c r="CH410" s="8"/>
      <c r="CI410" s="8"/>
      <c r="CJ410" s="8"/>
      <c r="CK410" s="8"/>
      <c r="CL410" s="8"/>
      <c r="CM410" s="8"/>
      <c r="CN410" s="8"/>
      <c r="CO410" s="8"/>
      <c r="CP410" s="8"/>
      <c r="CQ410" s="8"/>
      <c r="CR410" s="8"/>
      <c r="CS410" s="8"/>
      <c r="CT410" s="8"/>
      <c r="CU410" s="8"/>
      <c r="CV410" s="8"/>
      <c r="CW410" s="8"/>
      <c r="CX410" s="8"/>
      <c r="CY410" s="8"/>
      <c r="CZ410" s="8"/>
      <c r="DA410" s="8"/>
      <c r="DB410" s="8"/>
      <c r="DC410" s="9"/>
      <c r="DD410" s="9"/>
      <c r="DE410" s="9"/>
      <c r="DF410" s="9"/>
      <c r="DG410" s="9"/>
      <c r="DH410" s="9"/>
      <c r="DI410" s="9"/>
      <c r="DJ410" s="9"/>
      <c r="DK410" s="9"/>
      <c r="DL410" s="9"/>
      <c r="DM410" s="9"/>
      <c r="DN410" s="9"/>
      <c r="DO410" s="9"/>
      <c r="DP410" s="9"/>
      <c r="DQ410" s="9"/>
      <c r="DR410" s="9"/>
      <c r="DS410" s="9"/>
      <c r="DT410" s="9"/>
      <c r="DU410" s="9"/>
      <c r="DV410" s="9"/>
      <c r="DW410" s="9"/>
      <c r="DX410" s="9"/>
      <c r="DY410" s="9"/>
      <c r="DZ410" s="9"/>
      <c r="EA410" s="9"/>
      <c r="EB410" s="9"/>
      <c r="EC410" s="9"/>
      <c r="ED410" s="9"/>
      <c r="EE410" s="9"/>
      <c r="EF410" s="9"/>
      <c r="EG410" s="9"/>
      <c r="EH410" s="9"/>
      <c r="EI410" s="9"/>
      <c r="EJ410" s="9"/>
      <c r="EK410" s="9"/>
      <c r="EL410" s="9"/>
      <c r="EM410" s="9"/>
      <c r="EN410" s="9"/>
      <c r="EO410" s="9"/>
      <c r="EP410" s="9"/>
      <c r="EQ410" s="9"/>
      <c r="ER410" s="9"/>
      <c r="ES410" s="9"/>
      <c r="ET410" s="9"/>
      <c r="EU410" s="9"/>
      <c r="EV410" s="9"/>
      <c r="EW410" s="9"/>
      <c r="EX410" s="9"/>
    </row>
    <row r="411" spans="1:154" ht="60.75" x14ac:dyDescent="0.2">
      <c r="A411" s="100"/>
      <c r="B411" s="99"/>
      <c r="C411" s="99"/>
      <c r="D411" s="183"/>
      <c r="E411" s="188">
        <v>49</v>
      </c>
      <c r="F411" s="188"/>
      <c r="G411" s="189" t="s">
        <v>264</v>
      </c>
      <c r="H411" s="143">
        <f>H412+H413</f>
        <v>447000</v>
      </c>
      <c r="I411" s="143">
        <f>I412+I413</f>
        <v>398001</v>
      </c>
      <c r="J411" s="143">
        <f t="shared" si="98"/>
        <v>48999</v>
      </c>
      <c r="K411" s="180">
        <f t="shared" si="95"/>
        <v>89.04</v>
      </c>
      <c r="L411" s="143">
        <f>L412+L413</f>
        <v>0</v>
      </c>
      <c r="M411" s="144">
        <f>M412+M413</f>
        <v>273167</v>
      </c>
      <c r="N411" s="143">
        <f>N412+N413</f>
        <v>124834</v>
      </c>
      <c r="O411" s="211">
        <f>O412+O413</f>
        <v>398001</v>
      </c>
      <c r="P411" s="145">
        <f>P412+P413</f>
        <v>-398001</v>
      </c>
      <c r="Q411" s="142" t="e">
        <f>ROUND(O411/L411*100,2)</f>
        <v>#DIV/0!</v>
      </c>
      <c r="R411" s="43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8"/>
      <c r="AT411" s="8"/>
      <c r="AU411" s="8"/>
      <c r="AV411" s="8"/>
      <c r="AW411" s="8"/>
      <c r="AX411" s="8"/>
      <c r="AY411" s="8"/>
      <c r="AZ411" s="8"/>
      <c r="BA411" s="8"/>
      <c r="BB411" s="8"/>
      <c r="BC411" s="8"/>
      <c r="BD411" s="8"/>
      <c r="BE411" s="8"/>
      <c r="BF411" s="8"/>
      <c r="BG411" s="8"/>
      <c r="BH411" s="8"/>
      <c r="BI411" s="8"/>
      <c r="BJ411" s="8"/>
      <c r="BK411" s="8"/>
      <c r="BL411" s="8"/>
      <c r="BM411" s="8"/>
      <c r="BN411" s="8"/>
      <c r="BO411" s="8"/>
      <c r="BP411" s="8"/>
      <c r="BQ411" s="8"/>
      <c r="BR411" s="8"/>
      <c r="BS411" s="8"/>
      <c r="BT411" s="8"/>
      <c r="BU411" s="8"/>
      <c r="BV411" s="8"/>
      <c r="BW411" s="8"/>
      <c r="BX411" s="8"/>
      <c r="BY411" s="8"/>
      <c r="BZ411" s="8"/>
      <c r="CA411" s="8"/>
      <c r="CB411" s="8"/>
      <c r="CC411" s="8"/>
      <c r="CD411" s="8"/>
      <c r="CE411" s="8"/>
      <c r="CF411" s="8"/>
      <c r="CG411" s="8"/>
      <c r="CH411" s="8"/>
      <c r="CI411" s="8"/>
      <c r="CJ411" s="8"/>
      <c r="CK411" s="8"/>
      <c r="CL411" s="8"/>
      <c r="CM411" s="8"/>
      <c r="CN411" s="8"/>
      <c r="CO411" s="8"/>
      <c r="CP411" s="8"/>
      <c r="CQ411" s="8"/>
      <c r="CR411" s="8"/>
      <c r="CS411" s="8"/>
      <c r="CT411" s="8"/>
      <c r="CU411" s="8"/>
      <c r="CV411" s="8"/>
      <c r="CW411" s="8"/>
      <c r="CX411" s="8"/>
      <c r="CY411" s="8"/>
      <c r="CZ411" s="8"/>
      <c r="DA411" s="8"/>
      <c r="DB411" s="8"/>
      <c r="DC411" s="9"/>
      <c r="DD411" s="9"/>
      <c r="DE411" s="9"/>
      <c r="DF411" s="9"/>
      <c r="DG411" s="9"/>
      <c r="DH411" s="9"/>
      <c r="DI411" s="9"/>
      <c r="DJ411" s="9"/>
      <c r="DK411" s="9"/>
      <c r="DL411" s="9"/>
      <c r="DM411" s="9"/>
      <c r="DN411" s="9"/>
      <c r="DO411" s="9"/>
      <c r="DP411" s="9"/>
      <c r="DQ411" s="9"/>
      <c r="DR411" s="9"/>
      <c r="DS411" s="9"/>
      <c r="DT411" s="9"/>
      <c r="DU411" s="9"/>
      <c r="DV411" s="9"/>
      <c r="DW411" s="9"/>
      <c r="DX411" s="9"/>
      <c r="DY411" s="9"/>
      <c r="DZ411" s="9"/>
      <c r="EA411" s="9"/>
      <c r="EB411" s="9"/>
      <c r="EC411" s="9"/>
      <c r="ED411" s="9"/>
      <c r="EE411" s="9"/>
      <c r="EF411" s="9"/>
      <c r="EG411" s="9"/>
      <c r="EH411" s="9"/>
      <c r="EI411" s="9"/>
      <c r="EJ411" s="9"/>
      <c r="EK411" s="9"/>
      <c r="EL411" s="9"/>
      <c r="EM411" s="9"/>
      <c r="EN411" s="9"/>
      <c r="EO411" s="9"/>
      <c r="EP411" s="9"/>
      <c r="EQ411" s="9"/>
      <c r="ER411" s="9"/>
      <c r="ES411" s="9"/>
      <c r="ET411" s="9"/>
      <c r="EU411" s="9"/>
      <c r="EV411" s="9"/>
      <c r="EW411" s="9"/>
      <c r="EX411" s="9"/>
    </row>
    <row r="412" spans="1:154" ht="20.25" x14ac:dyDescent="0.2">
      <c r="A412" s="100"/>
      <c r="B412" s="99"/>
      <c r="C412" s="99"/>
      <c r="D412" s="183"/>
      <c r="E412" s="188"/>
      <c r="F412" s="183" t="s">
        <v>54</v>
      </c>
      <c r="G412" s="190" t="s">
        <v>155</v>
      </c>
      <c r="H412" s="143">
        <v>92000</v>
      </c>
      <c r="I412" s="143">
        <f>O412</f>
        <v>80987.72</v>
      </c>
      <c r="J412" s="143">
        <f t="shared" si="98"/>
        <v>11012.279999999999</v>
      </c>
      <c r="K412" s="180">
        <f>ROUND(I412/H412*100,2)</f>
        <v>88.03</v>
      </c>
      <c r="L412" s="143"/>
      <c r="M412" s="144">
        <v>55999.97</v>
      </c>
      <c r="N412" s="143">
        <v>24987.75</v>
      </c>
      <c r="O412" s="212">
        <f t="shared" ref="O412:O417" si="108">M412+N412</f>
        <v>80987.72</v>
      </c>
      <c r="P412" s="145">
        <f t="shared" ref="P412:P413" si="109">L412-O412</f>
        <v>-80987.72</v>
      </c>
      <c r="Q412" s="142" t="e">
        <f t="shared" ref="Q412:Q413" si="110">ROUND(O412/L412*100,2)</f>
        <v>#DIV/0!</v>
      </c>
      <c r="R412" s="43"/>
      <c r="S412" s="14"/>
      <c r="T412" s="14"/>
      <c r="U412" s="14"/>
      <c r="V412" s="14"/>
      <c r="W412" s="14"/>
      <c r="X412" s="20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9"/>
      <c r="DD412" s="9"/>
      <c r="DE412" s="9"/>
      <c r="DF412" s="9"/>
      <c r="DG412" s="9"/>
      <c r="DH412" s="9"/>
      <c r="DI412" s="9"/>
      <c r="DJ412" s="9"/>
      <c r="DK412" s="9"/>
      <c r="DL412" s="9"/>
      <c r="DM412" s="9"/>
      <c r="DN412" s="9"/>
      <c r="DO412" s="9"/>
      <c r="DP412" s="9"/>
      <c r="DQ412" s="9"/>
      <c r="DR412" s="9"/>
      <c r="DS412" s="9"/>
      <c r="DT412" s="9"/>
      <c r="DU412" s="9"/>
      <c r="DV412" s="9"/>
      <c r="DW412" s="9"/>
      <c r="DX412" s="9"/>
      <c r="DY412" s="9"/>
      <c r="DZ412" s="9"/>
      <c r="EA412" s="9"/>
      <c r="EB412" s="9"/>
      <c r="EC412" s="9"/>
      <c r="ED412" s="9"/>
      <c r="EE412" s="9"/>
      <c r="EF412" s="9"/>
      <c r="EG412" s="9"/>
      <c r="EH412" s="9"/>
      <c r="EI412" s="9"/>
      <c r="EJ412" s="9"/>
      <c r="EK412" s="9"/>
      <c r="EL412" s="9"/>
      <c r="EM412" s="9"/>
      <c r="EN412" s="9"/>
      <c r="EO412" s="9"/>
      <c r="EP412" s="9"/>
      <c r="EQ412" s="9"/>
      <c r="ER412" s="9"/>
      <c r="ES412" s="9"/>
      <c r="ET412" s="9"/>
      <c r="EU412" s="9"/>
      <c r="EV412" s="9"/>
      <c r="EW412" s="9"/>
      <c r="EX412" s="9"/>
    </row>
    <row r="413" spans="1:154" ht="20.25" x14ac:dyDescent="0.2">
      <c r="A413" s="100"/>
      <c r="B413" s="99"/>
      <c r="C413" s="99"/>
      <c r="D413" s="183"/>
      <c r="E413" s="188"/>
      <c r="F413" s="183" t="s">
        <v>55</v>
      </c>
      <c r="G413" s="190" t="s">
        <v>156</v>
      </c>
      <c r="H413" s="143">
        <v>355000</v>
      </c>
      <c r="I413" s="143">
        <f>O413</f>
        <v>317013.28000000003</v>
      </c>
      <c r="J413" s="143">
        <f t="shared" si="98"/>
        <v>37986.719999999972</v>
      </c>
      <c r="K413" s="180">
        <f>ROUND(I413/H413*100,2)</f>
        <v>89.3</v>
      </c>
      <c r="L413" s="143"/>
      <c r="M413" s="144">
        <v>217167.03</v>
      </c>
      <c r="N413" s="143">
        <v>99846.25</v>
      </c>
      <c r="O413" s="212">
        <f t="shared" si="108"/>
        <v>317013.28000000003</v>
      </c>
      <c r="P413" s="145">
        <f t="shared" si="109"/>
        <v>-317013.28000000003</v>
      </c>
      <c r="Q413" s="142" t="e">
        <f t="shared" si="110"/>
        <v>#DIV/0!</v>
      </c>
      <c r="R413" s="43"/>
      <c r="S413" s="14"/>
      <c r="T413" s="14"/>
      <c r="U413" s="14"/>
      <c r="V413" s="14"/>
      <c r="W413" s="14"/>
      <c r="X413" s="20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9"/>
      <c r="DD413" s="9"/>
      <c r="DE413" s="9"/>
      <c r="DF413" s="9"/>
      <c r="DG413" s="9"/>
      <c r="DH413" s="9"/>
      <c r="DI413" s="9"/>
      <c r="DJ413" s="9"/>
      <c r="DK413" s="9"/>
      <c r="DL413" s="9"/>
      <c r="DM413" s="9"/>
      <c r="DN413" s="9"/>
      <c r="DO413" s="9"/>
      <c r="DP413" s="9"/>
      <c r="DQ413" s="9"/>
      <c r="DR413" s="9"/>
      <c r="DS413" s="9"/>
      <c r="DT413" s="9"/>
      <c r="DU413" s="9"/>
      <c r="DV413" s="9"/>
      <c r="DW413" s="9"/>
      <c r="DX413" s="9"/>
      <c r="DY413" s="9"/>
      <c r="DZ413" s="9"/>
      <c r="EA413" s="9"/>
      <c r="EB413" s="9"/>
      <c r="EC413" s="9"/>
      <c r="ED413" s="9"/>
      <c r="EE413" s="9"/>
      <c r="EF413" s="9"/>
      <c r="EG413" s="9"/>
      <c r="EH413" s="9"/>
      <c r="EI413" s="9"/>
      <c r="EJ413" s="9"/>
      <c r="EK413" s="9"/>
      <c r="EL413" s="9"/>
      <c r="EM413" s="9"/>
      <c r="EN413" s="9"/>
      <c r="EO413" s="9"/>
      <c r="EP413" s="9"/>
      <c r="EQ413" s="9"/>
      <c r="ER413" s="9"/>
      <c r="ES413" s="9"/>
      <c r="ET413" s="9"/>
      <c r="EU413" s="9"/>
      <c r="EV413" s="9"/>
      <c r="EW413" s="9"/>
      <c r="EX413" s="9"/>
    </row>
    <row r="414" spans="1:154" ht="40.5" x14ac:dyDescent="0.2">
      <c r="A414" s="100"/>
      <c r="B414" s="99"/>
      <c r="C414" s="99"/>
      <c r="D414" s="183"/>
      <c r="E414" s="188">
        <v>51</v>
      </c>
      <c r="F414" s="183"/>
      <c r="G414" s="190" t="s">
        <v>405</v>
      </c>
      <c r="H414" s="143">
        <f>H415+H416</f>
        <v>0</v>
      </c>
      <c r="I414" s="143">
        <f>I415+I416</f>
        <v>0</v>
      </c>
      <c r="J414" s="143">
        <f t="shared" si="98"/>
        <v>0</v>
      </c>
      <c r="K414" s="180" t="e">
        <f t="shared" si="95"/>
        <v>#DIV/0!</v>
      </c>
      <c r="L414" s="143">
        <f>L415+L416</f>
        <v>0</v>
      </c>
      <c r="M414" s="144">
        <f>M415+M416</f>
        <v>0</v>
      </c>
      <c r="N414" s="143">
        <f>N415+N416+N417</f>
        <v>0</v>
      </c>
      <c r="O414" s="145">
        <f t="shared" si="108"/>
        <v>0</v>
      </c>
      <c r="P414" s="145"/>
      <c r="Q414" s="142" t="e">
        <f t="shared" si="89"/>
        <v>#DIV/0!</v>
      </c>
      <c r="R414" s="43"/>
      <c r="S414" s="14"/>
      <c r="T414" s="14"/>
      <c r="U414" s="14"/>
      <c r="V414" s="14"/>
      <c r="W414" s="14"/>
      <c r="X414" s="20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8"/>
      <c r="AT414" s="8"/>
      <c r="AU414" s="8"/>
      <c r="AV414" s="8"/>
      <c r="AW414" s="8"/>
      <c r="AX414" s="8"/>
      <c r="AY414" s="8"/>
      <c r="AZ414" s="8"/>
      <c r="BA414" s="8"/>
      <c r="BB414" s="8"/>
      <c r="BC414" s="8"/>
      <c r="BD414" s="8"/>
      <c r="BE414" s="8"/>
      <c r="BF414" s="8"/>
      <c r="BG414" s="8"/>
      <c r="BH414" s="8"/>
      <c r="BI414" s="8"/>
      <c r="BJ414" s="8"/>
      <c r="BK414" s="8"/>
      <c r="BL414" s="8"/>
      <c r="BM414" s="8"/>
      <c r="BN414" s="8"/>
      <c r="BO414" s="8"/>
      <c r="BP414" s="8"/>
      <c r="BQ414" s="8"/>
      <c r="BR414" s="8"/>
      <c r="BS414" s="8"/>
      <c r="BT414" s="8"/>
      <c r="BU414" s="8"/>
      <c r="BV414" s="8"/>
      <c r="BW414" s="8"/>
      <c r="BX414" s="8"/>
      <c r="BY414" s="8"/>
      <c r="BZ414" s="8"/>
      <c r="CA414" s="8"/>
      <c r="CB414" s="8"/>
      <c r="CC414" s="8"/>
      <c r="CD414" s="8"/>
      <c r="CE414" s="8"/>
      <c r="CF414" s="8"/>
      <c r="CG414" s="8"/>
      <c r="CH414" s="8"/>
      <c r="CI414" s="8"/>
      <c r="CJ414" s="8"/>
      <c r="CK414" s="8"/>
      <c r="CL414" s="8"/>
      <c r="CM414" s="8"/>
      <c r="CN414" s="8"/>
      <c r="CO414" s="8"/>
      <c r="CP414" s="8"/>
      <c r="CQ414" s="8"/>
      <c r="CR414" s="8"/>
      <c r="CS414" s="8"/>
      <c r="CT414" s="8"/>
      <c r="CU414" s="8"/>
      <c r="CV414" s="8"/>
      <c r="CW414" s="8"/>
      <c r="CX414" s="8"/>
      <c r="CY414" s="8"/>
      <c r="CZ414" s="8"/>
      <c r="DA414" s="8"/>
      <c r="DB414" s="8"/>
      <c r="DC414" s="9"/>
      <c r="DD414" s="9"/>
      <c r="DE414" s="9"/>
      <c r="DF414" s="9"/>
      <c r="DG414" s="9"/>
      <c r="DH414" s="9"/>
      <c r="DI414" s="9"/>
      <c r="DJ414" s="9"/>
      <c r="DK414" s="9"/>
      <c r="DL414" s="9"/>
      <c r="DM414" s="9"/>
      <c r="DN414" s="9"/>
      <c r="DO414" s="9"/>
      <c r="DP414" s="9"/>
      <c r="DQ414" s="9"/>
      <c r="DR414" s="9"/>
      <c r="DS414" s="9"/>
      <c r="DT414" s="9"/>
      <c r="DU414" s="9"/>
      <c r="DV414" s="9"/>
      <c r="DW414" s="9"/>
      <c r="DX414" s="9"/>
      <c r="DY414" s="9"/>
      <c r="DZ414" s="9"/>
      <c r="EA414" s="9"/>
      <c r="EB414" s="9"/>
      <c r="EC414" s="9"/>
      <c r="ED414" s="9"/>
      <c r="EE414" s="9"/>
      <c r="EF414" s="9"/>
      <c r="EG414" s="9"/>
      <c r="EH414" s="9"/>
      <c r="EI414" s="9"/>
      <c r="EJ414" s="9"/>
      <c r="EK414" s="9"/>
      <c r="EL414" s="9"/>
      <c r="EM414" s="9"/>
      <c r="EN414" s="9"/>
      <c r="EO414" s="9"/>
      <c r="EP414" s="9"/>
      <c r="EQ414" s="9"/>
      <c r="ER414" s="9"/>
      <c r="ES414" s="9"/>
      <c r="ET414" s="9"/>
      <c r="EU414" s="9"/>
      <c r="EV414" s="9"/>
      <c r="EW414" s="9"/>
      <c r="EX414" s="9"/>
    </row>
    <row r="415" spans="1:154" ht="20.25" x14ac:dyDescent="0.2">
      <c r="A415" s="100"/>
      <c r="B415" s="99"/>
      <c r="C415" s="99"/>
      <c r="D415" s="183"/>
      <c r="E415" s="188"/>
      <c r="F415" s="183" t="s">
        <v>402</v>
      </c>
      <c r="G415" s="190" t="s">
        <v>155</v>
      </c>
      <c r="H415" s="143"/>
      <c r="I415" s="143"/>
      <c r="J415" s="143">
        <f t="shared" si="98"/>
        <v>0</v>
      </c>
      <c r="K415" s="180" t="e">
        <f t="shared" si="95"/>
        <v>#DIV/0!</v>
      </c>
      <c r="L415" s="143"/>
      <c r="M415" s="144"/>
      <c r="N415" s="143"/>
      <c r="O415" s="145">
        <f t="shared" si="108"/>
        <v>0</v>
      </c>
      <c r="P415" s="145"/>
      <c r="Q415" s="142" t="e">
        <f t="shared" si="89"/>
        <v>#DIV/0!</v>
      </c>
      <c r="R415" s="43"/>
      <c r="S415" s="14"/>
      <c r="T415" s="14"/>
      <c r="U415" s="14"/>
      <c r="V415" s="14"/>
      <c r="W415" s="14"/>
      <c r="X415" s="20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8"/>
      <c r="AT415" s="8"/>
      <c r="AU415" s="8"/>
      <c r="AV415" s="8"/>
      <c r="AW415" s="8"/>
      <c r="AX415" s="8"/>
      <c r="AY415" s="8"/>
      <c r="AZ415" s="8"/>
      <c r="BA415" s="8"/>
      <c r="BB415" s="8"/>
      <c r="BC415" s="8"/>
      <c r="BD415" s="8"/>
      <c r="BE415" s="8"/>
      <c r="BF415" s="8"/>
      <c r="BG415" s="8"/>
      <c r="BH415" s="8"/>
      <c r="BI415" s="8"/>
      <c r="BJ415" s="8"/>
      <c r="BK415" s="8"/>
      <c r="BL415" s="8"/>
      <c r="BM415" s="8"/>
      <c r="BN415" s="8"/>
      <c r="BO415" s="8"/>
      <c r="BP415" s="8"/>
      <c r="BQ415" s="8"/>
      <c r="BR415" s="8"/>
      <c r="BS415" s="8"/>
      <c r="BT415" s="8"/>
      <c r="BU415" s="8"/>
      <c r="BV415" s="8"/>
      <c r="BW415" s="8"/>
      <c r="BX415" s="8"/>
      <c r="BY415" s="8"/>
      <c r="BZ415" s="8"/>
      <c r="CA415" s="8"/>
      <c r="CB415" s="8"/>
      <c r="CC415" s="8"/>
      <c r="CD415" s="8"/>
      <c r="CE415" s="8"/>
      <c r="CF415" s="8"/>
      <c r="CG415" s="8"/>
      <c r="CH415" s="8"/>
      <c r="CI415" s="8"/>
      <c r="CJ415" s="8"/>
      <c r="CK415" s="8"/>
      <c r="CL415" s="8"/>
      <c r="CM415" s="8"/>
      <c r="CN415" s="8"/>
      <c r="CO415" s="8"/>
      <c r="CP415" s="8"/>
      <c r="CQ415" s="8"/>
      <c r="CR415" s="8"/>
      <c r="CS415" s="8"/>
      <c r="CT415" s="8"/>
      <c r="CU415" s="8"/>
      <c r="CV415" s="8"/>
      <c r="CW415" s="8"/>
      <c r="CX415" s="8"/>
      <c r="CY415" s="8"/>
      <c r="CZ415" s="8"/>
      <c r="DA415" s="8"/>
      <c r="DB415" s="8"/>
      <c r="DC415" s="9"/>
      <c r="DD415" s="9"/>
      <c r="DE415" s="9"/>
      <c r="DF415" s="9"/>
      <c r="DG415" s="9"/>
      <c r="DH415" s="9"/>
      <c r="DI415" s="9"/>
      <c r="DJ415" s="9"/>
      <c r="DK415" s="9"/>
      <c r="DL415" s="9"/>
      <c r="DM415" s="9"/>
      <c r="DN415" s="9"/>
      <c r="DO415" s="9"/>
      <c r="DP415" s="9"/>
      <c r="DQ415" s="9"/>
      <c r="DR415" s="9"/>
      <c r="DS415" s="9"/>
      <c r="DT415" s="9"/>
      <c r="DU415" s="9"/>
      <c r="DV415" s="9"/>
      <c r="DW415" s="9"/>
      <c r="DX415" s="9"/>
      <c r="DY415" s="9"/>
      <c r="DZ415" s="9"/>
      <c r="EA415" s="9"/>
      <c r="EB415" s="9"/>
      <c r="EC415" s="9"/>
      <c r="ED415" s="9"/>
      <c r="EE415" s="9"/>
      <c r="EF415" s="9"/>
      <c r="EG415" s="9"/>
      <c r="EH415" s="9"/>
      <c r="EI415" s="9"/>
      <c r="EJ415" s="9"/>
      <c r="EK415" s="9"/>
      <c r="EL415" s="9"/>
      <c r="EM415" s="9"/>
      <c r="EN415" s="9"/>
      <c r="EO415" s="9"/>
      <c r="EP415" s="9"/>
      <c r="EQ415" s="9"/>
      <c r="ER415" s="9"/>
      <c r="ES415" s="9"/>
      <c r="ET415" s="9"/>
      <c r="EU415" s="9"/>
      <c r="EV415" s="9"/>
      <c r="EW415" s="9"/>
      <c r="EX415" s="9"/>
    </row>
    <row r="416" spans="1:154" ht="20.25" x14ac:dyDescent="0.2">
      <c r="A416" s="100"/>
      <c r="B416" s="99"/>
      <c r="C416" s="99"/>
      <c r="D416" s="183"/>
      <c r="E416" s="188"/>
      <c r="F416" s="183" t="s">
        <v>403</v>
      </c>
      <c r="G416" s="190" t="s">
        <v>156</v>
      </c>
      <c r="H416" s="143"/>
      <c r="I416" s="143"/>
      <c r="J416" s="143">
        <f t="shared" si="98"/>
        <v>0</v>
      </c>
      <c r="K416" s="180" t="e">
        <f t="shared" si="95"/>
        <v>#DIV/0!</v>
      </c>
      <c r="L416" s="143"/>
      <c r="M416" s="144"/>
      <c r="N416" s="143"/>
      <c r="O416" s="145">
        <f t="shared" si="108"/>
        <v>0</v>
      </c>
      <c r="P416" s="145"/>
      <c r="Q416" s="142" t="e">
        <f t="shared" si="89"/>
        <v>#DIV/0!</v>
      </c>
      <c r="R416" s="43"/>
      <c r="S416" s="14"/>
      <c r="T416" s="14"/>
      <c r="U416" s="14"/>
      <c r="V416" s="14"/>
      <c r="W416" s="14"/>
      <c r="X416" s="20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8"/>
      <c r="AT416" s="8"/>
      <c r="AU416" s="8"/>
      <c r="AV416" s="8"/>
      <c r="AW416" s="8"/>
      <c r="AX416" s="8"/>
      <c r="AY416" s="8"/>
      <c r="AZ416" s="8"/>
      <c r="BA416" s="8"/>
      <c r="BB416" s="8"/>
      <c r="BC416" s="8"/>
      <c r="BD416" s="8"/>
      <c r="BE416" s="8"/>
      <c r="BF416" s="8"/>
      <c r="BG416" s="8"/>
      <c r="BH416" s="8"/>
      <c r="BI416" s="8"/>
      <c r="BJ416" s="8"/>
      <c r="BK416" s="8"/>
      <c r="BL416" s="8"/>
      <c r="BM416" s="8"/>
      <c r="BN416" s="8"/>
      <c r="BO416" s="8"/>
      <c r="BP416" s="8"/>
      <c r="BQ416" s="8"/>
      <c r="BR416" s="8"/>
      <c r="BS416" s="8"/>
      <c r="BT416" s="8"/>
      <c r="BU416" s="8"/>
      <c r="BV416" s="8"/>
      <c r="BW416" s="8"/>
      <c r="BX416" s="8"/>
      <c r="BY416" s="8"/>
      <c r="BZ416" s="8"/>
      <c r="CA416" s="8"/>
      <c r="CB416" s="8"/>
      <c r="CC416" s="8"/>
      <c r="CD416" s="8"/>
      <c r="CE416" s="8"/>
      <c r="CF416" s="8"/>
      <c r="CG416" s="8"/>
      <c r="CH416" s="8"/>
      <c r="CI416" s="8"/>
      <c r="CJ416" s="8"/>
      <c r="CK416" s="8"/>
      <c r="CL416" s="8"/>
      <c r="CM416" s="8"/>
      <c r="CN416" s="8"/>
      <c r="CO416" s="8"/>
      <c r="CP416" s="8"/>
      <c r="CQ416" s="8"/>
      <c r="CR416" s="8"/>
      <c r="CS416" s="8"/>
      <c r="CT416" s="8"/>
      <c r="CU416" s="8"/>
      <c r="CV416" s="8"/>
      <c r="CW416" s="8"/>
      <c r="CX416" s="8"/>
      <c r="CY416" s="8"/>
      <c r="CZ416" s="8"/>
      <c r="DA416" s="8"/>
      <c r="DB416" s="8"/>
      <c r="DC416" s="9"/>
      <c r="DD416" s="9"/>
      <c r="DE416" s="9"/>
      <c r="DF416" s="9"/>
      <c r="DG416" s="9"/>
      <c r="DH416" s="9"/>
      <c r="DI416" s="9"/>
      <c r="DJ416" s="9"/>
      <c r="DK416" s="9"/>
      <c r="DL416" s="9"/>
      <c r="DM416" s="9"/>
      <c r="DN416" s="9"/>
      <c r="DO416" s="9"/>
      <c r="DP416" s="9"/>
      <c r="DQ416" s="9"/>
      <c r="DR416" s="9"/>
      <c r="DS416" s="9"/>
      <c r="DT416" s="9"/>
      <c r="DU416" s="9"/>
      <c r="DV416" s="9"/>
      <c r="DW416" s="9"/>
      <c r="DX416" s="9"/>
      <c r="DY416" s="9"/>
      <c r="DZ416" s="9"/>
      <c r="EA416" s="9"/>
      <c r="EB416" s="9"/>
      <c r="EC416" s="9"/>
      <c r="ED416" s="9"/>
      <c r="EE416" s="9"/>
      <c r="EF416" s="9"/>
      <c r="EG416" s="9"/>
      <c r="EH416" s="9"/>
      <c r="EI416" s="9"/>
      <c r="EJ416" s="9"/>
      <c r="EK416" s="9"/>
      <c r="EL416" s="9"/>
      <c r="EM416" s="9"/>
      <c r="EN416" s="9"/>
      <c r="EO416" s="9"/>
      <c r="EP416" s="9"/>
      <c r="EQ416" s="9"/>
      <c r="ER416" s="9"/>
      <c r="ES416" s="9"/>
      <c r="ET416" s="9"/>
      <c r="EU416" s="9"/>
      <c r="EV416" s="9"/>
      <c r="EW416" s="9"/>
      <c r="EX416" s="9"/>
    </row>
    <row r="417" spans="1:154" ht="20.25" x14ac:dyDescent="0.2">
      <c r="A417" s="100"/>
      <c r="B417" s="99"/>
      <c r="C417" s="99"/>
      <c r="D417" s="183"/>
      <c r="E417" s="188"/>
      <c r="F417" s="183" t="s">
        <v>404</v>
      </c>
      <c r="G417" s="190" t="s">
        <v>230</v>
      </c>
      <c r="H417" s="143"/>
      <c r="I417" s="143"/>
      <c r="J417" s="143">
        <f t="shared" si="98"/>
        <v>0</v>
      </c>
      <c r="K417" s="180" t="e">
        <f t="shared" si="95"/>
        <v>#DIV/0!</v>
      </c>
      <c r="L417" s="143"/>
      <c r="M417" s="144"/>
      <c r="N417" s="143"/>
      <c r="O417" s="145">
        <f t="shared" si="108"/>
        <v>0</v>
      </c>
      <c r="P417" s="145"/>
      <c r="Q417" s="142" t="e">
        <f t="shared" si="89"/>
        <v>#DIV/0!</v>
      </c>
      <c r="R417" s="43"/>
      <c r="S417" s="14"/>
      <c r="T417" s="14"/>
      <c r="U417" s="14"/>
      <c r="V417" s="14"/>
      <c r="W417" s="14"/>
      <c r="X417" s="20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8"/>
      <c r="AT417" s="8"/>
      <c r="AU417" s="8"/>
      <c r="AV417" s="8"/>
      <c r="AW417" s="8"/>
      <c r="AX417" s="8"/>
      <c r="AY417" s="8"/>
      <c r="AZ417" s="8"/>
      <c r="BA417" s="8"/>
      <c r="BB417" s="8"/>
      <c r="BC417" s="8"/>
      <c r="BD417" s="8"/>
      <c r="BE417" s="8"/>
      <c r="BF417" s="8"/>
      <c r="BG417" s="8"/>
      <c r="BH417" s="8"/>
      <c r="BI417" s="8"/>
      <c r="BJ417" s="8"/>
      <c r="BK417" s="8"/>
      <c r="BL417" s="8"/>
      <c r="BM417" s="8"/>
      <c r="BN417" s="8"/>
      <c r="BO417" s="8"/>
      <c r="BP417" s="8"/>
      <c r="BQ417" s="8"/>
      <c r="BR417" s="8"/>
      <c r="BS417" s="8"/>
      <c r="BT417" s="8"/>
      <c r="BU417" s="8"/>
      <c r="BV417" s="8"/>
      <c r="BW417" s="8"/>
      <c r="BX417" s="8"/>
      <c r="BY417" s="8"/>
      <c r="BZ417" s="8"/>
      <c r="CA417" s="8"/>
      <c r="CB417" s="8"/>
      <c r="CC417" s="8"/>
      <c r="CD417" s="8"/>
      <c r="CE417" s="8"/>
      <c r="CF417" s="8"/>
      <c r="CG417" s="8"/>
      <c r="CH417" s="8"/>
      <c r="CI417" s="8"/>
      <c r="CJ417" s="8"/>
      <c r="CK417" s="8"/>
      <c r="CL417" s="8"/>
      <c r="CM417" s="8"/>
      <c r="CN417" s="8"/>
      <c r="CO417" s="8"/>
      <c r="CP417" s="8"/>
      <c r="CQ417" s="8"/>
      <c r="CR417" s="8"/>
      <c r="CS417" s="8"/>
      <c r="CT417" s="8"/>
      <c r="CU417" s="8"/>
      <c r="CV417" s="8"/>
      <c r="CW417" s="8"/>
      <c r="CX417" s="8"/>
      <c r="CY417" s="8"/>
      <c r="CZ417" s="8"/>
      <c r="DA417" s="8"/>
      <c r="DB417" s="8"/>
      <c r="DC417" s="9"/>
      <c r="DD417" s="9"/>
      <c r="DE417" s="9"/>
      <c r="DF417" s="9"/>
      <c r="DG417" s="9"/>
      <c r="DH417" s="9"/>
      <c r="DI417" s="9"/>
      <c r="DJ417" s="9"/>
      <c r="DK417" s="9"/>
      <c r="DL417" s="9"/>
      <c r="DM417" s="9"/>
      <c r="DN417" s="9"/>
      <c r="DO417" s="9"/>
      <c r="DP417" s="9"/>
      <c r="DQ417" s="9"/>
      <c r="DR417" s="9"/>
      <c r="DS417" s="9"/>
      <c r="DT417" s="9"/>
      <c r="DU417" s="9"/>
      <c r="DV417" s="9"/>
      <c r="DW417" s="9"/>
      <c r="DX417" s="9"/>
      <c r="DY417" s="9"/>
      <c r="DZ417" s="9"/>
      <c r="EA417" s="9"/>
      <c r="EB417" s="9"/>
      <c r="EC417" s="9"/>
      <c r="ED417" s="9"/>
      <c r="EE417" s="9"/>
      <c r="EF417" s="9"/>
      <c r="EG417" s="9"/>
      <c r="EH417" s="9"/>
      <c r="EI417" s="9"/>
      <c r="EJ417" s="9"/>
      <c r="EK417" s="9"/>
      <c r="EL417" s="9"/>
      <c r="EM417" s="9"/>
      <c r="EN417" s="9"/>
      <c r="EO417" s="9"/>
      <c r="EP417" s="9"/>
      <c r="EQ417" s="9"/>
      <c r="ER417" s="9"/>
      <c r="ES417" s="9"/>
      <c r="ET417" s="9"/>
      <c r="EU417" s="9"/>
      <c r="EV417" s="9"/>
      <c r="EW417" s="9"/>
      <c r="EX417" s="9"/>
    </row>
    <row r="418" spans="1:154" ht="20.25" x14ac:dyDescent="0.2">
      <c r="A418" s="88"/>
      <c r="B418" s="89"/>
      <c r="C418" s="89"/>
      <c r="D418" s="89">
        <v>57</v>
      </c>
      <c r="E418" s="89"/>
      <c r="F418" s="89"/>
      <c r="G418" s="101" t="s">
        <v>78</v>
      </c>
      <c r="H418" s="139">
        <f>H419+H447</f>
        <v>205300</v>
      </c>
      <c r="I418" s="139">
        <f>I419+I447</f>
        <v>164867</v>
      </c>
      <c r="J418" s="139">
        <f t="shared" si="98"/>
        <v>40433</v>
      </c>
      <c r="K418" s="180">
        <f t="shared" si="95"/>
        <v>80.31</v>
      </c>
      <c r="L418" s="139">
        <f>L419+L447</f>
        <v>0</v>
      </c>
      <c r="M418" s="121">
        <f>M419+M447</f>
        <v>104188</v>
      </c>
      <c r="N418" s="121">
        <f>N419+N447</f>
        <v>60679</v>
      </c>
      <c r="O418" s="204">
        <f>O419+O447</f>
        <v>164867</v>
      </c>
      <c r="P418" s="141">
        <f t="shared" si="86"/>
        <v>-164867</v>
      </c>
      <c r="Q418" s="142" t="e">
        <f t="shared" si="89"/>
        <v>#DIV/0!</v>
      </c>
      <c r="R418" s="43"/>
      <c r="S418" s="20"/>
      <c r="T418" s="20"/>
      <c r="U418" s="20"/>
      <c r="V418" s="20"/>
      <c r="W418" s="20"/>
      <c r="X418" s="20"/>
      <c r="Y418" s="20"/>
      <c r="Z418" s="20"/>
      <c r="AA418" s="20"/>
      <c r="AB418" s="20"/>
      <c r="AC418" s="20"/>
      <c r="AD418" s="20"/>
      <c r="AE418" s="20"/>
      <c r="AF418" s="20"/>
      <c r="AG418" s="20"/>
      <c r="AH418" s="20"/>
      <c r="AI418" s="20"/>
      <c r="AJ418" s="20"/>
      <c r="AK418" s="20"/>
      <c r="AL418" s="20"/>
      <c r="AM418" s="20"/>
      <c r="AN418" s="20"/>
      <c r="AO418" s="20"/>
      <c r="AP418" s="20"/>
      <c r="AQ418" s="20"/>
      <c r="AR418" s="20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  <c r="BO418" s="9"/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  <c r="CA418" s="9"/>
      <c r="CB418" s="9"/>
      <c r="CC418" s="9"/>
      <c r="CD418" s="9"/>
      <c r="CE418" s="9"/>
      <c r="CF418" s="9"/>
      <c r="CG418" s="9"/>
      <c r="CH418" s="9"/>
      <c r="CI418" s="9"/>
      <c r="CJ418" s="9"/>
      <c r="CK418" s="9"/>
      <c r="CL418" s="9"/>
      <c r="CM418" s="9"/>
      <c r="CN418" s="9"/>
      <c r="CO418" s="9"/>
      <c r="CP418" s="9"/>
      <c r="CQ418" s="9"/>
      <c r="CR418" s="9"/>
      <c r="CS418" s="9"/>
      <c r="CT418" s="9"/>
      <c r="CU418" s="9"/>
      <c r="CV418" s="9"/>
      <c r="CW418" s="9"/>
      <c r="CX418" s="9"/>
      <c r="CY418" s="9"/>
      <c r="CZ418" s="9"/>
      <c r="DA418" s="9"/>
      <c r="DB418" s="9"/>
      <c r="DC418" s="9"/>
      <c r="DD418" s="9"/>
      <c r="DE418" s="9"/>
      <c r="DF418" s="9"/>
      <c r="DG418" s="9"/>
      <c r="DH418" s="9"/>
      <c r="DI418" s="9"/>
      <c r="DJ418" s="9"/>
      <c r="DK418" s="9"/>
      <c r="DL418" s="9"/>
      <c r="DM418" s="9"/>
      <c r="DN418" s="9"/>
      <c r="DO418" s="9"/>
      <c r="DP418" s="9"/>
      <c r="DQ418" s="9"/>
      <c r="DR418" s="9"/>
      <c r="DS418" s="9"/>
      <c r="DT418" s="9"/>
      <c r="DU418" s="9"/>
      <c r="DV418" s="9"/>
      <c r="DW418" s="9"/>
      <c r="DX418" s="9"/>
      <c r="DY418" s="9"/>
      <c r="DZ418" s="9"/>
      <c r="EA418" s="9"/>
      <c r="EB418" s="9"/>
      <c r="EC418" s="9"/>
      <c r="ED418" s="9"/>
      <c r="EE418" s="9"/>
      <c r="EF418" s="9"/>
      <c r="EG418" s="9"/>
      <c r="EH418" s="9"/>
      <c r="EI418" s="9"/>
      <c r="EJ418" s="9"/>
      <c r="EK418" s="9"/>
      <c r="EL418" s="9"/>
      <c r="EM418" s="9"/>
      <c r="EN418" s="9"/>
      <c r="EO418" s="9"/>
      <c r="EP418" s="9"/>
      <c r="EQ418" s="9"/>
      <c r="ER418" s="9"/>
      <c r="ES418" s="9"/>
      <c r="ET418" s="9"/>
      <c r="EU418" s="9"/>
      <c r="EV418" s="9"/>
      <c r="EW418" s="9"/>
      <c r="EX418" s="9"/>
    </row>
    <row r="419" spans="1:154" ht="20.25" x14ac:dyDescent="0.2">
      <c r="A419" s="88"/>
      <c r="B419" s="89"/>
      <c r="C419" s="89"/>
      <c r="D419" s="89"/>
      <c r="E419" s="89" t="s">
        <v>30</v>
      </c>
      <c r="F419" s="89"/>
      <c r="G419" s="101" t="s">
        <v>207</v>
      </c>
      <c r="H419" s="139">
        <f>+H420+H446</f>
        <v>205300</v>
      </c>
      <c r="I419" s="139">
        <f>+I420+I446</f>
        <v>164867</v>
      </c>
      <c r="J419" s="143">
        <f t="shared" si="98"/>
        <v>40433</v>
      </c>
      <c r="K419" s="180">
        <f t="shared" si="95"/>
        <v>80.31</v>
      </c>
      <c r="L419" s="139">
        <f>+L420+L446</f>
        <v>0</v>
      </c>
      <c r="M419" s="121">
        <f>+M420+M446</f>
        <v>104188</v>
      </c>
      <c r="N419" s="139">
        <f>+N420+N446</f>
        <v>60679</v>
      </c>
      <c r="O419" s="207">
        <f>+O420+O446</f>
        <v>164867</v>
      </c>
      <c r="P419" s="141">
        <f t="shared" si="86"/>
        <v>-164867</v>
      </c>
      <c r="Q419" s="142" t="e">
        <f t="shared" si="89"/>
        <v>#DIV/0!</v>
      </c>
      <c r="R419" s="43"/>
      <c r="S419" s="20"/>
      <c r="T419" s="20"/>
      <c r="U419" s="20"/>
      <c r="V419" s="20"/>
      <c r="W419" s="20"/>
      <c r="X419" s="20"/>
      <c r="Y419" s="20"/>
      <c r="Z419" s="20"/>
      <c r="AA419" s="20"/>
      <c r="AB419" s="20"/>
      <c r="AC419" s="20"/>
      <c r="AD419" s="20"/>
      <c r="AE419" s="20"/>
      <c r="AF419" s="20"/>
      <c r="AG419" s="20"/>
      <c r="AH419" s="20"/>
      <c r="AI419" s="20"/>
      <c r="AJ419" s="20"/>
      <c r="AK419" s="20"/>
      <c r="AL419" s="20"/>
      <c r="AM419" s="20"/>
      <c r="AN419" s="20"/>
      <c r="AO419" s="20"/>
      <c r="AP419" s="20"/>
      <c r="AQ419" s="20"/>
      <c r="AR419" s="20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  <c r="BO419" s="9"/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  <c r="CA419" s="9"/>
      <c r="CB419" s="9"/>
      <c r="CC419" s="9"/>
      <c r="CD419" s="9"/>
      <c r="CE419" s="9"/>
      <c r="CF419" s="9"/>
      <c r="CG419" s="9"/>
      <c r="CH419" s="9"/>
      <c r="CI419" s="9"/>
      <c r="CJ419" s="9"/>
      <c r="CK419" s="9"/>
      <c r="CL419" s="9"/>
      <c r="CM419" s="9"/>
      <c r="CN419" s="9"/>
      <c r="CO419" s="9"/>
      <c r="CP419" s="9"/>
      <c r="CQ419" s="9"/>
      <c r="CR419" s="9"/>
      <c r="CS419" s="9"/>
      <c r="CT419" s="9"/>
      <c r="CU419" s="9"/>
      <c r="CV419" s="9"/>
      <c r="CW419" s="9"/>
      <c r="CX419" s="9"/>
      <c r="CY419" s="9"/>
      <c r="CZ419" s="9"/>
      <c r="DA419" s="9"/>
      <c r="DB419" s="9"/>
      <c r="DC419" s="9"/>
      <c r="DD419" s="9"/>
      <c r="DE419" s="9"/>
      <c r="DF419" s="9"/>
      <c r="DG419" s="9"/>
      <c r="DH419" s="9"/>
      <c r="DI419" s="9"/>
      <c r="DJ419" s="9"/>
      <c r="DK419" s="9"/>
      <c r="DL419" s="9"/>
      <c r="DM419" s="9"/>
      <c r="DN419" s="9"/>
      <c r="DO419" s="9"/>
      <c r="DP419" s="9"/>
      <c r="DQ419" s="9"/>
      <c r="DR419" s="9"/>
      <c r="DS419" s="9"/>
      <c r="DT419" s="9"/>
      <c r="DU419" s="9"/>
      <c r="DV419" s="9"/>
      <c r="DW419" s="9"/>
      <c r="DX419" s="9"/>
      <c r="DY419" s="9"/>
      <c r="DZ419" s="9"/>
      <c r="EA419" s="9"/>
      <c r="EB419" s="9"/>
      <c r="EC419" s="9"/>
      <c r="ED419" s="9"/>
      <c r="EE419" s="9"/>
      <c r="EF419" s="9"/>
      <c r="EG419" s="9"/>
      <c r="EH419" s="9"/>
      <c r="EI419" s="9"/>
      <c r="EJ419" s="9"/>
      <c r="EK419" s="9"/>
      <c r="EL419" s="9"/>
      <c r="EM419" s="9"/>
      <c r="EN419" s="9"/>
      <c r="EO419" s="9"/>
      <c r="EP419" s="9"/>
      <c r="EQ419" s="9"/>
      <c r="ER419" s="9"/>
      <c r="ES419" s="9"/>
      <c r="ET419" s="9"/>
      <c r="EU419" s="9"/>
      <c r="EV419" s="9"/>
      <c r="EW419" s="9"/>
      <c r="EX419" s="9"/>
    </row>
    <row r="420" spans="1:154" ht="20.25" x14ac:dyDescent="0.2">
      <c r="A420" s="88"/>
      <c r="B420" s="89"/>
      <c r="C420" s="89"/>
      <c r="D420" s="89"/>
      <c r="E420" s="89"/>
      <c r="F420" s="89" t="s">
        <v>32</v>
      </c>
      <c r="G420" s="101" t="s">
        <v>101</v>
      </c>
      <c r="H420" s="139">
        <f>H431+H433+H441+H442+H443+H436</f>
        <v>205300</v>
      </c>
      <c r="I420" s="139">
        <f>O420</f>
        <v>164867</v>
      </c>
      <c r="J420" s="143">
        <f t="shared" si="98"/>
        <v>40433</v>
      </c>
      <c r="K420" s="180">
        <f t="shared" si="95"/>
        <v>80.31</v>
      </c>
      <c r="L420" s="139">
        <f>L431+L433+L441+L442+L443+L436</f>
        <v>0</v>
      </c>
      <c r="M420" s="191">
        <f>+M421+M431+M433+M439+M440+M441+M442+M443+M444+M445+M436</f>
        <v>104188</v>
      </c>
      <c r="N420" s="139">
        <f>+N421+N431+N433+N439+N440+N441+N442+N443+N444+N445+N436</f>
        <v>60679</v>
      </c>
      <c r="O420" s="139">
        <f>+O421+O431+O433+O439+O440+O441+O442+O443+O444+O445+O436</f>
        <v>164867</v>
      </c>
      <c r="P420" s="191">
        <f t="shared" si="86"/>
        <v>-164867</v>
      </c>
      <c r="Q420" s="142" t="e">
        <f t="shared" si="89"/>
        <v>#DIV/0!</v>
      </c>
      <c r="R420" s="43"/>
      <c r="S420" s="20"/>
      <c r="T420" s="20"/>
      <c r="U420" s="20"/>
      <c r="V420" s="20"/>
      <c r="W420" s="20"/>
      <c r="X420" s="20"/>
      <c r="Y420" s="20"/>
      <c r="Z420" s="20"/>
      <c r="AA420" s="20"/>
      <c r="AB420" s="20"/>
      <c r="AC420" s="20"/>
      <c r="AD420" s="20"/>
      <c r="AE420" s="20"/>
      <c r="AF420" s="20"/>
      <c r="AG420" s="20"/>
      <c r="AH420" s="20"/>
      <c r="AI420" s="20"/>
      <c r="AJ420" s="20"/>
      <c r="AK420" s="20"/>
      <c r="AL420" s="20"/>
      <c r="AM420" s="20"/>
      <c r="AN420" s="20"/>
      <c r="AO420" s="20"/>
      <c r="AP420" s="20"/>
      <c r="AQ420" s="20"/>
      <c r="AR420" s="20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  <c r="BO420" s="9"/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  <c r="CA420" s="9"/>
      <c r="CB420" s="9"/>
      <c r="CC420" s="9"/>
      <c r="CD420" s="9"/>
      <c r="CE420" s="9"/>
      <c r="CF420" s="9"/>
      <c r="CG420" s="9"/>
      <c r="CH420" s="9"/>
      <c r="CI420" s="9"/>
      <c r="CJ420" s="9"/>
      <c r="CK420" s="9"/>
      <c r="CL420" s="9"/>
      <c r="CM420" s="9"/>
      <c r="CN420" s="9"/>
      <c r="CO420" s="9"/>
      <c r="CP420" s="9"/>
      <c r="CQ420" s="9"/>
      <c r="CR420" s="9"/>
      <c r="CS420" s="9"/>
      <c r="CT420" s="9"/>
      <c r="CU420" s="9"/>
      <c r="CV420" s="9"/>
      <c r="CW420" s="9"/>
      <c r="CX420" s="9"/>
      <c r="CY420" s="9"/>
      <c r="CZ420" s="9"/>
      <c r="DA420" s="9"/>
      <c r="DB420" s="9"/>
      <c r="DC420" s="9"/>
      <c r="DD420" s="9"/>
      <c r="DE420" s="9"/>
      <c r="DF420" s="9"/>
      <c r="DG420" s="9"/>
      <c r="DH420" s="9"/>
      <c r="DI420" s="9"/>
      <c r="DJ420" s="9"/>
      <c r="DK420" s="9"/>
      <c r="DL420" s="9"/>
      <c r="DM420" s="9"/>
      <c r="DN420" s="9"/>
      <c r="DO420" s="9"/>
      <c r="DP420" s="9"/>
      <c r="DQ420" s="9"/>
      <c r="DR420" s="9"/>
      <c r="DS420" s="9"/>
      <c r="DT420" s="9"/>
      <c r="DU420" s="9"/>
      <c r="DV420" s="9"/>
      <c r="DW420" s="9"/>
      <c r="DX420" s="9"/>
      <c r="DY420" s="9"/>
      <c r="DZ420" s="9"/>
      <c r="EA420" s="9"/>
      <c r="EB420" s="9"/>
      <c r="EC420" s="9"/>
      <c r="ED420" s="9"/>
      <c r="EE420" s="9"/>
      <c r="EF420" s="9"/>
      <c r="EG420" s="9"/>
      <c r="EH420" s="9"/>
      <c r="EI420" s="9"/>
      <c r="EJ420" s="9"/>
      <c r="EK420" s="9"/>
      <c r="EL420" s="9"/>
      <c r="EM420" s="9"/>
      <c r="EN420" s="9"/>
      <c r="EO420" s="9"/>
      <c r="EP420" s="9"/>
      <c r="EQ420" s="9"/>
      <c r="ER420" s="9"/>
      <c r="ES420" s="9"/>
      <c r="ET420" s="9"/>
      <c r="EU420" s="9"/>
      <c r="EV420" s="9"/>
      <c r="EW420" s="9"/>
      <c r="EX420" s="9"/>
    </row>
    <row r="421" spans="1:154" ht="40.5" x14ac:dyDescent="0.2">
      <c r="A421" s="88"/>
      <c r="B421" s="89"/>
      <c r="C421" s="89"/>
      <c r="D421" s="89"/>
      <c r="E421" s="89"/>
      <c r="F421" s="89"/>
      <c r="G421" s="101" t="s">
        <v>208</v>
      </c>
      <c r="H421" s="139">
        <f>+H422+H423</f>
        <v>0</v>
      </c>
      <c r="I421" s="139">
        <f>+I422+I423</f>
        <v>0</v>
      </c>
      <c r="J421" s="143">
        <f t="shared" si="98"/>
        <v>0</v>
      </c>
      <c r="K421" s="180"/>
      <c r="L421" s="139">
        <f>+L422+L423</f>
        <v>0</v>
      </c>
      <c r="M421" s="121">
        <f>+M422+M423</f>
        <v>0</v>
      </c>
      <c r="N421" s="139">
        <f>+N422+N423</f>
        <v>0</v>
      </c>
      <c r="O421" s="139">
        <f>+O422+O423</f>
        <v>0</v>
      </c>
      <c r="P421" s="141">
        <f t="shared" si="86"/>
        <v>0</v>
      </c>
      <c r="Q421" s="142"/>
      <c r="R421" s="43"/>
      <c r="S421" s="20"/>
      <c r="T421" s="20"/>
      <c r="U421" s="20"/>
      <c r="V421" s="20"/>
      <c r="W421" s="20"/>
      <c r="X421" s="20"/>
      <c r="Y421" s="20"/>
      <c r="Z421" s="20"/>
      <c r="AA421" s="20"/>
      <c r="AB421" s="20"/>
      <c r="AC421" s="20"/>
      <c r="AD421" s="20"/>
      <c r="AE421" s="20"/>
      <c r="AF421" s="20"/>
      <c r="AG421" s="20"/>
      <c r="AH421" s="20"/>
      <c r="AI421" s="20"/>
      <c r="AJ421" s="20"/>
      <c r="AK421" s="20"/>
      <c r="AL421" s="20"/>
      <c r="AM421" s="20"/>
      <c r="AN421" s="20"/>
      <c r="AO421" s="20"/>
      <c r="AP421" s="20"/>
      <c r="AQ421" s="20"/>
      <c r="AR421" s="20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  <c r="BO421" s="9"/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  <c r="CA421" s="9"/>
      <c r="CB421" s="9"/>
      <c r="CC421" s="9"/>
      <c r="CD421" s="9"/>
      <c r="CE421" s="9"/>
      <c r="CF421" s="9"/>
      <c r="CG421" s="9"/>
      <c r="CH421" s="9"/>
      <c r="CI421" s="9"/>
      <c r="CJ421" s="9"/>
      <c r="CK421" s="9"/>
      <c r="CL421" s="9"/>
      <c r="CM421" s="9"/>
      <c r="CN421" s="9"/>
      <c r="CO421" s="9"/>
      <c r="CP421" s="9"/>
      <c r="CQ421" s="9"/>
      <c r="CR421" s="9"/>
      <c r="CS421" s="9"/>
      <c r="CT421" s="9"/>
      <c r="CU421" s="9"/>
      <c r="CV421" s="9"/>
      <c r="CW421" s="9"/>
      <c r="CX421" s="9"/>
      <c r="CY421" s="9"/>
      <c r="CZ421" s="9"/>
      <c r="DA421" s="9"/>
      <c r="DB421" s="9"/>
      <c r="DC421" s="9"/>
      <c r="DD421" s="9"/>
      <c r="DE421" s="9"/>
      <c r="DF421" s="9"/>
      <c r="DG421" s="9"/>
      <c r="DH421" s="9"/>
      <c r="DI421" s="9"/>
      <c r="DJ421" s="9"/>
      <c r="DK421" s="9"/>
      <c r="DL421" s="9"/>
      <c r="DM421" s="9"/>
      <c r="DN421" s="9"/>
      <c r="DO421" s="9"/>
      <c r="DP421" s="9"/>
      <c r="DQ421" s="9"/>
      <c r="DR421" s="9"/>
      <c r="DS421" s="9"/>
      <c r="DT421" s="9"/>
      <c r="DU421" s="9"/>
      <c r="DV421" s="9"/>
      <c r="DW421" s="9"/>
      <c r="DX421" s="9"/>
      <c r="DY421" s="9"/>
      <c r="DZ421" s="9"/>
      <c r="EA421" s="9"/>
      <c r="EB421" s="9"/>
      <c r="EC421" s="9"/>
      <c r="ED421" s="9"/>
      <c r="EE421" s="9"/>
      <c r="EF421" s="9"/>
      <c r="EG421" s="9"/>
      <c r="EH421" s="9"/>
      <c r="EI421" s="9"/>
      <c r="EJ421" s="9"/>
      <c r="EK421" s="9"/>
      <c r="EL421" s="9"/>
      <c r="EM421" s="9"/>
      <c r="EN421" s="9"/>
      <c r="EO421" s="9"/>
      <c r="EP421" s="9"/>
      <c r="EQ421" s="9"/>
      <c r="ER421" s="9"/>
      <c r="ES421" s="9"/>
      <c r="ET421" s="9"/>
      <c r="EU421" s="9"/>
      <c r="EV421" s="9"/>
      <c r="EW421" s="9"/>
      <c r="EX421" s="9"/>
    </row>
    <row r="422" spans="1:154" ht="20.25" x14ac:dyDescent="0.2">
      <c r="A422" s="100"/>
      <c r="B422" s="99"/>
      <c r="C422" s="99"/>
      <c r="D422" s="99"/>
      <c r="E422" s="99"/>
      <c r="F422" s="99"/>
      <c r="G422" s="103" t="s">
        <v>209</v>
      </c>
      <c r="H422" s="143"/>
      <c r="I422" s="143"/>
      <c r="J422" s="143">
        <f t="shared" si="98"/>
        <v>0</v>
      </c>
      <c r="K422" s="180"/>
      <c r="L422" s="143"/>
      <c r="M422" s="144"/>
      <c r="N422" s="143"/>
      <c r="O422" s="145">
        <f t="shared" ref="O422:O430" si="111">M422+N422</f>
        <v>0</v>
      </c>
      <c r="P422" s="145">
        <f t="shared" si="86"/>
        <v>0</v>
      </c>
      <c r="Q422" s="142"/>
      <c r="R422" s="43"/>
      <c r="S422" s="20"/>
      <c r="T422" s="20"/>
      <c r="U422" s="20"/>
      <c r="V422" s="20"/>
      <c r="W422" s="20"/>
      <c r="X422" s="20"/>
      <c r="Y422" s="20"/>
      <c r="Z422" s="20"/>
      <c r="AA422" s="20"/>
      <c r="AB422" s="20"/>
      <c r="AC422" s="20"/>
      <c r="AD422" s="20"/>
      <c r="AE422" s="20"/>
      <c r="AF422" s="20"/>
      <c r="AG422" s="20"/>
      <c r="AH422" s="20"/>
      <c r="AI422" s="20"/>
      <c r="AJ422" s="20"/>
      <c r="AK422" s="20"/>
      <c r="AL422" s="20"/>
      <c r="AM422" s="20"/>
      <c r="AN422" s="20"/>
      <c r="AO422" s="20"/>
      <c r="AP422" s="20"/>
      <c r="AQ422" s="20"/>
      <c r="AR422" s="20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  <c r="CA422" s="9"/>
      <c r="CB422" s="9"/>
      <c r="CC422" s="9"/>
      <c r="CD422" s="9"/>
      <c r="CE422" s="9"/>
      <c r="CF422" s="9"/>
      <c r="CG422" s="9"/>
      <c r="CH422" s="9"/>
      <c r="CI422" s="9"/>
      <c r="CJ422" s="9"/>
      <c r="CK422" s="9"/>
      <c r="CL422" s="9"/>
      <c r="CM422" s="9"/>
      <c r="CN422" s="9"/>
      <c r="CO422" s="9"/>
      <c r="CP422" s="9"/>
      <c r="CQ422" s="9"/>
      <c r="CR422" s="9"/>
      <c r="CS422" s="9"/>
      <c r="CT422" s="9"/>
      <c r="CU422" s="9"/>
      <c r="CV422" s="9"/>
      <c r="CW422" s="9"/>
      <c r="CX422" s="9"/>
      <c r="CY422" s="9"/>
      <c r="CZ422" s="9"/>
      <c r="DA422" s="9"/>
      <c r="DB422" s="9"/>
      <c r="DC422" s="9"/>
      <c r="DD422" s="9"/>
      <c r="DE422" s="9"/>
      <c r="DF422" s="9"/>
      <c r="DG422" s="9"/>
      <c r="DH422" s="9"/>
      <c r="DI422" s="9"/>
      <c r="DJ422" s="9"/>
      <c r="DK422" s="9"/>
      <c r="DL422" s="9"/>
      <c r="DM422" s="9"/>
      <c r="DN422" s="9"/>
      <c r="DO422" s="9"/>
      <c r="DP422" s="9"/>
      <c r="DQ422" s="9"/>
      <c r="DR422" s="9"/>
      <c r="DS422" s="9"/>
      <c r="DT422" s="9"/>
      <c r="DU422" s="9"/>
      <c r="DV422" s="9"/>
      <c r="DW422" s="9"/>
      <c r="DX422" s="9"/>
      <c r="DY422" s="9"/>
      <c r="DZ422" s="9"/>
      <c r="EA422" s="9"/>
      <c r="EB422" s="9"/>
      <c r="EC422" s="9"/>
      <c r="ED422" s="9"/>
      <c r="EE422" s="9"/>
      <c r="EF422" s="9"/>
      <c r="EG422" s="9"/>
      <c r="EH422" s="9"/>
      <c r="EI422" s="9"/>
      <c r="EJ422" s="9"/>
      <c r="EK422" s="9"/>
      <c r="EL422" s="9"/>
      <c r="EM422" s="9"/>
      <c r="EN422" s="9"/>
      <c r="EO422" s="9"/>
      <c r="EP422" s="9"/>
      <c r="EQ422" s="9"/>
      <c r="ER422" s="9"/>
      <c r="ES422" s="9"/>
      <c r="ET422" s="9"/>
      <c r="EU422" s="9"/>
      <c r="EV422" s="9"/>
      <c r="EW422" s="9"/>
      <c r="EX422" s="9"/>
    </row>
    <row r="423" spans="1:154" ht="20.25" x14ac:dyDescent="0.2">
      <c r="A423" s="100"/>
      <c r="B423" s="99"/>
      <c r="C423" s="99"/>
      <c r="D423" s="99"/>
      <c r="E423" s="99"/>
      <c r="F423" s="99"/>
      <c r="G423" s="103" t="s">
        <v>210</v>
      </c>
      <c r="H423" s="143"/>
      <c r="I423" s="143"/>
      <c r="J423" s="143">
        <f t="shared" si="98"/>
        <v>0</v>
      </c>
      <c r="K423" s="180"/>
      <c r="L423" s="143"/>
      <c r="M423" s="172">
        <f>M424+M425+M426+M427</f>
        <v>0</v>
      </c>
      <c r="N423" s="172">
        <f>N424+N425+N426+N427</f>
        <v>0</v>
      </c>
      <c r="O423" s="172">
        <f>M423+N423</f>
        <v>0</v>
      </c>
      <c r="P423" s="172">
        <f t="shared" si="86"/>
        <v>0</v>
      </c>
      <c r="Q423" s="142"/>
      <c r="R423" s="43"/>
      <c r="S423" s="20"/>
      <c r="T423" s="20"/>
      <c r="U423" s="20"/>
      <c r="V423" s="20"/>
      <c r="W423" s="20"/>
      <c r="X423" s="20"/>
      <c r="Y423" s="20"/>
      <c r="Z423" s="20"/>
      <c r="AA423" s="20"/>
      <c r="AB423" s="20"/>
      <c r="AC423" s="20"/>
      <c r="AD423" s="20"/>
      <c r="AE423" s="20"/>
      <c r="AF423" s="20"/>
      <c r="AG423" s="20"/>
      <c r="AH423" s="20"/>
      <c r="AI423" s="20"/>
      <c r="AJ423" s="20"/>
      <c r="AK423" s="20"/>
      <c r="AL423" s="20"/>
      <c r="AM423" s="20"/>
      <c r="AN423" s="20"/>
      <c r="AO423" s="20"/>
      <c r="AP423" s="20"/>
      <c r="AQ423" s="20"/>
      <c r="AR423" s="20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  <c r="BO423" s="9"/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  <c r="CA423" s="9"/>
      <c r="CB423" s="9"/>
      <c r="CC423" s="9"/>
      <c r="CD423" s="9"/>
      <c r="CE423" s="9"/>
      <c r="CF423" s="9"/>
      <c r="CG423" s="9"/>
      <c r="CH423" s="9"/>
      <c r="CI423" s="9"/>
      <c r="CJ423" s="9"/>
      <c r="CK423" s="9"/>
      <c r="CL423" s="9"/>
      <c r="CM423" s="9"/>
      <c r="CN423" s="9"/>
      <c r="CO423" s="9"/>
      <c r="CP423" s="9"/>
      <c r="CQ423" s="9"/>
      <c r="CR423" s="9"/>
      <c r="CS423" s="9"/>
      <c r="CT423" s="9"/>
      <c r="CU423" s="9"/>
      <c r="CV423" s="9"/>
      <c r="CW423" s="9"/>
      <c r="CX423" s="9"/>
      <c r="CY423" s="9"/>
      <c r="CZ423" s="9"/>
      <c r="DA423" s="9"/>
      <c r="DB423" s="9"/>
      <c r="DC423" s="9"/>
      <c r="DD423" s="9"/>
      <c r="DE423" s="9"/>
      <c r="DF423" s="9"/>
      <c r="DG423" s="9"/>
      <c r="DH423" s="9"/>
      <c r="DI423" s="9"/>
      <c r="DJ423" s="9"/>
      <c r="DK423" s="9"/>
      <c r="DL423" s="9"/>
      <c r="DM423" s="9"/>
      <c r="DN423" s="9"/>
      <c r="DO423" s="9"/>
      <c r="DP423" s="9"/>
      <c r="DQ423" s="9"/>
      <c r="DR423" s="9"/>
      <c r="DS423" s="9"/>
      <c r="DT423" s="9"/>
      <c r="DU423" s="9"/>
      <c r="DV423" s="9"/>
      <c r="DW423" s="9"/>
      <c r="DX423" s="9"/>
      <c r="DY423" s="9"/>
      <c r="DZ423" s="9"/>
      <c r="EA423" s="9"/>
      <c r="EB423" s="9"/>
      <c r="EC423" s="9"/>
      <c r="ED423" s="9"/>
      <c r="EE423" s="9"/>
      <c r="EF423" s="9"/>
      <c r="EG423" s="9"/>
      <c r="EH423" s="9"/>
      <c r="EI423" s="9"/>
      <c r="EJ423" s="9"/>
      <c r="EK423" s="9"/>
      <c r="EL423" s="9"/>
      <c r="EM423" s="9"/>
      <c r="EN423" s="9"/>
      <c r="EO423" s="9"/>
      <c r="EP423" s="9"/>
      <c r="EQ423" s="9"/>
      <c r="ER423" s="9"/>
      <c r="ES423" s="9"/>
      <c r="ET423" s="9"/>
      <c r="EU423" s="9"/>
      <c r="EV423" s="9"/>
      <c r="EW423" s="9"/>
      <c r="EX423" s="9"/>
    </row>
    <row r="424" spans="1:154" ht="20.25" x14ac:dyDescent="0.2">
      <c r="A424" s="100"/>
      <c r="B424" s="99"/>
      <c r="C424" s="99"/>
      <c r="D424" s="99"/>
      <c r="E424" s="99"/>
      <c r="F424" s="99"/>
      <c r="G424" s="103" t="s">
        <v>211</v>
      </c>
      <c r="H424" s="143"/>
      <c r="I424" s="143"/>
      <c r="J424" s="143">
        <f t="shared" si="98"/>
        <v>0</v>
      </c>
      <c r="K424" s="180"/>
      <c r="L424" s="143"/>
      <c r="M424" s="144"/>
      <c r="N424" s="143"/>
      <c r="O424" s="172">
        <f t="shared" si="111"/>
        <v>0</v>
      </c>
      <c r="P424" s="145">
        <f t="shared" si="86"/>
        <v>0</v>
      </c>
      <c r="Q424" s="142"/>
      <c r="R424" s="43"/>
      <c r="S424" s="20"/>
      <c r="T424" s="20"/>
      <c r="U424" s="20"/>
      <c r="V424" s="20"/>
      <c r="W424" s="20"/>
      <c r="X424" s="20"/>
      <c r="Y424" s="20"/>
      <c r="Z424" s="20"/>
      <c r="AA424" s="20"/>
      <c r="AB424" s="20"/>
      <c r="AC424" s="20"/>
      <c r="AD424" s="20"/>
      <c r="AE424" s="20"/>
      <c r="AF424" s="20"/>
      <c r="AG424" s="20"/>
      <c r="AH424" s="20"/>
      <c r="AI424" s="20"/>
      <c r="AJ424" s="20"/>
      <c r="AK424" s="20"/>
      <c r="AL424" s="20"/>
      <c r="AM424" s="20"/>
      <c r="AN424" s="20"/>
      <c r="AO424" s="20"/>
      <c r="AP424" s="20"/>
      <c r="AQ424" s="20"/>
      <c r="AR424" s="20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  <c r="CA424" s="9"/>
      <c r="CB424" s="9"/>
      <c r="CC424" s="9"/>
      <c r="CD424" s="9"/>
      <c r="CE424" s="9"/>
      <c r="CF424" s="9"/>
      <c r="CG424" s="9"/>
      <c r="CH424" s="9"/>
      <c r="CI424" s="9"/>
      <c r="CJ424" s="9"/>
      <c r="CK424" s="9"/>
      <c r="CL424" s="9"/>
      <c r="CM424" s="9"/>
      <c r="CN424" s="9"/>
      <c r="CO424" s="9"/>
      <c r="CP424" s="9"/>
      <c r="CQ424" s="9"/>
      <c r="CR424" s="9"/>
      <c r="CS424" s="9"/>
      <c r="CT424" s="9"/>
      <c r="CU424" s="9"/>
      <c r="CV424" s="9"/>
      <c r="CW424" s="9"/>
      <c r="CX424" s="9"/>
      <c r="CY424" s="9"/>
      <c r="CZ424" s="9"/>
      <c r="DA424" s="9"/>
      <c r="DB424" s="9"/>
      <c r="DC424" s="9"/>
      <c r="DD424" s="9"/>
      <c r="DE424" s="9"/>
      <c r="DF424" s="9"/>
      <c r="DG424" s="9"/>
      <c r="DH424" s="9"/>
      <c r="DI424" s="9"/>
      <c r="DJ424" s="9"/>
      <c r="DK424" s="9"/>
      <c r="DL424" s="9"/>
      <c r="DM424" s="9"/>
      <c r="DN424" s="9"/>
      <c r="DO424" s="9"/>
      <c r="DP424" s="9"/>
      <c r="DQ424" s="9"/>
      <c r="DR424" s="9"/>
      <c r="DS424" s="9"/>
      <c r="DT424" s="9"/>
      <c r="DU424" s="9"/>
      <c r="DV424" s="9"/>
      <c r="DW424" s="9"/>
      <c r="DX424" s="9"/>
      <c r="DY424" s="9"/>
      <c r="DZ424" s="9"/>
      <c r="EA424" s="9"/>
      <c r="EB424" s="9"/>
      <c r="EC424" s="9"/>
      <c r="ED424" s="9"/>
      <c r="EE424" s="9"/>
      <c r="EF424" s="9"/>
      <c r="EG424" s="9"/>
      <c r="EH424" s="9"/>
      <c r="EI424" s="9"/>
      <c r="EJ424" s="9"/>
      <c r="EK424" s="9"/>
      <c r="EL424" s="9"/>
      <c r="EM424" s="9"/>
      <c r="EN424" s="9"/>
      <c r="EO424" s="9"/>
      <c r="EP424" s="9"/>
      <c r="EQ424" s="9"/>
      <c r="ER424" s="9"/>
      <c r="ES424" s="9"/>
      <c r="ET424" s="9"/>
      <c r="EU424" s="9"/>
      <c r="EV424" s="9"/>
      <c r="EW424" s="9"/>
      <c r="EX424" s="9"/>
    </row>
    <row r="425" spans="1:154" ht="20.25" x14ac:dyDescent="0.2">
      <c r="A425" s="100"/>
      <c r="B425" s="99"/>
      <c r="C425" s="99"/>
      <c r="D425" s="99"/>
      <c r="E425" s="99"/>
      <c r="F425" s="99"/>
      <c r="G425" s="103" t="s">
        <v>212</v>
      </c>
      <c r="H425" s="143"/>
      <c r="I425" s="143"/>
      <c r="J425" s="143">
        <f t="shared" si="98"/>
        <v>0</v>
      </c>
      <c r="K425" s="180"/>
      <c r="L425" s="143"/>
      <c r="M425" s="144"/>
      <c r="N425" s="143">
        <v>0</v>
      </c>
      <c r="O425" s="172">
        <f t="shared" si="111"/>
        <v>0</v>
      </c>
      <c r="P425" s="145">
        <f t="shared" si="86"/>
        <v>0</v>
      </c>
      <c r="Q425" s="142"/>
      <c r="R425" s="43"/>
      <c r="S425" s="20"/>
      <c r="T425" s="20"/>
      <c r="U425" s="20"/>
      <c r="V425" s="20"/>
      <c r="W425" s="20"/>
      <c r="X425" s="20"/>
      <c r="Y425" s="20"/>
      <c r="Z425" s="20"/>
      <c r="AA425" s="20"/>
      <c r="AB425" s="20"/>
      <c r="AC425" s="20"/>
      <c r="AD425" s="20"/>
      <c r="AE425" s="20"/>
      <c r="AF425" s="20"/>
      <c r="AG425" s="20"/>
      <c r="AH425" s="20"/>
      <c r="AI425" s="20"/>
      <c r="AJ425" s="20"/>
      <c r="AK425" s="20"/>
      <c r="AL425" s="20"/>
      <c r="AM425" s="20"/>
      <c r="AN425" s="20"/>
      <c r="AO425" s="20"/>
      <c r="AP425" s="20"/>
      <c r="AQ425" s="20"/>
      <c r="AR425" s="20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  <c r="BN425" s="9"/>
      <c r="BO425" s="9"/>
      <c r="BP425" s="9"/>
      <c r="BQ425" s="9"/>
      <c r="BR425" s="9"/>
      <c r="BS425" s="9"/>
      <c r="BT425" s="9"/>
      <c r="BU425" s="9"/>
      <c r="BV425" s="9"/>
      <c r="BW425" s="9"/>
      <c r="BX425" s="9"/>
      <c r="BY425" s="9"/>
      <c r="BZ425" s="9"/>
      <c r="CA425" s="9"/>
      <c r="CB425" s="9"/>
      <c r="CC425" s="9"/>
      <c r="CD425" s="9"/>
      <c r="CE425" s="9"/>
      <c r="CF425" s="9"/>
      <c r="CG425" s="9"/>
      <c r="CH425" s="9"/>
      <c r="CI425" s="9"/>
      <c r="CJ425" s="9"/>
      <c r="CK425" s="9"/>
      <c r="CL425" s="9"/>
      <c r="CM425" s="9"/>
      <c r="CN425" s="9"/>
      <c r="CO425" s="9"/>
      <c r="CP425" s="9"/>
      <c r="CQ425" s="9"/>
      <c r="CR425" s="9"/>
      <c r="CS425" s="9"/>
      <c r="CT425" s="9"/>
      <c r="CU425" s="9"/>
      <c r="CV425" s="9"/>
      <c r="CW425" s="9"/>
      <c r="CX425" s="9"/>
      <c r="CY425" s="9"/>
      <c r="CZ425" s="9"/>
      <c r="DA425" s="9"/>
      <c r="DB425" s="9"/>
      <c r="DC425" s="9"/>
      <c r="DD425" s="9"/>
      <c r="DE425" s="9"/>
      <c r="DF425" s="9"/>
      <c r="DG425" s="9"/>
      <c r="DH425" s="9"/>
      <c r="DI425" s="9"/>
      <c r="DJ425" s="9"/>
      <c r="DK425" s="9"/>
      <c r="DL425" s="9"/>
      <c r="DM425" s="9"/>
      <c r="DN425" s="9"/>
      <c r="DO425" s="9"/>
      <c r="DP425" s="9"/>
      <c r="DQ425" s="9"/>
      <c r="DR425" s="9"/>
      <c r="DS425" s="9"/>
      <c r="DT425" s="9"/>
      <c r="DU425" s="9"/>
      <c r="DV425" s="9"/>
      <c r="DW425" s="9"/>
      <c r="DX425" s="9"/>
      <c r="DY425" s="9"/>
      <c r="DZ425" s="9"/>
      <c r="EA425" s="9"/>
      <c r="EB425" s="9"/>
      <c r="EC425" s="9"/>
      <c r="ED425" s="9"/>
      <c r="EE425" s="9"/>
      <c r="EF425" s="9"/>
      <c r="EG425" s="9"/>
      <c r="EH425" s="9"/>
      <c r="EI425" s="9"/>
      <c r="EJ425" s="9"/>
      <c r="EK425" s="9"/>
      <c r="EL425" s="9"/>
      <c r="EM425" s="9"/>
      <c r="EN425" s="9"/>
      <c r="EO425" s="9"/>
      <c r="EP425" s="9"/>
      <c r="EQ425" s="9"/>
      <c r="ER425" s="9"/>
      <c r="ES425" s="9"/>
      <c r="ET425" s="9"/>
      <c r="EU425" s="9"/>
      <c r="EV425" s="9"/>
      <c r="EW425" s="9"/>
      <c r="EX425" s="9"/>
    </row>
    <row r="426" spans="1:154" ht="20.25" x14ac:dyDescent="0.2">
      <c r="A426" s="100"/>
      <c r="B426" s="99"/>
      <c r="C426" s="99"/>
      <c r="D426" s="99"/>
      <c r="E426" s="99"/>
      <c r="F426" s="99"/>
      <c r="G426" s="103" t="s">
        <v>213</v>
      </c>
      <c r="H426" s="143"/>
      <c r="I426" s="143"/>
      <c r="J426" s="143">
        <f t="shared" si="98"/>
        <v>0</v>
      </c>
      <c r="K426" s="180"/>
      <c r="L426" s="143"/>
      <c r="M426" s="144">
        <v>0</v>
      </c>
      <c r="N426" s="143"/>
      <c r="O426" s="172">
        <f t="shared" si="111"/>
        <v>0</v>
      </c>
      <c r="P426" s="145">
        <f t="shared" si="86"/>
        <v>0</v>
      </c>
      <c r="Q426" s="142"/>
      <c r="R426" s="43"/>
      <c r="S426" s="20"/>
      <c r="T426" s="20"/>
      <c r="U426" s="20"/>
      <c r="V426" s="20"/>
      <c r="W426" s="20"/>
      <c r="X426" s="20"/>
      <c r="Y426" s="20"/>
      <c r="Z426" s="20"/>
      <c r="AA426" s="20"/>
      <c r="AB426" s="20"/>
      <c r="AC426" s="20"/>
      <c r="AD426" s="20"/>
      <c r="AE426" s="20"/>
      <c r="AF426" s="20"/>
      <c r="AG426" s="20"/>
      <c r="AH426" s="20"/>
      <c r="AI426" s="20"/>
      <c r="AJ426" s="20"/>
      <c r="AK426" s="20"/>
      <c r="AL426" s="20"/>
      <c r="AM426" s="20"/>
      <c r="AN426" s="20"/>
      <c r="AO426" s="20"/>
      <c r="AP426" s="20"/>
      <c r="AQ426" s="20"/>
      <c r="AR426" s="20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  <c r="BN426" s="9"/>
      <c r="BO426" s="9"/>
      <c r="BP426" s="9"/>
      <c r="BQ426" s="9"/>
      <c r="BR426" s="9"/>
      <c r="BS426" s="9"/>
      <c r="BT426" s="9"/>
      <c r="BU426" s="9"/>
      <c r="BV426" s="9"/>
      <c r="BW426" s="9"/>
      <c r="BX426" s="9"/>
      <c r="BY426" s="9"/>
      <c r="BZ426" s="9"/>
      <c r="CA426" s="9"/>
      <c r="CB426" s="9"/>
      <c r="CC426" s="9"/>
      <c r="CD426" s="9"/>
      <c r="CE426" s="9"/>
      <c r="CF426" s="9"/>
      <c r="CG426" s="9"/>
      <c r="CH426" s="9"/>
      <c r="CI426" s="9"/>
      <c r="CJ426" s="9"/>
      <c r="CK426" s="9"/>
      <c r="CL426" s="9"/>
      <c r="CM426" s="9"/>
      <c r="CN426" s="9"/>
      <c r="CO426" s="9"/>
      <c r="CP426" s="9"/>
      <c r="CQ426" s="9"/>
      <c r="CR426" s="9"/>
      <c r="CS426" s="9"/>
      <c r="CT426" s="9"/>
      <c r="CU426" s="9"/>
      <c r="CV426" s="9"/>
      <c r="CW426" s="9"/>
      <c r="CX426" s="9"/>
      <c r="CY426" s="9"/>
      <c r="CZ426" s="9"/>
      <c r="DA426" s="9"/>
      <c r="DB426" s="9"/>
      <c r="DC426" s="9"/>
      <c r="DD426" s="9"/>
      <c r="DE426" s="9"/>
      <c r="DF426" s="9"/>
      <c r="DG426" s="9"/>
      <c r="DH426" s="9"/>
      <c r="DI426" s="9"/>
      <c r="DJ426" s="9"/>
      <c r="DK426" s="9"/>
      <c r="DL426" s="9"/>
      <c r="DM426" s="9"/>
      <c r="DN426" s="9"/>
      <c r="DO426" s="9"/>
      <c r="DP426" s="9"/>
      <c r="DQ426" s="9"/>
      <c r="DR426" s="9"/>
      <c r="DS426" s="9"/>
      <c r="DT426" s="9"/>
      <c r="DU426" s="9"/>
      <c r="DV426" s="9"/>
      <c r="DW426" s="9"/>
      <c r="DX426" s="9"/>
      <c r="DY426" s="9"/>
      <c r="DZ426" s="9"/>
      <c r="EA426" s="9"/>
      <c r="EB426" s="9"/>
      <c r="EC426" s="9"/>
      <c r="ED426" s="9"/>
      <c r="EE426" s="9"/>
      <c r="EF426" s="9"/>
      <c r="EG426" s="9"/>
      <c r="EH426" s="9"/>
      <c r="EI426" s="9"/>
      <c r="EJ426" s="9"/>
      <c r="EK426" s="9"/>
      <c r="EL426" s="9"/>
      <c r="EM426" s="9"/>
      <c r="EN426" s="9"/>
      <c r="EO426" s="9"/>
      <c r="EP426" s="9"/>
      <c r="EQ426" s="9"/>
      <c r="ER426" s="9"/>
      <c r="ES426" s="9"/>
      <c r="ET426" s="9"/>
      <c r="EU426" s="9"/>
      <c r="EV426" s="9"/>
      <c r="EW426" s="9"/>
      <c r="EX426" s="9"/>
    </row>
    <row r="427" spans="1:154" ht="20.25" x14ac:dyDescent="0.2">
      <c r="A427" s="100"/>
      <c r="B427" s="99"/>
      <c r="C427" s="99"/>
      <c r="D427" s="99"/>
      <c r="E427" s="99"/>
      <c r="F427" s="99"/>
      <c r="G427" s="103" t="s">
        <v>214</v>
      </c>
      <c r="H427" s="143">
        <f>+H428+H429+H430</f>
        <v>0</v>
      </c>
      <c r="I427" s="143">
        <f>+I428+I429+I430</f>
        <v>0</v>
      </c>
      <c r="J427" s="143">
        <f t="shared" si="98"/>
        <v>0</v>
      </c>
      <c r="K427" s="180"/>
      <c r="L427" s="143">
        <f>+L428+L429+L430</f>
        <v>0</v>
      </c>
      <c r="M427" s="172">
        <f>+M428+M429+M430</f>
        <v>0</v>
      </c>
      <c r="N427" s="143">
        <f>+N428+N429+N430</f>
        <v>0</v>
      </c>
      <c r="O427" s="172">
        <f t="shared" si="111"/>
        <v>0</v>
      </c>
      <c r="P427" s="172">
        <f t="shared" si="86"/>
        <v>0</v>
      </c>
      <c r="Q427" s="142"/>
      <c r="R427" s="43"/>
      <c r="S427" s="20"/>
      <c r="T427" s="20"/>
      <c r="U427" s="20"/>
      <c r="V427" s="20"/>
      <c r="W427" s="20"/>
      <c r="X427" s="20"/>
      <c r="Y427" s="20"/>
      <c r="Z427" s="20"/>
      <c r="AA427" s="20"/>
      <c r="AB427" s="20"/>
      <c r="AC427" s="20"/>
      <c r="AD427" s="20"/>
      <c r="AE427" s="20"/>
      <c r="AF427" s="20"/>
      <c r="AG427" s="20"/>
      <c r="AH427" s="20"/>
      <c r="AI427" s="20"/>
      <c r="AJ427" s="20"/>
      <c r="AK427" s="20"/>
      <c r="AL427" s="20"/>
      <c r="AM427" s="20"/>
      <c r="AN427" s="20"/>
      <c r="AO427" s="20"/>
      <c r="AP427" s="20"/>
      <c r="AQ427" s="20"/>
      <c r="AR427" s="20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  <c r="BN427" s="9"/>
      <c r="BO427" s="9"/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  <c r="CA427" s="9"/>
      <c r="CB427" s="9"/>
      <c r="CC427" s="9"/>
      <c r="CD427" s="9"/>
      <c r="CE427" s="9"/>
      <c r="CF427" s="9"/>
      <c r="CG427" s="9"/>
      <c r="CH427" s="9"/>
      <c r="CI427" s="9"/>
      <c r="CJ427" s="9"/>
      <c r="CK427" s="9"/>
      <c r="CL427" s="9"/>
      <c r="CM427" s="9"/>
      <c r="CN427" s="9"/>
      <c r="CO427" s="9"/>
      <c r="CP427" s="9"/>
      <c r="CQ427" s="9"/>
      <c r="CR427" s="9"/>
      <c r="CS427" s="9"/>
      <c r="CT427" s="9"/>
      <c r="CU427" s="9"/>
      <c r="CV427" s="9"/>
      <c r="CW427" s="9"/>
      <c r="CX427" s="9"/>
      <c r="CY427" s="9"/>
      <c r="CZ427" s="9"/>
      <c r="DA427" s="9"/>
      <c r="DB427" s="9"/>
      <c r="DC427" s="9"/>
      <c r="DD427" s="9"/>
      <c r="DE427" s="9"/>
      <c r="DF427" s="9"/>
      <c r="DG427" s="9"/>
      <c r="DH427" s="9"/>
      <c r="DI427" s="9"/>
      <c r="DJ427" s="9"/>
      <c r="DK427" s="9"/>
      <c r="DL427" s="9"/>
      <c r="DM427" s="9"/>
      <c r="DN427" s="9"/>
      <c r="DO427" s="9"/>
      <c r="DP427" s="9"/>
      <c r="DQ427" s="9"/>
      <c r="DR427" s="9"/>
      <c r="DS427" s="9"/>
      <c r="DT427" s="9"/>
      <c r="DU427" s="9"/>
      <c r="DV427" s="9"/>
      <c r="DW427" s="9"/>
      <c r="DX427" s="9"/>
      <c r="DY427" s="9"/>
      <c r="DZ427" s="9"/>
      <c r="EA427" s="9"/>
      <c r="EB427" s="9"/>
      <c r="EC427" s="9"/>
      <c r="ED427" s="9"/>
      <c r="EE427" s="9"/>
      <c r="EF427" s="9"/>
      <c r="EG427" s="9"/>
      <c r="EH427" s="9"/>
      <c r="EI427" s="9"/>
      <c r="EJ427" s="9"/>
      <c r="EK427" s="9"/>
      <c r="EL427" s="9"/>
      <c r="EM427" s="9"/>
      <c r="EN427" s="9"/>
      <c r="EO427" s="9"/>
      <c r="EP427" s="9"/>
      <c r="EQ427" s="9"/>
      <c r="ER427" s="9"/>
      <c r="ES427" s="9"/>
      <c r="ET427" s="9"/>
      <c r="EU427" s="9"/>
      <c r="EV427" s="9"/>
      <c r="EW427" s="9"/>
      <c r="EX427" s="9"/>
    </row>
    <row r="428" spans="1:154" ht="20.25" x14ac:dyDescent="0.2">
      <c r="A428" s="100"/>
      <c r="B428" s="99"/>
      <c r="C428" s="99"/>
      <c r="D428" s="99"/>
      <c r="E428" s="99"/>
      <c r="F428" s="99"/>
      <c r="G428" s="103" t="s">
        <v>215</v>
      </c>
      <c r="H428" s="143"/>
      <c r="I428" s="143"/>
      <c r="J428" s="143">
        <f t="shared" si="98"/>
        <v>0</v>
      </c>
      <c r="K428" s="180"/>
      <c r="L428" s="143"/>
      <c r="M428" s="144"/>
      <c r="N428" s="143"/>
      <c r="O428" s="172">
        <f t="shared" si="111"/>
        <v>0</v>
      </c>
      <c r="P428" s="145">
        <f t="shared" si="86"/>
        <v>0</v>
      </c>
      <c r="Q428" s="142"/>
      <c r="R428" s="43"/>
      <c r="S428" s="20"/>
      <c r="T428" s="20"/>
      <c r="U428" s="20"/>
      <c r="V428" s="20"/>
      <c r="W428" s="20"/>
      <c r="X428" s="20"/>
      <c r="Y428" s="20"/>
      <c r="Z428" s="20"/>
      <c r="AA428" s="20"/>
      <c r="AB428" s="20"/>
      <c r="AC428" s="20"/>
      <c r="AD428" s="20"/>
      <c r="AE428" s="20"/>
      <c r="AF428" s="20"/>
      <c r="AG428" s="20"/>
      <c r="AH428" s="20"/>
      <c r="AI428" s="20"/>
      <c r="AJ428" s="20"/>
      <c r="AK428" s="20"/>
      <c r="AL428" s="20"/>
      <c r="AM428" s="20"/>
      <c r="AN428" s="20"/>
      <c r="AO428" s="20"/>
      <c r="AP428" s="20"/>
      <c r="AQ428" s="20"/>
      <c r="AR428" s="20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  <c r="BN428" s="9"/>
      <c r="BO428" s="9"/>
      <c r="BP428" s="9"/>
      <c r="BQ428" s="9"/>
      <c r="BR428" s="9"/>
      <c r="BS428" s="9"/>
      <c r="BT428" s="9"/>
      <c r="BU428" s="9"/>
      <c r="BV428" s="9"/>
      <c r="BW428" s="9"/>
      <c r="BX428" s="9"/>
      <c r="BY428" s="9"/>
      <c r="BZ428" s="9"/>
      <c r="CA428" s="9"/>
      <c r="CB428" s="9"/>
      <c r="CC428" s="9"/>
      <c r="CD428" s="9"/>
      <c r="CE428" s="9"/>
      <c r="CF428" s="9"/>
      <c r="CG428" s="9"/>
      <c r="CH428" s="9"/>
      <c r="CI428" s="9"/>
      <c r="CJ428" s="9"/>
      <c r="CK428" s="9"/>
      <c r="CL428" s="9"/>
      <c r="CM428" s="9"/>
      <c r="CN428" s="9"/>
      <c r="CO428" s="9"/>
      <c r="CP428" s="9"/>
      <c r="CQ428" s="9"/>
      <c r="CR428" s="9"/>
      <c r="CS428" s="9"/>
      <c r="CT428" s="9"/>
      <c r="CU428" s="9"/>
      <c r="CV428" s="9"/>
      <c r="CW428" s="9"/>
      <c r="CX428" s="9"/>
      <c r="CY428" s="9"/>
      <c r="CZ428" s="9"/>
      <c r="DA428" s="9"/>
      <c r="DB428" s="9"/>
      <c r="DC428" s="9"/>
      <c r="DD428" s="9"/>
      <c r="DE428" s="9"/>
      <c r="DF428" s="9"/>
      <c r="DG428" s="9"/>
      <c r="DH428" s="9"/>
      <c r="DI428" s="9"/>
      <c r="DJ428" s="9"/>
      <c r="DK428" s="9"/>
      <c r="DL428" s="9"/>
      <c r="DM428" s="9"/>
      <c r="DN428" s="9"/>
      <c r="DO428" s="9"/>
      <c r="DP428" s="9"/>
      <c r="DQ428" s="9"/>
      <c r="DR428" s="9"/>
      <c r="DS428" s="9"/>
      <c r="DT428" s="9"/>
      <c r="DU428" s="9"/>
      <c r="DV428" s="9"/>
      <c r="DW428" s="9"/>
      <c r="DX428" s="9"/>
      <c r="DY428" s="9"/>
      <c r="DZ428" s="9"/>
      <c r="EA428" s="9"/>
      <c r="EB428" s="9"/>
      <c r="EC428" s="9"/>
      <c r="ED428" s="9"/>
      <c r="EE428" s="9"/>
      <c r="EF428" s="9"/>
      <c r="EG428" s="9"/>
      <c r="EH428" s="9"/>
      <c r="EI428" s="9"/>
      <c r="EJ428" s="9"/>
      <c r="EK428" s="9"/>
      <c r="EL428" s="9"/>
      <c r="EM428" s="9"/>
      <c r="EN428" s="9"/>
      <c r="EO428" s="9"/>
      <c r="EP428" s="9"/>
      <c r="EQ428" s="9"/>
      <c r="ER428" s="9"/>
      <c r="ES428" s="9"/>
      <c r="ET428" s="9"/>
      <c r="EU428" s="9"/>
      <c r="EV428" s="9"/>
      <c r="EW428" s="9"/>
      <c r="EX428" s="9"/>
    </row>
    <row r="429" spans="1:154" ht="20.25" x14ac:dyDescent="0.2">
      <c r="A429" s="100"/>
      <c r="B429" s="99"/>
      <c r="C429" s="99"/>
      <c r="D429" s="99"/>
      <c r="E429" s="99"/>
      <c r="F429" s="99"/>
      <c r="G429" s="103" t="s">
        <v>216</v>
      </c>
      <c r="H429" s="143"/>
      <c r="I429" s="143"/>
      <c r="J429" s="143">
        <f t="shared" si="98"/>
        <v>0</v>
      </c>
      <c r="K429" s="180"/>
      <c r="L429" s="143"/>
      <c r="M429" s="144"/>
      <c r="N429" s="143"/>
      <c r="O429" s="172">
        <f t="shared" si="111"/>
        <v>0</v>
      </c>
      <c r="P429" s="145">
        <f t="shared" si="86"/>
        <v>0</v>
      </c>
      <c r="Q429" s="142"/>
      <c r="R429" s="43"/>
      <c r="S429" s="20"/>
      <c r="T429" s="20"/>
      <c r="U429" s="20"/>
      <c r="V429" s="20"/>
      <c r="W429" s="20"/>
      <c r="X429" s="20"/>
      <c r="Y429" s="20"/>
      <c r="Z429" s="20"/>
      <c r="AA429" s="20"/>
      <c r="AB429" s="20"/>
      <c r="AC429" s="20"/>
      <c r="AD429" s="20"/>
      <c r="AE429" s="20"/>
      <c r="AF429" s="20"/>
      <c r="AG429" s="20"/>
      <c r="AH429" s="20"/>
      <c r="AI429" s="20"/>
      <c r="AJ429" s="20"/>
      <c r="AK429" s="20"/>
      <c r="AL429" s="20"/>
      <c r="AM429" s="20"/>
      <c r="AN429" s="20"/>
      <c r="AO429" s="20"/>
      <c r="AP429" s="20"/>
      <c r="AQ429" s="20"/>
      <c r="AR429" s="20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  <c r="BO429" s="9"/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  <c r="CA429" s="9"/>
      <c r="CB429" s="9"/>
      <c r="CC429" s="9"/>
      <c r="CD429" s="9"/>
      <c r="CE429" s="9"/>
      <c r="CF429" s="9"/>
      <c r="CG429" s="9"/>
      <c r="CH429" s="9"/>
      <c r="CI429" s="9"/>
      <c r="CJ429" s="9"/>
      <c r="CK429" s="9"/>
      <c r="CL429" s="9"/>
      <c r="CM429" s="9"/>
      <c r="CN429" s="9"/>
      <c r="CO429" s="9"/>
      <c r="CP429" s="9"/>
      <c r="CQ429" s="9"/>
      <c r="CR429" s="9"/>
      <c r="CS429" s="9"/>
      <c r="CT429" s="9"/>
      <c r="CU429" s="9"/>
      <c r="CV429" s="9"/>
      <c r="CW429" s="9"/>
      <c r="CX429" s="9"/>
      <c r="CY429" s="9"/>
      <c r="CZ429" s="9"/>
      <c r="DA429" s="9"/>
      <c r="DB429" s="9"/>
      <c r="DC429" s="9"/>
      <c r="DD429" s="9"/>
      <c r="DE429" s="9"/>
      <c r="DF429" s="9"/>
      <c r="DG429" s="9"/>
      <c r="DH429" s="9"/>
      <c r="DI429" s="9"/>
      <c r="DJ429" s="9"/>
      <c r="DK429" s="9"/>
      <c r="DL429" s="9"/>
      <c r="DM429" s="9"/>
      <c r="DN429" s="9"/>
      <c r="DO429" s="9"/>
      <c r="DP429" s="9"/>
      <c r="DQ429" s="9"/>
      <c r="DR429" s="9"/>
      <c r="DS429" s="9"/>
      <c r="DT429" s="9"/>
      <c r="DU429" s="9"/>
      <c r="DV429" s="9"/>
      <c r="DW429" s="9"/>
      <c r="DX429" s="9"/>
      <c r="DY429" s="9"/>
      <c r="DZ429" s="9"/>
      <c r="EA429" s="9"/>
      <c r="EB429" s="9"/>
      <c r="EC429" s="9"/>
      <c r="ED429" s="9"/>
      <c r="EE429" s="9"/>
      <c r="EF429" s="9"/>
      <c r="EG429" s="9"/>
      <c r="EH429" s="9"/>
      <c r="EI429" s="9"/>
      <c r="EJ429" s="9"/>
      <c r="EK429" s="9"/>
      <c r="EL429" s="9"/>
      <c r="EM429" s="9"/>
      <c r="EN429" s="9"/>
      <c r="EO429" s="9"/>
      <c r="EP429" s="9"/>
      <c r="EQ429" s="9"/>
      <c r="ER429" s="9"/>
      <c r="ES429" s="9"/>
      <c r="ET429" s="9"/>
      <c r="EU429" s="9"/>
      <c r="EV429" s="9"/>
      <c r="EW429" s="9"/>
      <c r="EX429" s="9"/>
    </row>
    <row r="430" spans="1:154" ht="20.25" x14ac:dyDescent="0.2">
      <c r="A430" s="100"/>
      <c r="B430" s="99"/>
      <c r="C430" s="99"/>
      <c r="D430" s="99"/>
      <c r="E430" s="99"/>
      <c r="F430" s="99"/>
      <c r="G430" s="103" t="s">
        <v>217</v>
      </c>
      <c r="H430" s="143"/>
      <c r="I430" s="143"/>
      <c r="J430" s="143">
        <f t="shared" si="98"/>
        <v>0</v>
      </c>
      <c r="K430" s="180"/>
      <c r="L430" s="143"/>
      <c r="M430" s="144"/>
      <c r="N430" s="143"/>
      <c r="O430" s="172">
        <f t="shared" si="111"/>
        <v>0</v>
      </c>
      <c r="P430" s="145">
        <f t="shared" si="86"/>
        <v>0</v>
      </c>
      <c r="Q430" s="142"/>
      <c r="R430" s="43"/>
      <c r="S430" s="20"/>
      <c r="T430" s="20"/>
      <c r="U430" s="20"/>
      <c r="V430" s="20"/>
      <c r="W430" s="20"/>
      <c r="X430" s="20"/>
      <c r="Y430" s="20"/>
      <c r="Z430" s="20"/>
      <c r="AA430" s="20"/>
      <c r="AB430" s="20"/>
      <c r="AC430" s="20"/>
      <c r="AD430" s="20"/>
      <c r="AE430" s="20"/>
      <c r="AF430" s="20"/>
      <c r="AG430" s="20"/>
      <c r="AH430" s="20"/>
      <c r="AI430" s="20"/>
      <c r="AJ430" s="20"/>
      <c r="AK430" s="20"/>
      <c r="AL430" s="20"/>
      <c r="AM430" s="20"/>
      <c r="AN430" s="20"/>
      <c r="AO430" s="20"/>
      <c r="AP430" s="20"/>
      <c r="AQ430" s="20"/>
      <c r="AR430" s="20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  <c r="BO430" s="9"/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  <c r="CA430" s="9"/>
      <c r="CB430" s="9"/>
      <c r="CC430" s="9"/>
      <c r="CD430" s="9"/>
      <c r="CE430" s="9"/>
      <c r="CF430" s="9"/>
      <c r="CG430" s="9"/>
      <c r="CH430" s="9"/>
      <c r="CI430" s="9"/>
      <c r="CJ430" s="9"/>
      <c r="CK430" s="9"/>
      <c r="CL430" s="9"/>
      <c r="CM430" s="9"/>
      <c r="CN430" s="9"/>
      <c r="CO430" s="9"/>
      <c r="CP430" s="9"/>
      <c r="CQ430" s="9"/>
      <c r="CR430" s="9"/>
      <c r="CS430" s="9"/>
      <c r="CT430" s="9"/>
      <c r="CU430" s="9"/>
      <c r="CV430" s="9"/>
      <c r="CW430" s="9"/>
      <c r="CX430" s="9"/>
      <c r="CY430" s="9"/>
      <c r="CZ430" s="9"/>
      <c r="DA430" s="9"/>
      <c r="DB430" s="9"/>
      <c r="DC430" s="9"/>
      <c r="DD430" s="9"/>
      <c r="DE430" s="9"/>
      <c r="DF430" s="9"/>
      <c r="DG430" s="9"/>
      <c r="DH430" s="9"/>
      <c r="DI430" s="9"/>
      <c r="DJ430" s="9"/>
      <c r="DK430" s="9"/>
      <c r="DL430" s="9"/>
      <c r="DM430" s="9"/>
      <c r="DN430" s="9"/>
      <c r="DO430" s="9"/>
      <c r="DP430" s="9"/>
      <c r="DQ430" s="9"/>
      <c r="DR430" s="9"/>
      <c r="DS430" s="9"/>
      <c r="DT430" s="9"/>
      <c r="DU430" s="9"/>
      <c r="DV430" s="9"/>
      <c r="DW430" s="9"/>
      <c r="DX430" s="9"/>
      <c r="DY430" s="9"/>
      <c r="DZ430" s="9"/>
      <c r="EA430" s="9"/>
      <c r="EB430" s="9"/>
      <c r="EC430" s="9"/>
      <c r="ED430" s="9"/>
      <c r="EE430" s="9"/>
      <c r="EF430" s="9"/>
      <c r="EG430" s="9"/>
      <c r="EH430" s="9"/>
      <c r="EI430" s="9"/>
      <c r="EJ430" s="9"/>
      <c r="EK430" s="9"/>
      <c r="EL430" s="9"/>
      <c r="EM430" s="9"/>
      <c r="EN430" s="9"/>
      <c r="EO430" s="9"/>
      <c r="EP430" s="9"/>
      <c r="EQ430" s="9"/>
      <c r="ER430" s="9"/>
      <c r="ES430" s="9"/>
      <c r="ET430" s="9"/>
      <c r="EU430" s="9"/>
      <c r="EV430" s="9"/>
      <c r="EW430" s="9"/>
      <c r="EX430" s="9"/>
    </row>
    <row r="431" spans="1:154" ht="54.75" customHeight="1" x14ac:dyDescent="0.2">
      <c r="A431" s="88"/>
      <c r="B431" s="89"/>
      <c r="C431" s="89"/>
      <c r="D431" s="89"/>
      <c r="E431" s="89"/>
      <c r="F431" s="89"/>
      <c r="G431" s="101" t="s">
        <v>218</v>
      </c>
      <c r="H431" s="139">
        <f>H432</f>
        <v>0</v>
      </c>
      <c r="I431" s="139">
        <f>I432</f>
        <v>0</v>
      </c>
      <c r="J431" s="143">
        <f t="shared" si="98"/>
        <v>0</v>
      </c>
      <c r="K431" s="180"/>
      <c r="L431" s="139">
        <f>L432</f>
        <v>0</v>
      </c>
      <c r="M431" s="121">
        <f>M432</f>
        <v>0</v>
      </c>
      <c r="N431" s="139">
        <f>N432</f>
        <v>0</v>
      </c>
      <c r="O431" s="139">
        <f>O432</f>
        <v>0</v>
      </c>
      <c r="P431" s="192">
        <f t="shared" si="86"/>
        <v>0</v>
      </c>
      <c r="Q431" s="142"/>
      <c r="R431" s="43"/>
      <c r="S431" s="20"/>
      <c r="T431" s="20"/>
      <c r="U431" s="20"/>
      <c r="V431" s="20"/>
      <c r="W431" s="20"/>
      <c r="X431" s="20"/>
      <c r="Y431" s="20"/>
      <c r="Z431" s="20"/>
      <c r="AA431" s="20"/>
      <c r="AB431" s="20"/>
      <c r="AC431" s="20"/>
      <c r="AD431" s="20"/>
      <c r="AE431" s="20"/>
      <c r="AF431" s="20"/>
      <c r="AG431" s="20"/>
      <c r="AH431" s="20"/>
      <c r="AI431" s="20"/>
      <c r="AJ431" s="20"/>
      <c r="AK431" s="20"/>
      <c r="AL431" s="20"/>
      <c r="AM431" s="20"/>
      <c r="AN431" s="20"/>
      <c r="AO431" s="20"/>
      <c r="AP431" s="20"/>
      <c r="AQ431" s="20"/>
      <c r="AR431" s="20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  <c r="BO431" s="9"/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  <c r="CA431" s="9"/>
      <c r="CB431" s="9"/>
      <c r="CC431" s="9"/>
      <c r="CD431" s="9"/>
      <c r="CE431" s="9"/>
      <c r="CF431" s="9"/>
      <c r="CG431" s="9"/>
      <c r="CH431" s="9"/>
      <c r="CI431" s="9"/>
      <c r="CJ431" s="9"/>
      <c r="CK431" s="9"/>
      <c r="CL431" s="9"/>
      <c r="CM431" s="9"/>
      <c r="CN431" s="9"/>
      <c r="CO431" s="9"/>
      <c r="CP431" s="9"/>
      <c r="CQ431" s="9"/>
      <c r="CR431" s="9"/>
      <c r="CS431" s="9"/>
      <c r="CT431" s="9"/>
      <c r="CU431" s="9"/>
      <c r="CV431" s="9"/>
      <c r="CW431" s="9"/>
      <c r="CX431" s="9"/>
      <c r="CY431" s="9"/>
      <c r="CZ431" s="9"/>
      <c r="DA431" s="9"/>
      <c r="DB431" s="9"/>
      <c r="DC431" s="9"/>
      <c r="DD431" s="9"/>
      <c r="DE431" s="9"/>
      <c r="DF431" s="9"/>
      <c r="DG431" s="9"/>
      <c r="DH431" s="9"/>
      <c r="DI431" s="9"/>
      <c r="DJ431" s="9"/>
      <c r="DK431" s="9"/>
      <c r="DL431" s="9"/>
      <c r="DM431" s="9"/>
      <c r="DN431" s="9"/>
      <c r="DO431" s="9"/>
      <c r="DP431" s="9"/>
      <c r="DQ431" s="9"/>
      <c r="DR431" s="9"/>
      <c r="DS431" s="9"/>
      <c r="DT431" s="9"/>
      <c r="DU431" s="9"/>
      <c r="DV431" s="9"/>
      <c r="DW431" s="9"/>
      <c r="DX431" s="9"/>
      <c r="DY431" s="9"/>
      <c r="DZ431" s="9"/>
      <c r="EA431" s="9"/>
      <c r="EB431" s="9"/>
      <c r="EC431" s="9"/>
      <c r="ED431" s="9"/>
      <c r="EE431" s="9"/>
      <c r="EF431" s="9"/>
      <c r="EG431" s="9"/>
      <c r="EH431" s="9"/>
      <c r="EI431" s="9"/>
      <c r="EJ431" s="9"/>
      <c r="EK431" s="9"/>
      <c r="EL431" s="9"/>
      <c r="EM431" s="9"/>
      <c r="EN431" s="9"/>
      <c r="EO431" s="9"/>
      <c r="EP431" s="9"/>
      <c r="EQ431" s="9"/>
      <c r="ER431" s="9"/>
      <c r="ES431" s="9"/>
      <c r="ET431" s="9"/>
      <c r="EU431" s="9"/>
      <c r="EV431" s="9"/>
      <c r="EW431" s="9"/>
      <c r="EX431" s="9"/>
    </row>
    <row r="432" spans="1:154" ht="20.25" x14ac:dyDescent="0.2">
      <c r="A432" s="100"/>
      <c r="B432" s="99"/>
      <c r="C432" s="99"/>
      <c r="D432" s="99"/>
      <c r="E432" s="99"/>
      <c r="F432" s="99"/>
      <c r="G432" s="103" t="s">
        <v>219</v>
      </c>
      <c r="H432" s="143">
        <v>0</v>
      </c>
      <c r="I432" s="143">
        <f>O432</f>
        <v>0</v>
      </c>
      <c r="J432" s="143">
        <f t="shared" si="98"/>
        <v>0</v>
      </c>
      <c r="K432" s="180"/>
      <c r="L432" s="143"/>
      <c r="M432" s="144"/>
      <c r="N432" s="143"/>
      <c r="O432" s="145">
        <f t="shared" ref="O432" si="112">M432+N432</f>
        <v>0</v>
      </c>
      <c r="P432" s="145">
        <f t="shared" si="86"/>
        <v>0</v>
      </c>
      <c r="Q432" s="142"/>
      <c r="R432" s="43"/>
      <c r="S432" s="20"/>
      <c r="T432" s="20"/>
      <c r="U432" s="20"/>
      <c r="V432" s="20"/>
      <c r="W432" s="20"/>
      <c r="X432" s="20"/>
      <c r="Y432" s="20"/>
      <c r="Z432" s="20"/>
      <c r="AA432" s="20"/>
      <c r="AB432" s="20"/>
      <c r="AC432" s="20"/>
      <c r="AD432" s="20"/>
      <c r="AE432" s="20"/>
      <c r="AF432" s="20"/>
      <c r="AG432" s="20"/>
      <c r="AH432" s="20"/>
      <c r="AI432" s="20"/>
      <c r="AJ432" s="20"/>
      <c r="AK432" s="20"/>
      <c r="AL432" s="20"/>
      <c r="AM432" s="20"/>
      <c r="AN432" s="20"/>
      <c r="AO432" s="20"/>
      <c r="AP432" s="20"/>
      <c r="AQ432" s="20"/>
      <c r="AR432" s="20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  <c r="BO432" s="9"/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  <c r="CA432" s="9"/>
      <c r="CB432" s="9"/>
      <c r="CC432" s="9"/>
      <c r="CD432" s="9"/>
      <c r="CE432" s="9"/>
      <c r="CF432" s="9"/>
      <c r="CG432" s="9"/>
      <c r="CH432" s="9"/>
      <c r="CI432" s="9"/>
      <c r="CJ432" s="9"/>
      <c r="CK432" s="9"/>
      <c r="CL432" s="9"/>
      <c r="CM432" s="9"/>
      <c r="CN432" s="9"/>
      <c r="CO432" s="9"/>
      <c r="CP432" s="9"/>
      <c r="CQ432" s="9"/>
      <c r="CR432" s="9"/>
      <c r="CS432" s="9"/>
      <c r="CT432" s="9"/>
      <c r="CU432" s="9"/>
      <c r="CV432" s="9"/>
      <c r="CW432" s="9"/>
      <c r="CX432" s="9"/>
      <c r="CY432" s="9"/>
      <c r="CZ432" s="9"/>
      <c r="DA432" s="9"/>
      <c r="DB432" s="9"/>
      <c r="DC432" s="9"/>
      <c r="DD432" s="9"/>
      <c r="DE432" s="9"/>
      <c r="DF432" s="9"/>
      <c r="DG432" s="9"/>
      <c r="DH432" s="9"/>
      <c r="DI432" s="9"/>
      <c r="DJ432" s="9"/>
      <c r="DK432" s="9"/>
      <c r="DL432" s="9"/>
      <c r="DM432" s="9"/>
      <c r="DN432" s="9"/>
      <c r="DO432" s="9"/>
      <c r="DP432" s="9"/>
      <c r="DQ432" s="9"/>
      <c r="DR432" s="9"/>
      <c r="DS432" s="9"/>
      <c r="DT432" s="9"/>
      <c r="DU432" s="9"/>
      <c r="DV432" s="9"/>
      <c r="DW432" s="9"/>
      <c r="DX432" s="9"/>
      <c r="DY432" s="9"/>
      <c r="DZ432" s="9"/>
      <c r="EA432" s="9"/>
      <c r="EB432" s="9"/>
      <c r="EC432" s="9"/>
      <c r="ED432" s="9"/>
      <c r="EE432" s="9"/>
      <c r="EF432" s="9"/>
      <c r="EG432" s="9"/>
      <c r="EH432" s="9"/>
      <c r="EI432" s="9"/>
      <c r="EJ432" s="9"/>
      <c r="EK432" s="9"/>
      <c r="EL432" s="9"/>
      <c r="EM432" s="9"/>
      <c r="EN432" s="9"/>
      <c r="EO432" s="9"/>
      <c r="EP432" s="9"/>
      <c r="EQ432" s="9"/>
      <c r="ER432" s="9"/>
      <c r="ES432" s="9"/>
      <c r="ET432" s="9"/>
      <c r="EU432" s="9"/>
      <c r="EV432" s="9"/>
      <c r="EW432" s="9"/>
      <c r="EX432" s="9"/>
    </row>
    <row r="433" spans="1:154" ht="60.75" x14ac:dyDescent="0.2">
      <c r="A433" s="88"/>
      <c r="B433" s="89"/>
      <c r="C433" s="89"/>
      <c r="D433" s="89"/>
      <c r="E433" s="89"/>
      <c r="F433" s="89"/>
      <c r="G433" s="101" t="s">
        <v>220</v>
      </c>
      <c r="H433" s="139">
        <f>H434+H435</f>
        <v>0</v>
      </c>
      <c r="I433" s="139">
        <f>I434+I435</f>
        <v>0</v>
      </c>
      <c r="J433" s="143">
        <f t="shared" si="98"/>
        <v>0</v>
      </c>
      <c r="K433" s="180"/>
      <c r="L433" s="139">
        <f>L434+L435</f>
        <v>0</v>
      </c>
      <c r="M433" s="121">
        <f>M434+M435</f>
        <v>0</v>
      </c>
      <c r="N433" s="139">
        <f>N434+N435</f>
        <v>0</v>
      </c>
      <c r="O433" s="139">
        <f>O434+O435</f>
        <v>0</v>
      </c>
      <c r="P433" s="192">
        <f t="shared" si="86"/>
        <v>0</v>
      </c>
      <c r="Q433" s="142"/>
      <c r="R433" s="43"/>
      <c r="S433" s="20"/>
      <c r="T433" s="20"/>
      <c r="U433" s="20"/>
      <c r="V433" s="20"/>
      <c r="W433" s="20"/>
      <c r="X433" s="25"/>
      <c r="Y433" s="20"/>
      <c r="Z433" s="20"/>
      <c r="AA433" s="20"/>
      <c r="AB433" s="20"/>
      <c r="AC433" s="20"/>
      <c r="AD433" s="20"/>
      <c r="AE433" s="20"/>
      <c r="AF433" s="20"/>
      <c r="AG433" s="20"/>
      <c r="AH433" s="20"/>
      <c r="AI433" s="20"/>
      <c r="AJ433" s="20"/>
      <c r="AK433" s="20"/>
      <c r="AL433" s="20"/>
      <c r="AM433" s="20"/>
      <c r="AN433" s="20"/>
      <c r="AO433" s="20"/>
      <c r="AP433" s="20"/>
      <c r="AQ433" s="20"/>
      <c r="AR433" s="20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  <c r="BO433" s="9"/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  <c r="CA433" s="9"/>
      <c r="CB433" s="9"/>
      <c r="CC433" s="9"/>
      <c r="CD433" s="9"/>
      <c r="CE433" s="9"/>
      <c r="CF433" s="9"/>
      <c r="CG433" s="9"/>
      <c r="CH433" s="9"/>
      <c r="CI433" s="9"/>
      <c r="CJ433" s="9"/>
      <c r="CK433" s="9"/>
      <c r="CL433" s="9"/>
      <c r="CM433" s="9"/>
      <c r="CN433" s="9"/>
      <c r="CO433" s="9"/>
      <c r="CP433" s="9"/>
      <c r="CQ433" s="9"/>
      <c r="CR433" s="9"/>
      <c r="CS433" s="9"/>
      <c r="CT433" s="9"/>
      <c r="CU433" s="9"/>
      <c r="CV433" s="9"/>
      <c r="CW433" s="9"/>
      <c r="CX433" s="9"/>
      <c r="CY433" s="9"/>
      <c r="CZ433" s="9"/>
      <c r="DA433" s="9"/>
      <c r="DB433" s="9"/>
      <c r="DC433" s="9"/>
      <c r="DD433" s="9"/>
      <c r="DE433" s="9"/>
      <c r="DF433" s="9"/>
      <c r="DG433" s="9"/>
      <c r="DH433" s="9"/>
      <c r="DI433" s="9"/>
      <c r="DJ433" s="9"/>
      <c r="DK433" s="9"/>
      <c r="DL433" s="9"/>
      <c r="DM433" s="9"/>
      <c r="DN433" s="9"/>
      <c r="DO433" s="9"/>
      <c r="DP433" s="9"/>
      <c r="DQ433" s="9"/>
      <c r="DR433" s="9"/>
      <c r="DS433" s="9"/>
      <c r="DT433" s="9"/>
      <c r="DU433" s="9"/>
      <c r="DV433" s="9"/>
      <c r="DW433" s="9"/>
      <c r="DX433" s="9"/>
      <c r="DY433" s="9"/>
      <c r="DZ433" s="9"/>
      <c r="EA433" s="9"/>
      <c r="EB433" s="9"/>
      <c r="EC433" s="9"/>
      <c r="ED433" s="9"/>
      <c r="EE433" s="9"/>
      <c r="EF433" s="9"/>
      <c r="EG433" s="9"/>
      <c r="EH433" s="9"/>
      <c r="EI433" s="9"/>
      <c r="EJ433" s="9"/>
      <c r="EK433" s="9"/>
      <c r="EL433" s="9"/>
      <c r="EM433" s="9"/>
      <c r="EN433" s="9"/>
      <c r="EO433" s="9"/>
      <c r="EP433" s="9"/>
      <c r="EQ433" s="9"/>
      <c r="ER433" s="9"/>
      <c r="ES433" s="9"/>
      <c r="ET433" s="9"/>
      <c r="EU433" s="9"/>
      <c r="EV433" s="9"/>
      <c r="EW433" s="9"/>
      <c r="EX433" s="9"/>
    </row>
    <row r="434" spans="1:154" ht="20.25" x14ac:dyDescent="0.2">
      <c r="A434" s="100"/>
      <c r="B434" s="99"/>
      <c r="C434" s="99"/>
      <c r="D434" s="99"/>
      <c r="E434" s="99"/>
      <c r="F434" s="99"/>
      <c r="G434" s="103" t="s">
        <v>221</v>
      </c>
      <c r="H434" s="143">
        <v>0</v>
      </c>
      <c r="I434" s="143"/>
      <c r="J434" s="143">
        <f t="shared" si="98"/>
        <v>0</v>
      </c>
      <c r="K434" s="180"/>
      <c r="L434" s="143"/>
      <c r="M434" s="144"/>
      <c r="N434" s="143">
        <v>0</v>
      </c>
      <c r="O434" s="145">
        <f t="shared" ref="O434" si="113">M434+N434</f>
        <v>0</v>
      </c>
      <c r="P434" s="145">
        <f t="shared" ref="P434:P451" si="114">L434-O434</f>
        <v>0</v>
      </c>
      <c r="Q434" s="142"/>
      <c r="R434" s="43"/>
      <c r="S434" s="20"/>
      <c r="T434" s="20"/>
      <c r="U434" s="20"/>
      <c r="V434" s="20"/>
      <c r="W434" s="20"/>
      <c r="X434" s="25"/>
      <c r="Y434" s="20"/>
      <c r="Z434" s="20"/>
      <c r="AA434" s="20"/>
      <c r="AB434" s="20"/>
      <c r="AC434" s="20"/>
      <c r="AD434" s="20"/>
      <c r="AE434" s="20"/>
      <c r="AF434" s="20"/>
      <c r="AG434" s="20"/>
      <c r="AH434" s="20"/>
      <c r="AI434" s="20"/>
      <c r="AJ434" s="20"/>
      <c r="AK434" s="20"/>
      <c r="AL434" s="20"/>
      <c r="AM434" s="20"/>
      <c r="AN434" s="20"/>
      <c r="AO434" s="20"/>
      <c r="AP434" s="20"/>
      <c r="AQ434" s="20"/>
      <c r="AR434" s="20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  <c r="BN434" s="9"/>
      <c r="BO434" s="9"/>
      <c r="BP434" s="9"/>
      <c r="BQ434" s="9"/>
      <c r="BR434" s="9"/>
      <c r="BS434" s="9"/>
      <c r="BT434" s="9"/>
      <c r="BU434" s="9"/>
      <c r="BV434" s="9"/>
      <c r="BW434" s="9"/>
      <c r="BX434" s="9"/>
      <c r="BY434" s="9"/>
      <c r="BZ434" s="9"/>
      <c r="CA434" s="9"/>
      <c r="CB434" s="9"/>
      <c r="CC434" s="9"/>
      <c r="CD434" s="9"/>
      <c r="CE434" s="9"/>
      <c r="CF434" s="9"/>
      <c r="CG434" s="9"/>
      <c r="CH434" s="9"/>
      <c r="CI434" s="9"/>
      <c r="CJ434" s="9"/>
      <c r="CK434" s="9"/>
      <c r="CL434" s="9"/>
      <c r="CM434" s="9"/>
      <c r="CN434" s="9"/>
      <c r="CO434" s="9"/>
      <c r="CP434" s="9"/>
      <c r="CQ434" s="9"/>
      <c r="CR434" s="9"/>
      <c r="CS434" s="9"/>
      <c r="CT434" s="9"/>
      <c r="CU434" s="9"/>
      <c r="CV434" s="9"/>
      <c r="CW434" s="9"/>
      <c r="CX434" s="9"/>
      <c r="CY434" s="9"/>
      <c r="CZ434" s="9"/>
      <c r="DA434" s="9"/>
      <c r="DB434" s="9"/>
      <c r="DC434" s="9"/>
      <c r="DD434" s="9"/>
      <c r="DE434" s="9"/>
      <c r="DF434" s="9"/>
      <c r="DG434" s="9"/>
      <c r="DH434" s="9"/>
      <c r="DI434" s="9"/>
      <c r="DJ434" s="9"/>
      <c r="DK434" s="9"/>
      <c r="DL434" s="9"/>
      <c r="DM434" s="9"/>
      <c r="DN434" s="9"/>
      <c r="DO434" s="9"/>
      <c r="DP434" s="9"/>
      <c r="DQ434" s="9"/>
      <c r="DR434" s="9"/>
      <c r="DS434" s="9"/>
      <c r="DT434" s="9"/>
      <c r="DU434" s="9"/>
      <c r="DV434" s="9"/>
      <c r="DW434" s="9"/>
      <c r="DX434" s="9"/>
      <c r="DY434" s="9"/>
      <c r="DZ434" s="9"/>
      <c r="EA434" s="9"/>
      <c r="EB434" s="9"/>
      <c r="EC434" s="9"/>
      <c r="ED434" s="9"/>
      <c r="EE434" s="9"/>
      <c r="EF434" s="9"/>
      <c r="EG434" s="9"/>
      <c r="EH434" s="9"/>
      <c r="EI434" s="9"/>
      <c r="EJ434" s="9"/>
      <c r="EK434" s="9"/>
      <c r="EL434" s="9"/>
      <c r="EM434" s="9"/>
      <c r="EN434" s="9"/>
      <c r="EO434" s="9"/>
      <c r="EP434" s="9"/>
      <c r="EQ434" s="9"/>
      <c r="ER434" s="9"/>
      <c r="ES434" s="9"/>
      <c r="ET434" s="9"/>
      <c r="EU434" s="9"/>
      <c r="EV434" s="9"/>
      <c r="EW434" s="9"/>
      <c r="EX434" s="9"/>
    </row>
    <row r="435" spans="1:154" ht="63" customHeight="1" x14ac:dyDescent="0.2">
      <c r="A435" s="100"/>
      <c r="B435" s="99"/>
      <c r="C435" s="99"/>
      <c r="D435" s="99"/>
      <c r="E435" s="99"/>
      <c r="F435" s="99"/>
      <c r="G435" s="173" t="s">
        <v>429</v>
      </c>
      <c r="H435" s="143"/>
      <c r="I435" s="143"/>
      <c r="J435" s="143"/>
      <c r="K435" s="180"/>
      <c r="L435" s="143"/>
      <c r="M435" s="172"/>
      <c r="N435" s="143"/>
      <c r="O435" s="193"/>
      <c r="P435" s="145"/>
      <c r="Q435" s="142"/>
      <c r="R435" s="43"/>
      <c r="S435" s="20"/>
      <c r="T435" s="20"/>
      <c r="U435" s="20"/>
      <c r="V435" s="20"/>
      <c r="W435" s="20"/>
      <c r="X435" s="25"/>
      <c r="Y435" s="20"/>
      <c r="Z435" s="20"/>
      <c r="AA435" s="20"/>
      <c r="AB435" s="20"/>
      <c r="AC435" s="20"/>
      <c r="AD435" s="20"/>
      <c r="AE435" s="20"/>
      <c r="AF435" s="20"/>
      <c r="AG435" s="20"/>
      <c r="AH435" s="20"/>
      <c r="AI435" s="20"/>
      <c r="AJ435" s="20"/>
      <c r="AK435" s="20"/>
      <c r="AL435" s="20"/>
      <c r="AM435" s="20"/>
      <c r="AN435" s="20"/>
      <c r="AO435" s="20"/>
      <c r="AP435" s="20"/>
      <c r="AQ435" s="20"/>
      <c r="AR435" s="20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  <c r="BN435" s="9"/>
      <c r="BO435" s="9"/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  <c r="CA435" s="9"/>
      <c r="CB435" s="9"/>
      <c r="CC435" s="9"/>
      <c r="CD435" s="9"/>
      <c r="CE435" s="9"/>
      <c r="CF435" s="9"/>
      <c r="CG435" s="9"/>
      <c r="CH435" s="9"/>
      <c r="CI435" s="9"/>
      <c r="CJ435" s="9"/>
      <c r="CK435" s="9"/>
      <c r="CL435" s="9"/>
      <c r="CM435" s="9"/>
      <c r="CN435" s="9"/>
      <c r="CO435" s="9"/>
      <c r="CP435" s="9"/>
      <c r="CQ435" s="9"/>
      <c r="CR435" s="9"/>
      <c r="CS435" s="9"/>
      <c r="CT435" s="9"/>
      <c r="CU435" s="9"/>
      <c r="CV435" s="9"/>
      <c r="CW435" s="9"/>
      <c r="CX435" s="9"/>
      <c r="CY435" s="9"/>
      <c r="CZ435" s="9"/>
      <c r="DA435" s="9"/>
      <c r="DB435" s="9"/>
      <c r="DC435" s="9"/>
      <c r="DD435" s="9"/>
      <c r="DE435" s="9"/>
      <c r="DF435" s="9"/>
      <c r="DG435" s="9"/>
      <c r="DH435" s="9"/>
      <c r="DI435" s="9"/>
      <c r="DJ435" s="9"/>
      <c r="DK435" s="9"/>
      <c r="DL435" s="9"/>
      <c r="DM435" s="9"/>
      <c r="DN435" s="9"/>
      <c r="DO435" s="9"/>
      <c r="DP435" s="9"/>
      <c r="DQ435" s="9"/>
      <c r="DR435" s="9"/>
      <c r="DS435" s="9"/>
      <c r="DT435" s="9"/>
      <c r="DU435" s="9"/>
      <c r="DV435" s="9"/>
      <c r="DW435" s="9"/>
      <c r="DX435" s="9"/>
      <c r="DY435" s="9"/>
      <c r="DZ435" s="9"/>
      <c r="EA435" s="9"/>
      <c r="EB435" s="9"/>
      <c r="EC435" s="9"/>
      <c r="ED435" s="9"/>
      <c r="EE435" s="9"/>
      <c r="EF435" s="9"/>
      <c r="EG435" s="9"/>
      <c r="EH435" s="9"/>
      <c r="EI435" s="9"/>
      <c r="EJ435" s="9"/>
      <c r="EK435" s="9"/>
      <c r="EL435" s="9"/>
      <c r="EM435" s="9"/>
      <c r="EN435" s="9"/>
      <c r="EO435" s="9"/>
      <c r="EP435" s="9"/>
      <c r="EQ435" s="9"/>
      <c r="ER435" s="9"/>
      <c r="ES435" s="9"/>
      <c r="ET435" s="9"/>
      <c r="EU435" s="9"/>
      <c r="EV435" s="9"/>
      <c r="EW435" s="9"/>
      <c r="EX435" s="9"/>
    </row>
    <row r="436" spans="1:154" ht="20.25" x14ac:dyDescent="0.2">
      <c r="A436" s="100"/>
      <c r="B436" s="99"/>
      <c r="C436" s="99"/>
      <c r="D436" s="99"/>
      <c r="E436" s="99"/>
      <c r="F436" s="99"/>
      <c r="G436" s="101" t="s">
        <v>222</v>
      </c>
      <c r="H436" s="139">
        <f>+H437+H438</f>
        <v>1300</v>
      </c>
      <c r="I436" s="139">
        <f>+I437+I438</f>
        <v>0</v>
      </c>
      <c r="J436" s="143">
        <f t="shared" si="98"/>
        <v>1300</v>
      </c>
      <c r="K436" s="180"/>
      <c r="L436" s="139">
        <f>+L437+L438</f>
        <v>0</v>
      </c>
      <c r="M436" s="139">
        <f>+M437+M438</f>
        <v>0</v>
      </c>
      <c r="N436" s="139">
        <f>+N437+N438</f>
        <v>0</v>
      </c>
      <c r="O436" s="139">
        <f t="shared" ref="O436" si="115">+O437+O438</f>
        <v>0</v>
      </c>
      <c r="P436" s="141">
        <f t="shared" si="114"/>
        <v>0</v>
      </c>
      <c r="Q436" s="142"/>
      <c r="R436" s="43"/>
      <c r="S436" s="20"/>
      <c r="T436" s="20"/>
      <c r="U436" s="20"/>
      <c r="V436" s="20"/>
      <c r="W436" s="20"/>
      <c r="X436" s="25"/>
      <c r="Y436" s="20"/>
      <c r="Z436" s="20"/>
      <c r="AA436" s="20"/>
      <c r="AB436" s="20"/>
      <c r="AC436" s="20"/>
      <c r="AD436" s="20"/>
      <c r="AE436" s="20"/>
      <c r="AF436" s="20"/>
      <c r="AG436" s="20"/>
      <c r="AH436" s="20"/>
      <c r="AI436" s="20"/>
      <c r="AJ436" s="20"/>
      <c r="AK436" s="20"/>
      <c r="AL436" s="20"/>
      <c r="AM436" s="20"/>
      <c r="AN436" s="20"/>
      <c r="AO436" s="20"/>
      <c r="AP436" s="20"/>
      <c r="AQ436" s="20"/>
      <c r="AR436" s="20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  <c r="BO436" s="9"/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  <c r="CA436" s="9"/>
      <c r="CB436" s="9"/>
      <c r="CC436" s="9"/>
      <c r="CD436" s="9"/>
      <c r="CE436" s="9"/>
      <c r="CF436" s="9"/>
      <c r="CG436" s="9"/>
      <c r="CH436" s="9"/>
      <c r="CI436" s="9"/>
      <c r="CJ436" s="9"/>
      <c r="CK436" s="9"/>
      <c r="CL436" s="9"/>
      <c r="CM436" s="9"/>
      <c r="CN436" s="9"/>
      <c r="CO436" s="9"/>
      <c r="CP436" s="9"/>
      <c r="CQ436" s="9"/>
      <c r="CR436" s="9"/>
      <c r="CS436" s="9"/>
      <c r="CT436" s="9"/>
      <c r="CU436" s="9"/>
      <c r="CV436" s="9"/>
      <c r="CW436" s="9"/>
      <c r="CX436" s="9"/>
      <c r="CY436" s="9"/>
      <c r="CZ436" s="9"/>
      <c r="DA436" s="9"/>
      <c r="DB436" s="9"/>
      <c r="DC436" s="9"/>
      <c r="DD436" s="9"/>
      <c r="DE436" s="9"/>
      <c r="DF436" s="9"/>
      <c r="DG436" s="9"/>
      <c r="DH436" s="9"/>
      <c r="DI436" s="9"/>
      <c r="DJ436" s="9"/>
      <c r="DK436" s="9"/>
      <c r="DL436" s="9"/>
      <c r="DM436" s="9"/>
      <c r="DN436" s="9"/>
      <c r="DO436" s="9"/>
      <c r="DP436" s="9"/>
      <c r="DQ436" s="9"/>
      <c r="DR436" s="9"/>
      <c r="DS436" s="9"/>
      <c r="DT436" s="9"/>
      <c r="DU436" s="9"/>
      <c r="DV436" s="9"/>
      <c r="DW436" s="9"/>
      <c r="DX436" s="9"/>
      <c r="DY436" s="9"/>
      <c r="DZ436" s="9"/>
      <c r="EA436" s="9"/>
      <c r="EB436" s="9"/>
      <c r="EC436" s="9"/>
      <c r="ED436" s="9"/>
      <c r="EE436" s="9"/>
      <c r="EF436" s="9"/>
      <c r="EG436" s="9"/>
      <c r="EH436" s="9"/>
      <c r="EI436" s="9"/>
      <c r="EJ436" s="9"/>
      <c r="EK436" s="9"/>
      <c r="EL436" s="9"/>
      <c r="EM436" s="9"/>
      <c r="EN436" s="9"/>
      <c r="EO436" s="9"/>
      <c r="EP436" s="9"/>
      <c r="EQ436" s="9"/>
      <c r="ER436" s="9"/>
      <c r="ES436" s="9"/>
      <c r="ET436" s="9"/>
      <c r="EU436" s="9"/>
      <c r="EV436" s="9"/>
      <c r="EW436" s="9"/>
      <c r="EX436" s="9"/>
    </row>
    <row r="437" spans="1:154" ht="20.25" x14ac:dyDescent="0.2">
      <c r="A437" s="100"/>
      <c r="B437" s="99"/>
      <c r="C437" s="99"/>
      <c r="D437" s="99"/>
      <c r="E437" s="99"/>
      <c r="F437" s="99"/>
      <c r="G437" s="103" t="s">
        <v>223</v>
      </c>
      <c r="H437" s="143">
        <v>1300</v>
      </c>
      <c r="I437" s="143"/>
      <c r="J437" s="143">
        <f t="shared" si="98"/>
        <v>1300</v>
      </c>
      <c r="K437" s="180"/>
      <c r="L437" s="143"/>
      <c r="M437" s="144"/>
      <c r="N437" s="143">
        <v>0</v>
      </c>
      <c r="O437" s="145">
        <f t="shared" ref="O437:O446" si="116">M437+N437</f>
        <v>0</v>
      </c>
      <c r="P437" s="145">
        <f t="shared" si="114"/>
        <v>0</v>
      </c>
      <c r="Q437" s="142"/>
      <c r="R437" s="43"/>
      <c r="S437" s="20"/>
      <c r="T437" s="20"/>
      <c r="U437" s="20"/>
      <c r="V437" s="20"/>
      <c r="W437" s="20"/>
      <c r="X437" s="25"/>
      <c r="Y437" s="20"/>
      <c r="Z437" s="20"/>
      <c r="AA437" s="20"/>
      <c r="AB437" s="20"/>
      <c r="AC437" s="20"/>
      <c r="AD437" s="20"/>
      <c r="AE437" s="20"/>
      <c r="AF437" s="20"/>
      <c r="AG437" s="20"/>
      <c r="AH437" s="20"/>
      <c r="AI437" s="20"/>
      <c r="AJ437" s="20"/>
      <c r="AK437" s="20"/>
      <c r="AL437" s="20"/>
      <c r="AM437" s="20"/>
      <c r="AN437" s="20"/>
      <c r="AO437" s="20"/>
      <c r="AP437" s="20"/>
      <c r="AQ437" s="20"/>
      <c r="AR437" s="20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  <c r="BO437" s="9"/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  <c r="CA437" s="9"/>
      <c r="CB437" s="9"/>
      <c r="CC437" s="9"/>
      <c r="CD437" s="9"/>
      <c r="CE437" s="9"/>
      <c r="CF437" s="9"/>
      <c r="CG437" s="9"/>
      <c r="CH437" s="9"/>
      <c r="CI437" s="9"/>
      <c r="CJ437" s="9"/>
      <c r="CK437" s="9"/>
      <c r="CL437" s="9"/>
      <c r="CM437" s="9"/>
      <c r="CN437" s="9"/>
      <c r="CO437" s="9"/>
      <c r="CP437" s="9"/>
      <c r="CQ437" s="9"/>
      <c r="CR437" s="9"/>
      <c r="CS437" s="9"/>
      <c r="CT437" s="9"/>
      <c r="CU437" s="9"/>
      <c r="CV437" s="9"/>
      <c r="CW437" s="9"/>
      <c r="CX437" s="9"/>
      <c r="CY437" s="9"/>
      <c r="CZ437" s="9"/>
      <c r="DA437" s="9"/>
      <c r="DB437" s="9"/>
      <c r="DC437" s="9"/>
      <c r="DD437" s="9"/>
      <c r="DE437" s="9"/>
      <c r="DF437" s="9"/>
      <c r="DG437" s="9"/>
      <c r="DH437" s="9"/>
      <c r="DI437" s="9"/>
      <c r="DJ437" s="9"/>
      <c r="DK437" s="9"/>
      <c r="DL437" s="9"/>
      <c r="DM437" s="9"/>
      <c r="DN437" s="9"/>
      <c r="DO437" s="9"/>
      <c r="DP437" s="9"/>
      <c r="DQ437" s="9"/>
      <c r="DR437" s="9"/>
      <c r="DS437" s="9"/>
      <c r="DT437" s="9"/>
      <c r="DU437" s="9"/>
      <c r="DV437" s="9"/>
      <c r="DW437" s="9"/>
      <c r="DX437" s="9"/>
      <c r="DY437" s="9"/>
      <c r="DZ437" s="9"/>
      <c r="EA437" s="9"/>
      <c r="EB437" s="9"/>
      <c r="EC437" s="9"/>
      <c r="ED437" s="9"/>
      <c r="EE437" s="9"/>
      <c r="EF437" s="9"/>
      <c r="EG437" s="9"/>
      <c r="EH437" s="9"/>
      <c r="EI437" s="9"/>
      <c r="EJ437" s="9"/>
      <c r="EK437" s="9"/>
      <c r="EL437" s="9"/>
      <c r="EM437" s="9"/>
      <c r="EN437" s="9"/>
      <c r="EO437" s="9"/>
      <c r="EP437" s="9"/>
      <c r="EQ437" s="9"/>
      <c r="ER437" s="9"/>
      <c r="ES437" s="9"/>
      <c r="ET437" s="9"/>
      <c r="EU437" s="9"/>
      <c r="EV437" s="9"/>
      <c r="EW437" s="9"/>
      <c r="EX437" s="9"/>
    </row>
    <row r="438" spans="1:154" ht="20.25" x14ac:dyDescent="0.2">
      <c r="A438" s="100"/>
      <c r="B438" s="99"/>
      <c r="C438" s="99"/>
      <c r="D438" s="99"/>
      <c r="E438" s="99"/>
      <c r="F438" s="99"/>
      <c r="G438" s="103" t="s">
        <v>422</v>
      </c>
      <c r="H438" s="143"/>
      <c r="I438" s="143"/>
      <c r="J438" s="143">
        <f t="shared" si="98"/>
        <v>0</v>
      </c>
      <c r="K438" s="180"/>
      <c r="L438" s="143"/>
      <c r="M438" s="144"/>
      <c r="N438" s="143"/>
      <c r="O438" s="145">
        <f t="shared" si="116"/>
        <v>0</v>
      </c>
      <c r="P438" s="145">
        <f t="shared" si="114"/>
        <v>0</v>
      </c>
      <c r="Q438" s="142"/>
      <c r="R438" s="43"/>
      <c r="S438" s="20"/>
      <c r="T438" s="20"/>
      <c r="U438" s="20"/>
      <c r="V438" s="20"/>
      <c r="W438" s="20"/>
      <c r="X438" s="25"/>
      <c r="Y438" s="20"/>
      <c r="Z438" s="20"/>
      <c r="AA438" s="20"/>
      <c r="AB438" s="20"/>
      <c r="AC438" s="20"/>
      <c r="AD438" s="20"/>
      <c r="AE438" s="20"/>
      <c r="AF438" s="20"/>
      <c r="AG438" s="20"/>
      <c r="AH438" s="20"/>
      <c r="AI438" s="20"/>
      <c r="AJ438" s="20"/>
      <c r="AK438" s="20"/>
      <c r="AL438" s="20"/>
      <c r="AM438" s="20"/>
      <c r="AN438" s="20"/>
      <c r="AO438" s="20"/>
      <c r="AP438" s="20"/>
      <c r="AQ438" s="20"/>
      <c r="AR438" s="20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  <c r="BO438" s="9"/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  <c r="CA438" s="9"/>
      <c r="CB438" s="9"/>
      <c r="CC438" s="9"/>
      <c r="CD438" s="9"/>
      <c r="CE438" s="9"/>
      <c r="CF438" s="9"/>
      <c r="CG438" s="9"/>
      <c r="CH438" s="9"/>
      <c r="CI438" s="9"/>
      <c r="CJ438" s="9"/>
      <c r="CK438" s="9"/>
      <c r="CL438" s="9"/>
      <c r="CM438" s="9"/>
      <c r="CN438" s="9"/>
      <c r="CO438" s="9"/>
      <c r="CP438" s="9"/>
      <c r="CQ438" s="9"/>
      <c r="CR438" s="9"/>
      <c r="CS438" s="9"/>
      <c r="CT438" s="9"/>
      <c r="CU438" s="9"/>
      <c r="CV438" s="9"/>
      <c r="CW438" s="9"/>
      <c r="CX438" s="9"/>
      <c r="CY438" s="9"/>
      <c r="CZ438" s="9"/>
      <c r="DA438" s="9"/>
      <c r="DB438" s="9"/>
      <c r="DC438" s="9"/>
      <c r="DD438" s="9"/>
      <c r="DE438" s="9"/>
      <c r="DF438" s="9"/>
      <c r="DG438" s="9"/>
      <c r="DH438" s="9"/>
      <c r="DI438" s="9"/>
      <c r="DJ438" s="9"/>
      <c r="DK438" s="9"/>
      <c r="DL438" s="9"/>
      <c r="DM438" s="9"/>
      <c r="DN438" s="9"/>
      <c r="DO438" s="9"/>
      <c r="DP438" s="9"/>
      <c r="DQ438" s="9"/>
      <c r="DR438" s="9"/>
      <c r="DS438" s="9"/>
      <c r="DT438" s="9"/>
      <c r="DU438" s="9"/>
      <c r="DV438" s="9"/>
      <c r="DW438" s="9"/>
      <c r="DX438" s="9"/>
      <c r="DY438" s="9"/>
      <c r="DZ438" s="9"/>
      <c r="EA438" s="9"/>
      <c r="EB438" s="9"/>
      <c r="EC438" s="9"/>
      <c r="ED438" s="9"/>
      <c r="EE438" s="9"/>
      <c r="EF438" s="9"/>
      <c r="EG438" s="9"/>
      <c r="EH438" s="9"/>
      <c r="EI438" s="9"/>
      <c r="EJ438" s="9"/>
      <c r="EK438" s="9"/>
      <c r="EL438" s="9"/>
      <c r="EM438" s="9"/>
      <c r="EN438" s="9"/>
      <c r="EO438" s="9"/>
      <c r="EP438" s="9"/>
      <c r="EQ438" s="9"/>
      <c r="ER438" s="9"/>
      <c r="ES438" s="9"/>
      <c r="ET438" s="9"/>
      <c r="EU438" s="9"/>
      <c r="EV438" s="9"/>
      <c r="EW438" s="9"/>
      <c r="EX438" s="9"/>
    </row>
    <row r="439" spans="1:154" s="18" customFormat="1" ht="20.25" x14ac:dyDescent="0.25">
      <c r="A439" s="88"/>
      <c r="B439" s="89"/>
      <c r="C439" s="89"/>
      <c r="D439" s="89"/>
      <c r="E439" s="89"/>
      <c r="F439" s="89"/>
      <c r="G439" s="101" t="s">
        <v>224</v>
      </c>
      <c r="H439" s="139"/>
      <c r="I439" s="139"/>
      <c r="J439" s="143">
        <f t="shared" si="98"/>
        <v>0</v>
      </c>
      <c r="K439" s="180"/>
      <c r="L439" s="139"/>
      <c r="M439" s="121">
        <v>0</v>
      </c>
      <c r="N439" s="139"/>
      <c r="O439" s="192">
        <f t="shared" si="116"/>
        <v>0</v>
      </c>
      <c r="P439" s="192">
        <f t="shared" si="114"/>
        <v>0</v>
      </c>
      <c r="Q439" s="142"/>
      <c r="R439" s="43"/>
      <c r="S439" s="25"/>
      <c r="T439" s="25"/>
      <c r="U439" s="25"/>
      <c r="V439" s="25"/>
      <c r="W439" s="25"/>
      <c r="X439" s="20"/>
      <c r="Y439" s="25"/>
      <c r="Z439" s="25"/>
      <c r="AA439" s="25"/>
      <c r="AB439" s="25"/>
      <c r="AC439" s="25"/>
      <c r="AD439" s="25"/>
      <c r="AE439" s="25"/>
      <c r="AF439" s="25"/>
      <c r="AG439" s="25"/>
      <c r="AH439" s="25"/>
      <c r="AI439" s="25"/>
      <c r="AJ439" s="25"/>
      <c r="AK439" s="25"/>
      <c r="AL439" s="25"/>
      <c r="AM439" s="25"/>
      <c r="AN439" s="25"/>
      <c r="AO439" s="25"/>
      <c r="AP439" s="25"/>
      <c r="AQ439" s="25"/>
      <c r="AR439" s="25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  <c r="BI439" s="17"/>
      <c r="BJ439" s="17"/>
      <c r="BK439" s="17"/>
      <c r="BL439" s="17"/>
      <c r="BM439" s="17"/>
      <c r="BN439" s="17"/>
      <c r="BO439" s="17"/>
      <c r="BP439" s="17"/>
      <c r="BQ439" s="17"/>
      <c r="BR439" s="17"/>
      <c r="BS439" s="17"/>
      <c r="BT439" s="17"/>
      <c r="BU439" s="17"/>
      <c r="BV439" s="17"/>
      <c r="BW439" s="17"/>
      <c r="BX439" s="17"/>
      <c r="BY439" s="17"/>
      <c r="BZ439" s="17"/>
      <c r="CA439" s="17"/>
      <c r="CB439" s="17"/>
      <c r="CC439" s="17"/>
      <c r="CD439" s="17"/>
      <c r="CE439" s="17"/>
      <c r="CF439" s="17"/>
      <c r="CG439" s="17"/>
      <c r="CH439" s="17"/>
      <c r="CI439" s="17"/>
      <c r="CJ439" s="17"/>
      <c r="CK439" s="17"/>
      <c r="CL439" s="17"/>
      <c r="CM439" s="17"/>
      <c r="CN439" s="17"/>
      <c r="CO439" s="17"/>
      <c r="CP439" s="17"/>
      <c r="CQ439" s="17"/>
      <c r="CR439" s="17"/>
      <c r="CS439" s="17"/>
      <c r="CT439" s="17"/>
      <c r="CU439" s="17"/>
      <c r="CV439" s="17"/>
      <c r="CW439" s="17"/>
      <c r="CX439" s="17"/>
      <c r="CY439" s="17"/>
      <c r="CZ439" s="17"/>
      <c r="DA439" s="17"/>
      <c r="DB439" s="17"/>
      <c r="DC439" s="17"/>
      <c r="DD439" s="17"/>
      <c r="DE439" s="17"/>
      <c r="DF439" s="17"/>
      <c r="DG439" s="17"/>
      <c r="DH439" s="17"/>
      <c r="DI439" s="17"/>
      <c r="DJ439" s="17"/>
      <c r="DK439" s="17"/>
      <c r="DL439" s="17"/>
      <c r="DM439" s="17"/>
      <c r="DN439" s="17"/>
      <c r="DO439" s="17"/>
      <c r="DP439" s="17"/>
      <c r="DQ439" s="17"/>
      <c r="DR439" s="17"/>
      <c r="DS439" s="17"/>
      <c r="DT439" s="17"/>
      <c r="DU439" s="17"/>
      <c r="DV439" s="17"/>
      <c r="DW439" s="17"/>
      <c r="DX439" s="17"/>
      <c r="DY439" s="17"/>
      <c r="DZ439" s="17"/>
      <c r="EA439" s="17"/>
      <c r="EB439" s="17"/>
      <c r="EC439" s="17"/>
      <c r="ED439" s="17"/>
      <c r="EE439" s="17"/>
      <c r="EF439" s="17"/>
      <c r="EG439" s="17"/>
      <c r="EH439" s="17"/>
      <c r="EI439" s="17"/>
      <c r="EJ439" s="17"/>
      <c r="EK439" s="17"/>
      <c r="EL439" s="17"/>
      <c r="EM439" s="17"/>
      <c r="EN439" s="17"/>
      <c r="EO439" s="17"/>
      <c r="EP439" s="17"/>
      <c r="EQ439" s="17"/>
      <c r="ER439" s="17"/>
      <c r="ES439" s="17"/>
      <c r="ET439" s="17"/>
      <c r="EU439" s="17"/>
      <c r="EV439" s="17"/>
      <c r="EW439" s="17"/>
      <c r="EX439" s="17"/>
    </row>
    <row r="440" spans="1:154" s="18" customFormat="1" ht="40.5" x14ac:dyDescent="0.25">
      <c r="A440" s="88"/>
      <c r="B440" s="89"/>
      <c r="C440" s="89"/>
      <c r="D440" s="89"/>
      <c r="E440" s="89"/>
      <c r="F440" s="89"/>
      <c r="G440" s="101" t="s">
        <v>225</v>
      </c>
      <c r="H440" s="139"/>
      <c r="I440" s="139"/>
      <c r="J440" s="143">
        <f t="shared" si="98"/>
        <v>0</v>
      </c>
      <c r="K440" s="180"/>
      <c r="L440" s="139"/>
      <c r="M440" s="121"/>
      <c r="N440" s="139"/>
      <c r="O440" s="145">
        <f t="shared" si="116"/>
        <v>0</v>
      </c>
      <c r="P440" s="192">
        <f t="shared" si="114"/>
        <v>0</v>
      </c>
      <c r="Q440" s="142"/>
      <c r="R440" s="43"/>
      <c r="S440" s="25"/>
      <c r="T440" s="25"/>
      <c r="U440" s="25"/>
      <c r="V440" s="25"/>
      <c r="W440" s="25"/>
      <c r="X440" s="20"/>
      <c r="Y440" s="25"/>
      <c r="Z440" s="25"/>
      <c r="AA440" s="25"/>
      <c r="AB440" s="25"/>
      <c r="AC440" s="25"/>
      <c r="AD440" s="25"/>
      <c r="AE440" s="25"/>
      <c r="AF440" s="25"/>
      <c r="AG440" s="25"/>
      <c r="AH440" s="25"/>
      <c r="AI440" s="25"/>
      <c r="AJ440" s="25"/>
      <c r="AK440" s="25"/>
      <c r="AL440" s="25"/>
      <c r="AM440" s="25"/>
      <c r="AN440" s="25"/>
      <c r="AO440" s="25"/>
      <c r="AP440" s="25"/>
      <c r="AQ440" s="25"/>
      <c r="AR440" s="25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17"/>
      <c r="BR440" s="17"/>
      <c r="BS440" s="17"/>
      <c r="BT440" s="17"/>
      <c r="BU440" s="17"/>
      <c r="BV440" s="17"/>
      <c r="BW440" s="17"/>
      <c r="BX440" s="17"/>
      <c r="BY440" s="17"/>
      <c r="BZ440" s="17"/>
      <c r="CA440" s="17"/>
      <c r="CB440" s="17"/>
      <c r="CC440" s="17"/>
      <c r="CD440" s="17"/>
      <c r="CE440" s="17"/>
      <c r="CF440" s="17"/>
      <c r="CG440" s="17"/>
      <c r="CH440" s="17"/>
      <c r="CI440" s="17"/>
      <c r="CJ440" s="17"/>
      <c r="CK440" s="17"/>
      <c r="CL440" s="17"/>
      <c r="CM440" s="17"/>
      <c r="CN440" s="17"/>
      <c r="CO440" s="17"/>
      <c r="CP440" s="17"/>
      <c r="CQ440" s="17"/>
      <c r="CR440" s="17"/>
      <c r="CS440" s="17"/>
      <c r="CT440" s="17"/>
      <c r="CU440" s="17"/>
      <c r="CV440" s="17"/>
      <c r="CW440" s="17"/>
      <c r="CX440" s="17"/>
      <c r="CY440" s="17"/>
      <c r="CZ440" s="17"/>
      <c r="DA440" s="17"/>
      <c r="DB440" s="17"/>
      <c r="DC440" s="17"/>
      <c r="DD440" s="17"/>
      <c r="DE440" s="17"/>
      <c r="DF440" s="17"/>
      <c r="DG440" s="17"/>
      <c r="DH440" s="17"/>
      <c r="DI440" s="17"/>
      <c r="DJ440" s="17"/>
      <c r="DK440" s="17"/>
      <c r="DL440" s="17"/>
      <c r="DM440" s="17"/>
      <c r="DN440" s="17"/>
      <c r="DO440" s="17"/>
      <c r="DP440" s="17"/>
      <c r="DQ440" s="17"/>
      <c r="DR440" s="17"/>
      <c r="DS440" s="17"/>
      <c r="DT440" s="17"/>
      <c r="DU440" s="17"/>
      <c r="DV440" s="17"/>
      <c r="DW440" s="17"/>
      <c r="DX440" s="17"/>
      <c r="DY440" s="17"/>
      <c r="DZ440" s="17"/>
      <c r="EA440" s="17"/>
      <c r="EB440" s="17"/>
      <c r="EC440" s="17"/>
      <c r="ED440" s="17"/>
      <c r="EE440" s="17"/>
      <c r="EF440" s="17"/>
      <c r="EG440" s="17"/>
      <c r="EH440" s="17"/>
      <c r="EI440" s="17"/>
      <c r="EJ440" s="17"/>
      <c r="EK440" s="17"/>
      <c r="EL440" s="17"/>
      <c r="EM440" s="17"/>
      <c r="EN440" s="17"/>
      <c r="EO440" s="17"/>
      <c r="EP440" s="17"/>
      <c r="EQ440" s="17"/>
      <c r="ER440" s="17"/>
      <c r="ES440" s="17"/>
      <c r="ET440" s="17"/>
      <c r="EU440" s="17"/>
      <c r="EV440" s="17"/>
      <c r="EW440" s="17"/>
      <c r="EX440" s="17"/>
    </row>
    <row r="441" spans="1:154" s="18" customFormat="1" ht="20.25" x14ac:dyDescent="0.25">
      <c r="A441" s="88"/>
      <c r="B441" s="89"/>
      <c r="C441" s="89"/>
      <c r="D441" s="89"/>
      <c r="E441" s="89"/>
      <c r="F441" s="89"/>
      <c r="G441" s="101" t="s">
        <v>226</v>
      </c>
      <c r="H441" s="139">
        <v>34000</v>
      </c>
      <c r="I441" s="139">
        <f>O441</f>
        <v>11000</v>
      </c>
      <c r="J441" s="143">
        <f t="shared" si="98"/>
        <v>23000</v>
      </c>
      <c r="K441" s="180"/>
      <c r="L441" s="139"/>
      <c r="M441" s="121">
        <v>6000</v>
      </c>
      <c r="N441" s="139">
        <v>5000</v>
      </c>
      <c r="O441" s="192">
        <f t="shared" si="116"/>
        <v>11000</v>
      </c>
      <c r="P441" s="192">
        <f t="shared" si="114"/>
        <v>-11000</v>
      </c>
      <c r="Q441" s="142"/>
      <c r="R441" s="43"/>
      <c r="S441" s="25"/>
      <c r="T441" s="25"/>
      <c r="U441" s="25"/>
      <c r="V441" s="25"/>
      <c r="W441" s="25"/>
      <c r="X441" s="20"/>
      <c r="Y441" s="25"/>
      <c r="Z441" s="25"/>
      <c r="AA441" s="25"/>
      <c r="AB441" s="25"/>
      <c r="AC441" s="25"/>
      <c r="AD441" s="25"/>
      <c r="AE441" s="25"/>
      <c r="AF441" s="25"/>
      <c r="AG441" s="25"/>
      <c r="AH441" s="25"/>
      <c r="AI441" s="25"/>
      <c r="AJ441" s="25"/>
      <c r="AK441" s="25"/>
      <c r="AL441" s="25"/>
      <c r="AM441" s="25"/>
      <c r="AN441" s="25"/>
      <c r="AO441" s="25"/>
      <c r="AP441" s="25"/>
      <c r="AQ441" s="25"/>
      <c r="AR441" s="25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17"/>
      <c r="BR441" s="17"/>
      <c r="BS441" s="17"/>
      <c r="BT441" s="17"/>
      <c r="BU441" s="17"/>
      <c r="BV441" s="17"/>
      <c r="BW441" s="17"/>
      <c r="BX441" s="17"/>
      <c r="BY441" s="17"/>
      <c r="BZ441" s="17"/>
      <c r="CA441" s="17"/>
      <c r="CB441" s="17"/>
      <c r="CC441" s="17"/>
      <c r="CD441" s="17"/>
      <c r="CE441" s="17"/>
      <c r="CF441" s="17"/>
      <c r="CG441" s="17"/>
      <c r="CH441" s="17"/>
      <c r="CI441" s="17"/>
      <c r="CJ441" s="17"/>
      <c r="CK441" s="17"/>
      <c r="CL441" s="17"/>
      <c r="CM441" s="17"/>
      <c r="CN441" s="17"/>
      <c r="CO441" s="17"/>
      <c r="CP441" s="17"/>
      <c r="CQ441" s="17"/>
      <c r="CR441" s="17"/>
      <c r="CS441" s="17"/>
      <c r="CT441" s="17"/>
      <c r="CU441" s="17"/>
      <c r="CV441" s="17"/>
      <c r="CW441" s="17"/>
      <c r="CX441" s="17"/>
      <c r="CY441" s="17"/>
      <c r="CZ441" s="17"/>
      <c r="DA441" s="17"/>
      <c r="DB441" s="17"/>
      <c r="DC441" s="17"/>
      <c r="DD441" s="17"/>
      <c r="DE441" s="17"/>
      <c r="DF441" s="17"/>
      <c r="DG441" s="17"/>
      <c r="DH441" s="17"/>
      <c r="DI441" s="17"/>
      <c r="DJ441" s="17"/>
      <c r="DK441" s="17"/>
      <c r="DL441" s="17"/>
      <c r="DM441" s="17"/>
      <c r="DN441" s="17"/>
      <c r="DO441" s="17"/>
      <c r="DP441" s="17"/>
      <c r="DQ441" s="17"/>
      <c r="DR441" s="17"/>
      <c r="DS441" s="17"/>
      <c r="DT441" s="17"/>
      <c r="DU441" s="17"/>
      <c r="DV441" s="17"/>
      <c r="DW441" s="17"/>
      <c r="DX441" s="17"/>
      <c r="DY441" s="17"/>
      <c r="DZ441" s="17"/>
      <c r="EA441" s="17"/>
      <c r="EB441" s="17"/>
      <c r="EC441" s="17"/>
      <c r="ED441" s="17"/>
      <c r="EE441" s="17"/>
      <c r="EF441" s="17"/>
      <c r="EG441" s="17"/>
      <c r="EH441" s="17"/>
      <c r="EI441" s="17"/>
      <c r="EJ441" s="17"/>
      <c r="EK441" s="17"/>
      <c r="EL441" s="17"/>
      <c r="EM441" s="17"/>
      <c r="EN441" s="17"/>
      <c r="EO441" s="17"/>
      <c r="EP441" s="17"/>
      <c r="EQ441" s="17"/>
      <c r="ER441" s="17"/>
      <c r="ES441" s="17"/>
      <c r="ET441" s="17"/>
      <c r="EU441" s="17"/>
      <c r="EV441" s="17"/>
      <c r="EW441" s="17"/>
      <c r="EX441" s="17"/>
    </row>
    <row r="442" spans="1:154" s="18" customFormat="1" ht="20.25" x14ac:dyDescent="0.25">
      <c r="A442" s="88"/>
      <c r="B442" s="89"/>
      <c r="C442" s="89"/>
      <c r="D442" s="89"/>
      <c r="E442" s="89"/>
      <c r="F442" s="89"/>
      <c r="G442" s="101" t="s">
        <v>227</v>
      </c>
      <c r="H442" s="139">
        <v>20000</v>
      </c>
      <c r="I442" s="139">
        <f>O442</f>
        <v>3600</v>
      </c>
      <c r="J442" s="143">
        <f t="shared" si="98"/>
        <v>16400</v>
      </c>
      <c r="K442" s="180"/>
      <c r="L442" s="139"/>
      <c r="M442" s="121">
        <v>1800</v>
      </c>
      <c r="N442" s="139">
        <v>1800</v>
      </c>
      <c r="O442" s="192">
        <f t="shared" si="116"/>
        <v>3600</v>
      </c>
      <c r="P442" s="192">
        <f t="shared" si="114"/>
        <v>-3600</v>
      </c>
      <c r="Q442" s="142"/>
      <c r="R442" s="40"/>
      <c r="S442" s="25"/>
      <c r="T442" s="25"/>
      <c r="U442" s="25"/>
      <c r="V442" s="25"/>
      <c r="W442" s="25"/>
      <c r="X442" s="14"/>
      <c r="Y442" s="25"/>
      <c r="Z442" s="25"/>
      <c r="AA442" s="25"/>
      <c r="AB442" s="25"/>
      <c r="AC442" s="25"/>
      <c r="AD442" s="25"/>
      <c r="AE442" s="25"/>
      <c r="AF442" s="25"/>
      <c r="AG442" s="25"/>
      <c r="AH442" s="25"/>
      <c r="AI442" s="25"/>
      <c r="AJ442" s="25"/>
      <c r="AK442" s="25"/>
      <c r="AL442" s="25"/>
      <c r="AM442" s="25"/>
      <c r="AN442" s="25"/>
      <c r="AO442" s="25"/>
      <c r="AP442" s="25"/>
      <c r="AQ442" s="25"/>
      <c r="AR442" s="25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17"/>
      <c r="BR442" s="17"/>
      <c r="BS442" s="17"/>
      <c r="BT442" s="17"/>
      <c r="BU442" s="17"/>
      <c r="BV442" s="17"/>
      <c r="BW442" s="17"/>
      <c r="BX442" s="17"/>
      <c r="BY442" s="17"/>
      <c r="BZ442" s="17"/>
      <c r="CA442" s="17"/>
      <c r="CB442" s="17"/>
      <c r="CC442" s="17"/>
      <c r="CD442" s="17"/>
      <c r="CE442" s="17"/>
      <c r="CF442" s="17"/>
      <c r="CG442" s="17"/>
      <c r="CH442" s="17"/>
      <c r="CI442" s="17"/>
      <c r="CJ442" s="17"/>
      <c r="CK442" s="17"/>
      <c r="CL442" s="17"/>
      <c r="CM442" s="17"/>
      <c r="CN442" s="17"/>
      <c r="CO442" s="17"/>
      <c r="CP442" s="17"/>
      <c r="CQ442" s="17"/>
      <c r="CR442" s="17"/>
      <c r="CS442" s="17"/>
      <c r="CT442" s="17"/>
      <c r="CU442" s="17"/>
      <c r="CV442" s="17"/>
      <c r="CW442" s="17"/>
      <c r="CX442" s="17"/>
      <c r="CY442" s="17"/>
      <c r="CZ442" s="17"/>
      <c r="DA442" s="17"/>
      <c r="DB442" s="17"/>
      <c r="DC442" s="17"/>
      <c r="DD442" s="17"/>
      <c r="DE442" s="17"/>
      <c r="DF442" s="17"/>
      <c r="DG442" s="17"/>
      <c r="DH442" s="17"/>
      <c r="DI442" s="17"/>
      <c r="DJ442" s="17"/>
      <c r="DK442" s="17"/>
      <c r="DL442" s="17"/>
      <c r="DM442" s="17"/>
      <c r="DN442" s="17"/>
      <c r="DO442" s="17"/>
      <c r="DP442" s="17"/>
      <c r="DQ442" s="17"/>
      <c r="DR442" s="17"/>
      <c r="DS442" s="17"/>
      <c r="DT442" s="17"/>
      <c r="DU442" s="17"/>
      <c r="DV442" s="17"/>
      <c r="DW442" s="17"/>
      <c r="DX442" s="17"/>
      <c r="DY442" s="17"/>
      <c r="DZ442" s="17"/>
      <c r="EA442" s="17"/>
      <c r="EB442" s="17"/>
      <c r="EC442" s="17"/>
      <c r="ED442" s="17"/>
      <c r="EE442" s="17"/>
      <c r="EF442" s="17"/>
      <c r="EG442" s="17"/>
      <c r="EH442" s="17"/>
      <c r="EI442" s="17"/>
      <c r="EJ442" s="17"/>
      <c r="EK442" s="17"/>
      <c r="EL442" s="17"/>
      <c r="EM442" s="17"/>
      <c r="EN442" s="17"/>
      <c r="EO442" s="17"/>
      <c r="EP442" s="17"/>
      <c r="EQ442" s="17"/>
      <c r="ER442" s="17"/>
      <c r="ES442" s="17"/>
      <c r="ET442" s="17"/>
      <c r="EU442" s="17"/>
      <c r="EV442" s="17"/>
      <c r="EW442" s="17"/>
      <c r="EX442" s="17"/>
    </row>
    <row r="443" spans="1:154" s="18" customFormat="1" ht="60.75" x14ac:dyDescent="0.25">
      <c r="A443" s="88"/>
      <c r="B443" s="89"/>
      <c r="C443" s="89"/>
      <c r="D443" s="89"/>
      <c r="E443" s="89"/>
      <c r="F443" s="89"/>
      <c r="G443" s="101" t="s">
        <v>228</v>
      </c>
      <c r="H443" s="139">
        <v>150000</v>
      </c>
      <c r="I443" s="139">
        <f>O443</f>
        <v>150267</v>
      </c>
      <c r="J443" s="143">
        <f t="shared" si="98"/>
        <v>-267</v>
      </c>
      <c r="K443" s="180"/>
      <c r="L443" s="139"/>
      <c r="M443" s="121">
        <v>96388</v>
      </c>
      <c r="N443" s="139">
        <v>53879</v>
      </c>
      <c r="O443" s="192">
        <f t="shared" si="116"/>
        <v>150267</v>
      </c>
      <c r="P443" s="192">
        <f t="shared" si="114"/>
        <v>-150267</v>
      </c>
      <c r="Q443" s="142"/>
      <c r="R443" s="40"/>
      <c r="S443" s="25"/>
      <c r="T443" s="25"/>
      <c r="U443" s="25"/>
      <c r="V443" s="25"/>
      <c r="W443" s="25"/>
      <c r="X443" s="14"/>
      <c r="Y443" s="25"/>
      <c r="Z443" s="25"/>
      <c r="AA443" s="25"/>
      <c r="AB443" s="25"/>
      <c r="AC443" s="25"/>
      <c r="AD443" s="25"/>
      <c r="AE443" s="25"/>
      <c r="AF443" s="25"/>
      <c r="AG443" s="25"/>
      <c r="AH443" s="25"/>
      <c r="AI443" s="25"/>
      <c r="AJ443" s="25"/>
      <c r="AK443" s="25"/>
      <c r="AL443" s="25"/>
      <c r="AM443" s="25"/>
      <c r="AN443" s="25"/>
      <c r="AO443" s="25"/>
      <c r="AP443" s="25"/>
      <c r="AQ443" s="25"/>
      <c r="AR443" s="25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  <c r="BI443" s="17"/>
      <c r="BJ443" s="17"/>
      <c r="BK443" s="17"/>
      <c r="BL443" s="17"/>
      <c r="BM443" s="17"/>
      <c r="BN443" s="17"/>
      <c r="BO443" s="17"/>
      <c r="BP443" s="17"/>
      <c r="BQ443" s="17"/>
      <c r="BR443" s="17"/>
      <c r="BS443" s="17"/>
      <c r="BT443" s="17"/>
      <c r="BU443" s="17"/>
      <c r="BV443" s="17"/>
      <c r="BW443" s="17"/>
      <c r="BX443" s="17"/>
      <c r="BY443" s="17"/>
      <c r="BZ443" s="17"/>
      <c r="CA443" s="17"/>
      <c r="CB443" s="17"/>
      <c r="CC443" s="17"/>
      <c r="CD443" s="17"/>
      <c r="CE443" s="17"/>
      <c r="CF443" s="17"/>
      <c r="CG443" s="17"/>
      <c r="CH443" s="17"/>
      <c r="CI443" s="17"/>
      <c r="CJ443" s="17"/>
      <c r="CK443" s="17"/>
      <c r="CL443" s="17"/>
      <c r="CM443" s="17"/>
      <c r="CN443" s="17"/>
      <c r="CO443" s="17"/>
      <c r="CP443" s="17"/>
      <c r="CQ443" s="17"/>
      <c r="CR443" s="17"/>
      <c r="CS443" s="17"/>
      <c r="CT443" s="17"/>
      <c r="CU443" s="17"/>
      <c r="CV443" s="17"/>
      <c r="CW443" s="17"/>
      <c r="CX443" s="17"/>
      <c r="CY443" s="17"/>
      <c r="CZ443" s="17"/>
      <c r="DA443" s="17"/>
      <c r="DB443" s="17"/>
      <c r="DC443" s="17"/>
      <c r="DD443" s="17"/>
      <c r="DE443" s="17"/>
      <c r="DF443" s="17"/>
      <c r="DG443" s="17"/>
      <c r="DH443" s="17"/>
      <c r="DI443" s="17"/>
      <c r="DJ443" s="17"/>
      <c r="DK443" s="17"/>
      <c r="DL443" s="17"/>
      <c r="DM443" s="17"/>
      <c r="DN443" s="17"/>
      <c r="DO443" s="17"/>
      <c r="DP443" s="17"/>
      <c r="DQ443" s="17"/>
      <c r="DR443" s="17"/>
      <c r="DS443" s="17"/>
      <c r="DT443" s="17"/>
      <c r="DU443" s="17"/>
      <c r="DV443" s="17"/>
      <c r="DW443" s="17"/>
      <c r="DX443" s="17"/>
      <c r="DY443" s="17"/>
      <c r="DZ443" s="17"/>
      <c r="EA443" s="17"/>
      <c r="EB443" s="17"/>
      <c r="EC443" s="17"/>
      <c r="ED443" s="17"/>
      <c r="EE443" s="17"/>
      <c r="EF443" s="17"/>
      <c r="EG443" s="17"/>
      <c r="EH443" s="17"/>
      <c r="EI443" s="17"/>
      <c r="EJ443" s="17"/>
      <c r="EK443" s="17"/>
      <c r="EL443" s="17"/>
      <c r="EM443" s="17"/>
      <c r="EN443" s="17"/>
      <c r="EO443" s="17"/>
      <c r="EP443" s="17"/>
      <c r="EQ443" s="17"/>
      <c r="ER443" s="17"/>
      <c r="ES443" s="17"/>
      <c r="ET443" s="17"/>
      <c r="EU443" s="17"/>
      <c r="EV443" s="17"/>
      <c r="EW443" s="17"/>
      <c r="EX443" s="17"/>
    </row>
    <row r="444" spans="1:154" s="18" customFormat="1" ht="20.25" x14ac:dyDescent="0.25">
      <c r="A444" s="88"/>
      <c r="B444" s="89"/>
      <c r="C444" s="89"/>
      <c r="D444" s="89"/>
      <c r="E444" s="89"/>
      <c r="F444" s="89"/>
      <c r="G444" s="101" t="s">
        <v>421</v>
      </c>
      <c r="H444" s="139"/>
      <c r="I444" s="139"/>
      <c r="J444" s="143"/>
      <c r="K444" s="180"/>
      <c r="L444" s="139"/>
      <c r="M444" s="121"/>
      <c r="N444" s="139"/>
      <c r="O444" s="145"/>
      <c r="P444" s="192"/>
      <c r="Q444" s="142"/>
      <c r="R444" s="43"/>
      <c r="S444" s="25"/>
      <c r="T444" s="25"/>
      <c r="U444" s="25"/>
      <c r="V444" s="25"/>
      <c r="W444" s="25"/>
      <c r="X444" s="14"/>
      <c r="Y444" s="25"/>
      <c r="Z444" s="25"/>
      <c r="AA444" s="25"/>
      <c r="AB444" s="25"/>
      <c r="AC444" s="25"/>
      <c r="AD444" s="25"/>
      <c r="AE444" s="25"/>
      <c r="AF444" s="25"/>
      <c r="AG444" s="25"/>
      <c r="AH444" s="25"/>
      <c r="AI444" s="25"/>
      <c r="AJ444" s="25"/>
      <c r="AK444" s="25"/>
      <c r="AL444" s="25"/>
      <c r="AM444" s="25"/>
      <c r="AN444" s="25"/>
      <c r="AO444" s="25"/>
      <c r="AP444" s="25"/>
      <c r="AQ444" s="25"/>
      <c r="AR444" s="25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  <c r="BI444" s="17"/>
      <c r="BJ444" s="17"/>
      <c r="BK444" s="17"/>
      <c r="BL444" s="17"/>
      <c r="BM444" s="17"/>
      <c r="BN444" s="17"/>
      <c r="BO444" s="17"/>
      <c r="BP444" s="17"/>
      <c r="BQ444" s="17"/>
      <c r="BR444" s="17"/>
      <c r="BS444" s="17"/>
      <c r="BT444" s="17"/>
      <c r="BU444" s="17"/>
      <c r="BV444" s="17"/>
      <c r="BW444" s="17"/>
      <c r="BX444" s="17"/>
      <c r="BY444" s="17"/>
      <c r="BZ444" s="17"/>
      <c r="CA444" s="17"/>
      <c r="CB444" s="17"/>
      <c r="CC444" s="17"/>
      <c r="CD444" s="17"/>
      <c r="CE444" s="17"/>
      <c r="CF444" s="17"/>
      <c r="CG444" s="17"/>
      <c r="CH444" s="17"/>
      <c r="CI444" s="17"/>
      <c r="CJ444" s="17"/>
      <c r="CK444" s="17"/>
      <c r="CL444" s="17"/>
      <c r="CM444" s="17"/>
      <c r="CN444" s="17"/>
      <c r="CO444" s="17"/>
      <c r="CP444" s="17"/>
      <c r="CQ444" s="17"/>
      <c r="CR444" s="17"/>
      <c r="CS444" s="17"/>
      <c r="CT444" s="17"/>
      <c r="CU444" s="17"/>
      <c r="CV444" s="17"/>
      <c r="CW444" s="17"/>
      <c r="CX444" s="17"/>
      <c r="CY444" s="17"/>
      <c r="CZ444" s="17"/>
      <c r="DA444" s="17"/>
      <c r="DB444" s="17"/>
      <c r="DC444" s="17"/>
      <c r="DD444" s="17"/>
      <c r="DE444" s="17"/>
      <c r="DF444" s="17"/>
      <c r="DG444" s="17"/>
      <c r="DH444" s="17"/>
      <c r="DI444" s="17"/>
      <c r="DJ444" s="17"/>
      <c r="DK444" s="17"/>
      <c r="DL444" s="17"/>
      <c r="DM444" s="17"/>
      <c r="DN444" s="17"/>
      <c r="DO444" s="17"/>
      <c r="DP444" s="17"/>
      <c r="DQ444" s="17"/>
      <c r="DR444" s="17"/>
      <c r="DS444" s="17"/>
      <c r="DT444" s="17"/>
      <c r="DU444" s="17"/>
      <c r="DV444" s="17"/>
      <c r="DW444" s="17"/>
      <c r="DX444" s="17"/>
      <c r="DY444" s="17"/>
      <c r="DZ444" s="17"/>
      <c r="EA444" s="17"/>
      <c r="EB444" s="17"/>
      <c r="EC444" s="17"/>
      <c r="ED444" s="17"/>
      <c r="EE444" s="17"/>
      <c r="EF444" s="17"/>
      <c r="EG444" s="17"/>
      <c r="EH444" s="17"/>
      <c r="EI444" s="17"/>
      <c r="EJ444" s="17"/>
      <c r="EK444" s="17"/>
      <c r="EL444" s="17"/>
      <c r="EM444" s="17"/>
      <c r="EN444" s="17"/>
      <c r="EO444" s="17"/>
      <c r="EP444" s="17"/>
      <c r="EQ444" s="17"/>
      <c r="ER444" s="17"/>
      <c r="ES444" s="17"/>
      <c r="ET444" s="17"/>
      <c r="EU444" s="17"/>
      <c r="EV444" s="17"/>
      <c r="EW444" s="17"/>
      <c r="EX444" s="17"/>
    </row>
    <row r="445" spans="1:154" ht="20.25" x14ac:dyDescent="0.2">
      <c r="A445" s="100"/>
      <c r="B445" s="99"/>
      <c r="C445" s="99"/>
      <c r="D445" s="99"/>
      <c r="E445" s="99"/>
      <c r="F445" s="99"/>
      <c r="G445" s="101" t="s">
        <v>229</v>
      </c>
      <c r="H445" s="143"/>
      <c r="I445" s="143"/>
      <c r="J445" s="143">
        <f t="shared" si="98"/>
        <v>0</v>
      </c>
      <c r="K445" s="180"/>
      <c r="L445" s="143"/>
      <c r="M445" s="144"/>
      <c r="N445" s="143"/>
      <c r="O445" s="145">
        <f t="shared" si="116"/>
        <v>0</v>
      </c>
      <c r="P445" s="145">
        <f t="shared" si="114"/>
        <v>0</v>
      </c>
      <c r="Q445" s="142"/>
      <c r="R445" s="43"/>
      <c r="S445" s="20"/>
      <c r="T445" s="20"/>
      <c r="U445" s="20"/>
      <c r="V445" s="20"/>
      <c r="W445" s="20"/>
      <c r="X445" s="14"/>
      <c r="Y445" s="20"/>
      <c r="Z445" s="20"/>
      <c r="AA445" s="20"/>
      <c r="AB445" s="20"/>
      <c r="AC445" s="20"/>
      <c r="AD445" s="20"/>
      <c r="AE445" s="20"/>
      <c r="AF445" s="20"/>
      <c r="AG445" s="20"/>
      <c r="AH445" s="20"/>
      <c r="AI445" s="20"/>
      <c r="AJ445" s="20"/>
      <c r="AK445" s="20"/>
      <c r="AL445" s="20"/>
      <c r="AM445" s="20"/>
      <c r="AN445" s="20"/>
      <c r="AO445" s="20"/>
      <c r="AP445" s="20"/>
      <c r="AQ445" s="20"/>
      <c r="AR445" s="20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  <c r="BN445" s="9"/>
      <c r="BO445" s="9"/>
      <c r="BP445" s="9"/>
      <c r="BQ445" s="9"/>
      <c r="BR445" s="9"/>
      <c r="BS445" s="9"/>
      <c r="BT445" s="9"/>
      <c r="BU445" s="9"/>
      <c r="BV445" s="9"/>
      <c r="BW445" s="9"/>
      <c r="BX445" s="9"/>
      <c r="BY445" s="9"/>
      <c r="BZ445" s="9"/>
      <c r="CA445" s="9"/>
      <c r="CB445" s="9"/>
      <c r="CC445" s="9"/>
      <c r="CD445" s="9"/>
      <c r="CE445" s="9"/>
      <c r="CF445" s="9"/>
      <c r="CG445" s="9"/>
      <c r="CH445" s="9"/>
      <c r="CI445" s="9"/>
      <c r="CJ445" s="9"/>
      <c r="CK445" s="9"/>
      <c r="CL445" s="9"/>
      <c r="CM445" s="9"/>
      <c r="CN445" s="9"/>
      <c r="CO445" s="9"/>
      <c r="CP445" s="9"/>
      <c r="CQ445" s="9"/>
      <c r="CR445" s="9"/>
      <c r="CS445" s="9"/>
      <c r="CT445" s="9"/>
      <c r="CU445" s="9"/>
      <c r="CV445" s="9"/>
      <c r="CW445" s="9"/>
      <c r="CX445" s="9"/>
      <c r="CY445" s="9"/>
      <c r="CZ445" s="9"/>
      <c r="DA445" s="9"/>
      <c r="DB445" s="9"/>
      <c r="DC445" s="9"/>
      <c r="DD445" s="9"/>
      <c r="DE445" s="9"/>
      <c r="DF445" s="9"/>
      <c r="DG445" s="9"/>
      <c r="DH445" s="9"/>
      <c r="DI445" s="9"/>
      <c r="DJ445" s="9"/>
      <c r="DK445" s="9"/>
      <c r="DL445" s="9"/>
      <c r="DM445" s="9"/>
      <c r="DN445" s="9"/>
      <c r="DO445" s="9"/>
      <c r="DP445" s="9"/>
      <c r="DQ445" s="9"/>
      <c r="DR445" s="9"/>
      <c r="DS445" s="9"/>
      <c r="DT445" s="9"/>
      <c r="DU445" s="9"/>
      <c r="DV445" s="9"/>
      <c r="DW445" s="9"/>
      <c r="DX445" s="9"/>
      <c r="DY445" s="9"/>
      <c r="DZ445" s="9"/>
      <c r="EA445" s="9"/>
      <c r="EB445" s="9"/>
      <c r="EC445" s="9"/>
      <c r="ED445" s="9"/>
      <c r="EE445" s="9"/>
      <c r="EF445" s="9"/>
      <c r="EG445" s="9"/>
      <c r="EH445" s="9"/>
      <c r="EI445" s="9"/>
      <c r="EJ445" s="9"/>
      <c r="EK445" s="9"/>
      <c r="EL445" s="9"/>
      <c r="EM445" s="9"/>
      <c r="EN445" s="9"/>
      <c r="EO445" s="9"/>
      <c r="EP445" s="9"/>
      <c r="EQ445" s="9"/>
      <c r="ER445" s="9"/>
      <c r="ES445" s="9"/>
      <c r="ET445" s="9"/>
      <c r="EU445" s="9"/>
      <c r="EV445" s="9"/>
      <c r="EW445" s="9"/>
      <c r="EX445" s="9"/>
    </row>
    <row r="446" spans="1:154" ht="20.25" x14ac:dyDescent="0.2">
      <c r="A446" s="100"/>
      <c r="B446" s="99"/>
      <c r="C446" s="99"/>
      <c r="D446" s="99"/>
      <c r="E446" s="99"/>
      <c r="F446" s="89" t="s">
        <v>30</v>
      </c>
      <c r="G446" s="101" t="s">
        <v>420</v>
      </c>
      <c r="H446" s="143"/>
      <c r="I446" s="143"/>
      <c r="J446" s="143">
        <f t="shared" si="98"/>
        <v>0</v>
      </c>
      <c r="K446" s="180"/>
      <c r="L446" s="143"/>
      <c r="M446" s="172"/>
      <c r="N446" s="143"/>
      <c r="O446" s="145">
        <f t="shared" si="116"/>
        <v>0</v>
      </c>
      <c r="P446" s="145">
        <f t="shared" si="114"/>
        <v>0</v>
      </c>
      <c r="Q446" s="142" t="e">
        <f t="shared" ref="Q446" si="117">ROUND(O446/L446*100,2)</f>
        <v>#DIV/0!</v>
      </c>
      <c r="R446" s="43"/>
      <c r="S446" s="20"/>
      <c r="T446" s="20"/>
      <c r="U446" s="20"/>
      <c r="V446" s="20"/>
      <c r="W446" s="20"/>
      <c r="X446" s="14"/>
      <c r="Y446" s="20"/>
      <c r="Z446" s="20"/>
      <c r="AA446" s="20"/>
      <c r="AB446" s="20"/>
      <c r="AC446" s="20"/>
      <c r="AD446" s="20"/>
      <c r="AE446" s="20"/>
      <c r="AF446" s="20"/>
      <c r="AG446" s="20"/>
      <c r="AH446" s="20"/>
      <c r="AI446" s="20"/>
      <c r="AJ446" s="20"/>
      <c r="AK446" s="20"/>
      <c r="AL446" s="20"/>
      <c r="AM446" s="20"/>
      <c r="AN446" s="20"/>
      <c r="AO446" s="20"/>
      <c r="AP446" s="20"/>
      <c r="AQ446" s="20"/>
      <c r="AR446" s="20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  <c r="BN446" s="9"/>
      <c r="BO446" s="9"/>
      <c r="BP446" s="9"/>
      <c r="BQ446" s="9"/>
      <c r="BR446" s="9"/>
      <c r="BS446" s="9"/>
      <c r="BT446" s="9"/>
      <c r="BU446" s="9"/>
      <c r="BV446" s="9"/>
      <c r="BW446" s="9"/>
      <c r="BX446" s="9"/>
      <c r="BY446" s="9"/>
      <c r="BZ446" s="9"/>
      <c r="CA446" s="9"/>
      <c r="CB446" s="9"/>
      <c r="CC446" s="9"/>
      <c r="CD446" s="9"/>
      <c r="CE446" s="9"/>
      <c r="CF446" s="9"/>
      <c r="CG446" s="9"/>
      <c r="CH446" s="9"/>
      <c r="CI446" s="9"/>
      <c r="CJ446" s="9"/>
      <c r="CK446" s="9"/>
      <c r="CL446" s="9"/>
      <c r="CM446" s="9"/>
      <c r="CN446" s="9"/>
      <c r="CO446" s="9"/>
      <c r="CP446" s="9"/>
      <c r="CQ446" s="9"/>
      <c r="CR446" s="9"/>
      <c r="CS446" s="9"/>
      <c r="CT446" s="9"/>
      <c r="CU446" s="9"/>
      <c r="CV446" s="9"/>
      <c r="CW446" s="9"/>
      <c r="CX446" s="9"/>
      <c r="CY446" s="9"/>
      <c r="CZ446" s="9"/>
      <c r="DA446" s="9"/>
      <c r="DB446" s="9"/>
      <c r="DC446" s="9"/>
      <c r="DD446" s="9"/>
      <c r="DE446" s="9"/>
      <c r="DF446" s="9"/>
      <c r="DG446" s="9"/>
      <c r="DH446" s="9"/>
      <c r="DI446" s="9"/>
      <c r="DJ446" s="9"/>
      <c r="DK446" s="9"/>
      <c r="DL446" s="9"/>
      <c r="DM446" s="9"/>
      <c r="DN446" s="9"/>
      <c r="DO446" s="9"/>
      <c r="DP446" s="9"/>
      <c r="DQ446" s="9"/>
      <c r="DR446" s="9"/>
      <c r="DS446" s="9"/>
      <c r="DT446" s="9"/>
      <c r="DU446" s="9"/>
      <c r="DV446" s="9"/>
      <c r="DW446" s="9"/>
      <c r="DX446" s="9"/>
      <c r="DY446" s="9"/>
      <c r="DZ446" s="9"/>
      <c r="EA446" s="9"/>
      <c r="EB446" s="9"/>
      <c r="EC446" s="9"/>
      <c r="ED446" s="9"/>
      <c r="EE446" s="9"/>
      <c r="EF446" s="9"/>
      <c r="EG446" s="9"/>
      <c r="EH446" s="9"/>
      <c r="EI446" s="9"/>
      <c r="EJ446" s="9"/>
      <c r="EK446" s="9"/>
      <c r="EL446" s="9"/>
      <c r="EM446" s="9"/>
      <c r="EN446" s="9"/>
      <c r="EO446" s="9"/>
      <c r="EP446" s="9"/>
      <c r="EQ446" s="9"/>
      <c r="ER446" s="9"/>
      <c r="ES446" s="9"/>
      <c r="ET446" s="9"/>
      <c r="EU446" s="9"/>
      <c r="EV446" s="9"/>
      <c r="EW446" s="9"/>
      <c r="EX446" s="9"/>
    </row>
    <row r="447" spans="1:154" ht="71.25" customHeight="1" x14ac:dyDescent="0.2">
      <c r="A447" s="100"/>
      <c r="B447" s="99"/>
      <c r="C447" s="99"/>
      <c r="D447" s="99"/>
      <c r="E447" s="99"/>
      <c r="F447" s="101" t="s">
        <v>428</v>
      </c>
      <c r="G447" s="101" t="s">
        <v>427</v>
      </c>
      <c r="H447" s="143"/>
      <c r="I447" s="143"/>
      <c r="J447" s="143"/>
      <c r="K447" s="180"/>
      <c r="L447" s="143"/>
      <c r="M447" s="172"/>
      <c r="N447" s="143"/>
      <c r="O447" s="193"/>
      <c r="P447" s="193"/>
      <c r="Q447" s="142"/>
      <c r="R447" s="43"/>
      <c r="S447" s="20"/>
      <c r="T447" s="20"/>
      <c r="U447" s="20"/>
      <c r="V447" s="20"/>
      <c r="W447" s="20"/>
      <c r="X447" s="14"/>
      <c r="Y447" s="20"/>
      <c r="Z447" s="20"/>
      <c r="AA447" s="20"/>
      <c r="AB447" s="20"/>
      <c r="AC447" s="20"/>
      <c r="AD447" s="20"/>
      <c r="AE447" s="20"/>
      <c r="AF447" s="20"/>
      <c r="AG447" s="20"/>
      <c r="AH447" s="20"/>
      <c r="AI447" s="20"/>
      <c r="AJ447" s="20"/>
      <c r="AK447" s="20"/>
      <c r="AL447" s="20"/>
      <c r="AM447" s="20"/>
      <c r="AN447" s="20"/>
      <c r="AO447" s="20"/>
      <c r="AP447" s="20"/>
      <c r="AQ447" s="20"/>
      <c r="AR447" s="20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  <c r="BN447" s="9"/>
      <c r="BO447" s="9"/>
      <c r="BP447" s="9"/>
      <c r="BQ447" s="9"/>
      <c r="BR447" s="9"/>
      <c r="BS447" s="9"/>
      <c r="BT447" s="9"/>
      <c r="BU447" s="9"/>
      <c r="BV447" s="9"/>
      <c r="BW447" s="9"/>
      <c r="BX447" s="9"/>
      <c r="BY447" s="9"/>
      <c r="BZ447" s="9"/>
      <c r="CA447" s="9"/>
      <c r="CB447" s="9"/>
      <c r="CC447" s="9"/>
      <c r="CD447" s="9"/>
      <c r="CE447" s="9"/>
      <c r="CF447" s="9"/>
      <c r="CG447" s="9"/>
      <c r="CH447" s="9"/>
      <c r="CI447" s="9"/>
      <c r="CJ447" s="9"/>
      <c r="CK447" s="9"/>
      <c r="CL447" s="9"/>
      <c r="CM447" s="9"/>
      <c r="CN447" s="9"/>
      <c r="CO447" s="9"/>
      <c r="CP447" s="9"/>
      <c r="CQ447" s="9"/>
      <c r="CR447" s="9"/>
      <c r="CS447" s="9"/>
      <c r="CT447" s="9"/>
      <c r="CU447" s="9"/>
      <c r="CV447" s="9"/>
      <c r="CW447" s="9"/>
      <c r="CX447" s="9"/>
      <c r="CY447" s="9"/>
      <c r="CZ447" s="9"/>
      <c r="DA447" s="9"/>
      <c r="DB447" s="9"/>
      <c r="DC447" s="9"/>
      <c r="DD447" s="9"/>
      <c r="DE447" s="9"/>
      <c r="DF447" s="9"/>
      <c r="DG447" s="9"/>
      <c r="DH447" s="9"/>
      <c r="DI447" s="9"/>
      <c r="DJ447" s="9"/>
      <c r="DK447" s="9"/>
      <c r="DL447" s="9"/>
      <c r="DM447" s="9"/>
      <c r="DN447" s="9"/>
      <c r="DO447" s="9"/>
      <c r="DP447" s="9"/>
      <c r="DQ447" s="9"/>
      <c r="DR447" s="9"/>
      <c r="DS447" s="9"/>
      <c r="DT447" s="9"/>
      <c r="DU447" s="9"/>
      <c r="DV447" s="9"/>
      <c r="DW447" s="9"/>
      <c r="DX447" s="9"/>
      <c r="DY447" s="9"/>
      <c r="DZ447" s="9"/>
      <c r="EA447" s="9"/>
      <c r="EB447" s="9"/>
      <c r="EC447" s="9"/>
      <c r="ED447" s="9"/>
      <c r="EE447" s="9"/>
      <c r="EF447" s="9"/>
      <c r="EG447" s="9"/>
      <c r="EH447" s="9"/>
      <c r="EI447" s="9"/>
      <c r="EJ447" s="9"/>
      <c r="EK447" s="9"/>
      <c r="EL447" s="9"/>
      <c r="EM447" s="9"/>
      <c r="EN447" s="9"/>
      <c r="EO447" s="9"/>
      <c r="EP447" s="9"/>
      <c r="EQ447" s="9"/>
      <c r="ER447" s="9"/>
      <c r="ES447" s="9"/>
      <c r="ET447" s="9"/>
      <c r="EU447" s="9"/>
      <c r="EV447" s="9"/>
      <c r="EW447" s="9"/>
      <c r="EX447" s="9"/>
    </row>
    <row r="448" spans="1:154" ht="81" x14ac:dyDescent="0.2">
      <c r="A448" s="100"/>
      <c r="B448" s="99"/>
      <c r="C448" s="99"/>
      <c r="D448" s="188">
        <v>60</v>
      </c>
      <c r="E448" s="188"/>
      <c r="F448" s="188"/>
      <c r="G448" s="194" t="s">
        <v>203</v>
      </c>
      <c r="H448" s="143">
        <f>H449+H450</f>
        <v>0</v>
      </c>
      <c r="I448" s="143">
        <f>I449+I450</f>
        <v>0</v>
      </c>
      <c r="J448" s="143">
        <f t="shared" ref="J448:J461" si="118">H448-I448</f>
        <v>0</v>
      </c>
      <c r="K448" s="180" t="e">
        <f t="shared" ref="K448" si="119">ROUND(I448/H448*100,2)</f>
        <v>#DIV/0!</v>
      </c>
      <c r="L448" s="143">
        <f>L449+L450</f>
        <v>0</v>
      </c>
      <c r="M448" s="143">
        <f>M449+M450</f>
        <v>0</v>
      </c>
      <c r="N448" s="143">
        <f>N449+N450</f>
        <v>0</v>
      </c>
      <c r="O448" s="143">
        <f>O449+O450</f>
        <v>0</v>
      </c>
      <c r="P448" s="143">
        <f t="shared" ref="P448" si="120">P449+P450</f>
        <v>0</v>
      </c>
      <c r="Q448" s="142"/>
      <c r="R448" s="43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8"/>
      <c r="AT448" s="8"/>
      <c r="AU448" s="8"/>
      <c r="AV448" s="8"/>
      <c r="AW448" s="8"/>
      <c r="AX448" s="8"/>
      <c r="AY448" s="8"/>
      <c r="AZ448" s="8"/>
      <c r="BA448" s="8"/>
      <c r="BB448" s="8"/>
      <c r="BC448" s="8"/>
      <c r="BD448" s="8"/>
      <c r="BE448" s="8"/>
      <c r="BF448" s="8"/>
      <c r="BG448" s="8"/>
      <c r="BH448" s="8"/>
      <c r="BI448" s="8"/>
      <c r="BJ448" s="8"/>
      <c r="BK448" s="8"/>
      <c r="BL448" s="8"/>
      <c r="BM448" s="8"/>
      <c r="BN448" s="8"/>
      <c r="BO448" s="8"/>
      <c r="BP448" s="8"/>
      <c r="BQ448" s="8"/>
      <c r="BR448" s="8"/>
      <c r="BS448" s="8"/>
      <c r="BT448" s="8"/>
      <c r="BU448" s="8"/>
      <c r="BV448" s="8"/>
      <c r="BW448" s="8"/>
      <c r="BX448" s="8"/>
      <c r="BY448" s="8"/>
      <c r="BZ448" s="8"/>
      <c r="CA448" s="8"/>
      <c r="CB448" s="8"/>
      <c r="CC448" s="8"/>
      <c r="CD448" s="8"/>
      <c r="CE448" s="8"/>
      <c r="CF448" s="8"/>
      <c r="CG448" s="8"/>
      <c r="CH448" s="8"/>
      <c r="CI448" s="8"/>
      <c r="CJ448" s="8"/>
      <c r="CK448" s="8"/>
      <c r="CL448" s="8"/>
      <c r="CM448" s="8"/>
      <c r="CN448" s="8"/>
      <c r="CO448" s="8"/>
      <c r="CP448" s="8"/>
      <c r="CQ448" s="8"/>
      <c r="CR448" s="8"/>
      <c r="CS448" s="8"/>
      <c r="CT448" s="8"/>
      <c r="CU448" s="8"/>
      <c r="CV448" s="8"/>
      <c r="CW448" s="8"/>
      <c r="CX448" s="8"/>
      <c r="CY448" s="8"/>
      <c r="CZ448" s="8"/>
      <c r="DA448" s="8"/>
      <c r="DB448" s="8"/>
      <c r="DC448" s="9"/>
      <c r="DD448" s="9"/>
      <c r="DE448" s="9"/>
      <c r="DF448" s="9"/>
      <c r="DG448" s="9"/>
      <c r="DH448" s="9"/>
      <c r="DI448" s="9"/>
      <c r="DJ448" s="9"/>
      <c r="DK448" s="9"/>
      <c r="DL448" s="9"/>
      <c r="DM448" s="9"/>
      <c r="DN448" s="9"/>
      <c r="DO448" s="9"/>
      <c r="DP448" s="9"/>
      <c r="DQ448" s="9"/>
      <c r="DR448" s="9"/>
      <c r="DS448" s="9"/>
      <c r="DT448" s="9"/>
      <c r="DU448" s="9"/>
      <c r="DV448" s="9"/>
      <c r="DW448" s="9"/>
      <c r="DX448" s="9"/>
      <c r="DY448" s="9"/>
      <c r="DZ448" s="9"/>
      <c r="EA448" s="9"/>
      <c r="EB448" s="9"/>
      <c r="EC448" s="9"/>
      <c r="ED448" s="9"/>
      <c r="EE448" s="9"/>
      <c r="EF448" s="9"/>
      <c r="EG448" s="9"/>
      <c r="EH448" s="9"/>
      <c r="EI448" s="9"/>
      <c r="EJ448" s="9"/>
      <c r="EK448" s="9"/>
      <c r="EL448" s="9"/>
      <c r="EM448" s="9"/>
      <c r="EN448" s="9"/>
      <c r="EO448" s="9"/>
      <c r="EP448" s="9"/>
      <c r="EQ448" s="9"/>
      <c r="ER448" s="9"/>
      <c r="ES448" s="9"/>
      <c r="ET448" s="9"/>
      <c r="EU448" s="9"/>
      <c r="EV448" s="9"/>
      <c r="EW448" s="9"/>
      <c r="EX448" s="9"/>
    </row>
    <row r="449" spans="1:154" ht="20.25" x14ac:dyDescent="0.2">
      <c r="A449" s="100"/>
      <c r="B449" s="99"/>
      <c r="C449" s="99"/>
      <c r="D449" s="183"/>
      <c r="E449" s="195" t="s">
        <v>54</v>
      </c>
      <c r="F449" s="183"/>
      <c r="G449" s="190" t="s">
        <v>265</v>
      </c>
      <c r="H449" s="143"/>
      <c r="I449" s="143"/>
      <c r="J449" s="143">
        <f t="shared" si="118"/>
        <v>0</v>
      </c>
      <c r="K449" s="180"/>
      <c r="L449" s="143"/>
      <c r="M449" s="172"/>
      <c r="N449" s="143"/>
      <c r="O449" s="170">
        <f t="shared" ref="O449:O451" si="121">M449+N449</f>
        <v>0</v>
      </c>
      <c r="P449" s="170"/>
      <c r="Q449" s="142"/>
      <c r="R449" s="43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8"/>
      <c r="AT449" s="8"/>
      <c r="AU449" s="8"/>
      <c r="AV449" s="8"/>
      <c r="AW449" s="8"/>
      <c r="AX449" s="8"/>
      <c r="AY449" s="8"/>
      <c r="AZ449" s="8"/>
      <c r="BA449" s="8"/>
      <c r="BB449" s="8"/>
      <c r="BC449" s="8"/>
      <c r="BD449" s="8"/>
      <c r="BE449" s="8"/>
      <c r="BF449" s="8"/>
      <c r="BG449" s="8"/>
      <c r="BH449" s="8"/>
      <c r="BI449" s="8"/>
      <c r="BJ449" s="8"/>
      <c r="BK449" s="8"/>
      <c r="BL449" s="8"/>
      <c r="BM449" s="8"/>
      <c r="BN449" s="8"/>
      <c r="BO449" s="8"/>
      <c r="BP449" s="8"/>
      <c r="BQ449" s="8"/>
      <c r="BR449" s="8"/>
      <c r="BS449" s="8"/>
      <c r="BT449" s="8"/>
      <c r="BU449" s="8"/>
      <c r="BV449" s="8"/>
      <c r="BW449" s="8"/>
      <c r="BX449" s="8"/>
      <c r="BY449" s="8"/>
      <c r="BZ449" s="8"/>
      <c r="CA449" s="8"/>
      <c r="CB449" s="8"/>
      <c r="CC449" s="8"/>
      <c r="CD449" s="8"/>
      <c r="CE449" s="8"/>
      <c r="CF449" s="8"/>
      <c r="CG449" s="8"/>
      <c r="CH449" s="8"/>
      <c r="CI449" s="8"/>
      <c r="CJ449" s="8"/>
      <c r="CK449" s="8"/>
      <c r="CL449" s="8"/>
      <c r="CM449" s="8"/>
      <c r="CN449" s="8"/>
      <c r="CO449" s="8"/>
      <c r="CP449" s="8"/>
      <c r="CQ449" s="8"/>
      <c r="CR449" s="8"/>
      <c r="CS449" s="8"/>
      <c r="CT449" s="8"/>
      <c r="CU449" s="8"/>
      <c r="CV449" s="8"/>
      <c r="CW449" s="8"/>
      <c r="CX449" s="8"/>
      <c r="CY449" s="8"/>
      <c r="CZ449" s="8"/>
      <c r="DA449" s="8"/>
      <c r="DB449" s="8"/>
      <c r="DC449" s="9"/>
      <c r="DD449" s="9"/>
      <c r="DE449" s="9"/>
      <c r="DF449" s="9"/>
      <c r="DG449" s="9"/>
      <c r="DH449" s="9"/>
      <c r="DI449" s="9"/>
      <c r="DJ449" s="9"/>
      <c r="DK449" s="9"/>
      <c r="DL449" s="9"/>
      <c r="DM449" s="9"/>
      <c r="DN449" s="9"/>
      <c r="DO449" s="9"/>
      <c r="DP449" s="9"/>
      <c r="DQ449" s="9"/>
      <c r="DR449" s="9"/>
      <c r="DS449" s="9"/>
      <c r="DT449" s="9"/>
      <c r="DU449" s="9"/>
      <c r="DV449" s="9"/>
      <c r="DW449" s="9"/>
      <c r="DX449" s="9"/>
      <c r="DY449" s="9"/>
      <c r="DZ449" s="9"/>
      <c r="EA449" s="9"/>
      <c r="EB449" s="9"/>
      <c r="EC449" s="9"/>
      <c r="ED449" s="9"/>
      <c r="EE449" s="9"/>
      <c r="EF449" s="9"/>
      <c r="EG449" s="9"/>
      <c r="EH449" s="9"/>
      <c r="EI449" s="9"/>
      <c r="EJ449" s="9"/>
      <c r="EK449" s="9"/>
      <c r="EL449" s="9"/>
      <c r="EM449" s="9"/>
      <c r="EN449" s="9"/>
      <c r="EO449" s="9"/>
      <c r="EP449" s="9"/>
      <c r="EQ449" s="9"/>
      <c r="ER449" s="9"/>
      <c r="ES449" s="9"/>
      <c r="ET449" s="9"/>
      <c r="EU449" s="9"/>
      <c r="EV449" s="9"/>
      <c r="EW449" s="9"/>
      <c r="EX449" s="9"/>
    </row>
    <row r="450" spans="1:154" ht="20.25" x14ac:dyDescent="0.2">
      <c r="A450" s="100"/>
      <c r="B450" s="99"/>
      <c r="C450" s="99"/>
      <c r="D450" s="183"/>
      <c r="E450" s="195" t="s">
        <v>26</v>
      </c>
      <c r="F450" s="183"/>
      <c r="G450" s="190" t="s">
        <v>266</v>
      </c>
      <c r="H450" s="143"/>
      <c r="I450" s="143"/>
      <c r="J450" s="143">
        <f t="shared" si="118"/>
        <v>0</v>
      </c>
      <c r="K450" s="180"/>
      <c r="L450" s="143"/>
      <c r="M450" s="172"/>
      <c r="N450" s="143"/>
      <c r="O450" s="170">
        <f t="shared" si="121"/>
        <v>0</v>
      </c>
      <c r="P450" s="170"/>
      <c r="Q450" s="142"/>
      <c r="R450" s="43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8"/>
      <c r="AT450" s="8"/>
      <c r="AU450" s="8"/>
      <c r="AV450" s="8"/>
      <c r="AW450" s="8"/>
      <c r="AX450" s="8"/>
      <c r="AY450" s="8"/>
      <c r="AZ450" s="8"/>
      <c r="BA450" s="8"/>
      <c r="BB450" s="8"/>
      <c r="BC450" s="8"/>
      <c r="BD450" s="8"/>
      <c r="BE450" s="8"/>
      <c r="BF450" s="8"/>
      <c r="BG450" s="8"/>
      <c r="BH450" s="8"/>
      <c r="BI450" s="8"/>
      <c r="BJ450" s="8"/>
      <c r="BK450" s="8"/>
      <c r="BL450" s="8"/>
      <c r="BM450" s="8"/>
      <c r="BN450" s="8"/>
      <c r="BO450" s="8"/>
      <c r="BP450" s="8"/>
      <c r="BQ450" s="8"/>
      <c r="BR450" s="8"/>
      <c r="BS450" s="8"/>
      <c r="BT450" s="8"/>
      <c r="BU450" s="8"/>
      <c r="BV450" s="8"/>
      <c r="BW450" s="8"/>
      <c r="BX450" s="8"/>
      <c r="BY450" s="8"/>
      <c r="BZ450" s="8"/>
      <c r="CA450" s="8"/>
      <c r="CB450" s="8"/>
      <c r="CC450" s="8"/>
      <c r="CD450" s="8"/>
      <c r="CE450" s="8"/>
      <c r="CF450" s="8"/>
      <c r="CG450" s="8"/>
      <c r="CH450" s="8"/>
      <c r="CI450" s="8"/>
      <c r="CJ450" s="8"/>
      <c r="CK450" s="8"/>
      <c r="CL450" s="8"/>
      <c r="CM450" s="8"/>
      <c r="CN450" s="8"/>
      <c r="CO450" s="8"/>
      <c r="CP450" s="8"/>
      <c r="CQ450" s="8"/>
      <c r="CR450" s="8"/>
      <c r="CS450" s="8"/>
      <c r="CT450" s="8"/>
      <c r="CU450" s="8"/>
      <c r="CV450" s="8"/>
      <c r="CW450" s="8"/>
      <c r="CX450" s="8"/>
      <c r="CY450" s="8"/>
      <c r="CZ450" s="8"/>
      <c r="DA450" s="8"/>
      <c r="DB450" s="8"/>
      <c r="DC450" s="9"/>
      <c r="DD450" s="9"/>
      <c r="DE450" s="9"/>
      <c r="DF450" s="9"/>
      <c r="DG450" s="9"/>
      <c r="DH450" s="9"/>
      <c r="DI450" s="9"/>
      <c r="DJ450" s="9"/>
      <c r="DK450" s="9"/>
      <c r="DL450" s="9"/>
      <c r="DM450" s="9"/>
      <c r="DN450" s="9"/>
      <c r="DO450" s="9"/>
      <c r="DP450" s="9"/>
      <c r="DQ450" s="9"/>
      <c r="DR450" s="9"/>
      <c r="DS450" s="9"/>
      <c r="DT450" s="9"/>
      <c r="DU450" s="9"/>
      <c r="DV450" s="9"/>
      <c r="DW450" s="9"/>
      <c r="DX450" s="9"/>
      <c r="DY450" s="9"/>
      <c r="DZ450" s="9"/>
      <c r="EA450" s="9"/>
      <c r="EB450" s="9"/>
      <c r="EC450" s="9"/>
      <c r="ED450" s="9"/>
      <c r="EE450" s="9"/>
      <c r="EF450" s="9"/>
      <c r="EG450" s="9"/>
      <c r="EH450" s="9"/>
      <c r="EI450" s="9"/>
      <c r="EJ450" s="9"/>
      <c r="EK450" s="9"/>
      <c r="EL450" s="9"/>
      <c r="EM450" s="9"/>
      <c r="EN450" s="9"/>
      <c r="EO450" s="9"/>
      <c r="EP450" s="9"/>
      <c r="EQ450" s="9"/>
      <c r="ER450" s="9"/>
      <c r="ES450" s="9"/>
      <c r="ET450" s="9"/>
      <c r="EU450" s="9"/>
      <c r="EV450" s="9"/>
      <c r="EW450" s="9"/>
      <c r="EX450" s="9"/>
    </row>
    <row r="451" spans="1:154" ht="20.25" x14ac:dyDescent="0.2">
      <c r="A451" s="148"/>
      <c r="B451" s="149"/>
      <c r="C451" s="149"/>
      <c r="D451" s="149">
        <v>85</v>
      </c>
      <c r="E451" s="149"/>
      <c r="F451" s="149"/>
      <c r="G451" s="151" t="s">
        <v>86</v>
      </c>
      <c r="H451" s="152"/>
      <c r="I451" s="152">
        <f>O451</f>
        <v>-348.09000000000003</v>
      </c>
      <c r="J451" s="152">
        <f t="shared" si="118"/>
        <v>348.09000000000003</v>
      </c>
      <c r="K451" s="196"/>
      <c r="L451" s="152"/>
      <c r="M451" s="154">
        <v>-298</v>
      </c>
      <c r="N451" s="152">
        <v>-50.09</v>
      </c>
      <c r="O451" s="197">
        <f t="shared" si="121"/>
        <v>-348.09000000000003</v>
      </c>
      <c r="P451" s="197">
        <f t="shared" si="114"/>
        <v>348.09000000000003</v>
      </c>
      <c r="Q451" s="156"/>
      <c r="R451" s="43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8"/>
      <c r="AT451" s="8"/>
      <c r="AU451" s="8"/>
      <c r="AV451" s="8"/>
      <c r="AW451" s="8"/>
      <c r="AX451" s="8"/>
      <c r="AY451" s="8"/>
      <c r="AZ451" s="8"/>
      <c r="BA451" s="8"/>
      <c r="BB451" s="8"/>
      <c r="BC451" s="8"/>
      <c r="BD451" s="8"/>
      <c r="BE451" s="8"/>
      <c r="BF451" s="8"/>
      <c r="BG451" s="8"/>
      <c r="BH451" s="8"/>
      <c r="BI451" s="8"/>
      <c r="BJ451" s="8"/>
      <c r="BK451" s="8"/>
      <c r="BL451" s="8"/>
      <c r="BM451" s="8"/>
      <c r="BN451" s="8"/>
      <c r="BO451" s="8"/>
      <c r="BP451" s="8"/>
      <c r="BQ451" s="8"/>
      <c r="BR451" s="8"/>
      <c r="BS451" s="8"/>
      <c r="BT451" s="8"/>
      <c r="BU451" s="8"/>
      <c r="BV451" s="8"/>
      <c r="BW451" s="8"/>
      <c r="BX451" s="8"/>
      <c r="BY451" s="8"/>
      <c r="BZ451" s="8"/>
      <c r="CA451" s="8"/>
      <c r="CB451" s="8"/>
      <c r="CC451" s="8"/>
      <c r="CD451" s="8"/>
      <c r="CE451" s="8"/>
      <c r="CF451" s="8"/>
      <c r="CG451" s="8"/>
      <c r="CH451" s="8"/>
      <c r="CI451" s="8"/>
      <c r="CJ451" s="8"/>
      <c r="CK451" s="8"/>
      <c r="CL451" s="8"/>
      <c r="CM451" s="8"/>
      <c r="CN451" s="8"/>
      <c r="CO451" s="8"/>
      <c r="CP451" s="8"/>
      <c r="CQ451" s="8"/>
      <c r="CR451" s="8"/>
      <c r="CS451" s="8"/>
      <c r="CT451" s="8"/>
      <c r="CU451" s="8"/>
      <c r="CV451" s="8"/>
      <c r="CW451" s="8"/>
      <c r="CX451" s="8"/>
      <c r="CY451" s="8"/>
      <c r="CZ451" s="8"/>
      <c r="DA451" s="8"/>
      <c r="DB451" s="8"/>
      <c r="DC451" s="9"/>
      <c r="DD451" s="9"/>
      <c r="DE451" s="9"/>
      <c r="DF451" s="9"/>
      <c r="DG451" s="9"/>
      <c r="DH451" s="9"/>
      <c r="DI451" s="9"/>
      <c r="DJ451" s="9"/>
      <c r="DK451" s="9"/>
      <c r="DL451" s="9"/>
      <c r="DM451" s="9"/>
      <c r="DN451" s="9"/>
      <c r="DO451" s="9"/>
      <c r="DP451" s="9"/>
      <c r="DQ451" s="9"/>
      <c r="DR451" s="9"/>
      <c r="DS451" s="9"/>
      <c r="DT451" s="9"/>
      <c r="DU451" s="9"/>
      <c r="DV451" s="9"/>
      <c r="DW451" s="9"/>
      <c r="DX451" s="9"/>
      <c r="DY451" s="9"/>
      <c r="DZ451" s="9"/>
      <c r="EA451" s="9"/>
      <c r="EB451" s="9"/>
      <c r="EC451" s="9"/>
      <c r="ED451" s="9"/>
      <c r="EE451" s="9"/>
      <c r="EF451" s="9"/>
      <c r="EG451" s="9"/>
      <c r="EH451" s="9"/>
      <c r="EI451" s="9"/>
      <c r="EJ451" s="9"/>
      <c r="EK451" s="9"/>
      <c r="EL451" s="9"/>
      <c r="EM451" s="9"/>
      <c r="EN451" s="9"/>
      <c r="EO451" s="9"/>
      <c r="EP451" s="9"/>
      <c r="EQ451" s="9"/>
      <c r="ER451" s="9"/>
      <c r="ES451" s="9"/>
      <c r="ET451" s="9"/>
      <c r="EU451" s="9"/>
      <c r="EV451" s="9"/>
      <c r="EW451" s="9"/>
      <c r="EX451" s="9"/>
    </row>
    <row r="452" spans="1:154" ht="20.25" x14ac:dyDescent="0.2">
      <c r="A452" s="100"/>
      <c r="B452" s="99"/>
      <c r="C452" s="99"/>
      <c r="D452" s="99"/>
      <c r="E452" s="99"/>
      <c r="F452" s="99"/>
      <c r="G452" s="103" t="s">
        <v>195</v>
      </c>
      <c r="H452" s="143"/>
      <c r="I452" s="143"/>
      <c r="J452" s="143">
        <f t="shared" si="118"/>
        <v>0</v>
      </c>
      <c r="K452" s="180"/>
      <c r="L452" s="143"/>
      <c r="M452" s="144"/>
      <c r="N452" s="143"/>
      <c r="O452" s="170"/>
      <c r="P452" s="170">
        <f t="shared" ref="P452:P461" si="122">H452-O452</f>
        <v>0</v>
      </c>
      <c r="Q452" s="142"/>
      <c r="R452" s="43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8"/>
      <c r="AT452" s="8"/>
      <c r="AU452" s="8"/>
      <c r="AV452" s="8"/>
      <c r="AW452" s="8"/>
      <c r="AX452" s="8"/>
      <c r="AY452" s="8"/>
      <c r="AZ452" s="8"/>
      <c r="BA452" s="8"/>
      <c r="BB452" s="8"/>
      <c r="BC452" s="8"/>
      <c r="BD452" s="8"/>
      <c r="BE452" s="8"/>
      <c r="BF452" s="8"/>
      <c r="BG452" s="8"/>
      <c r="BH452" s="8"/>
      <c r="BI452" s="8"/>
      <c r="BJ452" s="8"/>
      <c r="BK452" s="8"/>
      <c r="BL452" s="8"/>
      <c r="BM452" s="8"/>
      <c r="BN452" s="8"/>
      <c r="BO452" s="8"/>
      <c r="BP452" s="8"/>
      <c r="BQ452" s="8"/>
      <c r="BR452" s="8"/>
      <c r="BS452" s="8"/>
      <c r="BT452" s="8"/>
      <c r="BU452" s="8"/>
      <c r="BV452" s="8"/>
      <c r="BW452" s="8"/>
      <c r="BX452" s="8"/>
      <c r="BY452" s="8"/>
      <c r="BZ452" s="8"/>
      <c r="CA452" s="8"/>
      <c r="CB452" s="8"/>
      <c r="CC452" s="8"/>
      <c r="CD452" s="8"/>
      <c r="CE452" s="8"/>
      <c r="CF452" s="8"/>
      <c r="CG452" s="8"/>
      <c r="CH452" s="8"/>
      <c r="CI452" s="8"/>
      <c r="CJ452" s="8"/>
      <c r="CK452" s="8"/>
      <c r="CL452" s="8"/>
      <c r="CM452" s="8"/>
      <c r="CN452" s="8"/>
      <c r="CO452" s="8"/>
      <c r="CP452" s="8"/>
      <c r="CQ452" s="8"/>
      <c r="CR452" s="8"/>
      <c r="CS452" s="8"/>
      <c r="CT452" s="8"/>
      <c r="CU452" s="8"/>
      <c r="CV452" s="8"/>
      <c r="CW452" s="8"/>
      <c r="CX452" s="8"/>
      <c r="CY452" s="8"/>
      <c r="CZ452" s="8"/>
      <c r="DA452" s="8"/>
      <c r="DB452" s="8"/>
      <c r="DC452" s="9"/>
      <c r="DD452" s="9"/>
      <c r="DE452" s="9"/>
      <c r="DF452" s="9"/>
      <c r="DG452" s="9"/>
      <c r="DH452" s="9"/>
      <c r="DI452" s="9"/>
      <c r="DJ452" s="9"/>
      <c r="DK452" s="9"/>
      <c r="DL452" s="9"/>
      <c r="DM452" s="9"/>
      <c r="DN452" s="9"/>
      <c r="DO452" s="9"/>
      <c r="DP452" s="9"/>
      <c r="DQ452" s="9"/>
      <c r="DR452" s="9"/>
      <c r="DS452" s="9"/>
      <c r="DT452" s="9"/>
      <c r="DU452" s="9"/>
      <c r="DV452" s="9"/>
      <c r="DW452" s="9"/>
      <c r="DX452" s="9"/>
      <c r="DY452" s="9"/>
      <c r="DZ452" s="9"/>
      <c r="EA452" s="9"/>
      <c r="EB452" s="9"/>
      <c r="EC452" s="9"/>
      <c r="ED452" s="9"/>
      <c r="EE452" s="9"/>
      <c r="EF452" s="9"/>
      <c r="EG452" s="9"/>
      <c r="EH452" s="9"/>
      <c r="EI452" s="9"/>
      <c r="EJ452" s="9"/>
      <c r="EK452" s="9"/>
      <c r="EL452" s="9"/>
      <c r="EM452" s="9"/>
      <c r="EN452" s="9"/>
      <c r="EO452" s="9"/>
      <c r="EP452" s="9"/>
      <c r="EQ452" s="9"/>
      <c r="ER452" s="9"/>
      <c r="ES452" s="9"/>
      <c r="ET452" s="9"/>
      <c r="EU452" s="9"/>
      <c r="EV452" s="9"/>
      <c r="EW452" s="9"/>
      <c r="EX452" s="9"/>
    </row>
    <row r="453" spans="1:154" ht="20.25" x14ac:dyDescent="0.2">
      <c r="A453" s="88" t="s">
        <v>204</v>
      </c>
      <c r="B453" s="89" t="s">
        <v>30</v>
      </c>
      <c r="C453" s="89"/>
      <c r="D453" s="89"/>
      <c r="E453" s="89"/>
      <c r="F453" s="89"/>
      <c r="G453" s="101" t="s">
        <v>231</v>
      </c>
      <c r="H453" s="139">
        <f>SUM(H454:H456)</f>
        <v>652300</v>
      </c>
      <c r="I453" s="139">
        <f>SUM(I454:I456)</f>
        <v>562519.91</v>
      </c>
      <c r="J453" s="139">
        <f t="shared" si="118"/>
        <v>89780.089999999967</v>
      </c>
      <c r="K453" s="180"/>
      <c r="L453" s="139">
        <f>SUM(L454:L456)</f>
        <v>0</v>
      </c>
      <c r="M453" s="139">
        <f>SUM(M454:M456)</f>
        <v>377057</v>
      </c>
      <c r="N453" s="139">
        <f>SUM(N454:N456)</f>
        <v>185462.91</v>
      </c>
      <c r="O453" s="139">
        <f>SUM(O454:O456)</f>
        <v>562519.91</v>
      </c>
      <c r="P453" s="141">
        <f t="shared" si="122"/>
        <v>89780.089999999967</v>
      </c>
      <c r="Q453" s="142"/>
      <c r="R453" s="43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8"/>
      <c r="AT453" s="8"/>
      <c r="AU453" s="8"/>
      <c r="AV453" s="8"/>
      <c r="AW453" s="8"/>
      <c r="AX453" s="8"/>
      <c r="AY453" s="8"/>
      <c r="AZ453" s="8"/>
      <c r="BA453" s="8"/>
      <c r="BB453" s="8"/>
      <c r="BC453" s="8"/>
      <c r="BD453" s="8"/>
      <c r="BE453" s="8"/>
      <c r="BF453" s="8"/>
      <c r="BG453" s="8"/>
      <c r="BH453" s="8"/>
      <c r="BI453" s="8"/>
      <c r="BJ453" s="8"/>
      <c r="BK453" s="8"/>
      <c r="BL453" s="8"/>
      <c r="BM453" s="8"/>
      <c r="BN453" s="8"/>
      <c r="BO453" s="8"/>
      <c r="BP453" s="8"/>
      <c r="BQ453" s="8"/>
      <c r="BR453" s="8"/>
      <c r="BS453" s="8"/>
      <c r="BT453" s="8"/>
      <c r="BU453" s="8"/>
      <c r="BV453" s="8"/>
      <c r="BW453" s="8"/>
      <c r="BX453" s="8"/>
      <c r="BY453" s="8"/>
      <c r="BZ453" s="8"/>
      <c r="CA453" s="8"/>
      <c r="CB453" s="8"/>
      <c r="CC453" s="8"/>
      <c r="CD453" s="8"/>
      <c r="CE453" s="8"/>
      <c r="CF453" s="8"/>
      <c r="CG453" s="8"/>
      <c r="CH453" s="8"/>
      <c r="CI453" s="8"/>
      <c r="CJ453" s="8"/>
      <c r="CK453" s="8"/>
      <c r="CL453" s="8"/>
      <c r="CM453" s="8"/>
      <c r="CN453" s="8"/>
      <c r="CO453" s="8"/>
      <c r="CP453" s="8"/>
      <c r="CQ453" s="8"/>
      <c r="CR453" s="8"/>
      <c r="CS453" s="8"/>
      <c r="CT453" s="8"/>
      <c r="CU453" s="8"/>
      <c r="CV453" s="8"/>
      <c r="CW453" s="8"/>
      <c r="CX453" s="8"/>
      <c r="CY453" s="8"/>
      <c r="CZ453" s="8"/>
      <c r="DA453" s="8"/>
      <c r="DB453" s="8"/>
      <c r="DC453" s="9"/>
      <c r="DD453" s="9"/>
      <c r="DE453" s="9"/>
      <c r="DF453" s="9"/>
      <c r="DG453" s="9"/>
      <c r="DH453" s="9"/>
      <c r="DI453" s="9"/>
      <c r="DJ453" s="9"/>
      <c r="DK453" s="9"/>
      <c r="DL453" s="9"/>
      <c r="DM453" s="9"/>
      <c r="DN453" s="9"/>
      <c r="DO453" s="9"/>
      <c r="DP453" s="9"/>
      <c r="DQ453" s="9"/>
      <c r="DR453" s="9"/>
      <c r="DS453" s="9"/>
      <c r="DT453" s="9"/>
      <c r="DU453" s="9"/>
      <c r="DV453" s="9"/>
      <c r="DW453" s="9"/>
      <c r="DX453" s="9"/>
      <c r="DY453" s="9"/>
      <c r="DZ453" s="9"/>
      <c r="EA453" s="9"/>
      <c r="EB453" s="9"/>
      <c r="EC453" s="9"/>
      <c r="ED453" s="9"/>
      <c r="EE453" s="9"/>
      <c r="EF453" s="9"/>
      <c r="EG453" s="9"/>
      <c r="EH453" s="9"/>
      <c r="EI453" s="9"/>
      <c r="EJ453" s="9"/>
      <c r="EK453" s="9"/>
      <c r="EL453" s="9"/>
      <c r="EM453" s="9"/>
      <c r="EN453" s="9"/>
      <c r="EO453" s="9"/>
      <c r="EP453" s="9"/>
      <c r="EQ453" s="9"/>
      <c r="ER453" s="9"/>
      <c r="ES453" s="9"/>
      <c r="ET453" s="9"/>
      <c r="EU453" s="9"/>
      <c r="EV453" s="9"/>
      <c r="EW453" s="9"/>
      <c r="EX453" s="9"/>
    </row>
    <row r="454" spans="1:154" ht="20.25" x14ac:dyDescent="0.2">
      <c r="A454" s="88"/>
      <c r="B454" s="89"/>
      <c r="C454" s="89" t="s">
        <v>22</v>
      </c>
      <c r="D454" s="89"/>
      <c r="E454" s="89"/>
      <c r="F454" s="89"/>
      <c r="G454" s="101" t="s">
        <v>232</v>
      </c>
      <c r="H454" s="139">
        <f>H390+H395</f>
        <v>0</v>
      </c>
      <c r="I454" s="139">
        <f>I390+I395</f>
        <v>0</v>
      </c>
      <c r="J454" s="139">
        <f t="shared" si="118"/>
        <v>0</v>
      </c>
      <c r="K454" s="180"/>
      <c r="L454" s="139">
        <f>L390+L395</f>
        <v>0</v>
      </c>
      <c r="M454" s="139">
        <f>M390+M395</f>
        <v>0</v>
      </c>
      <c r="N454" s="139">
        <f>N390+N395</f>
        <v>0</v>
      </c>
      <c r="O454" s="139">
        <f>O390+O395</f>
        <v>0</v>
      </c>
      <c r="P454" s="141">
        <f t="shared" si="122"/>
        <v>0</v>
      </c>
      <c r="Q454" s="142"/>
      <c r="R454" s="43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8"/>
      <c r="AT454" s="8"/>
      <c r="AU454" s="8"/>
      <c r="AV454" s="8"/>
      <c r="AW454" s="8"/>
      <c r="AX454" s="8"/>
      <c r="AY454" s="8"/>
      <c r="AZ454" s="8"/>
      <c r="BA454" s="8"/>
      <c r="BB454" s="8"/>
      <c r="BC454" s="8"/>
      <c r="BD454" s="8"/>
      <c r="BE454" s="8"/>
      <c r="BF454" s="8"/>
      <c r="BG454" s="8"/>
      <c r="BH454" s="8"/>
      <c r="BI454" s="8"/>
      <c r="BJ454" s="8"/>
      <c r="BK454" s="8"/>
      <c r="BL454" s="8"/>
      <c r="BM454" s="8"/>
      <c r="BN454" s="8"/>
      <c r="BO454" s="8"/>
      <c r="BP454" s="8"/>
      <c r="BQ454" s="8"/>
      <c r="BR454" s="8"/>
      <c r="BS454" s="8"/>
      <c r="BT454" s="8"/>
      <c r="BU454" s="8"/>
      <c r="BV454" s="8"/>
      <c r="BW454" s="8"/>
      <c r="BX454" s="8"/>
      <c r="BY454" s="8"/>
      <c r="BZ454" s="8"/>
      <c r="CA454" s="8"/>
      <c r="CB454" s="8"/>
      <c r="CC454" s="8"/>
      <c r="CD454" s="8"/>
      <c r="CE454" s="8"/>
      <c r="CF454" s="8"/>
      <c r="CG454" s="8"/>
      <c r="CH454" s="8"/>
      <c r="CI454" s="8"/>
      <c r="CJ454" s="8"/>
      <c r="CK454" s="8"/>
      <c r="CL454" s="8"/>
      <c r="CM454" s="8"/>
      <c r="CN454" s="8"/>
      <c r="CO454" s="8"/>
      <c r="CP454" s="8"/>
      <c r="CQ454" s="8"/>
      <c r="CR454" s="8"/>
      <c r="CS454" s="8"/>
      <c r="CT454" s="8"/>
      <c r="CU454" s="8"/>
      <c r="CV454" s="8"/>
      <c r="CW454" s="8"/>
      <c r="CX454" s="8"/>
      <c r="CY454" s="8"/>
      <c r="CZ454" s="8"/>
      <c r="DA454" s="8"/>
      <c r="DB454" s="8"/>
      <c r="DC454" s="9"/>
      <c r="DD454" s="9"/>
      <c r="DE454" s="9"/>
      <c r="DF454" s="9"/>
      <c r="DG454" s="9"/>
      <c r="DH454" s="9"/>
      <c r="DI454" s="9"/>
      <c r="DJ454" s="9"/>
      <c r="DK454" s="9"/>
      <c r="DL454" s="9"/>
      <c r="DM454" s="9"/>
      <c r="DN454" s="9"/>
      <c r="DO454" s="9"/>
      <c r="DP454" s="9"/>
      <c r="DQ454" s="9"/>
      <c r="DR454" s="9"/>
      <c r="DS454" s="9"/>
      <c r="DT454" s="9"/>
      <c r="DU454" s="9"/>
      <c r="DV454" s="9"/>
      <c r="DW454" s="9"/>
      <c r="DX454" s="9"/>
      <c r="DY454" s="9"/>
      <c r="DZ454" s="9"/>
      <c r="EA454" s="9"/>
      <c r="EB454" s="9"/>
      <c r="EC454" s="9"/>
      <c r="ED454" s="9"/>
      <c r="EE454" s="9"/>
      <c r="EF454" s="9"/>
      <c r="EG454" s="9"/>
      <c r="EH454" s="9"/>
      <c r="EI454" s="9"/>
      <c r="EJ454" s="9"/>
      <c r="EK454" s="9"/>
      <c r="EL454" s="9"/>
      <c r="EM454" s="9"/>
      <c r="EN454" s="9"/>
      <c r="EO454" s="9"/>
      <c r="EP454" s="9"/>
      <c r="EQ454" s="9"/>
      <c r="ER454" s="9"/>
      <c r="ES454" s="9"/>
      <c r="ET454" s="9"/>
      <c r="EU454" s="9"/>
      <c r="EV454" s="9"/>
      <c r="EW454" s="9"/>
      <c r="EX454" s="9"/>
    </row>
    <row r="455" spans="1:154" ht="20.25" x14ac:dyDescent="0.2">
      <c r="A455" s="88"/>
      <c r="B455" s="89"/>
      <c r="C455" s="89" t="s">
        <v>114</v>
      </c>
      <c r="D455" s="89"/>
      <c r="E455" s="89"/>
      <c r="F455" s="89"/>
      <c r="G455" s="101" t="s">
        <v>233</v>
      </c>
      <c r="H455" s="139">
        <f>H392+H418</f>
        <v>205300</v>
      </c>
      <c r="I455" s="139">
        <f>I392+I418</f>
        <v>164867</v>
      </c>
      <c r="J455" s="139">
        <f t="shared" si="118"/>
        <v>40433</v>
      </c>
      <c r="K455" s="180"/>
      <c r="L455" s="139">
        <f>L392+L418</f>
        <v>0</v>
      </c>
      <c r="M455" s="139">
        <f>M392+M418</f>
        <v>104188</v>
      </c>
      <c r="N455" s="139">
        <f>N392+N418</f>
        <v>60679</v>
      </c>
      <c r="O455" s="139">
        <f>O392+O418</f>
        <v>164867</v>
      </c>
      <c r="P455" s="141">
        <f t="shared" si="122"/>
        <v>40433</v>
      </c>
      <c r="Q455" s="142"/>
      <c r="R455" s="43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8"/>
      <c r="AT455" s="8"/>
      <c r="AU455" s="8"/>
      <c r="AV455" s="8"/>
      <c r="AW455" s="8"/>
      <c r="AX455" s="8"/>
      <c r="AY455" s="8"/>
      <c r="AZ455" s="8"/>
      <c r="BA455" s="8"/>
      <c r="BB455" s="8"/>
      <c r="BC455" s="8"/>
      <c r="BD455" s="8"/>
      <c r="BE455" s="8"/>
      <c r="BF455" s="8"/>
      <c r="BG455" s="8"/>
      <c r="BH455" s="8"/>
      <c r="BI455" s="8"/>
      <c r="BJ455" s="8"/>
      <c r="BK455" s="8"/>
      <c r="BL455" s="8"/>
      <c r="BM455" s="8"/>
      <c r="BN455" s="8"/>
      <c r="BO455" s="8"/>
      <c r="BP455" s="8"/>
      <c r="BQ455" s="8"/>
      <c r="BR455" s="8"/>
      <c r="BS455" s="8"/>
      <c r="BT455" s="8"/>
      <c r="BU455" s="8"/>
      <c r="BV455" s="8"/>
      <c r="BW455" s="8"/>
      <c r="BX455" s="8"/>
      <c r="BY455" s="8"/>
      <c r="BZ455" s="8"/>
      <c r="CA455" s="8"/>
      <c r="CB455" s="8"/>
      <c r="CC455" s="8"/>
      <c r="CD455" s="8"/>
      <c r="CE455" s="8"/>
      <c r="CF455" s="8"/>
      <c r="CG455" s="8"/>
      <c r="CH455" s="8"/>
      <c r="CI455" s="8"/>
      <c r="CJ455" s="8"/>
      <c r="CK455" s="8"/>
      <c r="CL455" s="8"/>
      <c r="CM455" s="8"/>
      <c r="CN455" s="8"/>
      <c r="CO455" s="8"/>
      <c r="CP455" s="8"/>
      <c r="CQ455" s="8"/>
      <c r="CR455" s="8"/>
      <c r="CS455" s="8"/>
      <c r="CT455" s="8"/>
      <c r="CU455" s="8"/>
      <c r="CV455" s="8"/>
      <c r="CW455" s="8"/>
      <c r="CX455" s="8"/>
      <c r="CY455" s="8"/>
      <c r="CZ455" s="8"/>
      <c r="DA455" s="8"/>
      <c r="DB455" s="8"/>
      <c r="DC455" s="9"/>
      <c r="DD455" s="9"/>
      <c r="DE455" s="9"/>
      <c r="DF455" s="9"/>
      <c r="DG455" s="9"/>
      <c r="DH455" s="9"/>
      <c r="DI455" s="9"/>
      <c r="DJ455" s="9"/>
      <c r="DK455" s="9"/>
      <c r="DL455" s="9"/>
      <c r="DM455" s="9"/>
      <c r="DN455" s="9"/>
      <c r="DO455" s="9"/>
      <c r="DP455" s="9"/>
      <c r="DQ455" s="9"/>
      <c r="DR455" s="9"/>
      <c r="DS455" s="9"/>
      <c r="DT455" s="9"/>
      <c r="DU455" s="9"/>
      <c r="DV455" s="9"/>
      <c r="DW455" s="9"/>
      <c r="DX455" s="9"/>
      <c r="DY455" s="9"/>
      <c r="DZ455" s="9"/>
      <c r="EA455" s="9"/>
      <c r="EB455" s="9"/>
      <c r="EC455" s="9"/>
      <c r="ED455" s="9"/>
      <c r="EE455" s="9"/>
      <c r="EF455" s="9"/>
      <c r="EG455" s="9"/>
      <c r="EH455" s="9"/>
      <c r="EI455" s="9"/>
      <c r="EJ455" s="9"/>
      <c r="EK455" s="9"/>
      <c r="EL455" s="9"/>
      <c r="EM455" s="9"/>
      <c r="EN455" s="9"/>
      <c r="EO455" s="9"/>
      <c r="EP455" s="9"/>
      <c r="EQ455" s="9"/>
      <c r="ER455" s="9"/>
      <c r="ES455" s="9"/>
      <c r="ET455" s="9"/>
      <c r="EU455" s="9"/>
      <c r="EV455" s="9"/>
      <c r="EW455" s="9"/>
      <c r="EX455" s="9"/>
    </row>
    <row r="456" spans="1:154" ht="20.25" x14ac:dyDescent="0.2">
      <c r="A456" s="88"/>
      <c r="B456" s="89"/>
      <c r="C456" s="89" t="s">
        <v>90</v>
      </c>
      <c r="D456" s="89"/>
      <c r="E456" s="89"/>
      <c r="F456" s="89"/>
      <c r="G456" s="101" t="s">
        <v>234</v>
      </c>
      <c r="H456" s="139">
        <f>H387-H454-H455</f>
        <v>447000</v>
      </c>
      <c r="I456" s="139">
        <f>I387-I454-I455</f>
        <v>397652.91000000003</v>
      </c>
      <c r="J456" s="139">
        <f t="shared" si="118"/>
        <v>49347.089999999967</v>
      </c>
      <c r="K456" s="180"/>
      <c r="L456" s="139">
        <f>L387-L454-L455</f>
        <v>0</v>
      </c>
      <c r="M456" s="139">
        <f>M387-M454-M455</f>
        <v>272869</v>
      </c>
      <c r="N456" s="139">
        <f>N387-N454-N455</f>
        <v>124783.91</v>
      </c>
      <c r="O456" s="139">
        <f>O387-O454-O455</f>
        <v>397652.91000000003</v>
      </c>
      <c r="P456" s="141">
        <f t="shared" si="122"/>
        <v>49347.089999999967</v>
      </c>
      <c r="Q456" s="142"/>
      <c r="R456" s="43"/>
      <c r="S456" s="14"/>
      <c r="T456" s="14"/>
      <c r="U456" s="14"/>
      <c r="V456" s="14"/>
      <c r="W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8"/>
      <c r="AT456" s="8"/>
      <c r="AU456" s="8"/>
      <c r="AV456" s="8"/>
      <c r="AW456" s="8"/>
      <c r="AX456" s="8"/>
      <c r="AY456" s="8"/>
      <c r="AZ456" s="8"/>
      <c r="BA456" s="8"/>
      <c r="BB456" s="8"/>
      <c r="BC456" s="8"/>
      <c r="BD456" s="8"/>
      <c r="BE456" s="8"/>
      <c r="BF456" s="8"/>
      <c r="BG456" s="8"/>
      <c r="BH456" s="8"/>
      <c r="BI456" s="8"/>
      <c r="BJ456" s="8"/>
      <c r="BK456" s="8"/>
      <c r="BL456" s="8"/>
      <c r="BM456" s="8"/>
      <c r="BN456" s="8"/>
      <c r="BO456" s="8"/>
      <c r="BP456" s="8"/>
      <c r="BQ456" s="8"/>
      <c r="BR456" s="8"/>
      <c r="BS456" s="8"/>
      <c r="BT456" s="8"/>
      <c r="BU456" s="8"/>
      <c r="BV456" s="8"/>
      <c r="BW456" s="8"/>
      <c r="BX456" s="8"/>
      <c r="BY456" s="8"/>
      <c r="BZ456" s="8"/>
      <c r="CA456" s="8"/>
      <c r="CB456" s="8"/>
      <c r="CC456" s="8"/>
      <c r="CD456" s="8"/>
      <c r="CE456" s="8"/>
      <c r="CF456" s="8"/>
      <c r="CG456" s="8"/>
      <c r="CH456" s="8"/>
      <c r="CI456" s="8"/>
      <c r="CJ456" s="8"/>
      <c r="CK456" s="8"/>
      <c r="CL456" s="8"/>
      <c r="CM456" s="8"/>
      <c r="CN456" s="8"/>
      <c r="CO456" s="8"/>
      <c r="CP456" s="8"/>
      <c r="CQ456" s="8"/>
      <c r="CR456" s="8"/>
      <c r="CS456" s="8"/>
      <c r="CT456" s="8"/>
      <c r="CU456" s="8"/>
      <c r="CV456" s="8"/>
      <c r="CW456" s="8"/>
      <c r="CX456" s="8"/>
      <c r="CY456" s="8"/>
      <c r="CZ456" s="8"/>
      <c r="DA456" s="8"/>
      <c r="DB456" s="8"/>
      <c r="DC456" s="9"/>
      <c r="DD456" s="9"/>
      <c r="DE456" s="9"/>
      <c r="DF456" s="9"/>
      <c r="DG456" s="9"/>
      <c r="DH456" s="9"/>
      <c r="DI456" s="9"/>
      <c r="DJ456" s="9"/>
      <c r="DK456" s="9"/>
      <c r="DL456" s="9"/>
      <c r="DM456" s="9"/>
      <c r="DN456" s="9"/>
      <c r="DO456" s="9"/>
      <c r="DP456" s="9"/>
      <c r="DQ456" s="9"/>
      <c r="DR456" s="9"/>
      <c r="DS456" s="9"/>
      <c r="DT456" s="9"/>
      <c r="DU456" s="9"/>
      <c r="DV456" s="9"/>
      <c r="DW456" s="9"/>
      <c r="DX456" s="9"/>
      <c r="DY456" s="9"/>
      <c r="DZ456" s="9"/>
      <c r="EA456" s="9"/>
      <c r="EB456" s="9"/>
      <c r="EC456" s="9"/>
      <c r="ED456" s="9"/>
      <c r="EE456" s="9"/>
      <c r="EF456" s="9"/>
      <c r="EG456" s="9"/>
      <c r="EH456" s="9"/>
      <c r="EI456" s="9"/>
      <c r="EJ456" s="9"/>
      <c r="EK456" s="9"/>
      <c r="EL456" s="9"/>
      <c r="EM456" s="9"/>
      <c r="EN456" s="9"/>
      <c r="EO456" s="9"/>
      <c r="EP456" s="9"/>
      <c r="EQ456" s="9"/>
      <c r="ER456" s="9"/>
      <c r="ES456" s="9"/>
      <c r="ET456" s="9"/>
      <c r="EU456" s="9"/>
      <c r="EV456" s="9"/>
      <c r="EW456" s="9"/>
      <c r="EX456" s="9"/>
    </row>
    <row r="457" spans="1:154" ht="20.25" x14ac:dyDescent="0.2">
      <c r="A457" s="88">
        <v>8904</v>
      </c>
      <c r="B457" s="89" t="s">
        <v>32</v>
      </c>
      <c r="C457" s="89"/>
      <c r="D457" s="89"/>
      <c r="E457" s="89"/>
      <c r="F457" s="89"/>
      <c r="G457" s="101" t="s">
        <v>235</v>
      </c>
      <c r="H457" s="139">
        <f>H82-H458</f>
        <v>8736700</v>
      </c>
      <c r="I457" s="139">
        <f>I82-I458</f>
        <v>8434220.5899999999</v>
      </c>
      <c r="J457" s="139">
        <f t="shared" si="118"/>
        <v>302479.41000000015</v>
      </c>
      <c r="K457" s="180"/>
      <c r="L457" s="139">
        <f>L82-L458</f>
        <v>0</v>
      </c>
      <c r="M457" s="139">
        <f>M82-M458</f>
        <v>5050823.13</v>
      </c>
      <c r="N457" s="139">
        <f>N82-N458</f>
        <v>3383397.46</v>
      </c>
      <c r="O457" s="139">
        <f>O82-O458</f>
        <v>8434220.5899999999</v>
      </c>
      <c r="P457" s="141">
        <f t="shared" si="122"/>
        <v>302479.41000000015</v>
      </c>
      <c r="Q457" s="142"/>
      <c r="R457" s="43"/>
      <c r="S457" s="14"/>
      <c r="T457" s="14"/>
      <c r="U457" s="14"/>
      <c r="V457" s="14"/>
      <c r="W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8"/>
      <c r="AT457" s="8"/>
      <c r="AU457" s="8"/>
      <c r="AV457" s="8"/>
      <c r="AW457" s="8"/>
      <c r="AX457" s="8"/>
      <c r="AY457" s="8"/>
      <c r="AZ457" s="8"/>
      <c r="BA457" s="8"/>
      <c r="BB457" s="8"/>
      <c r="BC457" s="8"/>
      <c r="BD457" s="8"/>
      <c r="BE457" s="8"/>
      <c r="BF457" s="8"/>
      <c r="BG457" s="8"/>
      <c r="BH457" s="8"/>
      <c r="BI457" s="8"/>
      <c r="BJ457" s="8"/>
      <c r="BK457" s="8"/>
      <c r="BL457" s="8"/>
      <c r="BM457" s="8"/>
      <c r="BN457" s="8"/>
      <c r="BO457" s="8"/>
      <c r="BP457" s="8"/>
      <c r="BQ457" s="8"/>
      <c r="BR457" s="8"/>
      <c r="BS457" s="8"/>
      <c r="BT457" s="8"/>
      <c r="BU457" s="8"/>
      <c r="BV457" s="8"/>
      <c r="BW457" s="8"/>
      <c r="BX457" s="8"/>
      <c r="BY457" s="8"/>
      <c r="BZ457" s="8"/>
      <c r="CA457" s="8"/>
      <c r="CB457" s="8"/>
      <c r="CC457" s="8"/>
      <c r="CD457" s="8"/>
      <c r="CE457" s="8"/>
      <c r="CF457" s="8"/>
      <c r="CG457" s="8"/>
      <c r="CH457" s="8"/>
      <c r="CI457" s="8"/>
      <c r="CJ457" s="8"/>
      <c r="CK457" s="8"/>
      <c r="CL457" s="8"/>
      <c r="CM457" s="8"/>
      <c r="CN457" s="8"/>
      <c r="CO457" s="8"/>
      <c r="CP457" s="8"/>
      <c r="CQ457" s="8"/>
      <c r="CR457" s="8"/>
      <c r="CS457" s="8"/>
      <c r="CT457" s="8"/>
      <c r="CU457" s="8"/>
      <c r="CV457" s="8"/>
      <c r="CW457" s="8"/>
      <c r="CX457" s="8"/>
      <c r="CY457" s="8"/>
      <c r="CZ457" s="8"/>
      <c r="DA457" s="8"/>
      <c r="DB457" s="8"/>
      <c r="DC457" s="9"/>
      <c r="DD457" s="9"/>
      <c r="DE457" s="9"/>
      <c r="DF457" s="9"/>
      <c r="DG457" s="9"/>
      <c r="DH457" s="9"/>
      <c r="DI457" s="9"/>
      <c r="DJ457" s="9"/>
      <c r="DK457" s="9"/>
      <c r="DL457" s="9"/>
      <c r="DM457" s="9"/>
      <c r="DN457" s="9"/>
      <c r="DO457" s="9"/>
      <c r="DP457" s="9"/>
      <c r="DQ457" s="9"/>
      <c r="DR457" s="9"/>
      <c r="DS457" s="9"/>
      <c r="DT457" s="9"/>
      <c r="DU457" s="9"/>
      <c r="DV457" s="9"/>
      <c r="DW457" s="9"/>
      <c r="DX457" s="9"/>
      <c r="DY457" s="9"/>
      <c r="DZ457" s="9"/>
      <c r="EA457" s="9"/>
      <c r="EB457" s="9"/>
      <c r="EC457" s="9"/>
      <c r="ED457" s="9"/>
      <c r="EE457" s="9"/>
      <c r="EF457" s="9"/>
      <c r="EG457" s="9"/>
      <c r="EH457" s="9"/>
      <c r="EI457" s="9"/>
      <c r="EJ457" s="9"/>
      <c r="EK457" s="9"/>
      <c r="EL457" s="9"/>
      <c r="EM457" s="9"/>
      <c r="EN457" s="9"/>
      <c r="EO457" s="9"/>
      <c r="EP457" s="9"/>
      <c r="EQ457" s="9"/>
      <c r="ER457" s="9"/>
      <c r="ES457" s="9"/>
      <c r="ET457" s="9"/>
      <c r="EU457" s="9"/>
      <c r="EV457" s="9"/>
      <c r="EW457" s="9"/>
      <c r="EX457" s="9"/>
    </row>
    <row r="458" spans="1:154" ht="20.25" x14ac:dyDescent="0.2">
      <c r="A458" s="88"/>
      <c r="B458" s="89" t="s">
        <v>30</v>
      </c>
      <c r="C458" s="89"/>
      <c r="D458" s="89"/>
      <c r="E458" s="89"/>
      <c r="F458" s="89"/>
      <c r="G458" s="101" t="s">
        <v>236</v>
      </c>
      <c r="H458" s="139">
        <f>+H110</f>
        <v>877200</v>
      </c>
      <c r="I458" s="139">
        <f>+I110</f>
        <v>758104</v>
      </c>
      <c r="J458" s="139">
        <f t="shared" si="118"/>
        <v>119096</v>
      </c>
      <c r="K458" s="180"/>
      <c r="L458" s="139">
        <f>+L110</f>
        <v>0</v>
      </c>
      <c r="M458" s="139">
        <f>+M110</f>
        <v>0</v>
      </c>
      <c r="N458" s="139">
        <f>+N110</f>
        <v>758104</v>
      </c>
      <c r="O458" s="139">
        <f>+O110</f>
        <v>758104</v>
      </c>
      <c r="P458" s="141">
        <f t="shared" si="122"/>
        <v>119096</v>
      </c>
      <c r="Q458" s="142"/>
      <c r="R458" s="43"/>
      <c r="S458" s="14"/>
      <c r="T458" s="14"/>
      <c r="U458" s="14"/>
      <c r="V458" s="14"/>
      <c r="W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8"/>
      <c r="AT458" s="8"/>
      <c r="AU458" s="8"/>
      <c r="AV458" s="8"/>
      <c r="AW458" s="8"/>
      <c r="AX458" s="8"/>
      <c r="AY458" s="8"/>
      <c r="AZ458" s="8"/>
      <c r="BA458" s="8"/>
      <c r="BB458" s="8"/>
      <c r="BC458" s="8"/>
      <c r="BD458" s="8"/>
      <c r="BE458" s="8"/>
      <c r="BF458" s="8"/>
      <c r="BG458" s="8"/>
      <c r="BH458" s="8"/>
      <c r="BI458" s="8"/>
      <c r="BJ458" s="8"/>
      <c r="BK458" s="8"/>
      <c r="BL458" s="8"/>
      <c r="BM458" s="8"/>
      <c r="BN458" s="8"/>
      <c r="BO458" s="8"/>
      <c r="BP458" s="8"/>
      <c r="BQ458" s="8"/>
      <c r="BR458" s="8"/>
      <c r="BS458" s="8"/>
      <c r="BT458" s="8"/>
      <c r="BU458" s="8"/>
      <c r="BV458" s="8"/>
      <c r="BW458" s="8"/>
      <c r="BX458" s="8"/>
      <c r="BY458" s="8"/>
      <c r="BZ458" s="8"/>
      <c r="CA458" s="8"/>
      <c r="CB458" s="8"/>
      <c r="CC458" s="8"/>
      <c r="CD458" s="8"/>
      <c r="CE458" s="8"/>
      <c r="CF458" s="8"/>
      <c r="CG458" s="8"/>
      <c r="CH458" s="8"/>
      <c r="CI458" s="8"/>
      <c r="CJ458" s="8"/>
      <c r="CK458" s="8"/>
      <c r="CL458" s="8"/>
      <c r="CM458" s="8"/>
      <c r="CN458" s="8"/>
      <c r="CO458" s="8"/>
      <c r="CP458" s="8"/>
      <c r="CQ458" s="8"/>
      <c r="CR458" s="8"/>
      <c r="CS458" s="8"/>
      <c r="CT458" s="8"/>
      <c r="CU458" s="8"/>
      <c r="CV458" s="8"/>
      <c r="CW458" s="8"/>
      <c r="CX458" s="8"/>
      <c r="CY458" s="8"/>
      <c r="CZ458" s="8"/>
      <c r="DA458" s="8"/>
      <c r="DB458" s="8"/>
      <c r="DC458" s="9"/>
      <c r="DD458" s="9"/>
      <c r="DE458" s="9"/>
      <c r="DF458" s="9"/>
      <c r="DG458" s="9"/>
      <c r="DH458" s="9"/>
      <c r="DI458" s="9"/>
      <c r="DJ458" s="9"/>
      <c r="DK458" s="9"/>
      <c r="DL458" s="9"/>
      <c r="DM458" s="9"/>
      <c r="DN458" s="9"/>
      <c r="DO458" s="9"/>
      <c r="DP458" s="9"/>
      <c r="DQ458" s="9"/>
      <c r="DR458" s="9"/>
      <c r="DS458" s="9"/>
      <c r="DT458" s="9"/>
      <c r="DU458" s="9"/>
      <c r="DV458" s="9"/>
      <c r="DW458" s="9"/>
      <c r="DX458" s="9"/>
      <c r="DY458" s="9"/>
      <c r="DZ458" s="9"/>
      <c r="EA458" s="9"/>
      <c r="EB458" s="9"/>
      <c r="EC458" s="9"/>
      <c r="ED458" s="9"/>
      <c r="EE458" s="9"/>
      <c r="EF458" s="9"/>
      <c r="EG458" s="9"/>
      <c r="EH458" s="9"/>
      <c r="EI458" s="9"/>
      <c r="EJ458" s="9"/>
      <c r="EK458" s="9"/>
      <c r="EL458" s="9"/>
      <c r="EM458" s="9"/>
      <c r="EN458" s="9"/>
      <c r="EO458" s="9"/>
      <c r="EP458" s="9"/>
      <c r="EQ458" s="9"/>
      <c r="ER458" s="9"/>
      <c r="ES458" s="9"/>
      <c r="ET458" s="9"/>
      <c r="EU458" s="9"/>
      <c r="EV458" s="9"/>
      <c r="EW458" s="9"/>
      <c r="EX458" s="9"/>
    </row>
    <row r="459" spans="1:154" ht="20.25" x14ac:dyDescent="0.2">
      <c r="A459" s="216" t="s">
        <v>237</v>
      </c>
      <c r="B459" s="217"/>
      <c r="C459" s="217"/>
      <c r="D459" s="217"/>
      <c r="E459" s="217"/>
      <c r="F459" s="217"/>
      <c r="G459" s="101" t="s">
        <v>238</v>
      </c>
      <c r="H459" s="139">
        <f>H9-H82</f>
        <v>-9613900</v>
      </c>
      <c r="I459" s="139">
        <f>I9-I82</f>
        <v>-3277689.0599999996</v>
      </c>
      <c r="J459" s="139">
        <f t="shared" si="118"/>
        <v>-6336210.9400000004</v>
      </c>
      <c r="K459" s="180"/>
      <c r="L459" s="139">
        <f>L9-L82</f>
        <v>0</v>
      </c>
      <c r="M459" s="163">
        <f>M9-M82</f>
        <v>-1136519.1499999994</v>
      </c>
      <c r="N459" s="139">
        <f>N9-N82</f>
        <v>-2141169.9099999997</v>
      </c>
      <c r="O459" s="141">
        <f>O9-O82</f>
        <v>-3277689.0599999996</v>
      </c>
      <c r="P459" s="141">
        <f t="shared" si="122"/>
        <v>-6336210.9400000004</v>
      </c>
      <c r="Q459" s="142"/>
      <c r="R459" s="43"/>
      <c r="S459" s="14"/>
      <c r="T459" s="14"/>
      <c r="U459" s="14"/>
      <c r="V459" s="14"/>
      <c r="W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8"/>
      <c r="AT459" s="8"/>
      <c r="AU459" s="8"/>
      <c r="AV459" s="8"/>
      <c r="AW459" s="8"/>
      <c r="AX459" s="8"/>
      <c r="AY459" s="8"/>
      <c r="AZ459" s="8"/>
      <c r="BA459" s="8"/>
      <c r="BB459" s="8"/>
      <c r="BC459" s="8"/>
      <c r="BD459" s="8"/>
      <c r="BE459" s="8"/>
      <c r="BF459" s="8"/>
      <c r="BG459" s="8"/>
      <c r="BH459" s="8"/>
      <c r="BI459" s="8"/>
      <c r="BJ459" s="8"/>
      <c r="BK459" s="8"/>
      <c r="BL459" s="8"/>
      <c r="BM459" s="8"/>
      <c r="BN459" s="8"/>
      <c r="BO459" s="8"/>
      <c r="BP459" s="8"/>
      <c r="BQ459" s="8"/>
      <c r="BR459" s="8"/>
      <c r="BS459" s="8"/>
      <c r="BT459" s="8"/>
      <c r="BU459" s="8"/>
      <c r="BV459" s="8"/>
      <c r="BW459" s="8"/>
      <c r="BX459" s="8"/>
      <c r="BY459" s="8"/>
      <c r="BZ459" s="8"/>
      <c r="CA459" s="8"/>
      <c r="CB459" s="8"/>
      <c r="CC459" s="8"/>
      <c r="CD459" s="8"/>
      <c r="CE459" s="8"/>
      <c r="CF459" s="8"/>
      <c r="CG459" s="8"/>
      <c r="CH459" s="8"/>
      <c r="CI459" s="8"/>
      <c r="CJ459" s="8"/>
      <c r="CK459" s="8"/>
      <c r="CL459" s="8"/>
      <c r="CM459" s="8"/>
      <c r="CN459" s="8"/>
      <c r="CO459" s="8"/>
      <c r="CP459" s="8"/>
      <c r="CQ459" s="8"/>
      <c r="CR459" s="8"/>
      <c r="CS459" s="8"/>
      <c r="CT459" s="8"/>
      <c r="CU459" s="8"/>
      <c r="CV459" s="8"/>
      <c r="CW459" s="8"/>
      <c r="CX459" s="8"/>
      <c r="CY459" s="8"/>
      <c r="CZ459" s="8"/>
      <c r="DA459" s="8"/>
      <c r="DB459" s="8"/>
      <c r="DC459" s="9"/>
      <c r="DD459" s="9"/>
      <c r="DE459" s="9"/>
      <c r="DF459" s="9"/>
      <c r="DG459" s="9"/>
      <c r="DH459" s="9"/>
      <c r="DI459" s="9"/>
      <c r="DJ459" s="9"/>
      <c r="DK459" s="9"/>
      <c r="DL459" s="9"/>
      <c r="DM459" s="9"/>
      <c r="DN459" s="9"/>
      <c r="DO459" s="9"/>
      <c r="DP459" s="9"/>
      <c r="DQ459" s="9"/>
      <c r="DR459" s="9"/>
      <c r="DS459" s="9"/>
      <c r="DT459" s="9"/>
      <c r="DU459" s="9"/>
      <c r="DV459" s="9"/>
      <c r="DW459" s="9"/>
      <c r="DX459" s="9"/>
      <c r="DY459" s="9"/>
      <c r="DZ459" s="9"/>
      <c r="EA459" s="9"/>
      <c r="EB459" s="9"/>
      <c r="EC459" s="9"/>
      <c r="ED459" s="9"/>
      <c r="EE459" s="9"/>
      <c r="EF459" s="9"/>
      <c r="EG459" s="9"/>
      <c r="EH459" s="9"/>
      <c r="EI459" s="9"/>
      <c r="EJ459" s="9"/>
      <c r="EK459" s="9"/>
      <c r="EL459" s="9"/>
      <c r="EM459" s="9"/>
      <c r="EN459" s="9"/>
      <c r="EO459" s="9"/>
      <c r="EP459" s="9"/>
      <c r="EQ459" s="9"/>
      <c r="ER459" s="9"/>
      <c r="ES459" s="9"/>
      <c r="ET459" s="9"/>
      <c r="EU459" s="9"/>
      <c r="EV459" s="9"/>
      <c r="EW459" s="9"/>
      <c r="EX459" s="9"/>
    </row>
    <row r="460" spans="1:154" ht="20.25" x14ac:dyDescent="0.2">
      <c r="A460" s="88"/>
      <c r="B460" s="89" t="s">
        <v>88</v>
      </c>
      <c r="C460" s="89"/>
      <c r="D460" s="89"/>
      <c r="E460" s="89"/>
      <c r="F460" s="89"/>
      <c r="G460" s="101" t="s">
        <v>239</v>
      </c>
      <c r="H460" s="139">
        <f>H60-H457</f>
        <v>-8736700</v>
      </c>
      <c r="I460" s="139">
        <f>I60-I457</f>
        <v>-5055159.9899999993</v>
      </c>
      <c r="J460" s="139">
        <f t="shared" si="118"/>
        <v>-3681540.0100000007</v>
      </c>
      <c r="K460" s="180"/>
      <c r="L460" s="139">
        <f>L60-L457</f>
        <v>0</v>
      </c>
      <c r="M460" s="163">
        <f>M60-M457</f>
        <v>-2826917.1999999997</v>
      </c>
      <c r="N460" s="139">
        <f>N60-N457</f>
        <v>-2228242.79</v>
      </c>
      <c r="O460" s="141">
        <f>O60-O457</f>
        <v>-5055159.9899999993</v>
      </c>
      <c r="P460" s="141">
        <f t="shared" si="122"/>
        <v>-3681540.0100000007</v>
      </c>
      <c r="Q460" s="142"/>
      <c r="R460" s="43"/>
      <c r="S460" s="14"/>
      <c r="T460" s="14"/>
      <c r="U460" s="14"/>
      <c r="V460" s="14"/>
      <c r="W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8"/>
      <c r="AT460" s="8"/>
      <c r="AU460" s="8"/>
      <c r="AV460" s="8"/>
      <c r="AW460" s="8"/>
      <c r="AX460" s="8"/>
      <c r="AY460" s="8"/>
      <c r="AZ460" s="8"/>
      <c r="BA460" s="8"/>
      <c r="BB460" s="8"/>
      <c r="BC460" s="8"/>
      <c r="BD460" s="8"/>
      <c r="BE460" s="8"/>
      <c r="BF460" s="8"/>
      <c r="BG460" s="8"/>
      <c r="BH460" s="8"/>
      <c r="BI460" s="8"/>
      <c r="BJ460" s="8"/>
      <c r="BK460" s="8"/>
      <c r="BL460" s="8"/>
      <c r="BM460" s="8"/>
      <c r="BN460" s="8"/>
      <c r="BO460" s="8"/>
      <c r="BP460" s="8"/>
      <c r="BQ460" s="8"/>
      <c r="BR460" s="8"/>
      <c r="BS460" s="8"/>
      <c r="BT460" s="8"/>
      <c r="BU460" s="8"/>
      <c r="BV460" s="8"/>
      <c r="BW460" s="8"/>
      <c r="BX460" s="8"/>
      <c r="BY460" s="8"/>
      <c r="BZ460" s="8"/>
      <c r="CA460" s="8"/>
      <c r="CB460" s="8"/>
      <c r="CC460" s="8"/>
      <c r="CD460" s="8"/>
      <c r="CE460" s="8"/>
      <c r="CF460" s="8"/>
      <c r="CG460" s="8"/>
      <c r="CH460" s="8"/>
      <c r="CI460" s="8"/>
      <c r="CJ460" s="8"/>
      <c r="CK460" s="8"/>
      <c r="CL460" s="8"/>
      <c r="CM460" s="8"/>
      <c r="CN460" s="8"/>
      <c r="CO460" s="8"/>
      <c r="CP460" s="8"/>
      <c r="CQ460" s="8"/>
      <c r="CR460" s="8"/>
      <c r="CS460" s="8"/>
      <c r="CT460" s="8"/>
      <c r="CU460" s="8"/>
      <c r="CV460" s="8"/>
      <c r="CW460" s="8"/>
      <c r="CX460" s="8"/>
      <c r="CY460" s="8"/>
      <c r="CZ460" s="8"/>
      <c r="DA460" s="8"/>
      <c r="DB460" s="8"/>
      <c r="DC460" s="9"/>
      <c r="DD460" s="9"/>
      <c r="DE460" s="9"/>
      <c r="DF460" s="9"/>
      <c r="DG460" s="9"/>
      <c r="DH460" s="9"/>
      <c r="DI460" s="9"/>
      <c r="DJ460" s="9"/>
      <c r="DK460" s="9"/>
      <c r="DL460" s="9"/>
      <c r="DM460" s="9"/>
      <c r="DN460" s="9"/>
      <c r="DO460" s="9"/>
      <c r="DP460" s="9"/>
      <c r="DQ460" s="9"/>
      <c r="DR460" s="9"/>
      <c r="DS460" s="9"/>
      <c r="DT460" s="9"/>
      <c r="DU460" s="9"/>
      <c r="DV460" s="9"/>
      <c r="DW460" s="9"/>
      <c r="DX460" s="9"/>
      <c r="DY460" s="9"/>
      <c r="DZ460" s="9"/>
      <c r="EA460" s="9"/>
      <c r="EB460" s="9"/>
      <c r="EC460" s="9"/>
      <c r="ED460" s="9"/>
      <c r="EE460" s="9"/>
      <c r="EF460" s="9"/>
      <c r="EG460" s="9"/>
      <c r="EH460" s="9"/>
      <c r="EI460" s="9"/>
      <c r="EJ460" s="9"/>
      <c r="EK460" s="9"/>
      <c r="EL460" s="9"/>
      <c r="EM460" s="9"/>
      <c r="EN460" s="9"/>
      <c r="EO460" s="9"/>
      <c r="EP460" s="9"/>
      <c r="EQ460" s="9"/>
      <c r="ER460" s="9"/>
      <c r="ES460" s="9"/>
      <c r="ET460" s="9"/>
      <c r="EU460" s="9"/>
      <c r="EV460" s="9"/>
      <c r="EW460" s="9"/>
      <c r="EX460" s="9"/>
    </row>
    <row r="461" spans="1:154" ht="21" thickBot="1" x14ac:dyDescent="0.25">
      <c r="A461" s="198"/>
      <c r="B461" s="199">
        <v>11</v>
      </c>
      <c r="C461" s="199"/>
      <c r="D461" s="199"/>
      <c r="E461" s="199"/>
      <c r="F461" s="199"/>
      <c r="G461" s="200" t="s">
        <v>240</v>
      </c>
      <c r="H461" s="201">
        <f>+H61-H458</f>
        <v>-877200</v>
      </c>
      <c r="I461" s="201">
        <f>+I61-I458</f>
        <v>1777470.9300000002</v>
      </c>
      <c r="J461" s="201">
        <f t="shared" si="118"/>
        <v>-2654670.9300000002</v>
      </c>
      <c r="K461" s="201"/>
      <c r="L461" s="201">
        <f>+L61-L458</f>
        <v>0</v>
      </c>
      <c r="M461" s="201">
        <f>+M61-M458</f>
        <v>1690398.05</v>
      </c>
      <c r="N461" s="201">
        <f>+N61-N458</f>
        <v>87072.88</v>
      </c>
      <c r="O461" s="201">
        <f>+O61-O458</f>
        <v>1777470.9300000002</v>
      </c>
      <c r="P461" s="201">
        <f t="shared" si="122"/>
        <v>-2654670.9300000002</v>
      </c>
      <c r="Q461" s="202"/>
      <c r="R461" s="43"/>
      <c r="S461" s="14"/>
      <c r="T461" s="14"/>
      <c r="U461" s="14"/>
      <c r="V461" s="14"/>
      <c r="W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8"/>
      <c r="AT461" s="8"/>
      <c r="AU461" s="8"/>
      <c r="AV461" s="8"/>
      <c r="AW461" s="8"/>
      <c r="AX461" s="8"/>
      <c r="AY461" s="8"/>
      <c r="AZ461" s="8"/>
      <c r="BA461" s="8"/>
      <c r="BB461" s="8"/>
      <c r="BC461" s="8"/>
      <c r="BD461" s="8"/>
      <c r="BE461" s="8"/>
      <c r="BF461" s="8"/>
      <c r="BG461" s="8"/>
      <c r="BH461" s="8"/>
      <c r="BI461" s="8"/>
      <c r="BJ461" s="8"/>
      <c r="BK461" s="8"/>
      <c r="BL461" s="8"/>
      <c r="BM461" s="8"/>
      <c r="BN461" s="8"/>
      <c r="BO461" s="8"/>
      <c r="BP461" s="8"/>
      <c r="BQ461" s="8"/>
      <c r="BR461" s="8"/>
      <c r="BS461" s="8"/>
      <c r="BT461" s="8"/>
      <c r="BU461" s="8"/>
      <c r="BV461" s="8"/>
      <c r="BW461" s="8"/>
      <c r="BX461" s="8"/>
      <c r="BY461" s="8"/>
      <c r="BZ461" s="8"/>
      <c r="CA461" s="8"/>
      <c r="CB461" s="8"/>
      <c r="CC461" s="8"/>
      <c r="CD461" s="8"/>
      <c r="CE461" s="8"/>
      <c r="CF461" s="8"/>
      <c r="CG461" s="8"/>
      <c r="CH461" s="8"/>
      <c r="CI461" s="8"/>
      <c r="CJ461" s="8"/>
      <c r="CK461" s="8"/>
      <c r="CL461" s="8"/>
      <c r="CM461" s="8"/>
      <c r="CN461" s="8"/>
      <c r="CO461" s="8"/>
      <c r="CP461" s="8"/>
      <c r="CQ461" s="8"/>
      <c r="CR461" s="8"/>
      <c r="CS461" s="8"/>
      <c r="CT461" s="8"/>
      <c r="CU461" s="8"/>
      <c r="CV461" s="8"/>
      <c r="CW461" s="8"/>
      <c r="CX461" s="8"/>
      <c r="CY461" s="8"/>
      <c r="CZ461" s="8"/>
      <c r="DA461" s="8"/>
      <c r="DB461" s="8"/>
      <c r="DC461" s="9"/>
      <c r="DD461" s="9"/>
      <c r="DE461" s="9"/>
      <c r="DF461" s="9"/>
      <c r="DG461" s="9"/>
      <c r="DH461" s="9"/>
      <c r="DI461" s="9"/>
      <c r="DJ461" s="9"/>
      <c r="DK461" s="9"/>
      <c r="DL461" s="9"/>
      <c r="DM461" s="9"/>
      <c r="DN461" s="9"/>
      <c r="DO461" s="9"/>
      <c r="DP461" s="9"/>
      <c r="DQ461" s="9"/>
      <c r="DR461" s="9"/>
      <c r="DS461" s="9"/>
      <c r="DT461" s="9"/>
      <c r="DU461" s="9"/>
      <c r="DV461" s="9"/>
      <c r="DW461" s="9"/>
      <c r="DX461" s="9"/>
      <c r="DY461" s="9"/>
      <c r="DZ461" s="9"/>
      <c r="EA461" s="9"/>
      <c r="EB461" s="9"/>
      <c r="EC461" s="9"/>
      <c r="ED461" s="9"/>
      <c r="EE461" s="9"/>
      <c r="EF461" s="9"/>
      <c r="EG461" s="9"/>
      <c r="EH461" s="9"/>
      <c r="EI461" s="9"/>
      <c r="EJ461" s="9"/>
      <c r="EK461" s="9"/>
      <c r="EL461" s="9"/>
      <c r="EM461" s="9"/>
      <c r="EN461" s="9"/>
      <c r="EO461" s="9"/>
      <c r="EP461" s="9"/>
      <c r="EQ461" s="9"/>
      <c r="ER461" s="9"/>
      <c r="ES461" s="9"/>
      <c r="ET461" s="9"/>
      <c r="EU461" s="9"/>
      <c r="EV461" s="9"/>
      <c r="EW461" s="9"/>
      <c r="EX461" s="9"/>
    </row>
    <row r="462" spans="1:154" x14ac:dyDescent="0.2">
      <c r="M462" s="31"/>
      <c r="N462" s="31"/>
      <c r="O462" s="31"/>
      <c r="P462" s="30"/>
      <c r="R462" s="44"/>
      <c r="S462" s="32"/>
      <c r="T462" s="32"/>
      <c r="U462" s="32"/>
    </row>
    <row r="463" spans="1:154" x14ac:dyDescent="0.2">
      <c r="M463" s="31"/>
      <c r="N463" s="31"/>
      <c r="O463" s="31"/>
      <c r="P463" s="30"/>
      <c r="R463" s="44"/>
      <c r="S463" s="32"/>
      <c r="T463" s="32"/>
      <c r="U463" s="32"/>
    </row>
    <row r="464" spans="1:154" x14ac:dyDescent="0.2">
      <c r="M464" s="31"/>
      <c r="N464" s="31"/>
      <c r="O464" s="31"/>
      <c r="P464" s="30"/>
      <c r="R464" s="44"/>
      <c r="S464" s="32"/>
      <c r="T464" s="32"/>
      <c r="U464" s="32"/>
    </row>
    <row r="465" spans="2:21" ht="16.5" customHeight="1" x14ac:dyDescent="0.2">
      <c r="B465" s="213" t="s">
        <v>433</v>
      </c>
      <c r="C465" s="213"/>
      <c r="D465" s="213"/>
      <c r="E465" s="213"/>
      <c r="F465" s="213"/>
      <c r="G465" s="210"/>
      <c r="H465" s="213" t="s">
        <v>435</v>
      </c>
      <c r="I465" s="213"/>
      <c r="J465" s="213"/>
      <c r="K465" s="210"/>
      <c r="L465" s="210"/>
      <c r="M465" s="213" t="s">
        <v>437</v>
      </c>
      <c r="N465" s="213"/>
      <c r="O465" s="213"/>
      <c r="P465" s="209"/>
      <c r="R465" s="44"/>
      <c r="S465" s="32"/>
      <c r="T465" s="32"/>
      <c r="U465" s="32"/>
    </row>
    <row r="466" spans="2:21" ht="16.5" customHeight="1" x14ac:dyDescent="0.2">
      <c r="B466" s="213" t="s">
        <v>434</v>
      </c>
      <c r="C466" s="213"/>
      <c r="D466" s="213"/>
      <c r="E466" s="213"/>
      <c r="F466" s="213"/>
      <c r="G466" s="210"/>
      <c r="H466" s="213" t="s">
        <v>436</v>
      </c>
      <c r="I466" s="213"/>
      <c r="J466" s="213"/>
      <c r="K466" s="210"/>
      <c r="L466" s="210"/>
      <c r="M466" s="213" t="s">
        <v>438</v>
      </c>
      <c r="N466" s="213"/>
      <c r="O466" s="213"/>
      <c r="P466" s="209"/>
      <c r="R466" s="44"/>
      <c r="S466" s="32"/>
      <c r="T466" s="32"/>
      <c r="U466" s="32"/>
    </row>
    <row r="467" spans="2:21" ht="16.5" customHeight="1" x14ac:dyDescent="0.2">
      <c r="B467" s="209"/>
      <c r="C467" s="209"/>
      <c r="D467" s="209"/>
      <c r="E467" s="209"/>
      <c r="F467" s="209"/>
      <c r="G467" s="209"/>
      <c r="H467" s="209"/>
      <c r="I467" s="209"/>
      <c r="J467" s="209"/>
      <c r="K467" s="209"/>
      <c r="L467" s="209"/>
      <c r="M467" s="209"/>
      <c r="N467" s="209"/>
      <c r="O467" s="209"/>
      <c r="P467" s="209"/>
      <c r="R467" s="44"/>
      <c r="S467" s="32"/>
      <c r="T467" s="32"/>
      <c r="U467" s="32"/>
    </row>
    <row r="468" spans="2:21" ht="16.5" customHeight="1" x14ac:dyDescent="0.2">
      <c r="B468" s="209"/>
      <c r="C468" s="209"/>
      <c r="D468" s="209"/>
      <c r="E468" s="209"/>
      <c r="F468" s="209"/>
      <c r="G468" s="209"/>
      <c r="H468" s="209"/>
      <c r="I468" s="209"/>
      <c r="J468" s="209"/>
      <c r="K468" s="209"/>
      <c r="L468" s="209"/>
      <c r="M468" s="209"/>
      <c r="N468" s="209"/>
      <c r="O468" s="209"/>
      <c r="P468" s="209"/>
      <c r="R468" s="44"/>
      <c r="S468" s="32"/>
      <c r="T468" s="32"/>
      <c r="U468" s="32"/>
    </row>
    <row r="469" spans="2:21" x14ac:dyDescent="0.2">
      <c r="M469" s="31"/>
      <c r="N469" s="31"/>
      <c r="O469" s="31"/>
      <c r="P469" s="30"/>
      <c r="R469" s="44"/>
      <c r="S469" s="32"/>
      <c r="T469" s="32"/>
      <c r="U469" s="32"/>
    </row>
    <row r="470" spans="2:21" x14ac:dyDescent="0.2">
      <c r="M470" s="31"/>
      <c r="N470" s="31"/>
      <c r="O470" s="31"/>
      <c r="P470" s="30"/>
      <c r="R470" s="44"/>
      <c r="S470" s="32"/>
      <c r="T470" s="32"/>
      <c r="U470" s="32"/>
    </row>
    <row r="471" spans="2:21" x14ac:dyDescent="0.2">
      <c r="M471" s="31"/>
      <c r="N471" s="31"/>
      <c r="O471" s="31"/>
      <c r="P471" s="30"/>
      <c r="R471" s="44"/>
      <c r="S471" s="32"/>
      <c r="T471" s="32"/>
      <c r="U471" s="32"/>
    </row>
    <row r="472" spans="2:21" x14ac:dyDescent="0.2">
      <c r="M472" s="31"/>
      <c r="N472" s="31"/>
      <c r="O472" s="31"/>
      <c r="P472" s="30"/>
      <c r="R472" s="44"/>
      <c r="S472" s="32"/>
      <c r="T472" s="32"/>
      <c r="U472" s="32"/>
    </row>
    <row r="473" spans="2:21" x14ac:dyDescent="0.2">
      <c r="M473" s="31"/>
      <c r="N473" s="31"/>
      <c r="O473" s="31"/>
      <c r="P473" s="30"/>
      <c r="R473" s="44"/>
      <c r="S473" s="32"/>
      <c r="T473" s="32"/>
      <c r="U473" s="32"/>
    </row>
    <row r="474" spans="2:21" x14ac:dyDescent="0.2">
      <c r="M474" s="31"/>
      <c r="N474" s="31"/>
      <c r="O474" s="31"/>
      <c r="P474" s="30"/>
      <c r="R474" s="44"/>
      <c r="S474" s="32"/>
      <c r="T474" s="32"/>
      <c r="U474" s="32"/>
    </row>
    <row r="475" spans="2:21" x14ac:dyDescent="0.2">
      <c r="M475" s="31"/>
      <c r="N475" s="31"/>
      <c r="O475" s="31"/>
      <c r="P475" s="30"/>
      <c r="R475" s="44"/>
      <c r="S475" s="32"/>
      <c r="T475" s="32"/>
      <c r="U475" s="32"/>
    </row>
    <row r="476" spans="2:21" x14ac:dyDescent="0.2">
      <c r="M476" s="31"/>
      <c r="N476" s="31"/>
      <c r="O476" s="31"/>
      <c r="P476" s="30"/>
      <c r="R476" s="44"/>
      <c r="S476" s="32"/>
      <c r="T476" s="32"/>
      <c r="U476" s="32"/>
    </row>
    <row r="477" spans="2:21" x14ac:dyDescent="0.2">
      <c r="M477" s="31"/>
      <c r="N477" s="31"/>
      <c r="O477" s="31"/>
      <c r="P477" s="30"/>
      <c r="R477" s="44"/>
      <c r="S477" s="32"/>
      <c r="T477" s="32"/>
      <c r="U477" s="32"/>
    </row>
    <row r="478" spans="2:21" x14ac:dyDescent="0.2">
      <c r="M478" s="31"/>
      <c r="N478" s="31"/>
      <c r="O478" s="31"/>
      <c r="P478" s="30"/>
      <c r="R478" s="44"/>
      <c r="S478" s="32"/>
      <c r="T478" s="32"/>
      <c r="U478" s="32"/>
    </row>
    <row r="479" spans="2:21" x14ac:dyDescent="0.2">
      <c r="M479" s="31"/>
      <c r="N479" s="31"/>
      <c r="O479" s="31"/>
      <c r="P479" s="30"/>
      <c r="R479" s="44"/>
      <c r="S479" s="32"/>
      <c r="T479" s="32"/>
      <c r="U479" s="32"/>
    </row>
    <row r="480" spans="2:21" x14ac:dyDescent="0.2">
      <c r="M480" s="31"/>
      <c r="N480" s="31"/>
      <c r="O480" s="31"/>
      <c r="P480" s="30"/>
      <c r="R480" s="44"/>
      <c r="S480" s="32"/>
      <c r="T480" s="32"/>
      <c r="U480" s="32"/>
    </row>
    <row r="481" spans="13:21" x14ac:dyDescent="0.2">
      <c r="M481" s="31"/>
      <c r="N481" s="31"/>
      <c r="O481" s="31"/>
      <c r="P481" s="30"/>
      <c r="R481" s="44"/>
      <c r="S481" s="32"/>
      <c r="T481" s="32"/>
      <c r="U481" s="32"/>
    </row>
    <row r="482" spans="13:21" x14ac:dyDescent="0.2">
      <c r="M482" s="31"/>
      <c r="N482" s="31"/>
      <c r="O482" s="31"/>
      <c r="P482" s="30"/>
      <c r="R482" s="44"/>
      <c r="S482" s="32"/>
      <c r="T482" s="32"/>
      <c r="U482" s="32"/>
    </row>
    <row r="483" spans="13:21" x14ac:dyDescent="0.2">
      <c r="M483" s="31"/>
      <c r="N483" s="31"/>
      <c r="O483" s="31"/>
      <c r="P483" s="30"/>
      <c r="R483" s="44"/>
      <c r="S483" s="32"/>
      <c r="T483" s="32"/>
      <c r="U483" s="32"/>
    </row>
    <row r="484" spans="13:21" x14ac:dyDescent="0.2">
      <c r="M484" s="31"/>
      <c r="N484" s="31"/>
      <c r="O484" s="31"/>
      <c r="P484" s="30"/>
      <c r="R484" s="44"/>
      <c r="S484" s="32"/>
      <c r="T484" s="32"/>
      <c r="U484" s="32"/>
    </row>
    <row r="485" spans="13:21" x14ac:dyDescent="0.2">
      <c r="M485" s="31"/>
      <c r="N485" s="31"/>
      <c r="O485" s="31"/>
      <c r="P485" s="30"/>
      <c r="R485" s="44"/>
      <c r="S485" s="32"/>
      <c r="T485" s="32"/>
      <c r="U485" s="32"/>
    </row>
    <row r="486" spans="13:21" x14ac:dyDescent="0.2">
      <c r="M486" s="31"/>
      <c r="N486" s="31"/>
      <c r="O486" s="31"/>
      <c r="P486" s="30"/>
      <c r="R486" s="44"/>
      <c r="S486" s="32"/>
      <c r="T486" s="32"/>
      <c r="U486" s="32"/>
    </row>
    <row r="487" spans="13:21" x14ac:dyDescent="0.2">
      <c r="M487" s="31"/>
      <c r="N487" s="31"/>
      <c r="O487" s="31"/>
      <c r="P487" s="30"/>
      <c r="R487" s="44"/>
      <c r="S487" s="32"/>
      <c r="T487" s="32"/>
      <c r="U487" s="32"/>
    </row>
    <row r="488" spans="13:21" x14ac:dyDescent="0.2">
      <c r="M488" s="31"/>
      <c r="N488" s="31"/>
      <c r="O488" s="31"/>
      <c r="P488" s="30"/>
      <c r="R488" s="44"/>
      <c r="S488" s="32"/>
      <c r="T488" s="32"/>
      <c r="U488" s="32"/>
    </row>
    <row r="489" spans="13:21" x14ac:dyDescent="0.2">
      <c r="M489" s="31"/>
      <c r="N489" s="31"/>
      <c r="O489" s="31"/>
      <c r="P489" s="30"/>
      <c r="R489" s="44"/>
      <c r="S489" s="32"/>
      <c r="T489" s="32"/>
      <c r="U489" s="32"/>
    </row>
    <row r="490" spans="13:21" x14ac:dyDescent="0.2">
      <c r="M490" s="31"/>
      <c r="N490" s="31"/>
      <c r="O490" s="31"/>
      <c r="P490" s="30"/>
      <c r="R490" s="44"/>
      <c r="S490" s="32"/>
      <c r="T490" s="32"/>
      <c r="U490" s="32"/>
    </row>
    <row r="491" spans="13:21" x14ac:dyDescent="0.2">
      <c r="M491" s="31"/>
      <c r="N491" s="31"/>
      <c r="O491" s="31"/>
      <c r="P491" s="30"/>
      <c r="R491" s="44"/>
      <c r="S491" s="32"/>
      <c r="T491" s="32"/>
      <c r="U491" s="32"/>
    </row>
    <row r="492" spans="13:21" x14ac:dyDescent="0.2">
      <c r="M492" s="31"/>
      <c r="N492" s="31"/>
      <c r="O492" s="31"/>
      <c r="P492" s="30"/>
      <c r="R492" s="44"/>
      <c r="S492" s="32"/>
      <c r="T492" s="32"/>
      <c r="U492" s="32"/>
    </row>
    <row r="493" spans="13:21" x14ac:dyDescent="0.2">
      <c r="M493" s="31"/>
      <c r="N493" s="31"/>
      <c r="O493" s="31"/>
      <c r="P493" s="30"/>
      <c r="R493" s="44"/>
      <c r="S493" s="32"/>
      <c r="T493" s="32"/>
      <c r="U493" s="32"/>
    </row>
    <row r="494" spans="13:21" x14ac:dyDescent="0.2">
      <c r="M494" s="31"/>
      <c r="N494" s="31"/>
      <c r="O494" s="31"/>
      <c r="P494" s="30"/>
      <c r="R494" s="44"/>
      <c r="S494" s="32"/>
      <c r="T494" s="32"/>
      <c r="U494" s="32"/>
    </row>
    <row r="495" spans="13:21" x14ac:dyDescent="0.2">
      <c r="M495" s="31"/>
      <c r="N495" s="31"/>
      <c r="O495" s="31"/>
      <c r="P495" s="30"/>
      <c r="R495" s="44"/>
      <c r="S495" s="32"/>
      <c r="T495" s="32"/>
      <c r="U495" s="32"/>
    </row>
    <row r="496" spans="13:21" x14ac:dyDescent="0.2">
      <c r="M496" s="31"/>
      <c r="N496" s="31"/>
      <c r="O496" s="31"/>
      <c r="P496" s="30"/>
      <c r="R496" s="44"/>
      <c r="S496" s="32"/>
      <c r="T496" s="32"/>
      <c r="U496" s="32"/>
    </row>
    <row r="497" spans="13:21" x14ac:dyDescent="0.2">
      <c r="M497" s="31"/>
      <c r="N497" s="31"/>
      <c r="O497" s="31"/>
      <c r="P497" s="30"/>
      <c r="R497" s="44"/>
      <c r="S497" s="32"/>
      <c r="T497" s="32"/>
      <c r="U497" s="32"/>
    </row>
    <row r="498" spans="13:21" x14ac:dyDescent="0.2">
      <c r="M498" s="31"/>
      <c r="N498" s="31"/>
      <c r="O498" s="31"/>
      <c r="P498" s="30"/>
      <c r="R498" s="44"/>
      <c r="S498" s="32"/>
      <c r="T498" s="32"/>
      <c r="U498" s="32"/>
    </row>
    <row r="499" spans="13:21" x14ac:dyDescent="0.2">
      <c r="M499" s="31"/>
      <c r="N499" s="31"/>
      <c r="O499" s="31"/>
      <c r="P499" s="30"/>
      <c r="R499" s="44"/>
      <c r="S499" s="32"/>
      <c r="T499" s="32"/>
      <c r="U499" s="32"/>
    </row>
    <row r="500" spans="13:21" x14ac:dyDescent="0.2">
      <c r="M500" s="31"/>
      <c r="N500" s="31"/>
      <c r="O500" s="31"/>
      <c r="P500" s="30"/>
      <c r="R500" s="44"/>
      <c r="S500" s="32"/>
      <c r="T500" s="32"/>
      <c r="U500" s="32"/>
    </row>
    <row r="501" spans="13:21" x14ac:dyDescent="0.2">
      <c r="M501" s="31"/>
      <c r="N501" s="31"/>
      <c r="O501" s="31"/>
      <c r="P501" s="30"/>
      <c r="R501" s="44"/>
      <c r="S501" s="32"/>
      <c r="T501" s="32"/>
      <c r="U501" s="32"/>
    </row>
    <row r="502" spans="13:21" x14ac:dyDescent="0.2">
      <c r="M502" s="31"/>
      <c r="N502" s="31"/>
      <c r="O502" s="31"/>
      <c r="P502" s="30"/>
      <c r="R502" s="44"/>
      <c r="S502" s="32"/>
      <c r="T502" s="32"/>
      <c r="U502" s="32"/>
    </row>
    <row r="503" spans="13:21" x14ac:dyDescent="0.2">
      <c r="M503" s="31"/>
      <c r="N503" s="31"/>
      <c r="O503" s="31"/>
      <c r="P503" s="30"/>
      <c r="R503" s="44"/>
      <c r="S503" s="32"/>
      <c r="T503" s="32"/>
      <c r="U503" s="32"/>
    </row>
    <row r="504" spans="13:21" x14ac:dyDescent="0.2">
      <c r="M504" s="31"/>
      <c r="N504" s="31"/>
      <c r="O504" s="31"/>
      <c r="P504" s="30"/>
      <c r="R504" s="44"/>
      <c r="S504" s="32"/>
      <c r="T504" s="32"/>
      <c r="U504" s="32"/>
    </row>
    <row r="505" spans="13:21" x14ac:dyDescent="0.2">
      <c r="M505" s="31"/>
      <c r="N505" s="31"/>
      <c r="O505" s="31"/>
      <c r="P505" s="30"/>
      <c r="R505" s="44"/>
      <c r="S505" s="32"/>
      <c r="T505" s="32"/>
      <c r="U505" s="32"/>
    </row>
    <row r="506" spans="13:21" x14ac:dyDescent="0.2">
      <c r="M506" s="31"/>
      <c r="N506" s="31"/>
      <c r="O506" s="31"/>
      <c r="P506" s="30"/>
      <c r="R506" s="44"/>
      <c r="S506" s="32"/>
      <c r="T506" s="32"/>
      <c r="U506" s="32"/>
    </row>
    <row r="507" spans="13:21" x14ac:dyDescent="0.2">
      <c r="M507" s="31"/>
      <c r="N507" s="31"/>
      <c r="O507" s="31"/>
      <c r="P507" s="30"/>
      <c r="R507" s="44"/>
      <c r="S507" s="32"/>
      <c r="T507" s="32"/>
      <c r="U507" s="32"/>
    </row>
    <row r="508" spans="13:21" x14ac:dyDescent="0.2">
      <c r="M508" s="31"/>
      <c r="N508" s="31"/>
      <c r="O508" s="31"/>
      <c r="P508" s="30"/>
      <c r="R508" s="44"/>
      <c r="S508" s="32"/>
      <c r="T508" s="32"/>
      <c r="U508" s="32"/>
    </row>
    <row r="509" spans="13:21" x14ac:dyDescent="0.2">
      <c r="M509" s="31"/>
      <c r="N509" s="31"/>
      <c r="O509" s="31"/>
      <c r="P509" s="30"/>
      <c r="R509" s="44"/>
      <c r="S509" s="32"/>
      <c r="T509" s="32"/>
      <c r="U509" s="32"/>
    </row>
    <row r="510" spans="13:21" x14ac:dyDescent="0.2">
      <c r="M510" s="31"/>
      <c r="N510" s="31"/>
      <c r="O510" s="31"/>
      <c r="P510" s="30"/>
      <c r="R510" s="44"/>
      <c r="S510" s="32"/>
      <c r="T510" s="32"/>
      <c r="U510" s="32"/>
    </row>
    <row r="511" spans="13:21" x14ac:dyDescent="0.2">
      <c r="M511" s="31"/>
      <c r="N511" s="31"/>
      <c r="O511" s="31"/>
      <c r="P511" s="30"/>
      <c r="R511" s="44"/>
      <c r="S511" s="32"/>
      <c r="T511" s="32"/>
      <c r="U511" s="32"/>
    </row>
    <row r="512" spans="13:21" x14ac:dyDescent="0.2">
      <c r="M512" s="31"/>
      <c r="N512" s="31"/>
      <c r="O512" s="31"/>
      <c r="P512" s="30"/>
      <c r="R512" s="44"/>
      <c r="S512" s="32"/>
      <c r="T512" s="32"/>
      <c r="U512" s="32"/>
    </row>
    <row r="513" spans="13:21" x14ac:dyDescent="0.2">
      <c r="M513" s="31"/>
      <c r="N513" s="31"/>
      <c r="O513" s="31"/>
      <c r="P513" s="30"/>
      <c r="R513" s="44"/>
      <c r="S513" s="32"/>
      <c r="T513" s="32"/>
      <c r="U513" s="32"/>
    </row>
    <row r="514" spans="13:21" x14ac:dyDescent="0.2">
      <c r="M514" s="31"/>
      <c r="N514" s="31"/>
      <c r="O514" s="31"/>
      <c r="P514" s="30"/>
      <c r="R514" s="44"/>
      <c r="S514" s="32"/>
      <c r="T514" s="32"/>
      <c r="U514" s="32"/>
    </row>
    <row r="515" spans="13:21" x14ac:dyDescent="0.2">
      <c r="M515" s="31"/>
      <c r="N515" s="31"/>
      <c r="O515" s="31"/>
      <c r="P515" s="30"/>
      <c r="R515" s="44"/>
      <c r="S515" s="32"/>
      <c r="T515" s="32"/>
      <c r="U515" s="32"/>
    </row>
    <row r="516" spans="13:21" x14ac:dyDescent="0.2">
      <c r="M516" s="31"/>
      <c r="N516" s="31"/>
      <c r="O516" s="31"/>
      <c r="P516" s="30"/>
      <c r="R516" s="44"/>
      <c r="S516" s="32"/>
      <c r="T516" s="32"/>
      <c r="U516" s="32"/>
    </row>
    <row r="517" spans="13:21" x14ac:dyDescent="0.2">
      <c r="M517" s="31"/>
      <c r="N517" s="31"/>
      <c r="O517" s="31"/>
      <c r="P517" s="30"/>
      <c r="R517" s="44"/>
      <c r="S517" s="32"/>
      <c r="T517" s="32"/>
      <c r="U517" s="32"/>
    </row>
    <row r="518" spans="13:21" x14ac:dyDescent="0.2">
      <c r="M518" s="31"/>
      <c r="N518" s="31"/>
      <c r="O518" s="31"/>
      <c r="P518" s="30"/>
      <c r="R518" s="44"/>
      <c r="S518" s="32"/>
      <c r="T518" s="32"/>
      <c r="U518" s="32"/>
    </row>
    <row r="519" spans="13:21" x14ac:dyDescent="0.2">
      <c r="M519" s="31"/>
      <c r="N519" s="31"/>
      <c r="O519" s="31"/>
      <c r="P519" s="30"/>
      <c r="R519" s="44"/>
      <c r="S519" s="32"/>
      <c r="T519" s="32"/>
      <c r="U519" s="32"/>
    </row>
    <row r="520" spans="13:21" x14ac:dyDescent="0.2">
      <c r="M520" s="31"/>
      <c r="N520" s="31"/>
      <c r="O520" s="31"/>
      <c r="P520" s="30"/>
      <c r="R520" s="44"/>
      <c r="S520" s="32"/>
      <c r="T520" s="32"/>
      <c r="U520" s="32"/>
    </row>
    <row r="521" spans="13:21" x14ac:dyDescent="0.2">
      <c r="M521" s="31"/>
      <c r="N521" s="31"/>
      <c r="O521" s="31"/>
      <c r="P521" s="30"/>
      <c r="R521" s="44"/>
      <c r="S521" s="32"/>
      <c r="T521" s="32"/>
      <c r="U521" s="32"/>
    </row>
    <row r="522" spans="13:21" x14ac:dyDescent="0.2">
      <c r="M522" s="31"/>
      <c r="N522" s="31"/>
      <c r="O522" s="31"/>
      <c r="P522" s="30"/>
      <c r="R522" s="44"/>
      <c r="S522" s="32"/>
      <c r="T522" s="32"/>
      <c r="U522" s="32"/>
    </row>
    <row r="523" spans="13:21" x14ac:dyDescent="0.2">
      <c r="M523" s="31"/>
      <c r="N523" s="31"/>
      <c r="O523" s="31"/>
      <c r="P523" s="30"/>
      <c r="R523" s="44"/>
      <c r="S523" s="32"/>
      <c r="T523" s="32"/>
      <c r="U523" s="32"/>
    </row>
    <row r="524" spans="13:21" x14ac:dyDescent="0.2">
      <c r="M524" s="31"/>
      <c r="N524" s="31"/>
      <c r="O524" s="31"/>
      <c r="P524" s="30"/>
      <c r="R524" s="44"/>
      <c r="S524" s="32"/>
      <c r="T524" s="32"/>
      <c r="U524" s="32"/>
    </row>
    <row r="525" spans="13:21" x14ac:dyDescent="0.2">
      <c r="M525" s="31"/>
      <c r="N525" s="31"/>
      <c r="O525" s="31"/>
      <c r="P525" s="30"/>
      <c r="R525" s="44"/>
      <c r="S525" s="32"/>
      <c r="T525" s="32"/>
      <c r="U525" s="32"/>
    </row>
    <row r="526" spans="13:21" x14ac:dyDescent="0.2">
      <c r="M526" s="31"/>
      <c r="N526" s="31"/>
      <c r="O526" s="31"/>
      <c r="P526" s="30"/>
      <c r="R526" s="44"/>
      <c r="S526" s="32"/>
      <c r="T526" s="32"/>
      <c r="U526" s="32"/>
    </row>
    <row r="527" spans="13:21" x14ac:dyDescent="0.2">
      <c r="M527" s="31"/>
      <c r="N527" s="31"/>
      <c r="O527" s="31"/>
      <c r="P527" s="30"/>
      <c r="R527" s="44"/>
      <c r="S527" s="32"/>
      <c r="T527" s="32"/>
      <c r="U527" s="32"/>
    </row>
    <row r="528" spans="13:21" x14ac:dyDescent="0.2">
      <c r="M528" s="31"/>
      <c r="N528" s="31"/>
      <c r="O528" s="31"/>
      <c r="P528" s="30"/>
      <c r="R528" s="44"/>
      <c r="S528" s="32"/>
      <c r="T528" s="32"/>
      <c r="U528" s="32"/>
    </row>
    <row r="529" spans="13:21" x14ac:dyDescent="0.2">
      <c r="M529" s="31"/>
      <c r="N529" s="31"/>
      <c r="O529" s="31"/>
      <c r="P529" s="30"/>
      <c r="R529" s="44"/>
      <c r="S529" s="32"/>
      <c r="T529" s="32"/>
      <c r="U529" s="32"/>
    </row>
    <row r="530" spans="13:21" x14ac:dyDescent="0.2">
      <c r="M530" s="31"/>
      <c r="N530" s="31"/>
      <c r="O530" s="31"/>
      <c r="P530" s="30"/>
      <c r="R530" s="44"/>
      <c r="S530" s="32"/>
      <c r="T530" s="32"/>
      <c r="U530" s="32"/>
    </row>
    <row r="531" spans="13:21" x14ac:dyDescent="0.2">
      <c r="M531" s="31"/>
      <c r="N531" s="31"/>
      <c r="O531" s="31"/>
      <c r="P531" s="30"/>
      <c r="R531" s="44"/>
      <c r="S531" s="32"/>
      <c r="T531" s="32"/>
      <c r="U531" s="32"/>
    </row>
    <row r="532" spans="13:21" x14ac:dyDescent="0.2">
      <c r="M532" s="31"/>
      <c r="N532" s="31"/>
      <c r="O532" s="31"/>
      <c r="P532" s="30"/>
      <c r="R532" s="44"/>
      <c r="S532" s="32"/>
      <c r="T532" s="32"/>
      <c r="U532" s="32"/>
    </row>
    <row r="533" spans="13:21" x14ac:dyDescent="0.2">
      <c r="M533" s="31"/>
      <c r="N533" s="31"/>
      <c r="O533" s="31"/>
      <c r="P533" s="30"/>
      <c r="R533" s="44"/>
      <c r="S533" s="32"/>
      <c r="T533" s="32"/>
      <c r="U533" s="32"/>
    </row>
    <row r="534" spans="13:21" x14ac:dyDescent="0.2">
      <c r="M534" s="31"/>
      <c r="N534" s="31"/>
      <c r="O534" s="31"/>
      <c r="P534" s="30"/>
      <c r="R534" s="44"/>
      <c r="S534" s="32"/>
      <c r="T534" s="32"/>
      <c r="U534" s="32"/>
    </row>
    <row r="535" spans="13:21" x14ac:dyDescent="0.2">
      <c r="M535" s="31"/>
      <c r="N535" s="31"/>
      <c r="O535" s="31"/>
      <c r="P535" s="30"/>
      <c r="R535" s="44"/>
      <c r="S535" s="32"/>
      <c r="T535" s="32"/>
      <c r="U535" s="32"/>
    </row>
    <row r="536" spans="13:21" x14ac:dyDescent="0.2">
      <c r="M536" s="31"/>
      <c r="N536" s="31"/>
      <c r="O536" s="31"/>
      <c r="P536" s="30"/>
      <c r="R536" s="44"/>
      <c r="S536" s="32"/>
      <c r="T536" s="32"/>
      <c r="U536" s="32"/>
    </row>
    <row r="537" spans="13:21" x14ac:dyDescent="0.2">
      <c r="M537" s="31"/>
      <c r="N537" s="31"/>
      <c r="O537" s="31"/>
      <c r="P537" s="30"/>
      <c r="R537" s="44"/>
      <c r="S537" s="32"/>
      <c r="T537" s="32"/>
      <c r="U537" s="32"/>
    </row>
    <row r="538" spans="13:21" x14ac:dyDescent="0.2">
      <c r="M538" s="31"/>
      <c r="N538" s="31"/>
      <c r="O538" s="31"/>
      <c r="P538" s="30"/>
      <c r="R538" s="44"/>
      <c r="S538" s="32"/>
      <c r="T538" s="32"/>
      <c r="U538" s="32"/>
    </row>
    <row r="539" spans="13:21" x14ac:dyDescent="0.2">
      <c r="M539" s="31"/>
      <c r="N539" s="31"/>
      <c r="O539" s="31"/>
      <c r="P539" s="30"/>
      <c r="R539" s="44"/>
      <c r="S539" s="32"/>
      <c r="T539" s="32"/>
      <c r="U539" s="32"/>
    </row>
    <row r="540" spans="13:21" x14ac:dyDescent="0.2">
      <c r="M540" s="31"/>
      <c r="N540" s="31"/>
      <c r="O540" s="31"/>
      <c r="P540" s="30"/>
      <c r="R540" s="44"/>
      <c r="S540" s="32"/>
      <c r="T540" s="32"/>
      <c r="U540" s="32"/>
    </row>
    <row r="541" spans="13:21" x14ac:dyDescent="0.2">
      <c r="M541" s="31"/>
      <c r="N541" s="31"/>
      <c r="O541" s="31"/>
      <c r="P541" s="30"/>
      <c r="R541" s="44"/>
      <c r="S541" s="32"/>
      <c r="T541" s="32"/>
      <c r="U541" s="32"/>
    </row>
    <row r="542" spans="13:21" x14ac:dyDescent="0.2">
      <c r="M542" s="31"/>
      <c r="N542" s="31"/>
      <c r="O542" s="31"/>
      <c r="P542" s="30"/>
      <c r="R542" s="44"/>
      <c r="S542" s="32"/>
      <c r="T542" s="32"/>
      <c r="U542" s="32"/>
    </row>
    <row r="543" spans="13:21" x14ac:dyDescent="0.2">
      <c r="M543" s="31"/>
      <c r="N543" s="31"/>
      <c r="O543" s="31"/>
      <c r="P543" s="30"/>
      <c r="R543" s="44"/>
      <c r="S543" s="32"/>
      <c r="T543" s="32"/>
      <c r="U543" s="32"/>
    </row>
    <row r="544" spans="13:21" x14ac:dyDescent="0.2">
      <c r="M544" s="31"/>
      <c r="N544" s="31"/>
      <c r="O544" s="31"/>
      <c r="P544" s="30"/>
      <c r="R544" s="44"/>
      <c r="S544" s="32"/>
      <c r="T544" s="32"/>
      <c r="U544" s="32"/>
    </row>
    <row r="545" spans="13:21" x14ac:dyDescent="0.2">
      <c r="M545" s="31"/>
      <c r="N545" s="31"/>
      <c r="O545" s="31"/>
      <c r="P545" s="30"/>
      <c r="R545" s="44"/>
      <c r="S545" s="32"/>
      <c r="T545" s="32"/>
      <c r="U545" s="32"/>
    </row>
    <row r="546" spans="13:21" x14ac:dyDescent="0.2">
      <c r="M546" s="31"/>
      <c r="N546" s="31"/>
      <c r="O546" s="31"/>
      <c r="P546" s="30"/>
      <c r="R546" s="44"/>
      <c r="S546" s="32"/>
      <c r="T546" s="32"/>
      <c r="U546" s="32"/>
    </row>
    <row r="547" spans="13:21" x14ac:dyDescent="0.2">
      <c r="M547" s="31"/>
      <c r="N547" s="31"/>
      <c r="O547" s="31"/>
      <c r="P547" s="30"/>
      <c r="R547" s="44"/>
      <c r="S547" s="32"/>
      <c r="T547" s="32"/>
      <c r="U547" s="32"/>
    </row>
    <row r="548" spans="13:21" x14ac:dyDescent="0.2">
      <c r="M548" s="31"/>
      <c r="N548" s="31"/>
      <c r="O548" s="31"/>
      <c r="P548" s="30"/>
      <c r="R548" s="44"/>
      <c r="S548" s="32"/>
      <c r="T548" s="32"/>
      <c r="U548" s="32"/>
    </row>
    <row r="549" spans="13:21" x14ac:dyDescent="0.2">
      <c r="M549" s="31"/>
      <c r="N549" s="31"/>
      <c r="O549" s="31"/>
      <c r="P549" s="30"/>
      <c r="R549" s="44"/>
      <c r="S549" s="32"/>
      <c r="T549" s="32"/>
      <c r="U549" s="32"/>
    </row>
    <row r="550" spans="13:21" x14ac:dyDescent="0.2">
      <c r="M550" s="31"/>
      <c r="N550" s="31"/>
      <c r="O550" s="31"/>
      <c r="P550" s="30"/>
      <c r="R550" s="44"/>
      <c r="S550" s="32"/>
      <c r="T550" s="32"/>
      <c r="U550" s="32"/>
    </row>
    <row r="551" spans="13:21" x14ac:dyDescent="0.2">
      <c r="M551" s="31"/>
      <c r="N551" s="31"/>
      <c r="O551" s="31"/>
      <c r="P551" s="30"/>
      <c r="R551" s="44"/>
      <c r="S551" s="32"/>
      <c r="T551" s="32"/>
      <c r="U551" s="32"/>
    </row>
    <row r="552" spans="13:21" x14ac:dyDescent="0.2">
      <c r="M552" s="31"/>
      <c r="N552" s="31"/>
      <c r="O552" s="31"/>
      <c r="P552" s="30"/>
      <c r="R552" s="44"/>
      <c r="S552" s="32"/>
      <c r="T552" s="32"/>
      <c r="U552" s="32"/>
    </row>
    <row r="553" spans="13:21" x14ac:dyDescent="0.2">
      <c r="M553" s="31"/>
      <c r="N553" s="31"/>
      <c r="O553" s="31"/>
      <c r="P553" s="30"/>
      <c r="R553" s="44"/>
      <c r="S553" s="32"/>
      <c r="T553" s="32"/>
      <c r="U553" s="32"/>
    </row>
    <row r="554" spans="13:21" x14ac:dyDescent="0.2">
      <c r="M554" s="31"/>
      <c r="N554" s="31"/>
      <c r="O554" s="31"/>
      <c r="P554" s="30"/>
      <c r="R554" s="44"/>
      <c r="S554" s="32"/>
      <c r="T554" s="32"/>
      <c r="U554" s="32"/>
    </row>
    <row r="555" spans="13:21" x14ac:dyDescent="0.2">
      <c r="M555" s="31"/>
      <c r="N555" s="31"/>
      <c r="O555" s="31"/>
      <c r="P555" s="30"/>
      <c r="R555" s="44"/>
      <c r="S555" s="32"/>
      <c r="T555" s="32"/>
      <c r="U555" s="32"/>
    </row>
    <row r="556" spans="13:21" x14ac:dyDescent="0.2">
      <c r="M556" s="31"/>
      <c r="N556" s="31"/>
      <c r="O556" s="31"/>
      <c r="P556" s="30"/>
      <c r="R556" s="44"/>
      <c r="S556" s="32"/>
      <c r="T556" s="32"/>
      <c r="U556" s="32"/>
    </row>
    <row r="557" spans="13:21" x14ac:dyDescent="0.2">
      <c r="M557" s="31"/>
      <c r="N557" s="31"/>
      <c r="O557" s="31"/>
      <c r="P557" s="30"/>
      <c r="R557" s="44"/>
      <c r="S557" s="32"/>
      <c r="T557" s="32"/>
      <c r="U557" s="32"/>
    </row>
    <row r="558" spans="13:21" x14ac:dyDescent="0.2">
      <c r="M558" s="31"/>
      <c r="N558" s="31"/>
      <c r="O558" s="31"/>
      <c r="P558" s="30"/>
      <c r="R558" s="44"/>
      <c r="S558" s="32"/>
      <c r="T558" s="32"/>
      <c r="U558" s="32"/>
    </row>
    <row r="559" spans="13:21" x14ac:dyDescent="0.2">
      <c r="M559" s="31"/>
      <c r="N559" s="31"/>
      <c r="O559" s="31"/>
      <c r="P559" s="30"/>
      <c r="R559" s="44"/>
      <c r="S559" s="32"/>
      <c r="T559" s="32"/>
      <c r="U559" s="32"/>
    </row>
    <row r="560" spans="13:21" x14ac:dyDescent="0.2">
      <c r="M560" s="31"/>
      <c r="N560" s="31"/>
      <c r="O560" s="31"/>
      <c r="P560" s="30"/>
      <c r="R560" s="44"/>
      <c r="S560" s="32"/>
      <c r="T560" s="32"/>
      <c r="U560" s="32"/>
    </row>
    <row r="561" spans="13:21" x14ac:dyDescent="0.2">
      <c r="M561" s="31"/>
      <c r="N561" s="31"/>
      <c r="O561" s="31"/>
      <c r="P561" s="30"/>
      <c r="R561" s="44"/>
      <c r="S561" s="32"/>
      <c r="T561" s="32"/>
      <c r="U561" s="32"/>
    </row>
    <row r="562" spans="13:21" x14ac:dyDescent="0.2">
      <c r="M562" s="31"/>
      <c r="N562" s="31"/>
      <c r="O562" s="31"/>
      <c r="P562" s="30"/>
      <c r="R562" s="44"/>
      <c r="S562" s="32"/>
      <c r="T562" s="32"/>
      <c r="U562" s="32"/>
    </row>
    <row r="563" spans="13:21" x14ac:dyDescent="0.2">
      <c r="M563" s="31"/>
      <c r="N563" s="31"/>
      <c r="O563" s="31"/>
      <c r="P563" s="30"/>
      <c r="R563" s="44"/>
      <c r="S563" s="32"/>
      <c r="T563" s="32"/>
      <c r="U563" s="32"/>
    </row>
    <row r="564" spans="13:21" x14ac:dyDescent="0.2">
      <c r="M564" s="31"/>
      <c r="N564" s="31"/>
      <c r="O564" s="31"/>
      <c r="P564" s="30"/>
      <c r="R564" s="44"/>
      <c r="S564" s="32"/>
      <c r="T564" s="32"/>
      <c r="U564" s="32"/>
    </row>
    <row r="565" spans="13:21" x14ac:dyDescent="0.2">
      <c r="M565" s="31"/>
      <c r="N565" s="31"/>
      <c r="O565" s="31"/>
      <c r="P565" s="30"/>
      <c r="R565" s="44"/>
      <c r="S565" s="32"/>
      <c r="T565" s="32"/>
      <c r="U565" s="32"/>
    </row>
    <row r="566" spans="13:21" x14ac:dyDescent="0.2">
      <c r="M566" s="31"/>
      <c r="N566" s="31"/>
      <c r="O566" s="31"/>
      <c r="P566" s="30"/>
      <c r="R566" s="44"/>
      <c r="S566" s="32"/>
      <c r="T566" s="32"/>
      <c r="U566" s="32"/>
    </row>
    <row r="567" spans="13:21" x14ac:dyDescent="0.2">
      <c r="M567" s="31"/>
      <c r="N567" s="31"/>
      <c r="O567" s="31"/>
      <c r="P567" s="30"/>
      <c r="R567" s="44"/>
      <c r="S567" s="32"/>
      <c r="T567" s="32"/>
      <c r="U567" s="32"/>
    </row>
    <row r="568" spans="13:21" x14ac:dyDescent="0.2">
      <c r="M568" s="31"/>
      <c r="N568" s="31"/>
      <c r="O568" s="31"/>
      <c r="P568" s="30"/>
      <c r="R568" s="44"/>
      <c r="S568" s="32"/>
      <c r="T568" s="32"/>
      <c r="U568" s="32"/>
    </row>
    <row r="569" spans="13:21" x14ac:dyDescent="0.2">
      <c r="M569" s="31"/>
      <c r="N569" s="31"/>
      <c r="O569" s="31"/>
      <c r="P569" s="30"/>
      <c r="R569" s="44"/>
      <c r="S569" s="32"/>
      <c r="T569" s="32"/>
      <c r="U569" s="32"/>
    </row>
    <row r="570" spans="13:21" x14ac:dyDescent="0.2">
      <c r="M570" s="31"/>
      <c r="N570" s="31"/>
      <c r="O570" s="31"/>
      <c r="P570" s="30"/>
      <c r="R570" s="44"/>
      <c r="S570" s="32"/>
      <c r="T570" s="32"/>
      <c r="U570" s="32"/>
    </row>
    <row r="571" spans="13:21" x14ac:dyDescent="0.2">
      <c r="M571" s="31"/>
      <c r="N571" s="31"/>
      <c r="O571" s="31"/>
      <c r="P571" s="30"/>
      <c r="R571" s="44"/>
      <c r="S571" s="32"/>
      <c r="T571" s="32"/>
      <c r="U571" s="32"/>
    </row>
    <row r="572" spans="13:21" x14ac:dyDescent="0.2">
      <c r="M572" s="31"/>
      <c r="N572" s="31"/>
      <c r="O572" s="31"/>
      <c r="P572" s="30"/>
      <c r="R572" s="44"/>
      <c r="S572" s="32"/>
      <c r="T572" s="32"/>
      <c r="U572" s="32"/>
    </row>
    <row r="573" spans="13:21" x14ac:dyDescent="0.2">
      <c r="M573" s="31"/>
      <c r="N573" s="31"/>
      <c r="O573" s="31"/>
      <c r="P573" s="30"/>
      <c r="R573" s="44"/>
      <c r="S573" s="32"/>
      <c r="T573" s="32"/>
      <c r="U573" s="32"/>
    </row>
    <row r="574" spans="13:21" x14ac:dyDescent="0.2">
      <c r="M574" s="31"/>
      <c r="N574" s="31"/>
      <c r="O574" s="31"/>
      <c r="P574" s="30"/>
      <c r="R574" s="44"/>
      <c r="S574" s="32"/>
      <c r="T574" s="32"/>
      <c r="U574" s="32"/>
    </row>
    <row r="575" spans="13:21" x14ac:dyDescent="0.2">
      <c r="M575" s="31"/>
      <c r="N575" s="31"/>
      <c r="O575" s="31"/>
      <c r="P575" s="30"/>
      <c r="R575" s="44"/>
      <c r="S575" s="32"/>
      <c r="T575" s="32"/>
      <c r="U575" s="32"/>
    </row>
    <row r="576" spans="13:21" x14ac:dyDescent="0.2">
      <c r="M576" s="31"/>
      <c r="N576" s="31"/>
      <c r="O576" s="31"/>
      <c r="P576" s="30"/>
      <c r="R576" s="44"/>
      <c r="S576" s="32"/>
      <c r="T576" s="32"/>
      <c r="U576" s="32"/>
    </row>
    <row r="577" spans="13:21" x14ac:dyDescent="0.2">
      <c r="M577" s="31"/>
      <c r="N577" s="31"/>
      <c r="O577" s="31"/>
      <c r="P577" s="30"/>
      <c r="R577" s="44"/>
      <c r="S577" s="32"/>
      <c r="T577" s="32"/>
      <c r="U577" s="32"/>
    </row>
    <row r="578" spans="13:21" x14ac:dyDescent="0.2">
      <c r="M578" s="31"/>
      <c r="N578" s="31"/>
      <c r="O578" s="31"/>
      <c r="P578" s="30"/>
      <c r="R578" s="44"/>
      <c r="S578" s="32"/>
      <c r="T578" s="32"/>
      <c r="U578" s="32"/>
    </row>
    <row r="579" spans="13:21" x14ac:dyDescent="0.2">
      <c r="M579" s="31"/>
      <c r="N579" s="31"/>
      <c r="O579" s="31"/>
      <c r="P579" s="30"/>
      <c r="R579" s="44"/>
      <c r="S579" s="32"/>
      <c r="T579" s="32"/>
      <c r="U579" s="32"/>
    </row>
    <row r="580" spans="13:21" x14ac:dyDescent="0.2">
      <c r="M580" s="31"/>
      <c r="N580" s="31"/>
      <c r="O580" s="31"/>
      <c r="P580" s="30"/>
      <c r="R580" s="44"/>
      <c r="S580" s="32"/>
      <c r="T580" s="32"/>
      <c r="U580" s="32"/>
    </row>
    <row r="581" spans="13:21" x14ac:dyDescent="0.2">
      <c r="M581" s="31"/>
      <c r="N581" s="31"/>
      <c r="O581" s="31"/>
      <c r="P581" s="30"/>
      <c r="R581" s="44"/>
      <c r="S581" s="32"/>
      <c r="T581" s="32"/>
      <c r="U581" s="32"/>
    </row>
    <row r="582" spans="13:21" x14ac:dyDescent="0.2">
      <c r="M582" s="31"/>
      <c r="N582" s="31"/>
      <c r="O582" s="31"/>
      <c r="P582" s="30"/>
      <c r="R582" s="44"/>
      <c r="S582" s="32"/>
      <c r="T582" s="32"/>
      <c r="U582" s="32"/>
    </row>
    <row r="583" spans="13:21" x14ac:dyDescent="0.2">
      <c r="M583" s="31"/>
      <c r="N583" s="31"/>
      <c r="O583" s="31"/>
      <c r="P583" s="30"/>
      <c r="R583" s="44"/>
      <c r="S583" s="32"/>
      <c r="T583" s="32"/>
      <c r="U583" s="32"/>
    </row>
    <row r="584" spans="13:21" x14ac:dyDescent="0.2">
      <c r="M584" s="31"/>
      <c r="N584" s="31"/>
      <c r="O584" s="31"/>
      <c r="P584" s="30"/>
      <c r="R584" s="44"/>
      <c r="S584" s="32"/>
      <c r="T584" s="32"/>
      <c r="U584" s="32"/>
    </row>
    <row r="585" spans="13:21" x14ac:dyDescent="0.2">
      <c r="M585" s="31"/>
      <c r="N585" s="31"/>
      <c r="O585" s="31"/>
      <c r="P585" s="30"/>
      <c r="R585" s="44"/>
      <c r="S585" s="32"/>
      <c r="T585" s="32"/>
      <c r="U585" s="32"/>
    </row>
    <row r="586" spans="13:21" x14ac:dyDescent="0.2">
      <c r="M586" s="31"/>
      <c r="N586" s="31"/>
      <c r="O586" s="31"/>
      <c r="P586" s="30"/>
      <c r="R586" s="44"/>
      <c r="S586" s="32"/>
      <c r="T586" s="32"/>
      <c r="U586" s="32"/>
    </row>
    <row r="587" spans="13:21" x14ac:dyDescent="0.2">
      <c r="M587" s="31"/>
      <c r="N587" s="31"/>
      <c r="O587" s="31"/>
      <c r="P587" s="30"/>
      <c r="R587" s="44"/>
      <c r="S587" s="32"/>
      <c r="T587" s="32"/>
      <c r="U587" s="32"/>
    </row>
    <row r="588" spans="13:21" x14ac:dyDescent="0.2">
      <c r="M588" s="31"/>
      <c r="N588" s="31"/>
      <c r="O588" s="31"/>
      <c r="P588" s="30"/>
      <c r="R588" s="44"/>
      <c r="S588" s="32"/>
      <c r="T588" s="32"/>
      <c r="U588" s="32"/>
    </row>
    <row r="589" spans="13:21" x14ac:dyDescent="0.2">
      <c r="M589" s="31"/>
      <c r="N589" s="31"/>
      <c r="O589" s="31"/>
      <c r="P589" s="30"/>
      <c r="R589" s="44"/>
      <c r="S589" s="32"/>
      <c r="T589" s="32"/>
      <c r="U589" s="32"/>
    </row>
    <row r="590" spans="13:21" x14ac:dyDescent="0.2">
      <c r="M590" s="31"/>
      <c r="N590" s="31"/>
      <c r="O590" s="31"/>
      <c r="P590" s="30"/>
      <c r="R590" s="44"/>
      <c r="S590" s="32"/>
      <c r="T590" s="32"/>
      <c r="U590" s="32"/>
    </row>
    <row r="591" spans="13:21" x14ac:dyDescent="0.2">
      <c r="M591" s="31"/>
      <c r="N591" s="31"/>
      <c r="O591" s="31"/>
      <c r="P591" s="30"/>
      <c r="R591" s="44"/>
      <c r="S591" s="32"/>
      <c r="T591" s="32"/>
      <c r="U591" s="32"/>
    </row>
    <row r="592" spans="13:21" x14ac:dyDescent="0.2">
      <c r="M592" s="31"/>
      <c r="N592" s="31"/>
      <c r="O592" s="31"/>
      <c r="P592" s="30"/>
      <c r="R592" s="44"/>
      <c r="S592" s="32"/>
      <c r="T592" s="32"/>
      <c r="U592" s="32"/>
    </row>
    <row r="593" spans="13:21" x14ac:dyDescent="0.2">
      <c r="M593" s="31"/>
      <c r="N593" s="31"/>
      <c r="O593" s="31"/>
      <c r="P593" s="30"/>
      <c r="R593" s="44"/>
      <c r="S593" s="32"/>
      <c r="T593" s="32"/>
      <c r="U593" s="32"/>
    </row>
    <row r="594" spans="13:21" x14ac:dyDescent="0.2">
      <c r="M594" s="31"/>
      <c r="N594" s="31"/>
      <c r="O594" s="31"/>
      <c r="P594" s="30"/>
      <c r="R594" s="44"/>
      <c r="S594" s="32"/>
      <c r="T594" s="32"/>
      <c r="U594" s="32"/>
    </row>
    <row r="595" spans="13:21" x14ac:dyDescent="0.2">
      <c r="M595" s="31"/>
      <c r="N595" s="31"/>
      <c r="O595" s="31"/>
      <c r="P595" s="30"/>
      <c r="R595" s="44"/>
      <c r="S595" s="32"/>
      <c r="T595" s="32"/>
      <c r="U595" s="32"/>
    </row>
    <row r="596" spans="13:21" x14ac:dyDescent="0.2">
      <c r="M596" s="31"/>
      <c r="N596" s="31"/>
      <c r="O596" s="31"/>
      <c r="P596" s="30"/>
      <c r="R596" s="44"/>
      <c r="S596" s="32"/>
      <c r="T596" s="32"/>
      <c r="U596" s="32"/>
    </row>
    <row r="597" spans="13:21" x14ac:dyDescent="0.2">
      <c r="M597" s="31"/>
      <c r="N597" s="31"/>
      <c r="O597" s="31"/>
      <c r="P597" s="30"/>
      <c r="R597" s="44"/>
      <c r="S597" s="32"/>
      <c r="T597" s="32"/>
      <c r="U597" s="32"/>
    </row>
    <row r="598" spans="13:21" x14ac:dyDescent="0.2">
      <c r="M598" s="31"/>
      <c r="N598" s="31"/>
      <c r="O598" s="31"/>
      <c r="P598" s="30"/>
      <c r="R598" s="44"/>
      <c r="S598" s="32"/>
      <c r="T598" s="32"/>
      <c r="U598" s="32"/>
    </row>
    <row r="599" spans="13:21" x14ac:dyDescent="0.2">
      <c r="M599" s="31"/>
      <c r="N599" s="31"/>
      <c r="O599" s="31"/>
      <c r="P599" s="30"/>
      <c r="R599" s="44"/>
      <c r="S599" s="32"/>
      <c r="T599" s="32"/>
      <c r="U599" s="32"/>
    </row>
    <row r="600" spans="13:21" x14ac:dyDescent="0.2">
      <c r="M600" s="31"/>
      <c r="N600" s="31"/>
      <c r="O600" s="31"/>
      <c r="P600" s="30"/>
      <c r="R600" s="44"/>
      <c r="S600" s="32"/>
      <c r="T600" s="32"/>
      <c r="U600" s="32"/>
    </row>
    <row r="601" spans="13:21" x14ac:dyDescent="0.2">
      <c r="M601" s="31"/>
      <c r="N601" s="31"/>
      <c r="O601" s="31"/>
      <c r="P601" s="30"/>
      <c r="R601" s="44"/>
      <c r="S601" s="32"/>
      <c r="T601" s="32"/>
      <c r="U601" s="32"/>
    </row>
    <row r="602" spans="13:21" x14ac:dyDescent="0.2">
      <c r="M602" s="31"/>
      <c r="N602" s="31"/>
      <c r="O602" s="31"/>
      <c r="P602" s="30"/>
      <c r="R602" s="44"/>
      <c r="S602" s="32"/>
      <c r="T602" s="32"/>
      <c r="U602" s="32"/>
    </row>
    <row r="603" spans="13:21" x14ac:dyDescent="0.2">
      <c r="M603" s="31"/>
      <c r="N603" s="31"/>
      <c r="O603" s="31"/>
      <c r="P603" s="30"/>
      <c r="R603" s="44"/>
      <c r="S603" s="32"/>
      <c r="T603" s="32"/>
      <c r="U603" s="32"/>
    </row>
    <row r="604" spans="13:21" x14ac:dyDescent="0.2">
      <c r="M604" s="31"/>
      <c r="N604" s="31"/>
      <c r="O604" s="31"/>
      <c r="P604" s="30"/>
      <c r="R604" s="44"/>
      <c r="S604" s="32"/>
      <c r="T604" s="32"/>
      <c r="U604" s="32"/>
    </row>
    <row r="605" spans="13:21" x14ac:dyDescent="0.2">
      <c r="M605" s="31"/>
      <c r="N605" s="31"/>
      <c r="O605" s="31"/>
      <c r="P605" s="30"/>
      <c r="R605" s="44"/>
      <c r="S605" s="32"/>
      <c r="T605" s="32"/>
      <c r="U605" s="32"/>
    </row>
    <row r="606" spans="13:21" x14ac:dyDescent="0.2">
      <c r="M606" s="31"/>
      <c r="N606" s="31"/>
      <c r="O606" s="31"/>
      <c r="P606" s="30"/>
      <c r="R606" s="44"/>
      <c r="S606" s="32"/>
      <c r="T606" s="32"/>
      <c r="U606" s="32"/>
    </row>
    <row r="607" spans="13:21" x14ac:dyDescent="0.2">
      <c r="M607" s="31"/>
      <c r="N607" s="31"/>
      <c r="O607" s="31"/>
      <c r="P607" s="30"/>
      <c r="R607" s="44"/>
      <c r="S607" s="32"/>
      <c r="T607" s="32"/>
      <c r="U607" s="32"/>
    </row>
    <row r="608" spans="13:21" x14ac:dyDescent="0.2">
      <c r="M608" s="31"/>
      <c r="N608" s="31"/>
      <c r="O608" s="31"/>
      <c r="P608" s="30"/>
      <c r="R608" s="44"/>
      <c r="S608" s="32"/>
      <c r="T608" s="32"/>
      <c r="U608" s="32"/>
    </row>
    <row r="609" spans="13:21" x14ac:dyDescent="0.2">
      <c r="M609" s="31"/>
      <c r="N609" s="31"/>
      <c r="O609" s="31"/>
      <c r="P609" s="30"/>
      <c r="R609" s="44"/>
      <c r="S609" s="32"/>
      <c r="T609" s="32"/>
      <c r="U609" s="32"/>
    </row>
    <row r="610" spans="13:21" x14ac:dyDescent="0.2">
      <c r="M610" s="31"/>
      <c r="N610" s="31"/>
      <c r="O610" s="31"/>
      <c r="P610" s="30"/>
      <c r="R610" s="44"/>
      <c r="S610" s="32"/>
      <c r="T610" s="32"/>
      <c r="U610" s="32"/>
    </row>
    <row r="611" spans="13:21" x14ac:dyDescent="0.2">
      <c r="M611" s="31"/>
      <c r="N611" s="31"/>
      <c r="O611" s="31"/>
      <c r="P611" s="30"/>
      <c r="R611" s="44"/>
      <c r="S611" s="32"/>
      <c r="T611" s="32"/>
      <c r="U611" s="32"/>
    </row>
    <row r="612" spans="13:21" x14ac:dyDescent="0.2">
      <c r="M612" s="31"/>
      <c r="N612" s="31"/>
      <c r="O612" s="31"/>
      <c r="P612" s="30"/>
      <c r="R612" s="44"/>
      <c r="S612" s="32"/>
      <c r="T612" s="32"/>
      <c r="U612" s="32"/>
    </row>
    <row r="613" spans="13:21" x14ac:dyDescent="0.2">
      <c r="M613" s="31"/>
      <c r="N613" s="31"/>
      <c r="O613" s="31"/>
      <c r="P613" s="30"/>
      <c r="R613" s="44"/>
      <c r="S613" s="32"/>
      <c r="T613" s="32"/>
      <c r="U613" s="32"/>
    </row>
    <row r="614" spans="13:21" x14ac:dyDescent="0.2">
      <c r="M614" s="31"/>
      <c r="N614" s="31"/>
      <c r="O614" s="31"/>
      <c r="P614" s="30"/>
      <c r="R614" s="44"/>
      <c r="S614" s="32"/>
      <c r="T614" s="32"/>
      <c r="U614" s="32"/>
    </row>
    <row r="615" spans="13:21" x14ac:dyDescent="0.2">
      <c r="M615" s="31"/>
      <c r="N615" s="31"/>
      <c r="O615" s="31"/>
      <c r="P615" s="30"/>
      <c r="R615" s="44"/>
      <c r="S615" s="32"/>
      <c r="T615" s="32"/>
      <c r="U615" s="32"/>
    </row>
    <row r="616" spans="13:21" x14ac:dyDescent="0.2">
      <c r="M616" s="31"/>
      <c r="N616" s="31"/>
      <c r="O616" s="31"/>
      <c r="P616" s="30"/>
      <c r="R616" s="44"/>
      <c r="S616" s="32"/>
      <c r="T616" s="32"/>
      <c r="U616" s="32"/>
    </row>
    <row r="617" spans="13:21" x14ac:dyDescent="0.2">
      <c r="M617" s="31"/>
      <c r="N617" s="31"/>
      <c r="O617" s="31"/>
      <c r="P617" s="30"/>
      <c r="R617" s="44"/>
      <c r="S617" s="32"/>
      <c r="T617" s="32"/>
      <c r="U617" s="32"/>
    </row>
    <row r="618" spans="13:21" x14ac:dyDescent="0.2">
      <c r="M618" s="31"/>
      <c r="N618" s="31"/>
      <c r="O618" s="31"/>
      <c r="P618" s="30"/>
      <c r="R618" s="44"/>
      <c r="S618" s="32"/>
      <c r="T618" s="32"/>
      <c r="U618" s="32"/>
    </row>
    <row r="619" spans="13:21" x14ac:dyDescent="0.2">
      <c r="M619" s="31"/>
      <c r="N619" s="31"/>
      <c r="O619" s="31"/>
      <c r="P619" s="30"/>
      <c r="R619" s="44"/>
      <c r="S619" s="32"/>
      <c r="T619" s="32"/>
      <c r="U619" s="32"/>
    </row>
    <row r="620" spans="13:21" x14ac:dyDescent="0.2">
      <c r="M620" s="31"/>
      <c r="N620" s="31"/>
      <c r="O620" s="31"/>
      <c r="P620" s="30"/>
      <c r="R620" s="44"/>
      <c r="S620" s="32"/>
      <c r="T620" s="32"/>
      <c r="U620" s="32"/>
    </row>
    <row r="621" spans="13:21" x14ac:dyDescent="0.2">
      <c r="M621" s="31"/>
      <c r="N621" s="31"/>
      <c r="O621" s="31"/>
      <c r="P621" s="30"/>
      <c r="R621" s="44"/>
      <c r="S621" s="32"/>
      <c r="T621" s="32"/>
      <c r="U621" s="32"/>
    </row>
    <row r="622" spans="13:21" x14ac:dyDescent="0.2">
      <c r="M622" s="31"/>
      <c r="N622" s="31"/>
      <c r="O622" s="31"/>
      <c r="P622" s="30"/>
      <c r="R622" s="44"/>
      <c r="S622" s="32"/>
      <c r="T622" s="32"/>
      <c r="U622" s="32"/>
    </row>
    <row r="623" spans="13:21" x14ac:dyDescent="0.2">
      <c r="M623" s="31"/>
      <c r="N623" s="31"/>
      <c r="O623" s="31"/>
      <c r="P623" s="30"/>
      <c r="R623" s="44"/>
      <c r="S623" s="32"/>
      <c r="T623" s="32"/>
      <c r="U623" s="32"/>
    </row>
    <row r="624" spans="13:21" x14ac:dyDescent="0.2">
      <c r="M624" s="31"/>
      <c r="N624" s="31"/>
      <c r="O624" s="31"/>
      <c r="P624" s="30"/>
      <c r="R624" s="44"/>
      <c r="S624" s="32"/>
      <c r="T624" s="32"/>
      <c r="U624" s="32"/>
    </row>
    <row r="625" spans="13:21" x14ac:dyDescent="0.2">
      <c r="M625" s="31"/>
      <c r="N625" s="31"/>
      <c r="O625" s="31"/>
      <c r="P625" s="30"/>
      <c r="R625" s="44"/>
      <c r="S625" s="32"/>
      <c r="T625" s="32"/>
      <c r="U625" s="32"/>
    </row>
    <row r="626" spans="13:21" x14ac:dyDescent="0.2">
      <c r="M626" s="31"/>
      <c r="N626" s="31"/>
      <c r="O626" s="31"/>
      <c r="P626" s="30"/>
      <c r="R626" s="44"/>
      <c r="S626" s="32"/>
      <c r="T626" s="32"/>
      <c r="U626" s="32"/>
    </row>
    <row r="627" spans="13:21" x14ac:dyDescent="0.2">
      <c r="M627" s="31"/>
      <c r="N627" s="31"/>
      <c r="O627" s="31"/>
      <c r="P627" s="30"/>
      <c r="R627" s="44"/>
      <c r="S627" s="32"/>
      <c r="T627" s="32"/>
      <c r="U627" s="32"/>
    </row>
    <row r="628" spans="13:21" x14ac:dyDescent="0.2">
      <c r="M628" s="31"/>
      <c r="N628" s="31"/>
      <c r="O628" s="31"/>
      <c r="P628" s="30"/>
      <c r="R628" s="44"/>
      <c r="S628" s="32"/>
      <c r="T628" s="32"/>
      <c r="U628" s="32"/>
    </row>
    <row r="629" spans="13:21" x14ac:dyDescent="0.2">
      <c r="M629" s="31"/>
      <c r="N629" s="31"/>
      <c r="O629" s="31"/>
      <c r="P629" s="30"/>
      <c r="R629" s="44"/>
      <c r="S629" s="32"/>
      <c r="T629" s="32"/>
      <c r="U629" s="32"/>
    </row>
    <row r="630" spans="13:21" x14ac:dyDescent="0.2">
      <c r="M630" s="31"/>
      <c r="N630" s="31"/>
      <c r="O630" s="31"/>
      <c r="P630" s="30"/>
      <c r="R630" s="44"/>
      <c r="S630" s="32"/>
      <c r="T630" s="32"/>
      <c r="U630" s="32"/>
    </row>
    <row r="631" spans="13:21" x14ac:dyDescent="0.2">
      <c r="M631" s="31"/>
      <c r="N631" s="31"/>
      <c r="O631" s="31"/>
      <c r="P631" s="30"/>
      <c r="R631" s="44"/>
      <c r="S631" s="32"/>
      <c r="T631" s="32"/>
      <c r="U631" s="32"/>
    </row>
    <row r="632" spans="13:21" x14ac:dyDescent="0.2">
      <c r="M632" s="31"/>
      <c r="N632" s="31"/>
      <c r="O632" s="31"/>
      <c r="P632" s="30"/>
      <c r="R632" s="44"/>
      <c r="S632" s="32"/>
      <c r="T632" s="32"/>
      <c r="U632" s="32"/>
    </row>
    <row r="633" spans="13:21" x14ac:dyDescent="0.2">
      <c r="M633" s="31"/>
      <c r="N633" s="31"/>
      <c r="O633" s="31"/>
      <c r="P633" s="30"/>
      <c r="R633" s="44"/>
      <c r="S633" s="32"/>
      <c r="T633" s="32"/>
      <c r="U633" s="32"/>
    </row>
    <row r="634" spans="13:21" x14ac:dyDescent="0.2">
      <c r="M634" s="31"/>
      <c r="N634" s="31"/>
      <c r="O634" s="31"/>
      <c r="P634" s="30"/>
      <c r="R634" s="44"/>
      <c r="S634" s="32"/>
      <c r="T634" s="32"/>
      <c r="U634" s="32"/>
    </row>
    <row r="635" spans="13:21" x14ac:dyDescent="0.2">
      <c r="M635" s="31"/>
      <c r="N635" s="31"/>
      <c r="O635" s="31"/>
      <c r="P635" s="30"/>
      <c r="R635" s="44"/>
      <c r="S635" s="32"/>
      <c r="T635" s="32"/>
      <c r="U635" s="32"/>
    </row>
    <row r="636" spans="13:21" x14ac:dyDescent="0.2">
      <c r="M636" s="31"/>
      <c r="N636" s="31"/>
      <c r="O636" s="31"/>
      <c r="P636" s="30"/>
      <c r="R636" s="44"/>
      <c r="S636" s="32"/>
      <c r="T636" s="32"/>
      <c r="U636" s="32"/>
    </row>
    <row r="637" spans="13:21" x14ac:dyDescent="0.2">
      <c r="M637" s="31"/>
      <c r="N637" s="31"/>
      <c r="O637" s="31"/>
      <c r="P637" s="30"/>
      <c r="R637" s="44"/>
      <c r="S637" s="32"/>
      <c r="T637" s="32"/>
      <c r="U637" s="32"/>
    </row>
    <row r="638" spans="13:21" x14ac:dyDescent="0.2">
      <c r="M638" s="31"/>
      <c r="N638" s="31"/>
      <c r="O638" s="31"/>
      <c r="P638" s="30"/>
      <c r="R638" s="44"/>
      <c r="S638" s="32"/>
      <c r="T638" s="32"/>
      <c r="U638" s="32"/>
    </row>
    <row r="639" spans="13:21" x14ac:dyDescent="0.2">
      <c r="M639" s="31"/>
      <c r="N639" s="31"/>
      <c r="O639" s="31"/>
      <c r="P639" s="30"/>
      <c r="R639" s="44"/>
      <c r="S639" s="32"/>
      <c r="T639" s="32"/>
      <c r="U639" s="32"/>
    </row>
    <row r="640" spans="13:21" x14ac:dyDescent="0.2">
      <c r="M640" s="31"/>
      <c r="N640" s="31"/>
      <c r="O640" s="31"/>
      <c r="P640" s="30"/>
      <c r="R640" s="44"/>
      <c r="S640" s="32"/>
      <c r="T640" s="32"/>
      <c r="U640" s="32"/>
    </row>
    <row r="641" spans="13:21" x14ac:dyDescent="0.2">
      <c r="M641" s="31"/>
      <c r="N641" s="31"/>
      <c r="O641" s="31"/>
      <c r="P641" s="30"/>
      <c r="R641" s="44"/>
      <c r="S641" s="32"/>
      <c r="T641" s="32"/>
      <c r="U641" s="32"/>
    </row>
    <row r="642" spans="13:21" x14ac:dyDescent="0.2">
      <c r="M642" s="31"/>
      <c r="N642" s="31"/>
      <c r="O642" s="31"/>
      <c r="P642" s="30"/>
      <c r="R642" s="44"/>
      <c r="S642" s="32"/>
      <c r="T642" s="32"/>
      <c r="U642" s="32"/>
    </row>
    <row r="643" spans="13:21" x14ac:dyDescent="0.2">
      <c r="M643" s="31"/>
      <c r="N643" s="31"/>
      <c r="O643" s="31"/>
      <c r="P643" s="30"/>
      <c r="R643" s="44"/>
      <c r="S643" s="32"/>
      <c r="T643" s="32"/>
      <c r="U643" s="32"/>
    </row>
    <row r="644" spans="13:21" x14ac:dyDescent="0.2">
      <c r="M644" s="31"/>
      <c r="N644" s="31"/>
      <c r="O644" s="31"/>
      <c r="P644" s="30"/>
      <c r="R644" s="44"/>
      <c r="S644" s="32"/>
      <c r="T644" s="32"/>
      <c r="U644" s="32"/>
    </row>
    <row r="645" spans="13:21" x14ac:dyDescent="0.2">
      <c r="M645" s="31"/>
      <c r="N645" s="31"/>
      <c r="O645" s="31"/>
      <c r="P645" s="30"/>
      <c r="R645" s="44"/>
      <c r="S645" s="32"/>
      <c r="T645" s="32"/>
      <c r="U645" s="32"/>
    </row>
    <row r="646" spans="13:21" x14ac:dyDescent="0.2">
      <c r="M646" s="31"/>
      <c r="N646" s="31"/>
      <c r="O646" s="31"/>
      <c r="P646" s="30"/>
      <c r="R646" s="44"/>
      <c r="S646" s="32"/>
      <c r="T646" s="32"/>
      <c r="U646" s="32"/>
    </row>
    <row r="647" spans="13:21" x14ac:dyDescent="0.2">
      <c r="M647" s="31"/>
      <c r="N647" s="31"/>
      <c r="O647" s="31"/>
      <c r="P647" s="30"/>
      <c r="R647" s="44"/>
      <c r="S647" s="32"/>
      <c r="T647" s="32"/>
      <c r="U647" s="32"/>
    </row>
    <row r="648" spans="13:21" x14ac:dyDescent="0.2">
      <c r="M648" s="31"/>
      <c r="N648" s="31"/>
      <c r="O648" s="31"/>
      <c r="P648" s="30"/>
      <c r="R648" s="44"/>
      <c r="S648" s="32"/>
      <c r="T648" s="32"/>
      <c r="U648" s="32"/>
    </row>
    <row r="649" spans="13:21" x14ac:dyDescent="0.2">
      <c r="M649" s="31"/>
      <c r="N649" s="31"/>
      <c r="O649" s="31"/>
      <c r="P649" s="30"/>
      <c r="R649" s="44"/>
      <c r="S649" s="32"/>
      <c r="T649" s="32"/>
      <c r="U649" s="32"/>
    </row>
    <row r="650" spans="13:21" x14ac:dyDescent="0.2">
      <c r="M650" s="31"/>
      <c r="N650" s="31"/>
      <c r="O650" s="31"/>
      <c r="P650" s="30"/>
      <c r="R650" s="44"/>
      <c r="S650" s="32"/>
      <c r="T650" s="32"/>
      <c r="U650" s="32"/>
    </row>
    <row r="651" spans="13:21" x14ac:dyDescent="0.2">
      <c r="M651" s="31"/>
      <c r="N651" s="31"/>
      <c r="O651" s="31"/>
      <c r="P651" s="30"/>
      <c r="R651" s="44"/>
      <c r="S651" s="32"/>
      <c r="T651" s="32"/>
      <c r="U651" s="32"/>
    </row>
    <row r="652" spans="13:21" x14ac:dyDescent="0.2">
      <c r="M652" s="31"/>
      <c r="N652" s="31"/>
      <c r="O652" s="31"/>
      <c r="P652" s="30"/>
      <c r="R652" s="44"/>
      <c r="S652" s="32"/>
      <c r="T652" s="32"/>
      <c r="U652" s="32"/>
    </row>
    <row r="653" spans="13:21" x14ac:dyDescent="0.2">
      <c r="M653" s="31"/>
      <c r="N653" s="31"/>
      <c r="O653" s="31"/>
      <c r="P653" s="30"/>
      <c r="R653" s="44"/>
      <c r="S653" s="32"/>
      <c r="T653" s="32"/>
      <c r="U653" s="32"/>
    </row>
    <row r="654" spans="13:21" x14ac:dyDescent="0.2">
      <c r="M654" s="31"/>
      <c r="N654" s="31"/>
      <c r="O654" s="31"/>
      <c r="P654" s="30"/>
      <c r="R654" s="44"/>
      <c r="S654" s="32"/>
      <c r="T654" s="32"/>
      <c r="U654" s="32"/>
    </row>
    <row r="655" spans="13:21" x14ac:dyDescent="0.2">
      <c r="M655" s="31"/>
      <c r="N655" s="31"/>
      <c r="O655" s="31"/>
      <c r="P655" s="30"/>
      <c r="R655" s="44"/>
      <c r="S655" s="32"/>
      <c r="T655" s="32"/>
      <c r="U655" s="32"/>
    </row>
    <row r="656" spans="13:21" x14ac:dyDescent="0.2">
      <c r="M656" s="31"/>
      <c r="N656" s="31"/>
      <c r="O656" s="31"/>
      <c r="P656" s="30"/>
      <c r="R656" s="44"/>
      <c r="S656" s="32"/>
      <c r="T656" s="32"/>
      <c r="U656" s="32"/>
    </row>
    <row r="657" spans="13:21" x14ac:dyDescent="0.2">
      <c r="M657" s="31"/>
      <c r="N657" s="31"/>
      <c r="O657" s="31"/>
      <c r="P657" s="30"/>
      <c r="R657" s="44"/>
      <c r="S657" s="32"/>
      <c r="T657" s="32"/>
      <c r="U657" s="32"/>
    </row>
    <row r="658" spans="13:21" x14ac:dyDescent="0.2">
      <c r="M658" s="31"/>
      <c r="N658" s="31"/>
      <c r="O658" s="31"/>
      <c r="P658" s="30"/>
      <c r="R658" s="44"/>
      <c r="S658" s="32"/>
      <c r="T658" s="32"/>
      <c r="U658" s="32"/>
    </row>
    <row r="659" spans="13:21" x14ac:dyDescent="0.2">
      <c r="M659" s="31"/>
      <c r="N659" s="31"/>
      <c r="O659" s="31"/>
      <c r="P659" s="30"/>
      <c r="R659" s="44"/>
      <c r="S659" s="32"/>
      <c r="T659" s="32"/>
      <c r="U659" s="32"/>
    </row>
    <row r="660" spans="13:21" x14ac:dyDescent="0.2">
      <c r="M660" s="31"/>
      <c r="N660" s="31"/>
      <c r="O660" s="31"/>
      <c r="P660" s="30"/>
      <c r="R660" s="44"/>
      <c r="S660" s="32"/>
      <c r="T660" s="32"/>
      <c r="U660" s="32"/>
    </row>
    <row r="661" spans="13:21" x14ac:dyDescent="0.2">
      <c r="M661" s="31"/>
      <c r="N661" s="31"/>
      <c r="O661" s="31"/>
      <c r="P661" s="30"/>
      <c r="R661" s="44"/>
      <c r="S661" s="32"/>
      <c r="T661" s="32"/>
      <c r="U661" s="32"/>
    </row>
    <row r="662" spans="13:21" x14ac:dyDescent="0.2">
      <c r="M662" s="31"/>
      <c r="N662" s="31"/>
      <c r="O662" s="31"/>
      <c r="P662" s="30"/>
      <c r="R662" s="44"/>
      <c r="S662" s="32"/>
      <c r="T662" s="32"/>
      <c r="U662" s="32"/>
    </row>
    <row r="663" spans="13:21" x14ac:dyDescent="0.2">
      <c r="M663" s="31"/>
      <c r="N663" s="31"/>
      <c r="O663" s="31"/>
      <c r="P663" s="30"/>
      <c r="R663" s="44"/>
      <c r="S663" s="32"/>
      <c r="T663" s="32"/>
      <c r="U663" s="32"/>
    </row>
    <row r="664" spans="13:21" x14ac:dyDescent="0.2">
      <c r="M664" s="31"/>
      <c r="N664" s="31"/>
      <c r="O664" s="31"/>
      <c r="P664" s="30"/>
      <c r="R664" s="44"/>
      <c r="S664" s="32"/>
      <c r="T664" s="32"/>
      <c r="U664" s="32"/>
    </row>
    <row r="665" spans="13:21" x14ac:dyDescent="0.2">
      <c r="M665" s="31"/>
      <c r="N665" s="31"/>
      <c r="O665" s="31"/>
      <c r="P665" s="30"/>
      <c r="R665" s="44"/>
      <c r="S665" s="32"/>
      <c r="T665" s="32"/>
      <c r="U665" s="32"/>
    </row>
    <row r="666" spans="13:21" x14ac:dyDescent="0.2">
      <c r="M666" s="31"/>
      <c r="N666" s="31"/>
      <c r="O666" s="31"/>
      <c r="P666" s="30"/>
      <c r="R666" s="44"/>
      <c r="S666" s="32"/>
      <c r="T666" s="32"/>
      <c r="U666" s="32"/>
    </row>
    <row r="667" spans="13:21" x14ac:dyDescent="0.2">
      <c r="M667" s="31"/>
      <c r="N667" s="31"/>
      <c r="O667" s="31"/>
      <c r="P667" s="30"/>
      <c r="R667" s="44"/>
      <c r="S667" s="32"/>
      <c r="T667" s="32"/>
      <c r="U667" s="32"/>
    </row>
    <row r="668" spans="13:21" x14ac:dyDescent="0.2">
      <c r="M668" s="31"/>
      <c r="N668" s="31"/>
      <c r="O668" s="31"/>
      <c r="P668" s="30"/>
      <c r="R668" s="44"/>
      <c r="S668" s="32"/>
      <c r="T668" s="32"/>
      <c r="U668" s="32"/>
    </row>
    <row r="669" spans="13:21" x14ac:dyDescent="0.2">
      <c r="M669" s="31"/>
      <c r="N669" s="31"/>
      <c r="O669" s="31"/>
      <c r="P669" s="30"/>
      <c r="R669" s="44"/>
      <c r="S669" s="32"/>
      <c r="T669" s="32"/>
      <c r="U669" s="32"/>
    </row>
    <row r="670" spans="13:21" x14ac:dyDescent="0.2">
      <c r="M670" s="31"/>
      <c r="N670" s="31"/>
      <c r="O670" s="31"/>
      <c r="P670" s="30"/>
      <c r="R670" s="44"/>
      <c r="S670" s="32"/>
      <c r="T670" s="32"/>
      <c r="U670" s="32"/>
    </row>
    <row r="671" spans="13:21" x14ac:dyDescent="0.2">
      <c r="M671" s="31"/>
      <c r="N671" s="31"/>
      <c r="O671" s="31"/>
      <c r="P671" s="30"/>
      <c r="R671" s="44"/>
      <c r="S671" s="32"/>
      <c r="T671" s="32"/>
      <c r="U671" s="32"/>
    </row>
    <row r="672" spans="13:21" x14ac:dyDescent="0.2">
      <c r="M672" s="31"/>
      <c r="N672" s="31"/>
      <c r="O672" s="31"/>
      <c r="P672" s="30"/>
      <c r="R672" s="44"/>
      <c r="S672" s="32"/>
      <c r="T672" s="32"/>
      <c r="U672" s="32"/>
    </row>
    <row r="673" spans="13:21" x14ac:dyDescent="0.2">
      <c r="M673" s="31"/>
      <c r="N673" s="31"/>
      <c r="O673" s="31"/>
      <c r="P673" s="30"/>
      <c r="R673" s="44"/>
      <c r="S673" s="32"/>
      <c r="T673" s="32"/>
      <c r="U673" s="32"/>
    </row>
    <row r="674" spans="13:21" x14ac:dyDescent="0.2">
      <c r="M674" s="31"/>
      <c r="N674" s="31"/>
      <c r="O674" s="31"/>
      <c r="P674" s="30"/>
      <c r="R674" s="44"/>
      <c r="S674" s="32"/>
      <c r="T674" s="32"/>
      <c r="U674" s="32"/>
    </row>
    <row r="675" spans="13:21" x14ac:dyDescent="0.2">
      <c r="M675" s="31"/>
      <c r="N675" s="31"/>
      <c r="O675" s="31"/>
      <c r="P675" s="30"/>
      <c r="R675" s="44"/>
      <c r="S675" s="32"/>
      <c r="T675" s="32"/>
      <c r="U675" s="32"/>
    </row>
    <row r="676" spans="13:21" x14ac:dyDescent="0.2">
      <c r="M676" s="31"/>
      <c r="N676" s="31"/>
      <c r="O676" s="31"/>
      <c r="P676" s="30"/>
      <c r="R676" s="44"/>
      <c r="S676" s="32"/>
      <c r="T676" s="32"/>
      <c r="U676" s="32"/>
    </row>
    <row r="677" spans="13:21" x14ac:dyDescent="0.2">
      <c r="M677" s="31"/>
      <c r="N677" s="31"/>
      <c r="O677" s="31"/>
      <c r="P677" s="30"/>
      <c r="R677" s="44"/>
      <c r="S677" s="32"/>
      <c r="T677" s="32"/>
      <c r="U677" s="32"/>
    </row>
    <row r="678" spans="13:21" x14ac:dyDescent="0.2">
      <c r="M678" s="31"/>
      <c r="N678" s="31"/>
      <c r="O678" s="31"/>
      <c r="P678" s="30"/>
      <c r="R678" s="44"/>
      <c r="S678" s="32"/>
      <c r="T678" s="32"/>
      <c r="U678" s="32"/>
    </row>
    <row r="679" spans="13:21" x14ac:dyDescent="0.2">
      <c r="M679" s="31"/>
      <c r="N679" s="31"/>
      <c r="O679" s="31"/>
      <c r="P679" s="30"/>
      <c r="R679" s="44"/>
      <c r="S679" s="32"/>
      <c r="T679" s="32"/>
      <c r="U679" s="32"/>
    </row>
    <row r="680" spans="13:21" x14ac:dyDescent="0.2">
      <c r="M680" s="31"/>
      <c r="N680" s="31"/>
      <c r="O680" s="31"/>
      <c r="P680" s="30"/>
      <c r="R680" s="44"/>
      <c r="S680" s="32"/>
      <c r="T680" s="32"/>
      <c r="U680" s="32"/>
    </row>
    <row r="681" spans="13:21" x14ac:dyDescent="0.2">
      <c r="M681" s="31"/>
      <c r="N681" s="31"/>
      <c r="O681" s="31"/>
      <c r="P681" s="30"/>
      <c r="R681" s="44"/>
      <c r="S681" s="32"/>
      <c r="T681" s="32"/>
      <c r="U681" s="32"/>
    </row>
    <row r="682" spans="13:21" x14ac:dyDescent="0.2">
      <c r="M682" s="31"/>
      <c r="N682" s="31"/>
      <c r="O682" s="31"/>
      <c r="P682" s="30"/>
      <c r="R682" s="44"/>
      <c r="S682" s="32"/>
      <c r="T682" s="32"/>
      <c r="U682" s="32"/>
    </row>
    <row r="683" spans="13:21" x14ac:dyDescent="0.2">
      <c r="M683" s="31"/>
      <c r="N683" s="31"/>
      <c r="O683" s="31"/>
      <c r="P683" s="30"/>
      <c r="R683" s="44"/>
      <c r="S683" s="32"/>
      <c r="T683" s="32"/>
      <c r="U683" s="32"/>
    </row>
    <row r="684" spans="13:21" x14ac:dyDescent="0.2">
      <c r="M684" s="31"/>
      <c r="N684" s="31"/>
      <c r="O684" s="31"/>
      <c r="P684" s="30"/>
      <c r="R684" s="44"/>
      <c r="S684" s="32"/>
      <c r="T684" s="32"/>
      <c r="U684" s="32"/>
    </row>
    <row r="685" spans="13:21" x14ac:dyDescent="0.2">
      <c r="M685" s="31"/>
      <c r="N685" s="31"/>
      <c r="O685" s="31"/>
      <c r="P685" s="30"/>
      <c r="R685" s="44"/>
      <c r="S685" s="32"/>
      <c r="T685" s="32"/>
      <c r="U685" s="32"/>
    </row>
    <row r="686" spans="13:21" x14ac:dyDescent="0.2">
      <c r="M686" s="31"/>
      <c r="N686" s="31"/>
      <c r="O686" s="31"/>
      <c r="P686" s="30"/>
      <c r="R686" s="44"/>
      <c r="S686" s="32"/>
      <c r="T686" s="32"/>
      <c r="U686" s="32"/>
    </row>
    <row r="687" spans="13:21" x14ac:dyDescent="0.2">
      <c r="M687" s="31"/>
      <c r="N687" s="31"/>
      <c r="O687" s="31"/>
      <c r="P687" s="30"/>
      <c r="R687" s="44"/>
      <c r="S687" s="32"/>
      <c r="T687" s="32"/>
      <c r="U687" s="32"/>
    </row>
    <row r="688" spans="13:21" x14ac:dyDescent="0.2">
      <c r="M688" s="31"/>
      <c r="N688" s="31"/>
      <c r="O688" s="31"/>
      <c r="P688" s="30"/>
      <c r="R688" s="44"/>
      <c r="S688" s="32"/>
      <c r="T688" s="32"/>
      <c r="U688" s="32"/>
    </row>
    <row r="689" spans="13:21" x14ac:dyDescent="0.2">
      <c r="M689" s="31"/>
      <c r="N689" s="31"/>
      <c r="O689" s="31"/>
      <c r="P689" s="30"/>
      <c r="R689" s="44"/>
      <c r="S689" s="32"/>
      <c r="T689" s="32"/>
      <c r="U689" s="32"/>
    </row>
    <row r="690" spans="13:21" x14ac:dyDescent="0.2">
      <c r="M690" s="31"/>
      <c r="N690" s="31"/>
      <c r="O690" s="31"/>
      <c r="P690" s="30"/>
      <c r="R690" s="44"/>
      <c r="S690" s="32"/>
      <c r="T690" s="32"/>
      <c r="U690" s="32"/>
    </row>
    <row r="691" spans="13:21" x14ac:dyDescent="0.2">
      <c r="M691" s="31"/>
      <c r="N691" s="31"/>
      <c r="O691" s="31"/>
      <c r="P691" s="30"/>
      <c r="R691" s="44"/>
      <c r="S691" s="32"/>
      <c r="T691" s="32"/>
      <c r="U691" s="32"/>
    </row>
    <row r="692" spans="13:21" x14ac:dyDescent="0.2">
      <c r="M692" s="31"/>
      <c r="N692" s="31"/>
      <c r="O692" s="31"/>
      <c r="P692" s="30"/>
      <c r="R692" s="44"/>
      <c r="S692" s="32"/>
      <c r="T692" s="32"/>
      <c r="U692" s="32"/>
    </row>
    <row r="693" spans="13:21" x14ac:dyDescent="0.2">
      <c r="M693" s="31"/>
      <c r="N693" s="31"/>
      <c r="O693" s="31"/>
      <c r="P693" s="30"/>
      <c r="R693" s="44"/>
      <c r="S693" s="32"/>
      <c r="T693" s="32"/>
      <c r="U693" s="32"/>
    </row>
    <row r="694" spans="13:21" x14ac:dyDescent="0.2">
      <c r="M694" s="31"/>
      <c r="N694" s="31"/>
      <c r="O694" s="31"/>
      <c r="P694" s="30"/>
      <c r="R694" s="44"/>
      <c r="S694" s="32"/>
      <c r="T694" s="32"/>
      <c r="U694" s="32"/>
    </row>
    <row r="695" spans="13:21" x14ac:dyDescent="0.2">
      <c r="M695" s="31"/>
      <c r="N695" s="31"/>
      <c r="O695" s="31"/>
      <c r="P695" s="30"/>
      <c r="R695" s="44"/>
      <c r="S695" s="32"/>
      <c r="T695" s="32"/>
      <c r="U695" s="32"/>
    </row>
    <row r="696" spans="13:21" x14ac:dyDescent="0.2">
      <c r="M696" s="31"/>
      <c r="N696" s="31"/>
      <c r="O696" s="31"/>
      <c r="P696" s="30"/>
      <c r="R696" s="44"/>
      <c r="S696" s="32"/>
      <c r="T696" s="32"/>
      <c r="U696" s="32"/>
    </row>
    <row r="697" spans="13:21" x14ac:dyDescent="0.2">
      <c r="M697" s="31"/>
      <c r="N697" s="31"/>
      <c r="O697" s="31"/>
      <c r="P697" s="30"/>
      <c r="R697" s="44"/>
      <c r="S697" s="32"/>
      <c r="T697" s="32"/>
      <c r="U697" s="32"/>
    </row>
    <row r="698" spans="13:21" x14ac:dyDescent="0.2">
      <c r="M698" s="31"/>
      <c r="N698" s="31"/>
      <c r="O698" s="31"/>
      <c r="P698" s="30"/>
      <c r="R698" s="44"/>
      <c r="S698" s="32"/>
      <c r="T698" s="32"/>
      <c r="U698" s="32"/>
    </row>
    <row r="699" spans="13:21" x14ac:dyDescent="0.2">
      <c r="M699" s="31"/>
      <c r="N699" s="31"/>
      <c r="O699" s="31"/>
      <c r="P699" s="30"/>
      <c r="R699" s="44"/>
      <c r="S699" s="32"/>
      <c r="T699" s="32"/>
      <c r="U699" s="32"/>
    </row>
    <row r="700" spans="13:21" x14ac:dyDescent="0.2">
      <c r="M700" s="31"/>
      <c r="N700" s="31"/>
      <c r="O700" s="31"/>
      <c r="P700" s="30"/>
      <c r="R700" s="44"/>
      <c r="S700" s="32"/>
      <c r="T700" s="32"/>
      <c r="U700" s="32"/>
    </row>
    <row r="701" spans="13:21" x14ac:dyDescent="0.2">
      <c r="M701" s="31"/>
      <c r="N701" s="31"/>
      <c r="O701" s="31"/>
      <c r="P701" s="30"/>
      <c r="R701" s="44"/>
      <c r="S701" s="32"/>
      <c r="T701" s="32"/>
      <c r="U701" s="32"/>
    </row>
    <row r="702" spans="13:21" x14ac:dyDescent="0.2">
      <c r="M702" s="31"/>
      <c r="N702" s="31"/>
      <c r="O702" s="31"/>
      <c r="P702" s="30"/>
      <c r="R702" s="44"/>
      <c r="S702" s="32"/>
      <c r="T702" s="32"/>
      <c r="U702" s="32"/>
    </row>
    <row r="703" spans="13:21" x14ac:dyDescent="0.2">
      <c r="M703" s="31"/>
      <c r="N703" s="31"/>
      <c r="O703" s="31"/>
      <c r="P703" s="30"/>
      <c r="R703" s="44"/>
      <c r="S703" s="32"/>
      <c r="T703" s="32"/>
      <c r="U703" s="32"/>
    </row>
    <row r="704" spans="13:21" x14ac:dyDescent="0.2">
      <c r="M704" s="31"/>
      <c r="N704" s="31"/>
      <c r="O704" s="31"/>
      <c r="P704" s="30"/>
      <c r="R704" s="44"/>
      <c r="S704" s="32"/>
      <c r="T704" s="32"/>
      <c r="U704" s="32"/>
    </row>
    <row r="705" spans="13:21" x14ac:dyDescent="0.2">
      <c r="M705" s="31"/>
      <c r="N705" s="31"/>
      <c r="O705" s="31"/>
      <c r="P705" s="30"/>
      <c r="R705" s="44"/>
      <c r="S705" s="32"/>
      <c r="T705" s="32"/>
      <c r="U705" s="32"/>
    </row>
    <row r="706" spans="13:21" x14ac:dyDescent="0.2">
      <c r="M706" s="31"/>
      <c r="N706" s="31"/>
      <c r="O706" s="31"/>
      <c r="P706" s="30"/>
      <c r="R706" s="44"/>
      <c r="S706" s="32"/>
      <c r="T706" s="32"/>
      <c r="U706" s="32"/>
    </row>
    <row r="707" spans="13:21" x14ac:dyDescent="0.2">
      <c r="M707" s="31"/>
      <c r="N707" s="31"/>
      <c r="O707" s="31"/>
      <c r="P707" s="30"/>
      <c r="R707" s="44"/>
      <c r="S707" s="32"/>
      <c r="T707" s="32"/>
      <c r="U707" s="32"/>
    </row>
    <row r="708" spans="13:21" x14ac:dyDescent="0.2">
      <c r="M708" s="31"/>
      <c r="N708" s="31"/>
      <c r="O708" s="31"/>
      <c r="P708" s="30"/>
      <c r="R708" s="44"/>
      <c r="S708" s="32"/>
      <c r="T708" s="32"/>
      <c r="U708" s="32"/>
    </row>
    <row r="709" spans="13:21" x14ac:dyDescent="0.2">
      <c r="M709" s="31"/>
      <c r="N709" s="31"/>
      <c r="O709" s="31"/>
      <c r="P709" s="30"/>
      <c r="R709" s="44"/>
      <c r="S709" s="32"/>
      <c r="T709" s="32"/>
      <c r="U709" s="32"/>
    </row>
    <row r="710" spans="13:21" x14ac:dyDescent="0.2">
      <c r="M710" s="31"/>
      <c r="N710" s="31"/>
      <c r="O710" s="31"/>
      <c r="P710" s="30"/>
      <c r="R710" s="44"/>
      <c r="S710" s="32"/>
      <c r="T710" s="32"/>
      <c r="U710" s="32"/>
    </row>
    <row r="711" spans="13:21" x14ac:dyDescent="0.2">
      <c r="M711" s="31"/>
      <c r="N711" s="31"/>
      <c r="O711" s="31"/>
      <c r="P711" s="30"/>
      <c r="R711" s="44"/>
      <c r="S711" s="32"/>
      <c r="T711" s="32"/>
      <c r="U711" s="32"/>
    </row>
    <row r="712" spans="13:21" x14ac:dyDescent="0.2">
      <c r="M712" s="31"/>
      <c r="N712" s="31"/>
      <c r="O712" s="31"/>
      <c r="P712" s="30"/>
      <c r="R712" s="44"/>
      <c r="S712" s="32"/>
      <c r="T712" s="32"/>
      <c r="U712" s="32"/>
    </row>
    <row r="713" spans="13:21" x14ac:dyDescent="0.2">
      <c r="M713" s="31"/>
      <c r="N713" s="31"/>
      <c r="O713" s="31"/>
      <c r="P713" s="30"/>
      <c r="R713" s="44"/>
      <c r="S713" s="32"/>
      <c r="T713" s="32"/>
      <c r="U713" s="32"/>
    </row>
    <row r="714" spans="13:21" x14ac:dyDescent="0.2">
      <c r="M714" s="31"/>
      <c r="N714" s="31"/>
      <c r="O714" s="31"/>
      <c r="P714" s="30"/>
      <c r="R714" s="44"/>
      <c r="S714" s="32"/>
      <c r="T714" s="32"/>
      <c r="U714" s="32"/>
    </row>
    <row r="715" spans="13:21" x14ac:dyDescent="0.2">
      <c r="M715" s="31"/>
      <c r="N715" s="31"/>
      <c r="O715" s="31"/>
      <c r="P715" s="30"/>
      <c r="R715" s="44"/>
      <c r="S715" s="32"/>
      <c r="T715" s="32"/>
      <c r="U715" s="32"/>
    </row>
    <row r="716" spans="13:21" x14ac:dyDescent="0.2">
      <c r="M716" s="31"/>
      <c r="N716" s="31"/>
      <c r="O716" s="31"/>
      <c r="P716" s="30"/>
      <c r="R716" s="44"/>
      <c r="S716" s="32"/>
      <c r="T716" s="32"/>
      <c r="U716" s="32"/>
    </row>
    <row r="717" spans="13:21" x14ac:dyDescent="0.2">
      <c r="M717" s="31"/>
      <c r="N717" s="31"/>
      <c r="O717" s="31"/>
      <c r="P717" s="30"/>
      <c r="R717" s="44"/>
      <c r="S717" s="32"/>
      <c r="T717" s="32"/>
      <c r="U717" s="32"/>
    </row>
    <row r="718" spans="13:21" x14ac:dyDescent="0.2">
      <c r="M718" s="31"/>
      <c r="N718" s="31"/>
      <c r="O718" s="31"/>
      <c r="P718" s="30"/>
      <c r="R718" s="44"/>
      <c r="S718" s="32"/>
      <c r="T718" s="32"/>
      <c r="U718" s="32"/>
    </row>
    <row r="719" spans="13:21" x14ac:dyDescent="0.2">
      <c r="M719" s="31"/>
      <c r="N719" s="31"/>
      <c r="O719" s="31"/>
      <c r="P719" s="30"/>
      <c r="R719" s="44"/>
      <c r="S719" s="32"/>
      <c r="T719" s="32"/>
      <c r="U719" s="32"/>
    </row>
    <row r="720" spans="13:21" x14ac:dyDescent="0.2">
      <c r="M720" s="31"/>
      <c r="N720" s="31"/>
      <c r="O720" s="31"/>
      <c r="P720" s="30"/>
      <c r="R720" s="44"/>
      <c r="S720" s="32"/>
      <c r="T720" s="32"/>
      <c r="U720" s="32"/>
    </row>
    <row r="721" spans="13:21" x14ac:dyDescent="0.2">
      <c r="M721" s="31"/>
      <c r="N721" s="31"/>
      <c r="O721" s="31"/>
      <c r="P721" s="30"/>
      <c r="R721" s="44"/>
      <c r="S721" s="32"/>
      <c r="T721" s="32"/>
      <c r="U721" s="32"/>
    </row>
    <row r="722" spans="13:21" x14ac:dyDescent="0.2">
      <c r="M722" s="31"/>
      <c r="N722" s="31"/>
      <c r="O722" s="31"/>
      <c r="P722" s="30"/>
      <c r="R722" s="44"/>
      <c r="S722" s="32"/>
      <c r="T722" s="32"/>
      <c r="U722" s="32"/>
    </row>
    <row r="723" spans="13:21" x14ac:dyDescent="0.2">
      <c r="M723" s="31"/>
      <c r="N723" s="31"/>
      <c r="O723" s="31"/>
      <c r="P723" s="30"/>
      <c r="R723" s="44"/>
      <c r="S723" s="32"/>
      <c r="T723" s="32"/>
      <c r="U723" s="32"/>
    </row>
    <row r="724" spans="13:21" x14ac:dyDescent="0.2">
      <c r="M724" s="31"/>
      <c r="N724" s="31"/>
      <c r="O724" s="31"/>
      <c r="P724" s="30"/>
      <c r="R724" s="44"/>
      <c r="S724" s="32"/>
      <c r="T724" s="32"/>
      <c r="U724" s="32"/>
    </row>
    <row r="725" spans="13:21" x14ac:dyDescent="0.2">
      <c r="M725" s="31"/>
      <c r="N725" s="31"/>
      <c r="O725" s="31"/>
      <c r="P725" s="30"/>
      <c r="R725" s="44"/>
      <c r="S725" s="32"/>
      <c r="T725" s="32"/>
      <c r="U725" s="32"/>
    </row>
    <row r="726" spans="13:21" x14ac:dyDescent="0.2">
      <c r="M726" s="31"/>
      <c r="N726" s="31"/>
      <c r="O726" s="31"/>
      <c r="P726" s="30"/>
      <c r="R726" s="44"/>
      <c r="S726" s="32"/>
      <c r="T726" s="32"/>
      <c r="U726" s="32"/>
    </row>
    <row r="727" spans="13:21" x14ac:dyDescent="0.2">
      <c r="M727" s="31"/>
      <c r="N727" s="31"/>
      <c r="O727" s="31"/>
      <c r="P727" s="30"/>
      <c r="R727" s="44"/>
      <c r="S727" s="32"/>
      <c r="T727" s="32"/>
      <c r="U727" s="32"/>
    </row>
    <row r="728" spans="13:21" x14ac:dyDescent="0.2">
      <c r="M728" s="31"/>
      <c r="N728" s="31"/>
      <c r="O728" s="31"/>
      <c r="P728" s="30"/>
      <c r="R728" s="44"/>
      <c r="S728" s="32"/>
      <c r="T728" s="32"/>
      <c r="U728" s="32"/>
    </row>
    <row r="729" spans="13:21" x14ac:dyDescent="0.2">
      <c r="M729" s="31"/>
      <c r="N729" s="31"/>
      <c r="O729" s="31"/>
      <c r="P729" s="30"/>
      <c r="R729" s="44"/>
      <c r="S729" s="32"/>
      <c r="T729" s="32"/>
      <c r="U729" s="32"/>
    </row>
    <row r="730" spans="13:21" x14ac:dyDescent="0.2">
      <c r="M730" s="31"/>
      <c r="N730" s="31"/>
      <c r="O730" s="31"/>
      <c r="P730" s="30"/>
      <c r="R730" s="44"/>
      <c r="S730" s="32"/>
      <c r="T730" s="32"/>
      <c r="U730" s="32"/>
    </row>
    <row r="731" spans="13:21" x14ac:dyDescent="0.2">
      <c r="M731" s="31"/>
      <c r="N731" s="31"/>
      <c r="O731" s="31"/>
      <c r="P731" s="30"/>
      <c r="R731" s="44"/>
      <c r="S731" s="32"/>
      <c r="T731" s="32"/>
      <c r="U731" s="32"/>
    </row>
    <row r="732" spans="13:21" x14ac:dyDescent="0.2">
      <c r="M732" s="31"/>
      <c r="N732" s="31"/>
      <c r="O732" s="31"/>
      <c r="P732" s="30"/>
      <c r="R732" s="44"/>
      <c r="S732" s="32"/>
      <c r="T732" s="32"/>
      <c r="U732" s="32"/>
    </row>
    <row r="733" spans="13:21" x14ac:dyDescent="0.2">
      <c r="M733" s="31"/>
      <c r="N733" s="31"/>
      <c r="O733" s="31"/>
      <c r="P733" s="30"/>
      <c r="R733" s="44"/>
      <c r="S733" s="32"/>
      <c r="T733" s="32"/>
      <c r="U733" s="32"/>
    </row>
    <row r="734" spans="13:21" x14ac:dyDescent="0.2">
      <c r="M734" s="31"/>
      <c r="N734" s="31"/>
      <c r="O734" s="31"/>
      <c r="P734" s="30"/>
      <c r="R734" s="44"/>
      <c r="S734" s="32"/>
      <c r="T734" s="32"/>
      <c r="U734" s="32"/>
    </row>
    <row r="735" spans="13:21" x14ac:dyDescent="0.2">
      <c r="M735" s="31"/>
      <c r="N735" s="31"/>
      <c r="O735" s="31"/>
      <c r="P735" s="30"/>
      <c r="R735" s="44"/>
      <c r="S735" s="32"/>
      <c r="T735" s="32"/>
      <c r="U735" s="32"/>
    </row>
    <row r="736" spans="13:21" x14ac:dyDescent="0.2">
      <c r="M736" s="31"/>
      <c r="N736" s="31"/>
      <c r="O736" s="31"/>
      <c r="P736" s="30"/>
      <c r="R736" s="44"/>
      <c r="S736" s="32"/>
      <c r="T736" s="32"/>
      <c r="U736" s="32"/>
    </row>
    <row r="737" spans="13:21" x14ac:dyDescent="0.2">
      <c r="M737" s="31"/>
      <c r="N737" s="31"/>
      <c r="O737" s="31"/>
      <c r="P737" s="30"/>
      <c r="R737" s="44"/>
      <c r="S737" s="32"/>
      <c r="T737" s="32"/>
      <c r="U737" s="32"/>
    </row>
    <row r="738" spans="13:21" x14ac:dyDescent="0.2">
      <c r="M738" s="31"/>
      <c r="N738" s="31"/>
      <c r="O738" s="31"/>
      <c r="P738" s="30"/>
      <c r="R738" s="44"/>
      <c r="S738" s="32"/>
      <c r="T738" s="32"/>
      <c r="U738" s="32"/>
    </row>
    <row r="739" spans="13:21" x14ac:dyDescent="0.2">
      <c r="M739" s="31"/>
      <c r="N739" s="31"/>
      <c r="O739" s="31"/>
      <c r="P739" s="30"/>
      <c r="R739" s="44"/>
      <c r="S739" s="32"/>
      <c r="T739" s="32"/>
      <c r="U739" s="32"/>
    </row>
    <row r="740" spans="13:21" x14ac:dyDescent="0.2">
      <c r="M740" s="31"/>
      <c r="N740" s="31"/>
      <c r="O740" s="31"/>
      <c r="P740" s="30"/>
      <c r="R740" s="44"/>
      <c r="S740" s="32"/>
      <c r="T740" s="32"/>
      <c r="U740" s="32"/>
    </row>
    <row r="741" spans="13:21" x14ac:dyDescent="0.2">
      <c r="M741" s="31"/>
      <c r="N741" s="31"/>
      <c r="O741" s="31"/>
      <c r="P741" s="30"/>
      <c r="R741" s="44"/>
      <c r="S741" s="32"/>
      <c r="T741" s="32"/>
      <c r="U741" s="32"/>
    </row>
    <row r="742" spans="13:21" x14ac:dyDescent="0.2">
      <c r="M742" s="31"/>
      <c r="N742" s="31"/>
      <c r="O742" s="31"/>
      <c r="P742" s="30"/>
      <c r="R742" s="44"/>
      <c r="S742" s="32"/>
      <c r="T742" s="32"/>
      <c r="U742" s="32"/>
    </row>
    <row r="743" spans="13:21" x14ac:dyDescent="0.2">
      <c r="M743" s="31"/>
      <c r="N743" s="31"/>
      <c r="O743" s="31"/>
      <c r="P743" s="30"/>
      <c r="R743" s="44"/>
      <c r="S743" s="32"/>
      <c r="T743" s="32"/>
      <c r="U743" s="32"/>
    </row>
    <row r="744" spans="13:21" x14ac:dyDescent="0.2">
      <c r="M744" s="31"/>
      <c r="N744" s="31"/>
      <c r="O744" s="31"/>
      <c r="P744" s="30"/>
      <c r="R744" s="44"/>
      <c r="S744" s="32"/>
      <c r="T744" s="32"/>
      <c r="U744" s="32"/>
    </row>
    <row r="745" spans="13:21" x14ac:dyDescent="0.2">
      <c r="M745" s="31"/>
      <c r="N745" s="31"/>
      <c r="O745" s="31"/>
      <c r="P745" s="30"/>
      <c r="R745" s="44"/>
      <c r="S745" s="32"/>
      <c r="T745" s="32"/>
      <c r="U745" s="32"/>
    </row>
    <row r="746" spans="13:21" x14ac:dyDescent="0.2">
      <c r="M746" s="31"/>
      <c r="N746" s="31"/>
      <c r="O746" s="31"/>
      <c r="P746" s="30"/>
      <c r="R746" s="44"/>
      <c r="S746" s="32"/>
      <c r="T746" s="32"/>
      <c r="U746" s="32"/>
    </row>
    <row r="747" spans="13:21" x14ac:dyDescent="0.2">
      <c r="M747" s="31"/>
      <c r="N747" s="31"/>
      <c r="O747" s="31"/>
      <c r="P747" s="30"/>
      <c r="R747" s="44"/>
      <c r="S747" s="32"/>
      <c r="T747" s="32"/>
      <c r="U747" s="32"/>
    </row>
    <row r="748" spans="13:21" x14ac:dyDescent="0.2">
      <c r="M748" s="31"/>
      <c r="N748" s="31"/>
      <c r="O748" s="31"/>
      <c r="P748" s="30"/>
      <c r="R748" s="44"/>
      <c r="S748" s="32"/>
      <c r="T748" s="32"/>
      <c r="U748" s="32"/>
    </row>
    <row r="749" spans="13:21" x14ac:dyDescent="0.2">
      <c r="M749" s="31"/>
      <c r="N749" s="31"/>
      <c r="O749" s="31"/>
      <c r="P749" s="30"/>
      <c r="R749" s="44"/>
      <c r="S749" s="32"/>
      <c r="T749" s="32"/>
      <c r="U749" s="32"/>
    </row>
    <row r="750" spans="13:21" x14ac:dyDescent="0.2">
      <c r="M750" s="31"/>
      <c r="N750" s="31"/>
      <c r="O750" s="31"/>
      <c r="P750" s="30"/>
      <c r="R750" s="44"/>
      <c r="S750" s="32"/>
      <c r="T750" s="32"/>
      <c r="U750" s="32"/>
    </row>
    <row r="751" spans="13:21" x14ac:dyDescent="0.2">
      <c r="M751" s="31"/>
      <c r="N751" s="31"/>
      <c r="O751" s="31"/>
      <c r="P751" s="30"/>
      <c r="R751" s="44"/>
      <c r="S751" s="32"/>
      <c r="T751" s="32"/>
      <c r="U751" s="32"/>
    </row>
    <row r="752" spans="13:21" x14ac:dyDescent="0.2">
      <c r="M752" s="31"/>
      <c r="N752" s="31"/>
      <c r="O752" s="31"/>
      <c r="P752" s="30"/>
      <c r="R752" s="44"/>
      <c r="S752" s="32"/>
      <c r="T752" s="32"/>
      <c r="U752" s="32"/>
    </row>
    <row r="753" spans="13:21" x14ac:dyDescent="0.2">
      <c r="M753" s="31"/>
      <c r="N753" s="31"/>
      <c r="O753" s="31"/>
      <c r="P753" s="30"/>
      <c r="R753" s="44"/>
      <c r="S753" s="32"/>
      <c r="T753" s="32"/>
      <c r="U753" s="32"/>
    </row>
    <row r="754" spans="13:21" x14ac:dyDescent="0.2">
      <c r="M754" s="31"/>
      <c r="N754" s="31"/>
      <c r="O754" s="31"/>
      <c r="P754" s="30"/>
      <c r="R754" s="44"/>
      <c r="S754" s="32"/>
      <c r="T754" s="32"/>
      <c r="U754" s="32"/>
    </row>
    <row r="755" spans="13:21" x14ac:dyDescent="0.2">
      <c r="M755" s="31"/>
      <c r="N755" s="31"/>
      <c r="O755" s="31"/>
      <c r="P755" s="30"/>
      <c r="R755" s="44"/>
      <c r="S755" s="32"/>
      <c r="T755" s="32"/>
      <c r="U755" s="32"/>
    </row>
    <row r="756" spans="13:21" x14ac:dyDescent="0.2">
      <c r="M756" s="31"/>
      <c r="N756" s="31"/>
      <c r="O756" s="31"/>
      <c r="P756" s="30"/>
      <c r="R756" s="44"/>
      <c r="S756" s="32"/>
      <c r="T756" s="32"/>
      <c r="U756" s="32"/>
    </row>
    <row r="757" spans="13:21" x14ac:dyDescent="0.2">
      <c r="M757" s="31"/>
      <c r="N757" s="31"/>
      <c r="O757" s="31"/>
      <c r="P757" s="30"/>
      <c r="R757" s="44"/>
      <c r="S757" s="32"/>
      <c r="T757" s="32"/>
      <c r="U757" s="32"/>
    </row>
    <row r="758" spans="13:21" x14ac:dyDescent="0.2">
      <c r="M758" s="31"/>
      <c r="N758" s="31"/>
      <c r="O758" s="31"/>
      <c r="P758" s="30"/>
      <c r="R758" s="44"/>
      <c r="S758" s="32"/>
      <c r="T758" s="32"/>
      <c r="U758" s="32"/>
    </row>
    <row r="759" spans="13:21" x14ac:dyDescent="0.2">
      <c r="M759" s="31"/>
      <c r="N759" s="31"/>
      <c r="O759" s="31"/>
      <c r="P759" s="30"/>
      <c r="R759" s="44"/>
      <c r="S759" s="32"/>
      <c r="T759" s="32"/>
      <c r="U759" s="32"/>
    </row>
    <row r="760" spans="13:21" x14ac:dyDescent="0.2">
      <c r="M760" s="31"/>
      <c r="N760" s="31"/>
      <c r="O760" s="31"/>
      <c r="P760" s="30"/>
      <c r="R760" s="44"/>
      <c r="S760" s="32"/>
      <c r="T760" s="32"/>
      <c r="U760" s="32"/>
    </row>
    <row r="761" spans="13:21" x14ac:dyDescent="0.2">
      <c r="M761" s="31"/>
      <c r="N761" s="31"/>
      <c r="O761" s="31"/>
      <c r="P761" s="30"/>
      <c r="R761" s="44"/>
      <c r="S761" s="32"/>
      <c r="T761" s="32"/>
      <c r="U761" s="32"/>
    </row>
    <row r="762" spans="13:21" x14ac:dyDescent="0.2">
      <c r="M762" s="31"/>
      <c r="N762" s="31"/>
      <c r="O762" s="31"/>
      <c r="P762" s="30"/>
      <c r="R762" s="44"/>
      <c r="S762" s="32"/>
      <c r="T762" s="32"/>
      <c r="U762" s="32"/>
    </row>
    <row r="763" spans="13:21" x14ac:dyDescent="0.2">
      <c r="M763" s="31"/>
      <c r="N763" s="31"/>
      <c r="O763" s="31"/>
      <c r="P763" s="30"/>
      <c r="R763" s="44"/>
      <c r="S763" s="32"/>
      <c r="T763" s="32"/>
      <c r="U763" s="32"/>
    </row>
    <row r="764" spans="13:21" x14ac:dyDescent="0.2">
      <c r="M764" s="31"/>
      <c r="N764" s="31"/>
      <c r="O764" s="31"/>
      <c r="P764" s="30"/>
      <c r="R764" s="44"/>
      <c r="S764" s="32"/>
      <c r="T764" s="32"/>
      <c r="U764" s="32"/>
    </row>
    <row r="765" spans="13:21" x14ac:dyDescent="0.2">
      <c r="M765" s="31"/>
      <c r="N765" s="31"/>
      <c r="O765" s="31"/>
      <c r="P765" s="30"/>
      <c r="R765" s="44"/>
      <c r="S765" s="32"/>
      <c r="T765" s="32"/>
      <c r="U765" s="32"/>
    </row>
    <row r="766" spans="13:21" x14ac:dyDescent="0.2">
      <c r="M766" s="31"/>
      <c r="N766" s="31"/>
      <c r="O766" s="31"/>
      <c r="P766" s="30"/>
      <c r="R766" s="44"/>
      <c r="S766" s="32"/>
      <c r="T766" s="32"/>
      <c r="U766" s="32"/>
    </row>
    <row r="767" spans="13:21" x14ac:dyDescent="0.2">
      <c r="M767" s="31"/>
      <c r="N767" s="31"/>
      <c r="O767" s="31"/>
      <c r="P767" s="30"/>
      <c r="R767" s="44"/>
      <c r="S767" s="32"/>
      <c r="T767" s="32"/>
      <c r="U767" s="32"/>
    </row>
    <row r="768" spans="13:21" x14ac:dyDescent="0.2">
      <c r="M768" s="31"/>
      <c r="N768" s="31"/>
      <c r="O768" s="31"/>
      <c r="P768" s="30"/>
      <c r="R768" s="44"/>
      <c r="S768" s="32"/>
      <c r="T768" s="32"/>
      <c r="U768" s="32"/>
    </row>
    <row r="769" spans="13:21" x14ac:dyDescent="0.2">
      <c r="M769" s="31"/>
      <c r="N769" s="31"/>
      <c r="O769" s="31"/>
      <c r="P769" s="30"/>
      <c r="R769" s="44"/>
      <c r="S769" s="32"/>
      <c r="T769" s="32"/>
      <c r="U769" s="32"/>
    </row>
    <row r="770" spans="13:21" x14ac:dyDescent="0.2">
      <c r="M770" s="31"/>
      <c r="N770" s="31"/>
      <c r="O770" s="31"/>
      <c r="P770" s="30"/>
      <c r="R770" s="44"/>
      <c r="S770" s="32"/>
      <c r="T770" s="32"/>
      <c r="U770" s="32"/>
    </row>
    <row r="771" spans="13:21" x14ac:dyDescent="0.2">
      <c r="M771" s="31"/>
      <c r="N771" s="31"/>
      <c r="O771" s="31"/>
      <c r="P771" s="30"/>
      <c r="R771" s="44"/>
      <c r="S771" s="32"/>
      <c r="T771" s="32"/>
      <c r="U771" s="32"/>
    </row>
    <row r="772" spans="13:21" x14ac:dyDescent="0.2">
      <c r="M772" s="31"/>
      <c r="N772" s="31"/>
      <c r="O772" s="31"/>
      <c r="P772" s="30"/>
      <c r="R772" s="44"/>
      <c r="S772" s="32"/>
      <c r="T772" s="32"/>
      <c r="U772" s="32"/>
    </row>
    <row r="773" spans="13:21" x14ac:dyDescent="0.2">
      <c r="M773" s="31"/>
      <c r="N773" s="31"/>
      <c r="O773" s="31"/>
      <c r="P773" s="30"/>
      <c r="R773" s="44"/>
      <c r="S773" s="32"/>
      <c r="T773" s="32"/>
      <c r="U773" s="32"/>
    </row>
    <row r="774" spans="13:21" x14ac:dyDescent="0.2">
      <c r="M774" s="31"/>
      <c r="N774" s="31"/>
      <c r="O774" s="31"/>
      <c r="P774" s="30"/>
      <c r="R774" s="44"/>
      <c r="S774" s="32"/>
      <c r="T774" s="32"/>
      <c r="U774" s="32"/>
    </row>
    <row r="775" spans="13:21" x14ac:dyDescent="0.2">
      <c r="M775" s="31"/>
      <c r="N775" s="31"/>
      <c r="O775" s="31"/>
      <c r="P775" s="30"/>
      <c r="R775" s="44"/>
      <c r="S775" s="32"/>
      <c r="T775" s="32"/>
      <c r="U775" s="32"/>
    </row>
    <row r="776" spans="13:21" x14ac:dyDescent="0.2">
      <c r="M776" s="31"/>
      <c r="N776" s="31"/>
      <c r="O776" s="31"/>
      <c r="P776" s="30"/>
      <c r="R776" s="44"/>
      <c r="S776" s="32"/>
      <c r="T776" s="32"/>
      <c r="U776" s="32"/>
    </row>
    <row r="777" spans="13:21" x14ac:dyDescent="0.2">
      <c r="M777" s="31"/>
      <c r="N777" s="31"/>
      <c r="O777" s="31"/>
      <c r="P777" s="30"/>
      <c r="R777" s="44"/>
      <c r="S777" s="32"/>
      <c r="T777" s="32"/>
      <c r="U777" s="32"/>
    </row>
    <row r="778" spans="13:21" x14ac:dyDescent="0.2">
      <c r="M778" s="31"/>
      <c r="N778" s="31"/>
      <c r="O778" s="31"/>
      <c r="P778" s="30"/>
      <c r="R778" s="44"/>
      <c r="S778" s="32"/>
      <c r="T778" s="32"/>
      <c r="U778" s="32"/>
    </row>
    <row r="779" spans="13:21" x14ac:dyDescent="0.2">
      <c r="M779" s="31"/>
      <c r="N779" s="31"/>
      <c r="O779" s="31"/>
      <c r="P779" s="30"/>
      <c r="R779" s="44"/>
      <c r="S779" s="32"/>
      <c r="T779" s="32"/>
      <c r="U779" s="32"/>
    </row>
    <row r="780" spans="13:21" x14ac:dyDescent="0.2">
      <c r="M780" s="31"/>
      <c r="N780" s="31"/>
      <c r="O780" s="31"/>
      <c r="P780" s="30"/>
      <c r="R780" s="44"/>
      <c r="S780" s="32"/>
      <c r="T780" s="32"/>
      <c r="U780" s="32"/>
    </row>
    <row r="781" spans="13:21" x14ac:dyDescent="0.2">
      <c r="M781" s="31"/>
      <c r="N781" s="31"/>
      <c r="O781" s="31"/>
      <c r="P781" s="30"/>
      <c r="R781" s="44"/>
      <c r="S781" s="32"/>
      <c r="T781" s="32"/>
      <c r="U781" s="32"/>
    </row>
    <row r="782" spans="13:21" x14ac:dyDescent="0.2">
      <c r="M782" s="31"/>
      <c r="N782" s="31"/>
      <c r="O782" s="31"/>
      <c r="P782" s="30"/>
      <c r="R782" s="44"/>
      <c r="S782" s="32"/>
      <c r="T782" s="32"/>
      <c r="U782" s="32"/>
    </row>
    <row r="783" spans="13:21" x14ac:dyDescent="0.2">
      <c r="M783" s="31"/>
      <c r="N783" s="31"/>
      <c r="O783" s="31"/>
      <c r="P783" s="30"/>
      <c r="R783" s="44"/>
      <c r="S783" s="32"/>
      <c r="T783" s="32"/>
      <c r="U783" s="32"/>
    </row>
    <row r="784" spans="13:21" x14ac:dyDescent="0.2">
      <c r="M784" s="31"/>
      <c r="N784" s="31"/>
      <c r="O784" s="31"/>
      <c r="P784" s="30"/>
      <c r="R784" s="44"/>
      <c r="S784" s="32"/>
      <c r="T784" s="32"/>
      <c r="U784" s="32"/>
    </row>
    <row r="785" spans="13:21" x14ac:dyDescent="0.2">
      <c r="M785" s="31"/>
      <c r="N785" s="31"/>
      <c r="O785" s="31"/>
      <c r="P785" s="30"/>
      <c r="R785" s="44"/>
      <c r="S785" s="32"/>
      <c r="T785" s="32"/>
      <c r="U785" s="32"/>
    </row>
    <row r="786" spans="13:21" x14ac:dyDescent="0.2">
      <c r="M786" s="31"/>
      <c r="N786" s="31"/>
      <c r="O786" s="31"/>
      <c r="P786" s="30"/>
      <c r="R786" s="44"/>
      <c r="S786" s="32"/>
      <c r="T786" s="32"/>
      <c r="U786" s="32"/>
    </row>
    <row r="787" spans="13:21" x14ac:dyDescent="0.2">
      <c r="M787" s="31"/>
      <c r="N787" s="31"/>
      <c r="O787" s="31"/>
      <c r="P787" s="30"/>
      <c r="R787" s="44"/>
      <c r="S787" s="32"/>
      <c r="T787" s="32"/>
      <c r="U787" s="32"/>
    </row>
    <row r="788" spans="13:21" x14ac:dyDescent="0.2">
      <c r="M788" s="31"/>
      <c r="N788" s="31"/>
      <c r="O788" s="31"/>
      <c r="P788" s="30"/>
      <c r="R788" s="44"/>
      <c r="S788" s="32"/>
      <c r="T788" s="32"/>
      <c r="U788" s="32"/>
    </row>
    <row r="789" spans="13:21" x14ac:dyDescent="0.2">
      <c r="M789" s="31"/>
      <c r="N789" s="31"/>
      <c r="O789" s="31"/>
      <c r="P789" s="30"/>
      <c r="R789" s="44"/>
      <c r="S789" s="32"/>
      <c r="T789" s="32"/>
      <c r="U789" s="32"/>
    </row>
    <row r="790" spans="13:21" x14ac:dyDescent="0.2">
      <c r="M790" s="31"/>
      <c r="N790" s="31"/>
      <c r="O790" s="31"/>
      <c r="P790" s="30"/>
      <c r="R790" s="44"/>
      <c r="S790" s="32"/>
      <c r="T790" s="32"/>
      <c r="U790" s="32"/>
    </row>
    <row r="791" spans="13:21" x14ac:dyDescent="0.2">
      <c r="M791" s="31"/>
      <c r="N791" s="31"/>
      <c r="O791" s="31"/>
      <c r="P791" s="30"/>
      <c r="R791" s="44"/>
      <c r="S791" s="32"/>
      <c r="T791" s="32"/>
      <c r="U791" s="32"/>
    </row>
    <row r="792" spans="13:21" x14ac:dyDescent="0.2">
      <c r="M792" s="31"/>
      <c r="N792" s="31"/>
      <c r="O792" s="31"/>
      <c r="P792" s="30"/>
      <c r="R792" s="44"/>
      <c r="S792" s="32"/>
      <c r="T792" s="32"/>
      <c r="U792" s="32"/>
    </row>
    <row r="793" spans="13:21" x14ac:dyDescent="0.2">
      <c r="M793" s="31"/>
      <c r="N793" s="31"/>
      <c r="O793" s="31"/>
      <c r="P793" s="30"/>
      <c r="R793" s="44"/>
      <c r="S793" s="32"/>
      <c r="T793" s="32"/>
      <c r="U793" s="32"/>
    </row>
    <row r="794" spans="13:21" x14ac:dyDescent="0.2">
      <c r="M794" s="31"/>
      <c r="N794" s="31"/>
      <c r="O794" s="31"/>
      <c r="P794" s="30"/>
      <c r="R794" s="44"/>
      <c r="S794" s="32"/>
      <c r="T794" s="32"/>
      <c r="U794" s="32"/>
    </row>
    <row r="795" spans="13:21" x14ac:dyDescent="0.2">
      <c r="M795" s="31"/>
      <c r="N795" s="31"/>
      <c r="O795" s="31"/>
      <c r="P795" s="30"/>
      <c r="R795" s="44"/>
      <c r="S795" s="32"/>
      <c r="T795" s="32"/>
      <c r="U795" s="32"/>
    </row>
    <row r="796" spans="13:21" x14ac:dyDescent="0.2">
      <c r="M796" s="31"/>
      <c r="N796" s="31"/>
      <c r="O796" s="31"/>
      <c r="P796" s="30"/>
      <c r="R796" s="44"/>
      <c r="S796" s="32"/>
      <c r="T796" s="32"/>
      <c r="U796" s="32"/>
    </row>
    <row r="797" spans="13:21" x14ac:dyDescent="0.2">
      <c r="M797" s="31"/>
      <c r="N797" s="31"/>
      <c r="O797" s="31"/>
      <c r="P797" s="30"/>
      <c r="R797" s="44"/>
      <c r="S797" s="32"/>
      <c r="T797" s="32"/>
      <c r="U797" s="32"/>
    </row>
    <row r="798" spans="13:21" x14ac:dyDescent="0.2">
      <c r="M798" s="31"/>
      <c r="N798" s="31"/>
      <c r="O798" s="31"/>
      <c r="P798" s="30"/>
      <c r="R798" s="44"/>
      <c r="S798" s="32"/>
      <c r="T798" s="32"/>
      <c r="U798" s="32"/>
    </row>
    <row r="799" spans="13:21" x14ac:dyDescent="0.2">
      <c r="M799" s="31"/>
      <c r="N799" s="31"/>
      <c r="O799" s="31"/>
      <c r="P799" s="30"/>
      <c r="R799" s="44"/>
      <c r="S799" s="32"/>
      <c r="T799" s="32"/>
      <c r="U799" s="32"/>
    </row>
    <row r="800" spans="13:21" x14ac:dyDescent="0.2">
      <c r="M800" s="31"/>
      <c r="N800" s="31"/>
      <c r="O800" s="31"/>
      <c r="P800" s="30"/>
      <c r="R800" s="44"/>
      <c r="S800" s="32"/>
      <c r="T800" s="32"/>
      <c r="U800" s="32"/>
    </row>
    <row r="801" spans="13:21" x14ac:dyDescent="0.2">
      <c r="M801" s="31"/>
      <c r="N801" s="31"/>
      <c r="O801" s="31"/>
      <c r="P801" s="30"/>
      <c r="R801" s="44"/>
      <c r="S801" s="32"/>
      <c r="T801" s="32"/>
      <c r="U801" s="32"/>
    </row>
    <row r="802" spans="13:21" x14ac:dyDescent="0.2">
      <c r="M802" s="31"/>
      <c r="N802" s="31"/>
      <c r="O802" s="31"/>
      <c r="P802" s="30"/>
      <c r="R802" s="44"/>
      <c r="S802" s="32"/>
      <c r="T802" s="32"/>
      <c r="U802" s="32"/>
    </row>
    <row r="803" spans="13:21" x14ac:dyDescent="0.2">
      <c r="M803" s="31"/>
      <c r="N803" s="31"/>
      <c r="O803" s="31"/>
      <c r="P803" s="30"/>
      <c r="R803" s="44"/>
      <c r="S803" s="32"/>
      <c r="T803" s="32"/>
      <c r="U803" s="32"/>
    </row>
    <row r="804" spans="13:21" x14ac:dyDescent="0.2">
      <c r="M804" s="31"/>
      <c r="N804" s="31"/>
      <c r="O804" s="31"/>
      <c r="P804" s="30"/>
      <c r="R804" s="44"/>
      <c r="S804" s="32"/>
      <c r="T804" s="32"/>
      <c r="U804" s="32"/>
    </row>
    <row r="805" spans="13:21" x14ac:dyDescent="0.2">
      <c r="M805" s="31"/>
      <c r="N805" s="31"/>
      <c r="O805" s="31"/>
      <c r="P805" s="30"/>
      <c r="R805" s="44"/>
      <c r="S805" s="32"/>
      <c r="T805" s="32"/>
      <c r="U805" s="32"/>
    </row>
    <row r="806" spans="13:21" x14ac:dyDescent="0.2">
      <c r="M806" s="31"/>
      <c r="N806" s="31"/>
      <c r="O806" s="31"/>
      <c r="P806" s="30"/>
      <c r="R806" s="44"/>
      <c r="S806" s="32"/>
      <c r="T806" s="32"/>
      <c r="U806" s="32"/>
    </row>
    <row r="807" spans="13:21" x14ac:dyDescent="0.2">
      <c r="M807" s="31"/>
      <c r="N807" s="31"/>
      <c r="O807" s="31"/>
      <c r="P807" s="30"/>
      <c r="R807" s="44"/>
      <c r="S807" s="32"/>
      <c r="T807" s="32"/>
      <c r="U807" s="32"/>
    </row>
    <row r="808" spans="13:21" x14ac:dyDescent="0.2">
      <c r="M808" s="31"/>
      <c r="N808" s="31"/>
      <c r="O808" s="31"/>
      <c r="P808" s="30"/>
      <c r="R808" s="44"/>
      <c r="S808" s="32"/>
      <c r="T808" s="32"/>
      <c r="U808" s="32"/>
    </row>
    <row r="809" spans="13:21" x14ac:dyDescent="0.2">
      <c r="M809" s="31"/>
      <c r="N809" s="31"/>
      <c r="O809" s="31"/>
      <c r="P809" s="30"/>
      <c r="R809" s="44"/>
      <c r="S809" s="32"/>
      <c r="T809" s="32"/>
      <c r="U809" s="32"/>
    </row>
    <row r="810" spans="13:21" x14ac:dyDescent="0.2">
      <c r="M810" s="31"/>
      <c r="N810" s="31"/>
      <c r="O810" s="31"/>
      <c r="P810" s="30"/>
      <c r="R810" s="44"/>
      <c r="S810" s="32"/>
      <c r="T810" s="32"/>
      <c r="U810" s="32"/>
    </row>
    <row r="811" spans="13:21" x14ac:dyDescent="0.2">
      <c r="M811" s="31"/>
      <c r="N811" s="31"/>
      <c r="O811" s="31"/>
      <c r="P811" s="30"/>
      <c r="R811" s="44"/>
      <c r="S811" s="32"/>
      <c r="T811" s="32"/>
      <c r="U811" s="32"/>
    </row>
    <row r="812" spans="13:21" x14ac:dyDescent="0.2">
      <c r="M812" s="31"/>
      <c r="N812" s="31"/>
      <c r="O812" s="31"/>
      <c r="P812" s="30"/>
      <c r="R812" s="44"/>
      <c r="S812" s="32"/>
      <c r="T812" s="32"/>
      <c r="U812" s="32"/>
    </row>
    <row r="813" spans="13:21" x14ac:dyDescent="0.2">
      <c r="M813" s="31"/>
      <c r="N813" s="31"/>
      <c r="O813" s="31"/>
      <c r="P813" s="30"/>
      <c r="R813" s="44"/>
      <c r="S813" s="32"/>
      <c r="T813" s="32"/>
      <c r="U813" s="32"/>
    </row>
    <row r="814" spans="13:21" x14ac:dyDescent="0.2">
      <c r="M814" s="31"/>
      <c r="N814" s="31"/>
      <c r="O814" s="31"/>
      <c r="P814" s="30"/>
      <c r="R814" s="44"/>
      <c r="S814" s="32"/>
      <c r="T814" s="32"/>
      <c r="U814" s="32"/>
    </row>
    <row r="815" spans="13:21" x14ac:dyDescent="0.2">
      <c r="M815" s="31"/>
      <c r="N815" s="31"/>
      <c r="O815" s="31"/>
      <c r="P815" s="30"/>
      <c r="R815" s="44"/>
      <c r="S815" s="32"/>
      <c r="T815" s="32"/>
      <c r="U815" s="32"/>
    </row>
    <row r="816" spans="13:21" x14ac:dyDescent="0.2">
      <c r="M816" s="31"/>
      <c r="N816" s="31"/>
      <c r="O816" s="31"/>
      <c r="P816" s="30"/>
      <c r="R816" s="44"/>
      <c r="S816" s="32"/>
      <c r="T816" s="32"/>
      <c r="U816" s="32"/>
    </row>
    <row r="817" spans="13:21" x14ac:dyDescent="0.2">
      <c r="M817" s="31"/>
      <c r="N817" s="31"/>
      <c r="O817" s="31"/>
      <c r="P817" s="30"/>
      <c r="R817" s="44"/>
      <c r="S817" s="32"/>
      <c r="T817" s="32"/>
      <c r="U817" s="32"/>
    </row>
    <row r="818" spans="13:21" x14ac:dyDescent="0.2">
      <c r="M818" s="31"/>
      <c r="N818" s="31"/>
      <c r="O818" s="31"/>
      <c r="P818" s="30"/>
      <c r="R818" s="44"/>
      <c r="S818" s="32"/>
      <c r="T818" s="32"/>
      <c r="U818" s="32"/>
    </row>
    <row r="819" spans="13:21" x14ac:dyDescent="0.2">
      <c r="M819" s="31"/>
      <c r="N819" s="31"/>
      <c r="O819" s="31"/>
      <c r="P819" s="30"/>
      <c r="R819" s="44"/>
      <c r="S819" s="32"/>
      <c r="T819" s="32"/>
      <c r="U819" s="32"/>
    </row>
    <row r="820" spans="13:21" x14ac:dyDescent="0.2">
      <c r="M820" s="31"/>
      <c r="N820" s="31"/>
      <c r="O820" s="31"/>
      <c r="P820" s="30"/>
      <c r="R820" s="44"/>
      <c r="S820" s="32"/>
      <c r="T820" s="32"/>
      <c r="U820" s="32"/>
    </row>
    <row r="821" spans="13:21" x14ac:dyDescent="0.2">
      <c r="M821" s="31"/>
      <c r="N821" s="31"/>
      <c r="O821" s="31"/>
      <c r="P821" s="30"/>
      <c r="R821" s="44"/>
      <c r="S821" s="32"/>
      <c r="T821" s="32"/>
      <c r="U821" s="32"/>
    </row>
    <row r="822" spans="13:21" x14ac:dyDescent="0.2">
      <c r="M822" s="31"/>
      <c r="N822" s="31"/>
      <c r="O822" s="31"/>
      <c r="P822" s="30"/>
      <c r="R822" s="44"/>
      <c r="S822" s="32"/>
      <c r="T822" s="32"/>
      <c r="U822" s="32"/>
    </row>
    <row r="823" spans="13:21" x14ac:dyDescent="0.2">
      <c r="M823" s="31"/>
      <c r="N823" s="31"/>
      <c r="O823" s="31"/>
      <c r="P823" s="30"/>
      <c r="R823" s="44"/>
      <c r="S823" s="32"/>
      <c r="T823" s="32"/>
      <c r="U823" s="32"/>
    </row>
    <row r="824" spans="13:21" x14ac:dyDescent="0.2">
      <c r="M824" s="31"/>
      <c r="N824" s="31"/>
      <c r="O824" s="31"/>
      <c r="P824" s="30"/>
      <c r="R824" s="44"/>
      <c r="S824" s="32"/>
      <c r="T824" s="32"/>
      <c r="U824" s="32"/>
    </row>
    <row r="825" spans="13:21" x14ac:dyDescent="0.2">
      <c r="M825" s="31"/>
      <c r="N825" s="31"/>
      <c r="O825" s="31"/>
      <c r="P825" s="30"/>
      <c r="R825" s="44"/>
      <c r="S825" s="32"/>
      <c r="T825" s="32"/>
      <c r="U825" s="32"/>
    </row>
    <row r="826" spans="13:21" x14ac:dyDescent="0.2">
      <c r="M826" s="31"/>
      <c r="N826" s="31"/>
      <c r="O826" s="31"/>
      <c r="P826" s="30"/>
      <c r="R826" s="44"/>
      <c r="S826" s="32"/>
      <c r="T826" s="32"/>
      <c r="U826" s="32"/>
    </row>
    <row r="827" spans="13:21" x14ac:dyDescent="0.2">
      <c r="M827" s="31"/>
      <c r="N827" s="31"/>
      <c r="O827" s="31"/>
      <c r="P827" s="30"/>
      <c r="R827" s="44"/>
      <c r="S827" s="32"/>
      <c r="T827" s="32"/>
      <c r="U827" s="32"/>
    </row>
    <row r="828" spans="13:21" x14ac:dyDescent="0.2">
      <c r="M828" s="31"/>
      <c r="N828" s="31"/>
      <c r="O828" s="31"/>
      <c r="P828" s="30"/>
      <c r="R828" s="44"/>
      <c r="S828" s="32"/>
      <c r="T828" s="32"/>
      <c r="U828" s="32"/>
    </row>
    <row r="829" spans="13:21" x14ac:dyDescent="0.2">
      <c r="M829" s="31"/>
      <c r="N829" s="31"/>
      <c r="O829" s="31"/>
      <c r="P829" s="30"/>
      <c r="R829" s="44"/>
      <c r="S829" s="32"/>
      <c r="T829" s="32"/>
      <c r="U829" s="32"/>
    </row>
    <row r="830" spans="13:21" x14ac:dyDescent="0.2">
      <c r="M830" s="31"/>
      <c r="N830" s="31"/>
      <c r="O830" s="31"/>
      <c r="P830" s="30"/>
      <c r="R830" s="44"/>
      <c r="S830" s="32"/>
      <c r="T830" s="32"/>
      <c r="U830" s="32"/>
    </row>
    <row r="831" spans="13:21" x14ac:dyDescent="0.2">
      <c r="M831" s="31"/>
      <c r="N831" s="31"/>
      <c r="O831" s="31"/>
      <c r="P831" s="30"/>
      <c r="R831" s="44"/>
      <c r="S831" s="32"/>
      <c r="T831" s="32"/>
      <c r="U831" s="32"/>
    </row>
    <row r="832" spans="13:21" x14ac:dyDescent="0.2">
      <c r="M832" s="31"/>
      <c r="N832" s="31"/>
      <c r="O832" s="31"/>
      <c r="P832" s="30"/>
      <c r="R832" s="44"/>
      <c r="S832" s="32"/>
      <c r="T832" s="32"/>
      <c r="U832" s="32"/>
    </row>
    <row r="833" spans="13:21" x14ac:dyDescent="0.2">
      <c r="M833" s="31"/>
      <c r="N833" s="31"/>
      <c r="O833" s="31"/>
      <c r="P833" s="30"/>
      <c r="R833" s="44"/>
      <c r="S833" s="32"/>
      <c r="T833" s="32"/>
      <c r="U833" s="32"/>
    </row>
    <row r="834" spans="13:21" x14ac:dyDescent="0.2">
      <c r="M834" s="31"/>
      <c r="N834" s="31"/>
      <c r="O834" s="31"/>
      <c r="P834" s="30"/>
      <c r="R834" s="44"/>
      <c r="S834" s="32"/>
      <c r="T834" s="32"/>
      <c r="U834" s="32"/>
    </row>
    <row r="835" spans="13:21" x14ac:dyDescent="0.2">
      <c r="M835" s="31"/>
      <c r="N835" s="31"/>
      <c r="O835" s="31"/>
      <c r="P835" s="30"/>
      <c r="R835" s="44"/>
      <c r="S835" s="32"/>
      <c r="T835" s="32"/>
      <c r="U835" s="32"/>
    </row>
    <row r="836" spans="13:21" x14ac:dyDescent="0.2">
      <c r="M836" s="31"/>
      <c r="N836" s="31"/>
      <c r="O836" s="31"/>
      <c r="P836" s="30"/>
      <c r="R836" s="44"/>
      <c r="S836" s="32"/>
      <c r="T836" s="32"/>
      <c r="U836" s="32"/>
    </row>
    <row r="837" spans="13:21" x14ac:dyDescent="0.2">
      <c r="M837" s="31"/>
      <c r="N837" s="31"/>
      <c r="O837" s="31"/>
      <c r="P837" s="30"/>
      <c r="R837" s="44"/>
      <c r="S837" s="32"/>
      <c r="T837" s="32"/>
      <c r="U837" s="32"/>
    </row>
    <row r="838" spans="13:21" x14ac:dyDescent="0.2">
      <c r="M838" s="31"/>
      <c r="N838" s="31"/>
      <c r="O838" s="31"/>
      <c r="P838" s="30"/>
      <c r="R838" s="44"/>
      <c r="S838" s="32"/>
      <c r="T838" s="32"/>
      <c r="U838" s="32"/>
    </row>
    <row r="839" spans="13:21" x14ac:dyDescent="0.2">
      <c r="M839" s="31"/>
      <c r="N839" s="31"/>
      <c r="O839" s="31"/>
      <c r="P839" s="30"/>
      <c r="R839" s="44"/>
      <c r="S839" s="32"/>
      <c r="T839" s="32"/>
      <c r="U839" s="32"/>
    </row>
    <row r="840" spans="13:21" x14ac:dyDescent="0.2">
      <c r="M840" s="31"/>
      <c r="N840" s="31"/>
      <c r="O840" s="31"/>
      <c r="P840" s="30"/>
      <c r="R840" s="44"/>
      <c r="S840" s="32"/>
      <c r="T840" s="32"/>
      <c r="U840" s="32"/>
    </row>
    <row r="841" spans="13:21" x14ac:dyDescent="0.2">
      <c r="M841" s="31"/>
      <c r="N841" s="31"/>
      <c r="O841" s="31"/>
      <c r="P841" s="30"/>
      <c r="R841" s="44"/>
      <c r="S841" s="32"/>
      <c r="T841" s="32"/>
      <c r="U841" s="32"/>
    </row>
  </sheetData>
  <mergeCells count="25">
    <mergeCell ref="A177:F177"/>
    <mergeCell ref="G5:N5"/>
    <mergeCell ref="A6:A7"/>
    <mergeCell ref="B6:B7"/>
    <mergeCell ref="C6:C7"/>
    <mergeCell ref="D6:D7"/>
    <mergeCell ref="E6:E7"/>
    <mergeCell ref="F6:F7"/>
    <mergeCell ref="G6:G7"/>
    <mergeCell ref="H6:K6"/>
    <mergeCell ref="L6:O6"/>
    <mergeCell ref="P6:P7"/>
    <mergeCell ref="Q6:Q7"/>
    <mergeCell ref="A67:F67"/>
    <mergeCell ref="A82:F82"/>
    <mergeCell ref="A110:F110"/>
    <mergeCell ref="B466:F466"/>
    <mergeCell ref="H466:J466"/>
    <mergeCell ref="M466:O466"/>
    <mergeCell ref="A262:F262"/>
    <mergeCell ref="A387:F387"/>
    <mergeCell ref="A459:F459"/>
    <mergeCell ref="B465:F465"/>
    <mergeCell ref="H465:J465"/>
    <mergeCell ref="M465:O465"/>
  </mergeCells>
  <printOptions horizontalCentered="1"/>
  <pageMargins left="0" right="0" top="0" bottom="0" header="0" footer="0"/>
  <pageSetup paperSize="9" scale="41" fitToHeight="15" orientation="landscape" r:id="rId1"/>
  <headerFooter alignWithMargins="0">
    <oddFooter>&amp;C&amp;P/&amp;N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10BE83-C713-4DEC-BFAC-BA15A22A0B87}">
  <sheetPr>
    <tabColor rgb="FF92D050"/>
    <pageSetUpPr fitToPage="1"/>
  </sheetPr>
  <dimension ref="A1:V852"/>
  <sheetViews>
    <sheetView zoomScale="40" zoomScaleNormal="40" workbookViewId="0">
      <selection activeCell="U11" sqref="U11"/>
    </sheetView>
  </sheetViews>
  <sheetFormatPr defaultColWidth="10.625" defaultRowHeight="16.5" x14ac:dyDescent="0.2"/>
  <cols>
    <col min="1" max="1" width="11.75" style="485" customWidth="1"/>
    <col min="2" max="2" width="9.75" style="486" bestFit="1" customWidth="1"/>
    <col min="3" max="3" width="7.625" style="485" customWidth="1"/>
    <col min="4" max="4" width="8.375" style="485" customWidth="1"/>
    <col min="5" max="6" width="6.25" style="485" bestFit="1" customWidth="1"/>
    <col min="7" max="7" width="84.25" style="487" customWidth="1"/>
    <col min="8" max="8" width="23.625" style="488" customWidth="1"/>
    <col min="9" max="9" width="23.75" style="489" customWidth="1"/>
    <col min="10" max="10" width="25.75" style="488" customWidth="1"/>
    <col min="11" max="11" width="22.75" style="490" customWidth="1"/>
    <col min="12" max="12" width="25.25" style="488" customWidth="1"/>
    <col min="13" max="13" width="24.75" style="488" customWidth="1"/>
    <col min="14" max="14" width="24.375" style="488" customWidth="1"/>
    <col min="15" max="15" width="28.125" style="488" customWidth="1"/>
    <col min="16" max="16" width="18.125" style="501" customWidth="1"/>
    <col min="17" max="17" width="15.625" style="493" customWidth="1"/>
    <col min="18" max="18" width="10.625" style="247" customWidth="1"/>
    <col min="19" max="19" width="14.5" style="247" customWidth="1"/>
    <col min="20" max="20" width="10" style="247" customWidth="1"/>
    <col min="21" max="21" width="43.25" style="247" customWidth="1"/>
    <col min="22" max="22" width="9.875" style="247" customWidth="1"/>
    <col min="23" max="23" width="10.25" style="247" customWidth="1"/>
    <col min="24" max="24" width="10.625" style="247" customWidth="1"/>
    <col min="25" max="25" width="10.25" style="247" customWidth="1"/>
    <col min="26" max="26" width="10" style="247" customWidth="1"/>
    <col min="27" max="27" width="10.625" style="247" customWidth="1"/>
    <col min="28" max="28" width="9.375" style="247" customWidth="1"/>
    <col min="29" max="37" width="10.625" style="247" customWidth="1"/>
    <col min="38" max="16384" width="10.625" style="247"/>
  </cols>
  <sheetData>
    <row r="1" spans="1:18" ht="26.25" x14ac:dyDescent="0.2">
      <c r="A1" s="240" t="s">
        <v>442</v>
      </c>
      <c r="B1" s="240"/>
      <c r="C1" s="240"/>
      <c r="D1" s="240"/>
      <c r="E1" s="240"/>
      <c r="F1" s="240"/>
      <c r="G1" s="241"/>
      <c r="H1" s="242"/>
      <c r="I1" s="243"/>
      <c r="J1" s="242"/>
      <c r="K1" s="244"/>
      <c r="L1" s="242"/>
      <c r="M1" s="242"/>
      <c r="N1" s="242"/>
      <c r="O1" s="242"/>
      <c r="P1" s="245"/>
      <c r="Q1" s="246"/>
    </row>
    <row r="2" spans="1:18" ht="17.45" customHeight="1" x14ac:dyDescent="0.2">
      <c r="A2" s="248"/>
      <c r="B2" s="241"/>
      <c r="C2" s="249"/>
      <c r="D2" s="250"/>
      <c r="E2" s="251"/>
      <c r="F2" s="251"/>
      <c r="G2" s="241"/>
      <c r="H2" s="242"/>
      <c r="I2" s="243"/>
      <c r="J2" s="242"/>
      <c r="K2" s="244"/>
      <c r="L2" s="242"/>
      <c r="M2" s="242"/>
      <c r="N2" s="242"/>
      <c r="O2" s="242"/>
      <c r="P2" s="245"/>
      <c r="Q2" s="246"/>
      <c r="R2" s="252"/>
    </row>
    <row r="3" spans="1:18" ht="17.45" customHeight="1" x14ac:dyDescent="0.2">
      <c r="A3" s="248"/>
      <c r="B3" s="241"/>
      <c r="C3" s="249"/>
      <c r="D3" s="253"/>
      <c r="E3" s="248"/>
      <c r="F3" s="248"/>
      <c r="G3" s="241"/>
      <c r="H3" s="242"/>
      <c r="I3" s="243"/>
      <c r="J3" s="242"/>
      <c r="K3" s="244"/>
      <c r="L3" s="242"/>
      <c r="M3" s="242"/>
      <c r="N3" s="242"/>
      <c r="O3" s="242"/>
      <c r="P3" s="245"/>
      <c r="Q3" s="246"/>
      <c r="R3" s="252"/>
    </row>
    <row r="4" spans="1:18" ht="17.45" customHeight="1" x14ac:dyDescent="0.2">
      <c r="A4" s="248"/>
      <c r="B4" s="241"/>
      <c r="C4" s="249"/>
      <c r="D4" s="253"/>
      <c r="E4" s="248"/>
      <c r="F4" s="248"/>
      <c r="G4" s="241"/>
      <c r="H4" s="242"/>
      <c r="I4" s="243"/>
      <c r="J4" s="242"/>
      <c r="K4" s="244"/>
      <c r="L4" s="242"/>
      <c r="M4" s="242"/>
      <c r="N4" s="242"/>
      <c r="O4" s="242"/>
      <c r="P4" s="245"/>
      <c r="Q4" s="246"/>
      <c r="R4" s="252"/>
    </row>
    <row r="5" spans="1:18" ht="55.5" customHeight="1" thickBot="1" x14ac:dyDescent="0.25">
      <c r="A5" s="254"/>
      <c r="B5" s="255"/>
      <c r="C5" s="254"/>
      <c r="D5" s="254"/>
      <c r="E5" s="254"/>
      <c r="F5" s="254"/>
      <c r="G5" s="256" t="s">
        <v>443</v>
      </c>
      <c r="H5" s="257"/>
      <c r="I5" s="258"/>
      <c r="J5" s="257"/>
      <c r="K5" s="259"/>
      <c r="L5" s="257"/>
      <c r="M5" s="257"/>
      <c r="N5" s="260"/>
      <c r="O5" s="261"/>
      <c r="P5" s="262"/>
      <c r="Q5" s="263"/>
      <c r="R5" s="252"/>
    </row>
    <row r="6" spans="1:18" ht="27" thickBot="1" x14ac:dyDescent="0.4">
      <c r="A6" s="264" t="s">
        <v>0</v>
      </c>
      <c r="B6" s="265" t="s">
        <v>1</v>
      </c>
      <c r="C6" s="266" t="s">
        <v>2</v>
      </c>
      <c r="D6" s="266" t="s">
        <v>3</v>
      </c>
      <c r="E6" s="266" t="s">
        <v>4</v>
      </c>
      <c r="F6" s="266" t="s">
        <v>5</v>
      </c>
      <c r="G6" s="267" t="s">
        <v>6</v>
      </c>
      <c r="H6" s="268" t="s">
        <v>7</v>
      </c>
      <c r="I6" s="269"/>
      <c r="J6" s="269"/>
      <c r="K6" s="270"/>
      <c r="L6" s="271" t="s">
        <v>8</v>
      </c>
      <c r="M6" s="269"/>
      <c r="N6" s="269"/>
      <c r="O6" s="272"/>
      <c r="P6" s="273" t="s">
        <v>9</v>
      </c>
      <c r="Q6" s="274" t="s">
        <v>241</v>
      </c>
      <c r="R6" s="252"/>
    </row>
    <row r="7" spans="1:18" ht="132" thickBot="1" x14ac:dyDescent="0.25">
      <c r="A7" s="275"/>
      <c r="B7" s="276"/>
      <c r="C7" s="277"/>
      <c r="D7" s="277"/>
      <c r="E7" s="277"/>
      <c r="F7" s="277"/>
      <c r="G7" s="278"/>
      <c r="H7" s="279" t="s">
        <v>10</v>
      </c>
      <c r="I7" s="280" t="s">
        <v>11</v>
      </c>
      <c r="J7" s="281" t="s">
        <v>12</v>
      </c>
      <c r="K7" s="282" t="s">
        <v>13</v>
      </c>
      <c r="L7" s="283" t="s">
        <v>14</v>
      </c>
      <c r="M7" s="281" t="s">
        <v>15</v>
      </c>
      <c r="N7" s="281" t="s">
        <v>16</v>
      </c>
      <c r="O7" s="284" t="s">
        <v>17</v>
      </c>
      <c r="P7" s="285"/>
      <c r="Q7" s="286"/>
      <c r="R7" s="287"/>
    </row>
    <row r="8" spans="1:18" ht="51.75" thickBot="1" x14ac:dyDescent="0.25">
      <c r="A8" s="288"/>
      <c r="B8" s="289"/>
      <c r="C8" s="290"/>
      <c r="D8" s="290"/>
      <c r="E8" s="290"/>
      <c r="F8" s="290"/>
      <c r="G8" s="291">
        <v>1</v>
      </c>
      <c r="H8" s="292">
        <v>2</v>
      </c>
      <c r="I8" s="293">
        <v>3</v>
      </c>
      <c r="J8" s="294">
        <v>4</v>
      </c>
      <c r="K8" s="295" t="s">
        <v>18</v>
      </c>
      <c r="L8" s="296">
        <v>6</v>
      </c>
      <c r="M8" s="294">
        <v>7</v>
      </c>
      <c r="N8" s="294">
        <v>8</v>
      </c>
      <c r="O8" s="297" t="s">
        <v>19</v>
      </c>
      <c r="P8" s="298" t="s">
        <v>20</v>
      </c>
      <c r="Q8" s="299" t="s">
        <v>21</v>
      </c>
      <c r="R8" s="300"/>
    </row>
    <row r="9" spans="1:18" ht="27" thickBot="1" x14ac:dyDescent="0.25">
      <c r="A9" s="301" t="s">
        <v>444</v>
      </c>
      <c r="B9" s="302"/>
      <c r="C9" s="303"/>
      <c r="D9" s="303"/>
      <c r="E9" s="303"/>
      <c r="F9" s="303"/>
      <c r="G9" s="304" t="s">
        <v>23</v>
      </c>
      <c r="H9" s="305">
        <f>+H10+H53+H51+H36+H57+H40</f>
        <v>40012000</v>
      </c>
      <c r="I9" s="305">
        <f>+I10+I53+I51+I36+I57+I40</f>
        <v>7208786.2600000007</v>
      </c>
      <c r="J9" s="305">
        <f>+J10+J53+J51+J36+J57+J40</f>
        <v>32803213.740000002</v>
      </c>
      <c r="K9" s="306" t="s">
        <v>24</v>
      </c>
      <c r="L9" s="307">
        <f>+L10+L53+L51+L36+L57+L40</f>
        <v>18006000</v>
      </c>
      <c r="M9" s="308">
        <f>+M10+M53+M51+M36+M57+M40</f>
        <v>5914635.5300000003</v>
      </c>
      <c r="N9" s="308">
        <f>+N10+N53+N51+N36+N57+N40</f>
        <v>1294150.73</v>
      </c>
      <c r="O9" s="309">
        <f>+O10+O53+O51+O36+O57+O40</f>
        <v>7208786.2600000007</v>
      </c>
      <c r="P9" s="310">
        <f>+P10+P34</f>
        <v>4005122.8299999991</v>
      </c>
      <c r="Q9" s="311"/>
      <c r="R9" s="312"/>
    </row>
    <row r="10" spans="1:18" ht="26.25" x14ac:dyDescent="0.2">
      <c r="A10" s="313" t="s">
        <v>445</v>
      </c>
      <c r="B10" s="314"/>
      <c r="C10" s="315"/>
      <c r="D10" s="315"/>
      <c r="E10" s="315"/>
      <c r="F10" s="315"/>
      <c r="G10" s="316" t="s">
        <v>446</v>
      </c>
      <c r="H10" s="317">
        <f>+H13+H25+H11</f>
        <v>19012000</v>
      </c>
      <c r="I10" s="317">
        <f>+I13+I25+I11</f>
        <v>7000877.1700000009</v>
      </c>
      <c r="J10" s="317">
        <f>+J13+J25+J11</f>
        <v>12011122.83</v>
      </c>
      <c r="K10" s="318">
        <f t="shared" ref="K10:K60" si="0">I10/H10*100</f>
        <v>36.82346502209132</v>
      </c>
      <c r="L10" s="317">
        <f>+L13+L25+L11</f>
        <v>11006000</v>
      </c>
      <c r="M10" s="317">
        <f>+M13+M25+M11</f>
        <v>5914635.5300000003</v>
      </c>
      <c r="N10" s="317">
        <f>+N13+N25+N11</f>
        <v>1086241.6399999999</v>
      </c>
      <c r="O10" s="317">
        <f>+O13+O25+O11</f>
        <v>7000877.1700000009</v>
      </c>
      <c r="P10" s="319">
        <f t="shared" ref="P10:P60" si="1">L10-O10</f>
        <v>4005122.8299999991</v>
      </c>
      <c r="Q10" s="318">
        <f t="shared" ref="Q10:Q60" si="2">ROUND(O10/L10*100,2)</f>
        <v>63.61</v>
      </c>
      <c r="R10" s="312"/>
    </row>
    <row r="11" spans="1:18" ht="52.5" x14ac:dyDescent="0.2">
      <c r="A11" s="313"/>
      <c r="B11" s="320"/>
      <c r="C11" s="321"/>
      <c r="D11" s="321"/>
      <c r="E11" s="321"/>
      <c r="F11" s="321"/>
      <c r="G11" s="322" t="s">
        <v>25</v>
      </c>
      <c r="H11" s="323"/>
      <c r="I11" s="323"/>
      <c r="J11" s="324">
        <f t="shared" ref="J11:J58" si="3">H11-I11</f>
        <v>0</v>
      </c>
      <c r="K11" s="325" t="e">
        <f t="shared" si="0"/>
        <v>#DIV/0!</v>
      </c>
      <c r="L11" s="323"/>
      <c r="M11" s="323"/>
      <c r="N11" s="323"/>
      <c r="O11" s="326">
        <f>M11+N11</f>
        <v>0</v>
      </c>
      <c r="P11" s="327">
        <f t="shared" si="1"/>
        <v>0</v>
      </c>
      <c r="Q11" s="325" t="e">
        <f t="shared" si="2"/>
        <v>#DIV/0!</v>
      </c>
      <c r="R11" s="312"/>
    </row>
    <row r="12" spans="1:18" ht="52.5" x14ac:dyDescent="0.2">
      <c r="A12" s="328"/>
      <c r="B12" s="329"/>
      <c r="C12" s="321"/>
      <c r="D12" s="321"/>
      <c r="E12" s="321"/>
      <c r="F12" s="321"/>
      <c r="G12" s="322" t="s">
        <v>27</v>
      </c>
      <c r="H12" s="323"/>
      <c r="I12" s="323"/>
      <c r="J12" s="324">
        <f t="shared" si="3"/>
        <v>0</v>
      </c>
      <c r="K12" s="325" t="e">
        <f t="shared" si="0"/>
        <v>#DIV/0!</v>
      </c>
      <c r="L12" s="323"/>
      <c r="M12" s="323"/>
      <c r="N12" s="323"/>
      <c r="O12" s="326">
        <f>M12+N12</f>
        <v>0</v>
      </c>
      <c r="P12" s="327">
        <f t="shared" si="1"/>
        <v>0</v>
      </c>
      <c r="Q12" s="325" t="e">
        <f t="shared" si="2"/>
        <v>#DIV/0!</v>
      </c>
      <c r="R12" s="312"/>
    </row>
    <row r="13" spans="1:18" ht="26.25" x14ac:dyDescent="0.2">
      <c r="A13" s="328">
        <v>2000</v>
      </c>
      <c r="B13" s="320"/>
      <c r="C13" s="321"/>
      <c r="D13" s="321"/>
      <c r="E13" s="321"/>
      <c r="F13" s="321"/>
      <c r="G13" s="330" t="s">
        <v>28</v>
      </c>
      <c r="H13" s="323">
        <f>+H14+H19</f>
        <v>19000000</v>
      </c>
      <c r="I13" s="323">
        <f>+I14+I19</f>
        <v>7000540.4700000007</v>
      </c>
      <c r="J13" s="323">
        <f>+J14+J19</f>
        <v>11999459.529999999</v>
      </c>
      <c r="K13" s="325">
        <f t="shared" si="0"/>
        <v>36.844949842105265</v>
      </c>
      <c r="L13" s="323">
        <f>+L14+L19</f>
        <v>11000000</v>
      </c>
      <c r="M13" s="323">
        <f>+M14+M19</f>
        <v>5914298.8300000001</v>
      </c>
      <c r="N13" s="323">
        <f>+N14+N19</f>
        <v>1086241.6399999999</v>
      </c>
      <c r="O13" s="326">
        <f>+O14+O19</f>
        <v>7000540.4700000007</v>
      </c>
      <c r="P13" s="327">
        <f t="shared" si="1"/>
        <v>3999459.5299999993</v>
      </c>
      <c r="Q13" s="325">
        <f t="shared" si="2"/>
        <v>63.64</v>
      </c>
      <c r="R13" s="312"/>
    </row>
    <row r="14" spans="1:18" ht="26.25" x14ac:dyDescent="0.2">
      <c r="A14" s="328">
        <v>2004</v>
      </c>
      <c r="B14" s="320"/>
      <c r="C14" s="321"/>
      <c r="D14" s="321"/>
      <c r="E14" s="321"/>
      <c r="F14" s="321"/>
      <c r="G14" s="330" t="s">
        <v>29</v>
      </c>
      <c r="H14" s="323">
        <f>+H15+H16+H17+H18</f>
        <v>19000000</v>
      </c>
      <c r="I14" s="323">
        <f>+I15+I16+I17+I18</f>
        <v>7000194.4700000007</v>
      </c>
      <c r="J14" s="323">
        <f>+J15+J16+J17+J18</f>
        <v>11999805.529999999</v>
      </c>
      <c r="K14" s="325">
        <f t="shared" si="0"/>
        <v>36.843128789473688</v>
      </c>
      <c r="L14" s="323">
        <f>+L15+L16+L17+L18</f>
        <v>11000000</v>
      </c>
      <c r="M14" s="323">
        <f>+M15+M16+M17+M18</f>
        <v>5913990.8300000001</v>
      </c>
      <c r="N14" s="323">
        <f>+N15+N16+N17+N18</f>
        <v>1086203.6399999999</v>
      </c>
      <c r="O14" s="326">
        <f>+O15+O16+O17+O18</f>
        <v>7000194.4700000007</v>
      </c>
      <c r="P14" s="327">
        <f t="shared" si="1"/>
        <v>3999805.5299999993</v>
      </c>
      <c r="Q14" s="325">
        <f t="shared" si="2"/>
        <v>63.64</v>
      </c>
      <c r="R14" s="312"/>
    </row>
    <row r="15" spans="1:18" ht="26.25" x14ac:dyDescent="0.2">
      <c r="A15" s="328"/>
      <c r="B15" s="329" t="s">
        <v>55</v>
      </c>
      <c r="C15" s="331" t="s">
        <v>54</v>
      </c>
      <c r="D15" s="321"/>
      <c r="E15" s="321"/>
      <c r="F15" s="321"/>
      <c r="G15" s="332" t="s">
        <v>447</v>
      </c>
      <c r="H15" s="323">
        <v>0</v>
      </c>
      <c r="I15" s="323">
        <f>O15</f>
        <v>596</v>
      </c>
      <c r="J15" s="324">
        <f t="shared" si="3"/>
        <v>-596</v>
      </c>
      <c r="K15" s="325" t="e">
        <f t="shared" si="0"/>
        <v>#DIV/0!</v>
      </c>
      <c r="L15" s="323">
        <v>0</v>
      </c>
      <c r="M15" s="323">
        <v>396</v>
      </c>
      <c r="N15" s="323">
        <v>200</v>
      </c>
      <c r="O15" s="326">
        <f>M15+N15</f>
        <v>596</v>
      </c>
      <c r="P15" s="327">
        <f t="shared" si="1"/>
        <v>-596</v>
      </c>
      <c r="Q15" s="325" t="e">
        <f t="shared" si="2"/>
        <v>#DIV/0!</v>
      </c>
      <c r="R15" s="333"/>
    </row>
    <row r="16" spans="1:18" ht="52.5" x14ac:dyDescent="0.2">
      <c r="A16" s="334"/>
      <c r="B16" s="329" t="s">
        <v>104</v>
      </c>
      <c r="C16" s="331" t="s">
        <v>448</v>
      </c>
      <c r="D16" s="335"/>
      <c r="E16" s="335"/>
      <c r="F16" s="335"/>
      <c r="G16" s="336" t="s">
        <v>449</v>
      </c>
      <c r="H16" s="323">
        <v>0</v>
      </c>
      <c r="I16" s="323">
        <f>O16</f>
        <v>261</v>
      </c>
      <c r="J16" s="324">
        <f t="shared" si="3"/>
        <v>-261</v>
      </c>
      <c r="K16" s="325" t="e">
        <f t="shared" si="0"/>
        <v>#DIV/0!</v>
      </c>
      <c r="L16" s="323">
        <v>0</v>
      </c>
      <c r="M16" s="323">
        <v>177</v>
      </c>
      <c r="N16" s="323">
        <v>84</v>
      </c>
      <c r="O16" s="337">
        <f>M16+N16</f>
        <v>261</v>
      </c>
      <c r="P16" s="327">
        <f t="shared" si="1"/>
        <v>-261</v>
      </c>
      <c r="Q16" s="325" t="e">
        <f t="shared" si="2"/>
        <v>#DIV/0!</v>
      </c>
      <c r="R16" s="312"/>
    </row>
    <row r="17" spans="1:18" ht="52.5" x14ac:dyDescent="0.2">
      <c r="A17" s="334" t="s">
        <v>126</v>
      </c>
      <c r="B17" s="329" t="s">
        <v>63</v>
      </c>
      <c r="C17" s="331" t="s">
        <v>448</v>
      </c>
      <c r="D17" s="335"/>
      <c r="E17" s="335"/>
      <c r="F17" s="335"/>
      <c r="G17" s="322" t="s">
        <v>373</v>
      </c>
      <c r="H17" s="323">
        <v>17000000</v>
      </c>
      <c r="I17" s="323">
        <f>O17</f>
        <v>4401505.5</v>
      </c>
      <c r="J17" s="324">
        <f t="shared" si="3"/>
        <v>12598494.5</v>
      </c>
      <c r="K17" s="325">
        <f t="shared" si="0"/>
        <v>25.891208823529411</v>
      </c>
      <c r="L17" s="323">
        <v>9000000</v>
      </c>
      <c r="M17" s="323">
        <v>3378019.9</v>
      </c>
      <c r="N17" s="323">
        <v>1023485.6</v>
      </c>
      <c r="O17" s="337">
        <f t="shared" ref="O17:O24" si="4">M17+N17</f>
        <v>4401505.5</v>
      </c>
      <c r="P17" s="327">
        <f t="shared" si="1"/>
        <v>4598494.5</v>
      </c>
      <c r="Q17" s="325">
        <f t="shared" si="2"/>
        <v>48.91</v>
      </c>
      <c r="R17" s="312"/>
    </row>
    <row r="18" spans="1:18" ht="78.75" x14ac:dyDescent="0.2">
      <c r="A18" s="334"/>
      <c r="B18" s="329" t="s">
        <v>450</v>
      </c>
      <c r="C18" s="331" t="s">
        <v>448</v>
      </c>
      <c r="D18" s="335"/>
      <c r="E18" s="335"/>
      <c r="F18" s="335"/>
      <c r="G18" s="322" t="s">
        <v>35</v>
      </c>
      <c r="H18" s="323">
        <v>2000000</v>
      </c>
      <c r="I18" s="323">
        <f>O18</f>
        <v>2597831.9700000002</v>
      </c>
      <c r="J18" s="324">
        <f t="shared" si="3"/>
        <v>-597831.9700000002</v>
      </c>
      <c r="K18" s="325">
        <f t="shared" si="0"/>
        <v>129.89159850000001</v>
      </c>
      <c r="L18" s="323">
        <v>2000000</v>
      </c>
      <c r="M18" s="323">
        <v>2535397.9300000002</v>
      </c>
      <c r="N18" s="323">
        <v>62434.04</v>
      </c>
      <c r="O18" s="337">
        <f t="shared" si="4"/>
        <v>2597831.9700000002</v>
      </c>
      <c r="P18" s="327">
        <f t="shared" si="1"/>
        <v>-597831.9700000002</v>
      </c>
      <c r="Q18" s="325">
        <f t="shared" si="2"/>
        <v>129.88999999999999</v>
      </c>
      <c r="R18" s="312"/>
    </row>
    <row r="19" spans="1:18" ht="26.25" x14ac:dyDescent="0.2">
      <c r="A19" s="328">
        <v>2104</v>
      </c>
      <c r="B19" s="320"/>
      <c r="C19" s="321"/>
      <c r="D19" s="321"/>
      <c r="E19" s="321"/>
      <c r="F19" s="321"/>
      <c r="G19" s="338" t="s">
        <v>36</v>
      </c>
      <c r="H19" s="323">
        <f>+H20+H24</f>
        <v>0</v>
      </c>
      <c r="I19" s="323">
        <f>+I20+I24</f>
        <v>346</v>
      </c>
      <c r="J19" s="324">
        <f t="shared" si="3"/>
        <v>-346</v>
      </c>
      <c r="K19" s="325" t="e">
        <f t="shared" si="0"/>
        <v>#DIV/0!</v>
      </c>
      <c r="L19" s="323">
        <f>+L20+L24</f>
        <v>0</v>
      </c>
      <c r="M19" s="323">
        <f>+M20+M24</f>
        <v>308</v>
      </c>
      <c r="N19" s="323">
        <f>+N20+N24</f>
        <v>38</v>
      </c>
      <c r="O19" s="323">
        <f>+O20+O24</f>
        <v>346</v>
      </c>
      <c r="P19" s="327">
        <f t="shared" si="1"/>
        <v>-346</v>
      </c>
      <c r="Q19" s="325" t="e">
        <f t="shared" si="2"/>
        <v>#DIV/0!</v>
      </c>
      <c r="R19" s="312"/>
    </row>
    <row r="20" spans="1:18" ht="52.5" x14ac:dyDescent="0.2">
      <c r="A20" s="328"/>
      <c r="B20" s="329" t="s">
        <v>55</v>
      </c>
      <c r="C20" s="321"/>
      <c r="D20" s="321"/>
      <c r="E20" s="321"/>
      <c r="F20" s="321"/>
      <c r="G20" s="336" t="s">
        <v>451</v>
      </c>
      <c r="H20" s="323">
        <v>0</v>
      </c>
      <c r="I20" s="323">
        <f>I21</f>
        <v>346</v>
      </c>
      <c r="J20" s="324">
        <f t="shared" si="3"/>
        <v>-346</v>
      </c>
      <c r="K20" s="325" t="e">
        <f t="shared" si="0"/>
        <v>#DIV/0!</v>
      </c>
      <c r="L20" s="323">
        <v>0</v>
      </c>
      <c r="M20" s="323">
        <f>M21+U19</f>
        <v>308</v>
      </c>
      <c r="N20" s="323">
        <f>N21+N22</f>
        <v>38</v>
      </c>
      <c r="O20" s="323">
        <f t="shared" si="4"/>
        <v>346</v>
      </c>
      <c r="P20" s="327">
        <f t="shared" si="1"/>
        <v>-346</v>
      </c>
      <c r="Q20" s="325" t="e">
        <f t="shared" si="2"/>
        <v>#DIV/0!</v>
      </c>
      <c r="R20" s="333"/>
    </row>
    <row r="21" spans="1:18" ht="26.25" x14ac:dyDescent="0.2">
      <c r="A21" s="334"/>
      <c r="B21" s="329"/>
      <c r="C21" s="331" t="s">
        <v>54</v>
      </c>
      <c r="D21" s="335"/>
      <c r="E21" s="335"/>
      <c r="F21" s="335"/>
      <c r="G21" s="339" t="s">
        <v>242</v>
      </c>
      <c r="H21" s="323"/>
      <c r="I21" s="323">
        <f>O21</f>
        <v>346</v>
      </c>
      <c r="J21" s="324">
        <f t="shared" si="3"/>
        <v>-346</v>
      </c>
      <c r="K21" s="325" t="e">
        <f t="shared" si="0"/>
        <v>#DIV/0!</v>
      </c>
      <c r="L21" s="323"/>
      <c r="M21" s="323">
        <v>308</v>
      </c>
      <c r="N21" s="323">
        <v>38</v>
      </c>
      <c r="O21" s="323">
        <f t="shared" si="4"/>
        <v>346</v>
      </c>
      <c r="P21" s="327">
        <f t="shared" si="1"/>
        <v>-346</v>
      </c>
      <c r="Q21" s="325" t="e">
        <f t="shared" si="2"/>
        <v>#DIV/0!</v>
      </c>
      <c r="R21" s="312"/>
    </row>
    <row r="22" spans="1:18" ht="52.5" x14ac:dyDescent="0.2">
      <c r="A22" s="334"/>
      <c r="B22" s="329"/>
      <c r="C22" s="331" t="s">
        <v>55</v>
      </c>
      <c r="D22" s="335"/>
      <c r="E22" s="335"/>
      <c r="F22" s="335"/>
      <c r="G22" s="336" t="s">
        <v>243</v>
      </c>
      <c r="H22" s="323"/>
      <c r="I22" s="323"/>
      <c r="J22" s="324">
        <f t="shared" si="3"/>
        <v>0</v>
      </c>
      <c r="K22" s="325" t="e">
        <f t="shared" si="0"/>
        <v>#DIV/0!</v>
      </c>
      <c r="L22" s="323"/>
      <c r="M22" s="323"/>
      <c r="N22" s="323"/>
      <c r="O22" s="323">
        <f t="shared" si="4"/>
        <v>0</v>
      </c>
      <c r="P22" s="327">
        <f t="shared" si="1"/>
        <v>0</v>
      </c>
      <c r="Q22" s="325" t="e">
        <f t="shared" si="2"/>
        <v>#DIV/0!</v>
      </c>
      <c r="R22" s="312"/>
    </row>
    <row r="23" spans="1:18" ht="78.75" x14ac:dyDescent="0.2">
      <c r="A23" s="334"/>
      <c r="B23" s="329" t="s">
        <v>452</v>
      </c>
      <c r="C23" s="335"/>
      <c r="D23" s="335"/>
      <c r="E23" s="335"/>
      <c r="F23" s="335"/>
      <c r="G23" s="322" t="s">
        <v>453</v>
      </c>
      <c r="H23" s="323"/>
      <c r="I23" s="323"/>
      <c r="J23" s="324">
        <f t="shared" si="3"/>
        <v>0</v>
      </c>
      <c r="K23" s="325" t="e">
        <f t="shared" si="0"/>
        <v>#DIV/0!</v>
      </c>
      <c r="L23" s="323"/>
      <c r="M23" s="323"/>
      <c r="N23" s="323"/>
      <c r="O23" s="323">
        <f t="shared" si="4"/>
        <v>0</v>
      </c>
      <c r="P23" s="327">
        <f t="shared" si="1"/>
        <v>0</v>
      </c>
      <c r="Q23" s="325" t="e">
        <f t="shared" si="2"/>
        <v>#DIV/0!</v>
      </c>
      <c r="R23" s="312"/>
    </row>
    <row r="24" spans="1:18" ht="78.75" x14ac:dyDescent="0.2">
      <c r="A24" s="334"/>
      <c r="B24" s="329" t="s">
        <v>63</v>
      </c>
      <c r="C24" s="335"/>
      <c r="D24" s="335"/>
      <c r="E24" s="335"/>
      <c r="F24" s="335"/>
      <c r="G24" s="322" t="s">
        <v>409</v>
      </c>
      <c r="H24" s="323"/>
      <c r="I24" s="323"/>
      <c r="J24" s="324">
        <f t="shared" si="3"/>
        <v>0</v>
      </c>
      <c r="K24" s="325" t="e">
        <f t="shared" si="0"/>
        <v>#DIV/0!</v>
      </c>
      <c r="L24" s="323"/>
      <c r="M24" s="323"/>
      <c r="N24" s="323"/>
      <c r="O24" s="323">
        <f t="shared" si="4"/>
        <v>0</v>
      </c>
      <c r="P24" s="327">
        <f t="shared" si="1"/>
        <v>0</v>
      </c>
      <c r="Q24" s="325" t="e">
        <f t="shared" si="2"/>
        <v>#DIV/0!</v>
      </c>
      <c r="R24" s="312"/>
    </row>
    <row r="25" spans="1:18" ht="26.25" x14ac:dyDescent="0.2">
      <c r="A25" s="340" t="s">
        <v>454</v>
      </c>
      <c r="B25" s="341" t="s">
        <v>103</v>
      </c>
      <c r="C25" s="321"/>
      <c r="D25" s="321"/>
      <c r="E25" s="321"/>
      <c r="F25" s="321"/>
      <c r="G25" s="330" t="s">
        <v>40</v>
      </c>
      <c r="H25" s="323">
        <f>+H26+H30</f>
        <v>12000</v>
      </c>
      <c r="I25" s="323">
        <f>+I26+I30</f>
        <v>336.7</v>
      </c>
      <c r="J25" s="324">
        <f t="shared" si="3"/>
        <v>11663.3</v>
      </c>
      <c r="K25" s="325">
        <f t="shared" si="0"/>
        <v>2.8058333333333332</v>
      </c>
      <c r="L25" s="323">
        <f>+L26+L30</f>
        <v>6000</v>
      </c>
      <c r="M25" s="323">
        <f>+M26+M30</f>
        <v>336.7</v>
      </c>
      <c r="N25" s="323">
        <f>+N26+N30</f>
        <v>0</v>
      </c>
      <c r="O25" s="326">
        <f>+O26+O30</f>
        <v>336.7</v>
      </c>
      <c r="P25" s="327">
        <f t="shared" si="1"/>
        <v>5663.3</v>
      </c>
      <c r="Q25" s="325">
        <f t="shared" si="2"/>
        <v>5.61</v>
      </c>
      <c r="R25" s="312"/>
    </row>
    <row r="26" spans="1:18" ht="26.25" x14ac:dyDescent="0.2">
      <c r="A26" s="340" t="s">
        <v>455</v>
      </c>
      <c r="B26" s="341" t="s">
        <v>103</v>
      </c>
      <c r="C26" s="321"/>
      <c r="D26" s="321"/>
      <c r="E26" s="321"/>
      <c r="F26" s="321"/>
      <c r="G26" s="330" t="s">
        <v>41</v>
      </c>
      <c r="H26" s="323">
        <f>+H27</f>
        <v>0</v>
      </c>
      <c r="I26" s="323">
        <f>+I27</f>
        <v>0</v>
      </c>
      <c r="J26" s="324">
        <f t="shared" si="3"/>
        <v>0</v>
      </c>
      <c r="K26" s="325" t="e">
        <f t="shared" si="0"/>
        <v>#DIV/0!</v>
      </c>
      <c r="L26" s="323">
        <f>+L27</f>
        <v>0</v>
      </c>
      <c r="M26" s="323">
        <f>+M27</f>
        <v>0</v>
      </c>
      <c r="N26" s="323">
        <f>+N27</f>
        <v>0</v>
      </c>
      <c r="O26" s="326">
        <f>+O27</f>
        <v>0</v>
      </c>
      <c r="P26" s="327">
        <f t="shared" si="1"/>
        <v>0</v>
      </c>
      <c r="Q26" s="325" t="e">
        <f t="shared" si="2"/>
        <v>#DIV/0!</v>
      </c>
      <c r="R26" s="312"/>
    </row>
    <row r="27" spans="1:18" ht="26.25" x14ac:dyDescent="0.2">
      <c r="A27" s="340" t="s">
        <v>456</v>
      </c>
      <c r="B27" s="329"/>
      <c r="C27" s="321"/>
      <c r="D27" s="321"/>
      <c r="E27" s="321"/>
      <c r="F27" s="321"/>
      <c r="G27" s="330" t="s">
        <v>42</v>
      </c>
      <c r="H27" s="323">
        <f>+H28+H29</f>
        <v>0</v>
      </c>
      <c r="I27" s="323">
        <f>+I28+I29</f>
        <v>0</v>
      </c>
      <c r="J27" s="324">
        <f t="shared" si="3"/>
        <v>0</v>
      </c>
      <c r="K27" s="325" t="e">
        <f t="shared" si="0"/>
        <v>#DIV/0!</v>
      </c>
      <c r="L27" s="323">
        <f>+L28+L29</f>
        <v>0</v>
      </c>
      <c r="M27" s="323">
        <f>+M28+M29</f>
        <v>0</v>
      </c>
      <c r="N27" s="323">
        <f>+N28+N29</f>
        <v>0</v>
      </c>
      <c r="O27" s="326">
        <f>+O28+O29</f>
        <v>0</v>
      </c>
      <c r="P27" s="327">
        <f t="shared" si="1"/>
        <v>0</v>
      </c>
      <c r="Q27" s="325" t="e">
        <f t="shared" si="2"/>
        <v>#DIV/0!</v>
      </c>
      <c r="R27" s="312"/>
    </row>
    <row r="28" spans="1:18" ht="26.25" x14ac:dyDescent="0.2">
      <c r="A28" s="334"/>
      <c r="B28" s="329" t="s">
        <v>26</v>
      </c>
      <c r="C28" s="335"/>
      <c r="D28" s="335"/>
      <c r="E28" s="335"/>
      <c r="F28" s="335"/>
      <c r="G28" s="322" t="s">
        <v>44</v>
      </c>
      <c r="H28" s="323"/>
      <c r="I28" s="323"/>
      <c r="J28" s="324">
        <f t="shared" si="3"/>
        <v>0</v>
      </c>
      <c r="K28" s="325" t="e">
        <f t="shared" si="0"/>
        <v>#DIV/0!</v>
      </c>
      <c r="L28" s="323"/>
      <c r="M28" s="323"/>
      <c r="N28" s="323"/>
      <c r="O28" s="337">
        <f t="shared" ref="O28:O29" si="5">M28+N28</f>
        <v>0</v>
      </c>
      <c r="P28" s="327">
        <f t="shared" si="1"/>
        <v>0</v>
      </c>
      <c r="Q28" s="325" t="e">
        <f t="shared" si="2"/>
        <v>#DIV/0!</v>
      </c>
      <c r="R28" s="312"/>
    </row>
    <row r="29" spans="1:18" ht="52.5" x14ac:dyDescent="0.2">
      <c r="A29" s="334"/>
      <c r="B29" s="329" t="s">
        <v>103</v>
      </c>
      <c r="C29" s="335"/>
      <c r="D29" s="335"/>
      <c r="E29" s="335"/>
      <c r="F29" s="335"/>
      <c r="G29" s="322" t="s">
        <v>244</v>
      </c>
      <c r="H29" s="323"/>
      <c r="I29" s="323"/>
      <c r="J29" s="324">
        <f t="shared" si="3"/>
        <v>0</v>
      </c>
      <c r="K29" s="325" t="e">
        <f t="shared" si="0"/>
        <v>#DIV/0!</v>
      </c>
      <c r="L29" s="323"/>
      <c r="M29" s="323"/>
      <c r="N29" s="323"/>
      <c r="O29" s="337">
        <f t="shared" si="5"/>
        <v>0</v>
      </c>
      <c r="P29" s="327">
        <f t="shared" si="1"/>
        <v>0</v>
      </c>
      <c r="Q29" s="325" t="e">
        <f t="shared" si="2"/>
        <v>#DIV/0!</v>
      </c>
      <c r="R29" s="312"/>
    </row>
    <row r="30" spans="1:18" ht="26.25" x14ac:dyDescent="0.2">
      <c r="A30" s="340" t="s">
        <v>457</v>
      </c>
      <c r="B30" s="341" t="s">
        <v>103</v>
      </c>
      <c r="C30" s="321"/>
      <c r="D30" s="321"/>
      <c r="E30" s="321"/>
      <c r="F30" s="321"/>
      <c r="G30" s="338" t="s">
        <v>45</v>
      </c>
      <c r="H30" s="323">
        <f>+H31</f>
        <v>12000</v>
      </c>
      <c r="I30" s="323">
        <f>+I31</f>
        <v>336.7</v>
      </c>
      <c r="J30" s="323">
        <f>+J31</f>
        <v>11663.3</v>
      </c>
      <c r="K30" s="325">
        <f t="shared" si="0"/>
        <v>2.8058333333333332</v>
      </c>
      <c r="L30" s="323">
        <f>+L31</f>
        <v>6000</v>
      </c>
      <c r="M30" s="323">
        <f>+M31</f>
        <v>336.7</v>
      </c>
      <c r="N30" s="323">
        <f>+N31</f>
        <v>0</v>
      </c>
      <c r="O30" s="326">
        <f>+O31</f>
        <v>336.7</v>
      </c>
      <c r="P30" s="327">
        <f t="shared" si="1"/>
        <v>5663.3</v>
      </c>
      <c r="Q30" s="325">
        <f t="shared" si="2"/>
        <v>5.61</v>
      </c>
      <c r="R30" s="312"/>
    </row>
    <row r="31" spans="1:18" ht="26.25" x14ac:dyDescent="0.2">
      <c r="A31" s="340" t="s">
        <v>458</v>
      </c>
      <c r="B31" s="341"/>
      <c r="C31" s="321"/>
      <c r="D31" s="321"/>
      <c r="E31" s="321"/>
      <c r="F31" s="321"/>
      <c r="G31" s="338" t="s">
        <v>46</v>
      </c>
      <c r="H31" s="323">
        <f>+H32+H33</f>
        <v>12000</v>
      </c>
      <c r="I31" s="323">
        <f>+I32+I33</f>
        <v>336.7</v>
      </c>
      <c r="J31" s="323">
        <f>+J32+J33</f>
        <v>11663.3</v>
      </c>
      <c r="K31" s="325">
        <f t="shared" si="0"/>
        <v>2.8058333333333332</v>
      </c>
      <c r="L31" s="323">
        <f>+L32+L33</f>
        <v>6000</v>
      </c>
      <c r="M31" s="323">
        <f>+M32+M33</f>
        <v>336.7</v>
      </c>
      <c r="N31" s="323">
        <f>+N32+N33</f>
        <v>0</v>
      </c>
      <c r="O31" s="323">
        <f>+O32+O33</f>
        <v>336.7</v>
      </c>
      <c r="P31" s="327">
        <f t="shared" si="1"/>
        <v>5663.3</v>
      </c>
      <c r="Q31" s="325">
        <f t="shared" si="2"/>
        <v>5.61</v>
      </c>
      <c r="R31" s="312"/>
    </row>
    <row r="32" spans="1:18" ht="52.5" x14ac:dyDescent="0.2">
      <c r="A32" s="334"/>
      <c r="B32" s="329" t="s">
        <v>459</v>
      </c>
      <c r="C32" s="335"/>
      <c r="D32" s="335"/>
      <c r="E32" s="335"/>
      <c r="F32" s="335"/>
      <c r="G32" s="342" t="s">
        <v>460</v>
      </c>
      <c r="H32" s="323"/>
      <c r="I32" s="323"/>
      <c r="J32" s="324">
        <f t="shared" si="3"/>
        <v>0</v>
      </c>
      <c r="K32" s="325" t="e">
        <f t="shared" si="0"/>
        <v>#DIV/0!</v>
      </c>
      <c r="L32" s="323"/>
      <c r="M32" s="323"/>
      <c r="N32" s="323"/>
      <c r="O32" s="323">
        <f t="shared" ref="O32:O35" si="6">M32+N32</f>
        <v>0</v>
      </c>
      <c r="P32" s="327">
        <f t="shared" si="1"/>
        <v>0</v>
      </c>
      <c r="Q32" s="325" t="e">
        <f t="shared" si="2"/>
        <v>#DIV/0!</v>
      </c>
      <c r="R32" s="312"/>
    </row>
    <row r="33" spans="1:18" ht="26.25" x14ac:dyDescent="0.2">
      <c r="A33" s="334"/>
      <c r="B33" s="329" t="s">
        <v>461</v>
      </c>
      <c r="C33" s="335"/>
      <c r="D33" s="335"/>
      <c r="E33" s="335"/>
      <c r="F33" s="335"/>
      <c r="G33" s="342" t="s">
        <v>49</v>
      </c>
      <c r="H33" s="323">
        <v>12000</v>
      </c>
      <c r="I33" s="323">
        <f>O33</f>
        <v>336.7</v>
      </c>
      <c r="J33" s="324">
        <f t="shared" si="3"/>
        <v>11663.3</v>
      </c>
      <c r="K33" s="325">
        <f t="shared" si="0"/>
        <v>2.8058333333333332</v>
      </c>
      <c r="L33" s="323">
        <v>6000</v>
      </c>
      <c r="M33" s="323">
        <v>336.7</v>
      </c>
      <c r="N33" s="323"/>
      <c r="O33" s="323">
        <f t="shared" si="6"/>
        <v>336.7</v>
      </c>
      <c r="P33" s="327">
        <f t="shared" si="1"/>
        <v>5663.3</v>
      </c>
      <c r="Q33" s="325">
        <f t="shared" si="2"/>
        <v>5.61</v>
      </c>
      <c r="R33" s="312"/>
    </row>
    <row r="34" spans="1:18" ht="51" x14ac:dyDescent="0.2">
      <c r="A34" s="340" t="s">
        <v>462</v>
      </c>
      <c r="B34" s="329"/>
      <c r="C34" s="321"/>
      <c r="D34" s="321"/>
      <c r="E34" s="321"/>
      <c r="F34" s="321"/>
      <c r="G34" s="338" t="s">
        <v>50</v>
      </c>
      <c r="H34" s="323">
        <f>H35</f>
        <v>0</v>
      </c>
      <c r="I34" s="323">
        <f>I35</f>
        <v>0</v>
      </c>
      <c r="J34" s="323">
        <f>J35</f>
        <v>0</v>
      </c>
      <c r="K34" s="325" t="e">
        <f t="shared" si="0"/>
        <v>#DIV/0!</v>
      </c>
      <c r="L34" s="323">
        <f>L35</f>
        <v>0</v>
      </c>
      <c r="M34" s="323">
        <f>M35</f>
        <v>0</v>
      </c>
      <c r="N34" s="323">
        <f>N35</f>
        <v>0</v>
      </c>
      <c r="O34" s="326">
        <f>O35</f>
        <v>0</v>
      </c>
      <c r="P34" s="327">
        <f t="shared" si="1"/>
        <v>0</v>
      </c>
      <c r="Q34" s="325" t="e">
        <f t="shared" si="2"/>
        <v>#DIV/0!</v>
      </c>
      <c r="R34" s="312"/>
    </row>
    <row r="35" spans="1:18" ht="78.75" x14ac:dyDescent="0.2">
      <c r="A35" s="334" t="s">
        <v>462</v>
      </c>
      <c r="B35" s="329" t="s">
        <v>26</v>
      </c>
      <c r="C35" s="335"/>
      <c r="D35" s="335"/>
      <c r="E35" s="335"/>
      <c r="F35" s="335"/>
      <c r="G35" s="342" t="s">
        <v>246</v>
      </c>
      <c r="H35" s="323"/>
      <c r="I35" s="323"/>
      <c r="J35" s="323">
        <f t="shared" si="3"/>
        <v>0</v>
      </c>
      <c r="K35" s="325" t="e">
        <f t="shared" si="0"/>
        <v>#DIV/0!</v>
      </c>
      <c r="L35" s="323"/>
      <c r="M35" s="323"/>
      <c r="N35" s="323"/>
      <c r="O35" s="337">
        <f t="shared" si="6"/>
        <v>0</v>
      </c>
      <c r="P35" s="327">
        <f t="shared" si="1"/>
        <v>0</v>
      </c>
      <c r="Q35" s="325" t="e">
        <f t="shared" si="2"/>
        <v>#DIV/0!</v>
      </c>
      <c r="R35" s="312"/>
    </row>
    <row r="36" spans="1:18" ht="26.25" x14ac:dyDescent="0.2">
      <c r="A36" s="340" t="s">
        <v>463</v>
      </c>
      <c r="B36" s="329" t="s">
        <v>103</v>
      </c>
      <c r="C36" s="335"/>
      <c r="D36" s="335"/>
      <c r="E36" s="335"/>
      <c r="F36" s="335"/>
      <c r="G36" s="342" t="s">
        <v>51</v>
      </c>
      <c r="H36" s="323">
        <f t="shared" ref="H36:O37" si="7">+H37</f>
        <v>0</v>
      </c>
      <c r="I36" s="323">
        <f t="shared" si="7"/>
        <v>0</v>
      </c>
      <c r="J36" s="323">
        <f t="shared" si="7"/>
        <v>0</v>
      </c>
      <c r="K36" s="325" t="e">
        <f t="shared" si="0"/>
        <v>#DIV/0!</v>
      </c>
      <c r="L36" s="323">
        <f t="shared" si="7"/>
        <v>0</v>
      </c>
      <c r="M36" s="323">
        <f t="shared" si="7"/>
        <v>0</v>
      </c>
      <c r="N36" s="323">
        <f t="shared" si="7"/>
        <v>0</v>
      </c>
      <c r="O36" s="337">
        <f t="shared" si="7"/>
        <v>0</v>
      </c>
      <c r="P36" s="327">
        <f t="shared" si="1"/>
        <v>0</v>
      </c>
      <c r="Q36" s="325" t="e">
        <f t="shared" si="2"/>
        <v>#DIV/0!</v>
      </c>
      <c r="R36" s="312"/>
    </row>
    <row r="37" spans="1:18" ht="52.5" x14ac:dyDescent="0.2">
      <c r="A37" s="343" t="s">
        <v>464</v>
      </c>
      <c r="B37" s="329" t="s">
        <v>103</v>
      </c>
      <c r="C37" s="335"/>
      <c r="D37" s="335"/>
      <c r="E37" s="335"/>
      <c r="F37" s="335"/>
      <c r="G37" s="342" t="s">
        <v>245</v>
      </c>
      <c r="H37" s="323">
        <f t="shared" si="7"/>
        <v>0</v>
      </c>
      <c r="I37" s="323">
        <f t="shared" si="7"/>
        <v>0</v>
      </c>
      <c r="J37" s="323">
        <f t="shared" si="7"/>
        <v>0</v>
      </c>
      <c r="K37" s="325" t="e">
        <f t="shared" si="0"/>
        <v>#DIV/0!</v>
      </c>
      <c r="L37" s="323">
        <f t="shared" si="7"/>
        <v>0</v>
      </c>
      <c r="M37" s="323">
        <f t="shared" si="7"/>
        <v>0</v>
      </c>
      <c r="N37" s="323">
        <f t="shared" si="7"/>
        <v>0</v>
      </c>
      <c r="O37" s="337">
        <f t="shared" si="7"/>
        <v>0</v>
      </c>
      <c r="P37" s="327">
        <f t="shared" si="1"/>
        <v>0</v>
      </c>
      <c r="Q37" s="325" t="e">
        <f t="shared" si="2"/>
        <v>#DIV/0!</v>
      </c>
      <c r="R37" s="312"/>
    </row>
    <row r="38" spans="1:18" ht="26.25" x14ac:dyDescent="0.2">
      <c r="A38" s="343" t="s">
        <v>465</v>
      </c>
      <c r="B38" s="329"/>
      <c r="C38" s="335"/>
      <c r="D38" s="335"/>
      <c r="E38" s="335"/>
      <c r="F38" s="335"/>
      <c r="G38" s="342" t="s">
        <v>52</v>
      </c>
      <c r="H38" s="323">
        <f>+H39+H50</f>
        <v>0</v>
      </c>
      <c r="I38" s="323">
        <f>+I39+I50</f>
        <v>0</v>
      </c>
      <c r="J38" s="323">
        <f>+J39+J50</f>
        <v>0</v>
      </c>
      <c r="K38" s="325" t="e">
        <f t="shared" si="0"/>
        <v>#DIV/0!</v>
      </c>
      <c r="L38" s="323">
        <f>+L39+L50</f>
        <v>0</v>
      </c>
      <c r="M38" s="323">
        <f>+M39+M50</f>
        <v>0</v>
      </c>
      <c r="N38" s="323">
        <f>+N39+N50</f>
        <v>0</v>
      </c>
      <c r="O38" s="323">
        <f>+O39+O50</f>
        <v>0</v>
      </c>
      <c r="P38" s="327">
        <f t="shared" si="1"/>
        <v>0</v>
      </c>
      <c r="Q38" s="325" t="e">
        <f t="shared" si="2"/>
        <v>#DIV/0!</v>
      </c>
      <c r="R38" s="312"/>
    </row>
    <row r="39" spans="1:18" ht="26.25" x14ac:dyDescent="0.2">
      <c r="A39" s="328"/>
      <c r="B39" s="329" t="s">
        <v>466</v>
      </c>
      <c r="C39" s="335"/>
      <c r="D39" s="335"/>
      <c r="E39" s="335"/>
      <c r="F39" s="335"/>
      <c r="G39" s="342" t="s">
        <v>53</v>
      </c>
      <c r="H39" s="323"/>
      <c r="I39" s="323"/>
      <c r="J39" s="324">
        <f t="shared" si="3"/>
        <v>0</v>
      </c>
      <c r="K39" s="325" t="e">
        <f t="shared" si="0"/>
        <v>#DIV/0!</v>
      </c>
      <c r="L39" s="323"/>
      <c r="M39" s="323"/>
      <c r="N39" s="323"/>
      <c r="O39" s="337">
        <f t="shared" ref="O39" si="8">M39+N39</f>
        <v>0</v>
      </c>
      <c r="P39" s="327">
        <f t="shared" si="1"/>
        <v>0</v>
      </c>
      <c r="Q39" s="325" t="e">
        <f t="shared" si="2"/>
        <v>#DIV/0!</v>
      </c>
      <c r="R39" s="312"/>
    </row>
    <row r="40" spans="1:18" ht="76.5" x14ac:dyDescent="0.2">
      <c r="A40" s="340" t="s">
        <v>467</v>
      </c>
      <c r="B40" s="329"/>
      <c r="C40" s="335"/>
      <c r="D40" s="335"/>
      <c r="E40" s="335"/>
      <c r="F40" s="335"/>
      <c r="G40" s="338" t="s">
        <v>256</v>
      </c>
      <c r="H40" s="323">
        <f>H41+H44+H47</f>
        <v>21000000</v>
      </c>
      <c r="I40" s="323">
        <f>I41+I44+I47</f>
        <v>207909.09</v>
      </c>
      <c r="J40" s="323">
        <f>J41+J44+J47</f>
        <v>20792090.91</v>
      </c>
      <c r="K40" s="325">
        <f t="shared" si="0"/>
        <v>0.99004328571428579</v>
      </c>
      <c r="L40" s="323">
        <f>L41+L44+L47</f>
        <v>7000000</v>
      </c>
      <c r="M40" s="323">
        <f>M41+M44+M47</f>
        <v>0</v>
      </c>
      <c r="N40" s="323">
        <f>N41+N44+N47</f>
        <v>207909.09</v>
      </c>
      <c r="O40" s="323">
        <f>O41+O44+O47</f>
        <v>207909.09</v>
      </c>
      <c r="P40" s="327">
        <f t="shared" si="1"/>
        <v>6792090.9100000001</v>
      </c>
      <c r="Q40" s="325">
        <f t="shared" si="2"/>
        <v>2.97</v>
      </c>
      <c r="R40" s="312"/>
    </row>
    <row r="41" spans="1:18" ht="52.5" x14ac:dyDescent="0.2">
      <c r="A41" s="328"/>
      <c r="B41" s="344">
        <v>48</v>
      </c>
      <c r="C41" s="335"/>
      <c r="D41" s="335"/>
      <c r="E41" s="335"/>
      <c r="F41" s="335"/>
      <c r="G41" s="345" t="s">
        <v>468</v>
      </c>
      <c r="H41" s="323">
        <f>H42+H43</f>
        <v>0</v>
      </c>
      <c r="I41" s="323">
        <f>I42+I43</f>
        <v>0</v>
      </c>
      <c r="J41" s="324">
        <f>H41-I41</f>
        <v>0</v>
      </c>
      <c r="K41" s="325" t="e">
        <f t="shared" si="0"/>
        <v>#DIV/0!</v>
      </c>
      <c r="L41" s="323">
        <f>L42+L43</f>
        <v>0</v>
      </c>
      <c r="M41" s="323">
        <f>M42+M43</f>
        <v>0</v>
      </c>
      <c r="N41" s="323">
        <f>N42+N43</f>
        <v>0</v>
      </c>
      <c r="O41" s="323">
        <f>M41+N41</f>
        <v>0</v>
      </c>
      <c r="P41" s="327">
        <f t="shared" si="1"/>
        <v>0</v>
      </c>
      <c r="Q41" s="325" t="e">
        <f t="shared" si="2"/>
        <v>#DIV/0!</v>
      </c>
      <c r="R41" s="312"/>
    </row>
    <row r="42" spans="1:18" ht="26.25" x14ac:dyDescent="0.2">
      <c r="A42" s="328"/>
      <c r="B42" s="344"/>
      <c r="C42" s="331" t="s">
        <v>54</v>
      </c>
      <c r="D42" s="335"/>
      <c r="E42" s="335"/>
      <c r="F42" s="335"/>
      <c r="G42" s="345" t="s">
        <v>417</v>
      </c>
      <c r="H42" s="323"/>
      <c r="I42" s="323"/>
      <c r="J42" s="324"/>
      <c r="K42" s="325"/>
      <c r="L42" s="323"/>
      <c r="M42" s="323"/>
      <c r="N42" s="323"/>
      <c r="O42" s="323"/>
      <c r="P42" s="327"/>
      <c r="Q42" s="325"/>
      <c r="R42" s="312"/>
    </row>
    <row r="43" spans="1:18" ht="26.25" x14ac:dyDescent="0.2">
      <c r="A43" s="328"/>
      <c r="B43" s="344"/>
      <c r="C43" s="331" t="s">
        <v>55</v>
      </c>
      <c r="D43" s="335"/>
      <c r="E43" s="335"/>
      <c r="F43" s="335"/>
      <c r="G43" s="345" t="s">
        <v>418</v>
      </c>
      <c r="H43" s="323"/>
      <c r="I43" s="323"/>
      <c r="J43" s="324"/>
      <c r="K43" s="325"/>
      <c r="L43" s="323"/>
      <c r="M43" s="323"/>
      <c r="N43" s="323"/>
      <c r="O43" s="323"/>
      <c r="P43" s="327"/>
      <c r="Q43" s="325"/>
      <c r="R43" s="312"/>
    </row>
    <row r="44" spans="1:18" ht="52.5" x14ac:dyDescent="0.2">
      <c r="A44" s="328"/>
      <c r="B44" s="344" t="s">
        <v>469</v>
      </c>
      <c r="C44" s="335"/>
      <c r="D44" s="335"/>
      <c r="E44" s="335"/>
      <c r="F44" s="335"/>
      <c r="G44" s="345" t="s">
        <v>413</v>
      </c>
      <c r="H44" s="323">
        <f t="shared" ref="H44:I44" si="9">H45+H46</f>
        <v>21000000</v>
      </c>
      <c r="I44" s="323">
        <f t="shared" si="9"/>
        <v>207909.09</v>
      </c>
      <c r="J44" s="324">
        <f t="shared" si="3"/>
        <v>20792090.91</v>
      </c>
      <c r="K44" s="325">
        <f t="shared" si="0"/>
        <v>0.99004328571428579</v>
      </c>
      <c r="L44" s="323">
        <f t="shared" ref="L44:N44" si="10">L45+L46</f>
        <v>7000000</v>
      </c>
      <c r="M44" s="323">
        <f t="shared" si="10"/>
        <v>0</v>
      </c>
      <c r="N44" s="323">
        <f t="shared" si="10"/>
        <v>207909.09</v>
      </c>
      <c r="O44" s="323">
        <f t="shared" ref="O44:O52" si="11">M44+N44</f>
        <v>207909.09</v>
      </c>
      <c r="P44" s="327">
        <f t="shared" si="1"/>
        <v>6792090.9100000001</v>
      </c>
      <c r="Q44" s="325">
        <f t="shared" si="2"/>
        <v>2.97</v>
      </c>
      <c r="R44" s="312"/>
    </row>
    <row r="45" spans="1:18" ht="26.25" x14ac:dyDescent="0.2">
      <c r="A45" s="328"/>
      <c r="B45" s="344"/>
      <c r="C45" s="331" t="s">
        <v>54</v>
      </c>
      <c r="D45" s="335"/>
      <c r="E45" s="335"/>
      <c r="F45" s="335"/>
      <c r="G45" s="345" t="s">
        <v>417</v>
      </c>
      <c r="H45" s="323">
        <v>21000000</v>
      </c>
      <c r="I45" s="323">
        <f>O45</f>
        <v>0</v>
      </c>
      <c r="J45" s="324"/>
      <c r="K45" s="325"/>
      <c r="L45" s="323">
        <v>7000000</v>
      </c>
      <c r="M45" s="323"/>
      <c r="N45" s="323"/>
      <c r="O45" s="323">
        <f>M45+N45</f>
        <v>0</v>
      </c>
      <c r="P45" s="327"/>
      <c r="Q45" s="325"/>
      <c r="R45" s="312"/>
    </row>
    <row r="46" spans="1:18" ht="26.25" x14ac:dyDescent="0.2">
      <c r="A46" s="328"/>
      <c r="B46" s="344"/>
      <c r="C46" s="331" t="s">
        <v>55</v>
      </c>
      <c r="D46" s="335"/>
      <c r="E46" s="335"/>
      <c r="F46" s="335"/>
      <c r="G46" s="345" t="s">
        <v>418</v>
      </c>
      <c r="H46" s="323"/>
      <c r="I46" s="323">
        <f>O46</f>
        <v>207909.09</v>
      </c>
      <c r="J46" s="324"/>
      <c r="K46" s="325"/>
      <c r="L46" s="323"/>
      <c r="M46" s="323"/>
      <c r="N46" s="323">
        <v>207909.09</v>
      </c>
      <c r="O46" s="323">
        <f>M46+N46</f>
        <v>207909.09</v>
      </c>
      <c r="P46" s="327"/>
      <c r="Q46" s="325"/>
      <c r="R46" s="312"/>
    </row>
    <row r="47" spans="1:18" ht="52.5" x14ac:dyDescent="0.2">
      <c r="A47" s="328"/>
      <c r="B47" s="344" t="s">
        <v>71</v>
      </c>
      <c r="C47" s="335"/>
      <c r="D47" s="335"/>
      <c r="E47" s="335"/>
      <c r="F47" s="335"/>
      <c r="G47" s="345" t="s">
        <v>470</v>
      </c>
      <c r="H47" s="323">
        <f t="shared" ref="H47:I47" si="12">H48+H49</f>
        <v>0</v>
      </c>
      <c r="I47" s="323">
        <f t="shared" si="12"/>
        <v>0</v>
      </c>
      <c r="J47" s="324">
        <f t="shared" si="3"/>
        <v>0</v>
      </c>
      <c r="K47" s="325" t="e">
        <f t="shared" si="0"/>
        <v>#DIV/0!</v>
      </c>
      <c r="L47" s="323">
        <f t="shared" ref="L47:N47" si="13">L48+L49</f>
        <v>0</v>
      </c>
      <c r="M47" s="323">
        <f t="shared" si="13"/>
        <v>0</v>
      </c>
      <c r="N47" s="323">
        <f t="shared" si="13"/>
        <v>0</v>
      </c>
      <c r="O47" s="323">
        <f t="shared" si="11"/>
        <v>0</v>
      </c>
      <c r="P47" s="327">
        <f t="shared" si="1"/>
        <v>0</v>
      </c>
      <c r="Q47" s="325" t="e">
        <f t="shared" si="2"/>
        <v>#DIV/0!</v>
      </c>
      <c r="R47" s="312"/>
    </row>
    <row r="48" spans="1:18" ht="26.25" x14ac:dyDescent="0.2">
      <c r="A48" s="328"/>
      <c r="B48" s="344"/>
      <c r="C48" s="331" t="s">
        <v>54</v>
      </c>
      <c r="D48" s="335"/>
      <c r="E48" s="335"/>
      <c r="F48" s="335"/>
      <c r="G48" s="345" t="s">
        <v>417</v>
      </c>
      <c r="H48" s="323"/>
      <c r="I48" s="323"/>
      <c r="J48" s="324"/>
      <c r="K48" s="325"/>
      <c r="L48" s="323"/>
      <c r="M48" s="323"/>
      <c r="N48" s="323"/>
      <c r="O48" s="323"/>
      <c r="P48" s="327"/>
      <c r="Q48" s="325"/>
      <c r="R48" s="312"/>
    </row>
    <row r="49" spans="1:22" ht="26.25" x14ac:dyDescent="0.2">
      <c r="A49" s="328"/>
      <c r="B49" s="344"/>
      <c r="C49" s="331" t="s">
        <v>55</v>
      </c>
      <c r="D49" s="335"/>
      <c r="E49" s="335"/>
      <c r="F49" s="335"/>
      <c r="G49" s="345" t="s">
        <v>418</v>
      </c>
      <c r="H49" s="323"/>
      <c r="I49" s="323"/>
      <c r="J49" s="324"/>
      <c r="K49" s="325"/>
      <c r="L49" s="323"/>
      <c r="M49" s="323"/>
      <c r="N49" s="323"/>
      <c r="O49" s="323"/>
      <c r="P49" s="327"/>
      <c r="Q49" s="325"/>
      <c r="R49" s="312"/>
    </row>
    <row r="50" spans="1:22" ht="52.5" x14ac:dyDescent="0.2">
      <c r="A50" s="334"/>
      <c r="B50" s="346" t="s">
        <v>471</v>
      </c>
      <c r="C50" s="335"/>
      <c r="D50" s="335"/>
      <c r="E50" s="335"/>
      <c r="F50" s="335"/>
      <c r="G50" s="336" t="s">
        <v>260</v>
      </c>
      <c r="H50" s="323"/>
      <c r="I50" s="323"/>
      <c r="J50" s="324">
        <f t="shared" si="3"/>
        <v>0</v>
      </c>
      <c r="K50" s="325" t="e">
        <f t="shared" si="0"/>
        <v>#DIV/0!</v>
      </c>
      <c r="L50" s="323"/>
      <c r="M50" s="323"/>
      <c r="N50" s="323"/>
      <c r="O50" s="323">
        <f t="shared" si="11"/>
        <v>0</v>
      </c>
      <c r="P50" s="327">
        <f t="shared" si="1"/>
        <v>0</v>
      </c>
      <c r="Q50" s="325" t="e">
        <f t="shared" si="2"/>
        <v>#DIV/0!</v>
      </c>
      <c r="R50" s="312"/>
    </row>
    <row r="51" spans="1:22" ht="26.25" x14ac:dyDescent="0.2">
      <c r="A51" s="328" t="s">
        <v>472</v>
      </c>
      <c r="B51" s="329"/>
      <c r="C51" s="321"/>
      <c r="D51" s="321"/>
      <c r="E51" s="321"/>
      <c r="F51" s="321"/>
      <c r="G51" s="338" t="s">
        <v>247</v>
      </c>
      <c r="H51" s="323">
        <f>+H52</f>
        <v>0</v>
      </c>
      <c r="I51" s="323">
        <f>+I52</f>
        <v>0</v>
      </c>
      <c r="J51" s="323">
        <f>+J52</f>
        <v>0</v>
      </c>
      <c r="K51" s="325" t="e">
        <f t="shared" si="0"/>
        <v>#DIV/0!</v>
      </c>
      <c r="L51" s="323">
        <f>+L52</f>
        <v>0</v>
      </c>
      <c r="M51" s="323">
        <f>+M52</f>
        <v>0</v>
      </c>
      <c r="N51" s="323">
        <f>+N52</f>
        <v>0</v>
      </c>
      <c r="O51" s="323">
        <f>+O52</f>
        <v>0</v>
      </c>
      <c r="P51" s="327">
        <f t="shared" si="1"/>
        <v>0</v>
      </c>
      <c r="Q51" s="325" t="e">
        <f t="shared" si="2"/>
        <v>#DIV/0!</v>
      </c>
      <c r="R51" s="333"/>
    </row>
    <row r="52" spans="1:22" ht="52.5" x14ac:dyDescent="0.2">
      <c r="A52" s="328"/>
      <c r="B52" s="329" t="s">
        <v>103</v>
      </c>
      <c r="C52" s="321"/>
      <c r="D52" s="321"/>
      <c r="E52" s="321"/>
      <c r="F52" s="321"/>
      <c r="G52" s="342" t="s">
        <v>248</v>
      </c>
      <c r="H52" s="323"/>
      <c r="I52" s="323"/>
      <c r="J52" s="324">
        <f t="shared" si="3"/>
        <v>0</v>
      </c>
      <c r="K52" s="325" t="e">
        <f t="shared" si="0"/>
        <v>#DIV/0!</v>
      </c>
      <c r="L52" s="323"/>
      <c r="M52" s="323"/>
      <c r="N52" s="323"/>
      <c r="O52" s="326">
        <f t="shared" si="11"/>
        <v>0</v>
      </c>
      <c r="P52" s="327">
        <f t="shared" si="1"/>
        <v>0</v>
      </c>
      <c r="Q52" s="325" t="e">
        <f t="shared" si="2"/>
        <v>#DIV/0!</v>
      </c>
      <c r="R52" s="333"/>
    </row>
    <row r="53" spans="1:22" ht="102" x14ac:dyDescent="0.2">
      <c r="A53" s="328">
        <v>4804</v>
      </c>
      <c r="B53" s="329"/>
      <c r="C53" s="321"/>
      <c r="D53" s="321"/>
      <c r="E53" s="321"/>
      <c r="F53" s="321"/>
      <c r="G53" s="338" t="s">
        <v>253</v>
      </c>
      <c r="H53" s="323">
        <f>+H54+H55+H56</f>
        <v>0</v>
      </c>
      <c r="I53" s="323">
        <f>+I54+I55+I56</f>
        <v>0</v>
      </c>
      <c r="J53" s="323">
        <f>+J54+J55+J56</f>
        <v>0</v>
      </c>
      <c r="K53" s="325" t="e">
        <f t="shared" si="0"/>
        <v>#DIV/0!</v>
      </c>
      <c r="L53" s="323">
        <f>+L54+L55+L56</f>
        <v>0</v>
      </c>
      <c r="M53" s="323">
        <f>+M54+M55+M56</f>
        <v>0</v>
      </c>
      <c r="N53" s="323">
        <f>+N54+N55+N56</f>
        <v>0</v>
      </c>
      <c r="O53" s="323">
        <f>+O54+O55+O56</f>
        <v>0</v>
      </c>
      <c r="P53" s="327">
        <f t="shared" si="1"/>
        <v>0</v>
      </c>
      <c r="Q53" s="325" t="e">
        <f t="shared" si="2"/>
        <v>#DIV/0!</v>
      </c>
      <c r="R53" s="333"/>
    </row>
    <row r="54" spans="1:22" ht="26.25" x14ac:dyDescent="0.2">
      <c r="A54" s="334"/>
      <c r="B54" s="329" t="s">
        <v>54</v>
      </c>
      <c r="C54" s="335"/>
      <c r="D54" s="335"/>
      <c r="E54" s="335"/>
      <c r="F54" s="335"/>
      <c r="G54" s="342" t="s">
        <v>250</v>
      </c>
      <c r="H54" s="323"/>
      <c r="I54" s="323"/>
      <c r="J54" s="324">
        <f t="shared" si="3"/>
        <v>0</v>
      </c>
      <c r="K54" s="325" t="e">
        <f t="shared" si="0"/>
        <v>#DIV/0!</v>
      </c>
      <c r="L54" s="323"/>
      <c r="M54" s="323"/>
      <c r="N54" s="323"/>
      <c r="O54" s="337">
        <f t="shared" ref="O54:O56" si="14">M54+N54</f>
        <v>0</v>
      </c>
      <c r="P54" s="327">
        <f t="shared" si="1"/>
        <v>0</v>
      </c>
      <c r="Q54" s="325" t="e">
        <f t="shared" si="2"/>
        <v>#DIV/0!</v>
      </c>
      <c r="R54" s="312"/>
    </row>
    <row r="55" spans="1:22" ht="26.25" x14ac:dyDescent="0.2">
      <c r="A55" s="334"/>
      <c r="B55" s="329" t="s">
        <v>55</v>
      </c>
      <c r="C55" s="335"/>
      <c r="D55" s="335"/>
      <c r="E55" s="335"/>
      <c r="F55" s="335"/>
      <c r="G55" s="342" t="s">
        <v>251</v>
      </c>
      <c r="H55" s="323"/>
      <c r="I55" s="323"/>
      <c r="J55" s="324">
        <f t="shared" si="3"/>
        <v>0</v>
      </c>
      <c r="K55" s="325" t="e">
        <f t="shared" si="0"/>
        <v>#DIV/0!</v>
      </c>
      <c r="L55" s="323"/>
      <c r="M55" s="323"/>
      <c r="N55" s="323"/>
      <c r="O55" s="337">
        <f t="shared" si="14"/>
        <v>0</v>
      </c>
      <c r="P55" s="327">
        <f t="shared" si="1"/>
        <v>0</v>
      </c>
      <c r="Q55" s="325" t="e">
        <f t="shared" si="2"/>
        <v>#DIV/0!</v>
      </c>
      <c r="R55" s="312"/>
    </row>
    <row r="56" spans="1:22" ht="26.25" x14ac:dyDescent="0.2">
      <c r="A56" s="334"/>
      <c r="B56" s="329" t="s">
        <v>249</v>
      </c>
      <c r="C56" s="335"/>
      <c r="D56" s="335"/>
      <c r="E56" s="335"/>
      <c r="F56" s="335"/>
      <c r="G56" s="342" t="s">
        <v>252</v>
      </c>
      <c r="H56" s="323"/>
      <c r="I56" s="323"/>
      <c r="J56" s="324">
        <f t="shared" si="3"/>
        <v>0</v>
      </c>
      <c r="K56" s="325" t="e">
        <f t="shared" si="0"/>
        <v>#DIV/0!</v>
      </c>
      <c r="L56" s="323"/>
      <c r="M56" s="323"/>
      <c r="N56" s="323"/>
      <c r="O56" s="337">
        <f t="shared" si="14"/>
        <v>0</v>
      </c>
      <c r="P56" s="327">
        <f t="shared" si="1"/>
        <v>0</v>
      </c>
      <c r="Q56" s="325" t="e">
        <f t="shared" si="2"/>
        <v>#DIV/0!</v>
      </c>
      <c r="R56" s="312"/>
    </row>
    <row r="57" spans="1:22" ht="52.5" x14ac:dyDescent="0.2">
      <c r="A57" s="328">
        <v>4904</v>
      </c>
      <c r="B57" s="329"/>
      <c r="C57" s="335"/>
      <c r="D57" s="335"/>
      <c r="E57" s="335"/>
      <c r="F57" s="335"/>
      <c r="G57" s="342" t="s">
        <v>254</v>
      </c>
      <c r="H57" s="323">
        <f>+H58</f>
        <v>0</v>
      </c>
      <c r="I57" s="323">
        <f>+I58</f>
        <v>0</v>
      </c>
      <c r="J57" s="323">
        <f>+J58</f>
        <v>0</v>
      </c>
      <c r="K57" s="325" t="e">
        <f t="shared" si="0"/>
        <v>#DIV/0!</v>
      </c>
      <c r="L57" s="323">
        <f>+L58</f>
        <v>0</v>
      </c>
      <c r="M57" s="323">
        <f>+M58</f>
        <v>0</v>
      </c>
      <c r="N57" s="323">
        <f>+N58</f>
        <v>0</v>
      </c>
      <c r="O57" s="323">
        <f>+O58</f>
        <v>0</v>
      </c>
      <c r="P57" s="327">
        <f t="shared" si="1"/>
        <v>0</v>
      </c>
      <c r="Q57" s="325" t="e">
        <f t="shared" si="2"/>
        <v>#DIV/0!</v>
      </c>
      <c r="R57" s="312"/>
    </row>
    <row r="58" spans="1:22" ht="26.25" x14ac:dyDescent="0.2">
      <c r="A58" s="334"/>
      <c r="B58" s="329" t="s">
        <v>55</v>
      </c>
      <c r="C58" s="335"/>
      <c r="D58" s="335"/>
      <c r="E58" s="335"/>
      <c r="F58" s="335"/>
      <c r="G58" s="342" t="s">
        <v>255</v>
      </c>
      <c r="H58" s="323"/>
      <c r="I58" s="323"/>
      <c r="J58" s="324">
        <f t="shared" si="3"/>
        <v>0</v>
      </c>
      <c r="K58" s="325" t="e">
        <f t="shared" si="0"/>
        <v>#DIV/0!</v>
      </c>
      <c r="L58" s="323"/>
      <c r="M58" s="323"/>
      <c r="N58" s="323"/>
      <c r="O58" s="337">
        <f t="shared" ref="O58" si="15">M58+N58</f>
        <v>0</v>
      </c>
      <c r="P58" s="327">
        <f t="shared" si="1"/>
        <v>0</v>
      </c>
      <c r="Q58" s="325" t="e">
        <f t="shared" si="2"/>
        <v>#DIV/0!</v>
      </c>
      <c r="R58" s="312"/>
    </row>
    <row r="59" spans="1:22" ht="26.25" x14ac:dyDescent="0.2">
      <c r="A59" s="340" t="s">
        <v>473</v>
      </c>
      <c r="B59" s="341" t="s">
        <v>54</v>
      </c>
      <c r="C59" s="321"/>
      <c r="D59" s="321"/>
      <c r="E59" s="321"/>
      <c r="F59" s="321"/>
      <c r="G59" s="338" t="s">
        <v>56</v>
      </c>
      <c r="H59" s="323">
        <f>+H15+H17+H20+H28+H33+H53+H51+H24+H39+H57+H40</f>
        <v>38012000</v>
      </c>
      <c r="I59" s="323">
        <f>+I15+I17+I20+I28+I33+I53+I51+I24+I39+I57+I40</f>
        <v>4610693.29</v>
      </c>
      <c r="J59" s="323">
        <f>+J15+J17+J20+J28+J33+J53+J51+J24+J39+J57+J40</f>
        <v>33401306.710000001</v>
      </c>
      <c r="K59" s="325">
        <f t="shared" si="0"/>
        <v>12.129573003262129</v>
      </c>
      <c r="L59" s="323">
        <f>+L15+L17+L20+L28+L33+L53+L51+L24+L39+L57+L40</f>
        <v>16006000</v>
      </c>
      <c r="M59" s="323">
        <f>+M15+M17+M20+M28+M33+M53+M51+M24+M39+M57+M40</f>
        <v>3379060.6</v>
      </c>
      <c r="N59" s="323">
        <f>+N15+N17+N20+N28+N33+N53+N51+N24+N39+N57+N40</f>
        <v>1231632.69</v>
      </c>
      <c r="O59" s="323">
        <f>+O15+O17+O20+O28+O33+O53+O51+O24+O39+O57+O40</f>
        <v>4610693.29</v>
      </c>
      <c r="P59" s="327">
        <f t="shared" si="1"/>
        <v>11395306.710000001</v>
      </c>
      <c r="Q59" s="325">
        <f t="shared" si="2"/>
        <v>28.81</v>
      </c>
      <c r="R59" s="312"/>
    </row>
    <row r="60" spans="1:22" ht="51" x14ac:dyDescent="0.2">
      <c r="A60" s="340"/>
      <c r="B60" s="341" t="s">
        <v>55</v>
      </c>
      <c r="C60" s="321"/>
      <c r="D60" s="321"/>
      <c r="E60" s="321"/>
      <c r="F60" s="321"/>
      <c r="G60" s="338" t="s">
        <v>474</v>
      </c>
      <c r="H60" s="323">
        <f>+H16+H18+H29+H32+H50</f>
        <v>2000000</v>
      </c>
      <c r="I60" s="323">
        <f>+I16+I18+I29+I32+I50</f>
        <v>2598092.9700000002</v>
      </c>
      <c r="J60" s="323">
        <f>+J16+J18+J29+J32+J50</f>
        <v>-598092.9700000002</v>
      </c>
      <c r="K60" s="325">
        <f t="shared" si="0"/>
        <v>129.90464850000001</v>
      </c>
      <c r="L60" s="323">
        <f>+L16+L18+L29+L32+L50</f>
        <v>2000000</v>
      </c>
      <c r="M60" s="323">
        <f>+M16+M18+M29+M32+M50</f>
        <v>2535574.9300000002</v>
      </c>
      <c r="N60" s="323">
        <f>+N16+N18+N29+N32+N50</f>
        <v>62518.04</v>
      </c>
      <c r="O60" s="323">
        <f>+O16+O18+O29+O32+O50</f>
        <v>2598092.9700000002</v>
      </c>
      <c r="P60" s="327">
        <f t="shared" si="1"/>
        <v>-598092.9700000002</v>
      </c>
      <c r="Q60" s="325">
        <f t="shared" si="2"/>
        <v>129.9</v>
      </c>
      <c r="R60" s="312"/>
    </row>
    <row r="61" spans="1:22" ht="26.25" thickBot="1" x14ac:dyDescent="0.25">
      <c r="A61" s="347"/>
      <c r="B61" s="348"/>
      <c r="C61" s="349"/>
      <c r="D61" s="349"/>
      <c r="E61" s="349"/>
      <c r="F61" s="349"/>
      <c r="G61" s="350"/>
      <c r="H61" s="351"/>
      <c r="I61" s="352"/>
      <c r="J61" s="353"/>
      <c r="K61" s="354"/>
      <c r="L61" s="355"/>
      <c r="M61" s="355"/>
      <c r="N61" s="353"/>
      <c r="O61" s="356"/>
      <c r="P61" s="357"/>
      <c r="Q61" s="358"/>
      <c r="R61" s="312"/>
    </row>
    <row r="62" spans="1:22" ht="26.25" x14ac:dyDescent="0.35">
      <c r="A62" s="359" t="s">
        <v>60</v>
      </c>
      <c r="B62" s="360"/>
      <c r="C62" s="360"/>
      <c r="D62" s="360"/>
      <c r="E62" s="360"/>
      <c r="F62" s="361"/>
      <c r="G62" s="362" t="s">
        <v>61</v>
      </c>
      <c r="H62" s="363">
        <f>+H63+H74+H76</f>
        <v>45460700</v>
      </c>
      <c r="I62" s="363">
        <f>+I63+I74+I76</f>
        <v>10649909.279999999</v>
      </c>
      <c r="J62" s="363">
        <f>+J63+J74+J76</f>
        <v>34841083.719999999</v>
      </c>
      <c r="K62" s="364">
        <f>ROUND(I62/H62*100,2)</f>
        <v>23.43</v>
      </c>
      <c r="L62" s="363">
        <f>+L63+L74+L76</f>
        <v>19465800</v>
      </c>
      <c r="M62" s="363">
        <f>+M63+M74+M76</f>
        <v>9192324.5899999999</v>
      </c>
      <c r="N62" s="363">
        <f>+N63+N74+N76</f>
        <v>1457584.69</v>
      </c>
      <c r="O62" s="363">
        <f>+O63+O74+O76</f>
        <v>10649909.279999999</v>
      </c>
      <c r="P62" s="363">
        <f t="shared" ref="P62:P125" si="16">L62-O62</f>
        <v>8815890.7200000007</v>
      </c>
      <c r="Q62" s="364">
        <f>ROUND(O62/L62*100,2)</f>
        <v>54.71</v>
      </c>
      <c r="R62" s="365"/>
      <c r="V62" s="366"/>
    </row>
    <row r="63" spans="1:22" ht="26.25" x14ac:dyDescent="0.2">
      <c r="A63" s="328"/>
      <c r="B63" s="320"/>
      <c r="C63" s="321"/>
      <c r="D63" s="367" t="s">
        <v>54</v>
      </c>
      <c r="E63" s="321"/>
      <c r="F63" s="321"/>
      <c r="G63" s="368" t="s">
        <v>62</v>
      </c>
      <c r="H63" s="369">
        <f>+H64+H65+H66+H67+H68+H69+H70+H71+H72+H73</f>
        <v>45460700</v>
      </c>
      <c r="I63" s="369">
        <f>+I64+I65+I66+I67+I68+I69+I70+I71+I72+I73</f>
        <v>10679768.58</v>
      </c>
      <c r="J63" s="369">
        <f>+J64+J65+J66+J67+J68+J69+J70+J71+J72+J73</f>
        <v>34811224.420000002</v>
      </c>
      <c r="K63" s="325">
        <f>ROUND(I63/H63*100,2)</f>
        <v>23.49</v>
      </c>
      <c r="L63" s="369">
        <f>+L64+L65+L66+L67+L68+L69+L70+L71+L72+L73</f>
        <v>19465800</v>
      </c>
      <c r="M63" s="369">
        <f>+M64+M65+M66+M67+M68+M69+M70+M71+M72+M73</f>
        <v>9212624.3000000007</v>
      </c>
      <c r="N63" s="369">
        <f>+N64+N65+N66+N67+N68+N69+N70+N71+N72+N73</f>
        <v>1467144.28</v>
      </c>
      <c r="O63" s="369">
        <f>+O64+O65+O66+O67+O68+O69+O70+O71+O72+O73</f>
        <v>10679768.58</v>
      </c>
      <c r="P63" s="369">
        <f t="shared" si="16"/>
        <v>8786031.4199999999</v>
      </c>
      <c r="Q63" s="325">
        <f>ROUND(O63/L63*100,2)</f>
        <v>54.86</v>
      </c>
      <c r="R63" s="365"/>
    </row>
    <row r="64" spans="1:22" ht="26.25" x14ac:dyDescent="0.2">
      <c r="A64" s="328"/>
      <c r="B64" s="320"/>
      <c r="C64" s="321"/>
      <c r="D64" s="367" t="s">
        <v>63</v>
      </c>
      <c r="E64" s="321"/>
      <c r="F64" s="321"/>
      <c r="G64" s="368" t="s">
        <v>64</v>
      </c>
      <c r="H64" s="369">
        <f t="shared" ref="H64:J68" si="17">+H79</f>
        <v>4417000</v>
      </c>
      <c r="I64" s="369">
        <f t="shared" si="17"/>
        <v>1462068</v>
      </c>
      <c r="J64" s="369">
        <f t="shared" si="17"/>
        <v>2985225</v>
      </c>
      <c r="K64" s="325">
        <f>ROUND(I64/H64*100,2)</f>
        <v>33.1</v>
      </c>
      <c r="L64" s="369">
        <f t="shared" ref="L64:O68" si="18">+L79</f>
        <v>2211500</v>
      </c>
      <c r="M64" s="369">
        <f t="shared" si="18"/>
        <v>1088992</v>
      </c>
      <c r="N64" s="369">
        <f t="shared" si="18"/>
        <v>373076</v>
      </c>
      <c r="O64" s="369">
        <f t="shared" si="18"/>
        <v>1462068</v>
      </c>
      <c r="P64" s="369">
        <f t="shared" si="16"/>
        <v>749432</v>
      </c>
      <c r="Q64" s="325">
        <f>ROUND(O64/L64*100,2)</f>
        <v>66.11</v>
      </c>
      <c r="R64" s="365"/>
    </row>
    <row r="65" spans="1:18" ht="26.25" x14ac:dyDescent="0.2">
      <c r="A65" s="328"/>
      <c r="B65" s="320"/>
      <c r="C65" s="321"/>
      <c r="D65" s="367" t="s">
        <v>65</v>
      </c>
      <c r="E65" s="321"/>
      <c r="F65" s="321"/>
      <c r="G65" s="368" t="s">
        <v>66</v>
      </c>
      <c r="H65" s="369">
        <f t="shared" si="17"/>
        <v>410500</v>
      </c>
      <c r="I65" s="369">
        <f t="shared" si="17"/>
        <v>171419.53000000003</v>
      </c>
      <c r="J65" s="369">
        <f t="shared" si="17"/>
        <v>239080.46999999997</v>
      </c>
      <c r="K65" s="325">
        <f>ROUND(I65/H65*100,2)</f>
        <v>41.76</v>
      </c>
      <c r="L65" s="369">
        <f t="shared" si="18"/>
        <v>242800</v>
      </c>
      <c r="M65" s="369">
        <f t="shared" si="18"/>
        <v>125302.29999999999</v>
      </c>
      <c r="N65" s="369">
        <f t="shared" si="18"/>
        <v>46117.229999999996</v>
      </c>
      <c r="O65" s="369">
        <f t="shared" si="18"/>
        <v>171419.53000000003</v>
      </c>
      <c r="P65" s="369">
        <f t="shared" si="16"/>
        <v>71380.469999999972</v>
      </c>
      <c r="Q65" s="325">
        <f>ROUND(O65/L65*100,2)</f>
        <v>70.599999999999994</v>
      </c>
      <c r="R65" s="365"/>
    </row>
    <row r="66" spans="1:18" ht="26.25" x14ac:dyDescent="0.2">
      <c r="A66" s="328"/>
      <c r="B66" s="320"/>
      <c r="C66" s="321"/>
      <c r="D66" s="367" t="s">
        <v>67</v>
      </c>
      <c r="E66" s="321"/>
      <c r="F66" s="321"/>
      <c r="G66" s="368" t="s">
        <v>68</v>
      </c>
      <c r="H66" s="369">
        <f t="shared" si="17"/>
        <v>0</v>
      </c>
      <c r="I66" s="369">
        <f t="shared" si="17"/>
        <v>0</v>
      </c>
      <c r="J66" s="369">
        <f t="shared" si="17"/>
        <v>0</v>
      </c>
      <c r="K66" s="325"/>
      <c r="L66" s="369">
        <f t="shared" si="18"/>
        <v>0</v>
      </c>
      <c r="M66" s="369">
        <f t="shared" si="18"/>
        <v>0</v>
      </c>
      <c r="N66" s="369">
        <f t="shared" si="18"/>
        <v>0</v>
      </c>
      <c r="O66" s="369">
        <f t="shared" si="18"/>
        <v>0</v>
      </c>
      <c r="P66" s="369">
        <f t="shared" si="16"/>
        <v>0</v>
      </c>
      <c r="Q66" s="325"/>
      <c r="R66" s="365"/>
    </row>
    <row r="67" spans="1:18" ht="26.25" x14ac:dyDescent="0.2">
      <c r="A67" s="328"/>
      <c r="B67" s="320"/>
      <c r="C67" s="321"/>
      <c r="D67" s="367" t="s">
        <v>69</v>
      </c>
      <c r="E67" s="321"/>
      <c r="F67" s="321"/>
      <c r="G67" s="368" t="s">
        <v>70</v>
      </c>
      <c r="H67" s="369">
        <f t="shared" si="17"/>
        <v>0</v>
      </c>
      <c r="I67" s="369">
        <f t="shared" si="17"/>
        <v>0</v>
      </c>
      <c r="J67" s="369">
        <f t="shared" si="17"/>
        <v>0</v>
      </c>
      <c r="K67" s="325" t="e">
        <f>ROUND(I67/H67*100,2)</f>
        <v>#DIV/0!</v>
      </c>
      <c r="L67" s="369">
        <f t="shared" si="18"/>
        <v>0</v>
      </c>
      <c r="M67" s="369">
        <f t="shared" si="18"/>
        <v>0</v>
      </c>
      <c r="N67" s="369">
        <f t="shared" si="18"/>
        <v>0</v>
      </c>
      <c r="O67" s="369">
        <f t="shared" si="18"/>
        <v>0</v>
      </c>
      <c r="P67" s="369">
        <f t="shared" si="16"/>
        <v>0</v>
      </c>
      <c r="Q67" s="325"/>
      <c r="R67" s="365"/>
    </row>
    <row r="68" spans="1:18" ht="51" x14ac:dyDescent="0.2">
      <c r="A68" s="328"/>
      <c r="B68" s="320"/>
      <c r="C68" s="321"/>
      <c r="D68" s="367" t="s">
        <v>71</v>
      </c>
      <c r="E68" s="321"/>
      <c r="F68" s="321"/>
      <c r="G68" s="368" t="s">
        <v>72</v>
      </c>
      <c r="H68" s="369">
        <f t="shared" si="17"/>
        <v>5407000</v>
      </c>
      <c r="I68" s="369">
        <f t="shared" si="17"/>
        <v>1502018</v>
      </c>
      <c r="J68" s="369">
        <f t="shared" si="17"/>
        <v>3904982</v>
      </c>
      <c r="K68" s="325">
        <f>ROUND(I68/H68*100,2)</f>
        <v>27.78</v>
      </c>
      <c r="L68" s="369">
        <f t="shared" si="18"/>
        <v>2213000</v>
      </c>
      <c r="M68" s="369">
        <f t="shared" si="18"/>
        <v>1149897</v>
      </c>
      <c r="N68" s="369">
        <f t="shared" si="18"/>
        <v>352121</v>
      </c>
      <c r="O68" s="369">
        <f t="shared" si="18"/>
        <v>1502018</v>
      </c>
      <c r="P68" s="369">
        <f t="shared" si="16"/>
        <v>710982</v>
      </c>
      <c r="Q68" s="325">
        <f>ROUND(O68/L68*100,2)</f>
        <v>67.87</v>
      </c>
      <c r="R68" s="365"/>
    </row>
    <row r="69" spans="1:18" ht="26.25" x14ac:dyDescent="0.2">
      <c r="A69" s="328"/>
      <c r="B69" s="320"/>
      <c r="C69" s="321"/>
      <c r="D69" s="367" t="s">
        <v>73</v>
      </c>
      <c r="E69" s="321"/>
      <c r="F69" s="321"/>
      <c r="G69" s="368" t="s">
        <v>74</v>
      </c>
      <c r="H69" s="369">
        <f t="shared" ref="H69:J71" si="19">+H90</f>
        <v>0</v>
      </c>
      <c r="I69" s="369">
        <f t="shared" si="19"/>
        <v>0</v>
      </c>
      <c r="J69" s="369">
        <f t="shared" si="19"/>
        <v>0</v>
      </c>
      <c r="K69" s="325"/>
      <c r="L69" s="369">
        <f t="shared" ref="L69:O71" si="20">+L90</f>
        <v>0</v>
      </c>
      <c r="M69" s="369">
        <f t="shared" si="20"/>
        <v>0</v>
      </c>
      <c r="N69" s="369">
        <f t="shared" si="20"/>
        <v>0</v>
      </c>
      <c r="O69" s="369">
        <f t="shared" si="20"/>
        <v>0</v>
      </c>
      <c r="P69" s="369">
        <f t="shared" si="16"/>
        <v>0</v>
      </c>
      <c r="Q69" s="325"/>
      <c r="R69" s="365"/>
    </row>
    <row r="70" spans="1:18" ht="51" x14ac:dyDescent="0.2">
      <c r="A70" s="328"/>
      <c r="B70" s="320"/>
      <c r="C70" s="321"/>
      <c r="D70" s="367" t="s">
        <v>75</v>
      </c>
      <c r="E70" s="321"/>
      <c r="F70" s="321"/>
      <c r="G70" s="368" t="s">
        <v>76</v>
      </c>
      <c r="H70" s="369">
        <f t="shared" si="19"/>
        <v>10579000</v>
      </c>
      <c r="I70" s="369">
        <f t="shared" si="19"/>
        <v>536980.05000000005</v>
      </c>
      <c r="J70" s="369">
        <f t="shared" si="19"/>
        <v>10042019.949999999</v>
      </c>
      <c r="K70" s="325">
        <f>ROUND(I70/H70*100,2)</f>
        <v>5.08</v>
      </c>
      <c r="L70" s="369">
        <f t="shared" si="20"/>
        <v>3647000</v>
      </c>
      <c r="M70" s="369">
        <f t="shared" si="20"/>
        <v>398001</v>
      </c>
      <c r="N70" s="369">
        <f t="shared" si="20"/>
        <v>138979.04999999999</v>
      </c>
      <c r="O70" s="369">
        <f t="shared" si="20"/>
        <v>536980.05000000005</v>
      </c>
      <c r="P70" s="369">
        <f t="shared" si="16"/>
        <v>3110019.95</v>
      </c>
      <c r="Q70" s="325">
        <f>ROUND(O70/L70*100,2)</f>
        <v>14.72</v>
      </c>
      <c r="R70" s="365"/>
    </row>
    <row r="71" spans="1:18" ht="26.25" x14ac:dyDescent="0.2">
      <c r="A71" s="328"/>
      <c r="B71" s="320"/>
      <c r="C71" s="321"/>
      <c r="D71" s="367" t="s">
        <v>77</v>
      </c>
      <c r="E71" s="321"/>
      <c r="F71" s="321"/>
      <c r="G71" s="368" t="s">
        <v>78</v>
      </c>
      <c r="H71" s="369">
        <f t="shared" si="19"/>
        <v>23447000</v>
      </c>
      <c r="I71" s="369">
        <f t="shared" si="19"/>
        <v>6224853</v>
      </c>
      <c r="J71" s="369">
        <f t="shared" si="19"/>
        <v>17222147</v>
      </c>
      <c r="K71" s="325">
        <f>ROUND(I71/H71*100,2)</f>
        <v>26.55</v>
      </c>
      <c r="L71" s="369">
        <f t="shared" si="20"/>
        <v>9951300</v>
      </c>
      <c r="M71" s="369">
        <f t="shared" si="20"/>
        <v>5692328</v>
      </c>
      <c r="N71" s="369">
        <f t="shared" si="20"/>
        <v>532525</v>
      </c>
      <c r="O71" s="369">
        <f t="shared" si="20"/>
        <v>6224853</v>
      </c>
      <c r="P71" s="369">
        <f t="shared" si="16"/>
        <v>3726447</v>
      </c>
      <c r="Q71" s="325">
        <f>ROUND(O71/L71*100,2)</f>
        <v>62.55</v>
      </c>
      <c r="R71" s="365"/>
    </row>
    <row r="72" spans="1:18" ht="26.25" x14ac:dyDescent="0.2">
      <c r="A72" s="328"/>
      <c r="B72" s="320"/>
      <c r="C72" s="321"/>
      <c r="D72" s="367" t="s">
        <v>79</v>
      </c>
      <c r="E72" s="321"/>
      <c r="F72" s="321"/>
      <c r="G72" s="368" t="s">
        <v>80</v>
      </c>
      <c r="H72" s="369">
        <f>+H97</f>
        <v>1200200</v>
      </c>
      <c r="I72" s="369">
        <f>+I97</f>
        <v>782430</v>
      </c>
      <c r="J72" s="369">
        <f>+J97</f>
        <v>417770</v>
      </c>
      <c r="K72" s="325"/>
      <c r="L72" s="369">
        <f>+L97</f>
        <v>1200200</v>
      </c>
      <c r="M72" s="369">
        <f>+M97</f>
        <v>758104</v>
      </c>
      <c r="N72" s="369">
        <f>+N97</f>
        <v>24326</v>
      </c>
      <c r="O72" s="369">
        <f>+O97</f>
        <v>782430</v>
      </c>
      <c r="P72" s="369">
        <f t="shared" si="16"/>
        <v>417770</v>
      </c>
      <c r="Q72" s="325">
        <f>ROUND(O72/L72*100,2)</f>
        <v>65.19</v>
      </c>
      <c r="R72" s="365"/>
    </row>
    <row r="73" spans="1:18" ht="76.5" x14ac:dyDescent="0.2">
      <c r="A73" s="328"/>
      <c r="B73" s="320"/>
      <c r="C73" s="321"/>
      <c r="D73" s="367" t="s">
        <v>81</v>
      </c>
      <c r="E73" s="321"/>
      <c r="F73" s="321"/>
      <c r="G73" s="370" t="s">
        <v>203</v>
      </c>
      <c r="H73" s="369">
        <f>H98</f>
        <v>0</v>
      </c>
      <c r="I73" s="369">
        <f>I98</f>
        <v>0</v>
      </c>
      <c r="J73" s="369">
        <v>0</v>
      </c>
      <c r="K73" s="325"/>
      <c r="L73" s="369">
        <f>L98</f>
        <v>0</v>
      </c>
      <c r="M73" s="369">
        <f>M98</f>
        <v>0</v>
      </c>
      <c r="N73" s="369">
        <f>N98</f>
        <v>0</v>
      </c>
      <c r="O73" s="369">
        <f>O98</f>
        <v>0</v>
      </c>
      <c r="P73" s="369">
        <f t="shared" si="16"/>
        <v>0</v>
      </c>
      <c r="Q73" s="325"/>
      <c r="R73" s="365"/>
    </row>
    <row r="74" spans="1:18" ht="26.25" x14ac:dyDescent="0.2">
      <c r="A74" s="328"/>
      <c r="B74" s="320"/>
      <c r="C74" s="321"/>
      <c r="D74" s="367" t="s">
        <v>82</v>
      </c>
      <c r="E74" s="321"/>
      <c r="F74" s="321"/>
      <c r="G74" s="368" t="s">
        <v>83</v>
      </c>
      <c r="H74" s="369">
        <f>+H75</f>
        <v>0</v>
      </c>
      <c r="I74" s="369">
        <f>+I75</f>
        <v>0</v>
      </c>
      <c r="J74" s="369">
        <f>+J75</f>
        <v>0</v>
      </c>
      <c r="K74" s="325"/>
      <c r="L74" s="369">
        <f>+L75</f>
        <v>0</v>
      </c>
      <c r="M74" s="369">
        <f>+M75</f>
        <v>0</v>
      </c>
      <c r="N74" s="369">
        <f>+N75</f>
        <v>0</v>
      </c>
      <c r="O74" s="369">
        <f>+O75</f>
        <v>0</v>
      </c>
      <c r="P74" s="369">
        <f t="shared" si="16"/>
        <v>0</v>
      </c>
      <c r="Q74" s="325" t="e">
        <f t="shared" ref="Q74:Q76" si="21">ROUND(O74/L74*100,2)</f>
        <v>#DIV/0!</v>
      </c>
      <c r="R74" s="365"/>
    </row>
    <row r="75" spans="1:18" ht="26.25" x14ac:dyDescent="0.2">
      <c r="A75" s="328"/>
      <c r="B75" s="320"/>
      <c r="C75" s="321"/>
      <c r="D75" s="367" t="s">
        <v>84</v>
      </c>
      <c r="E75" s="321"/>
      <c r="F75" s="321"/>
      <c r="G75" s="368" t="s">
        <v>85</v>
      </c>
      <c r="H75" s="369">
        <f>H100</f>
        <v>0</v>
      </c>
      <c r="I75" s="369">
        <f>I100</f>
        <v>0</v>
      </c>
      <c r="J75" s="369">
        <f>J170</f>
        <v>0</v>
      </c>
      <c r="K75" s="325"/>
      <c r="L75" s="369">
        <f>L100</f>
        <v>0</v>
      </c>
      <c r="M75" s="369">
        <f>M100</f>
        <v>0</v>
      </c>
      <c r="N75" s="369">
        <f>N100</f>
        <v>0</v>
      </c>
      <c r="O75" s="369">
        <f>O100</f>
        <v>0</v>
      </c>
      <c r="P75" s="369">
        <f t="shared" si="16"/>
        <v>0</v>
      </c>
      <c r="Q75" s="325" t="e">
        <f t="shared" si="21"/>
        <v>#DIV/0!</v>
      </c>
      <c r="R75" s="365"/>
    </row>
    <row r="76" spans="1:18" ht="26.25" x14ac:dyDescent="0.2">
      <c r="A76" s="328"/>
      <c r="B76" s="320"/>
      <c r="C76" s="321"/>
      <c r="D76" s="321">
        <v>85</v>
      </c>
      <c r="E76" s="321"/>
      <c r="F76" s="321"/>
      <c r="G76" s="368" t="s">
        <v>86</v>
      </c>
      <c r="H76" s="369">
        <f>+H104</f>
        <v>0</v>
      </c>
      <c r="I76" s="369">
        <f>+I104</f>
        <v>-29859.3</v>
      </c>
      <c r="J76" s="369">
        <f>+J104</f>
        <v>29859.3</v>
      </c>
      <c r="K76" s="325"/>
      <c r="L76" s="369">
        <f>+L104</f>
        <v>0</v>
      </c>
      <c r="M76" s="369">
        <f>+M104</f>
        <v>-20299.71</v>
      </c>
      <c r="N76" s="369">
        <f>+N104</f>
        <v>-9559.59</v>
      </c>
      <c r="O76" s="369">
        <f>+O104</f>
        <v>-29859.3</v>
      </c>
      <c r="P76" s="369">
        <f t="shared" si="16"/>
        <v>29859.3</v>
      </c>
      <c r="Q76" s="325" t="e">
        <f t="shared" si="21"/>
        <v>#DIV/0!</v>
      </c>
      <c r="R76" s="365"/>
    </row>
    <row r="77" spans="1:18" ht="26.25" x14ac:dyDescent="0.35">
      <c r="A77" s="371">
        <v>5004</v>
      </c>
      <c r="B77" s="360"/>
      <c r="C77" s="360"/>
      <c r="D77" s="360"/>
      <c r="E77" s="360"/>
      <c r="F77" s="361"/>
      <c r="G77" s="372" t="s">
        <v>87</v>
      </c>
      <c r="H77" s="373">
        <f>+H78+H99+H104</f>
        <v>45460700</v>
      </c>
      <c r="I77" s="373">
        <f>+I78+I99+I104</f>
        <v>10649909.279999999</v>
      </c>
      <c r="J77" s="373">
        <f>+J78+J99+J101+J104</f>
        <v>34841083.719999999</v>
      </c>
      <c r="K77" s="364">
        <f>ROUND(I77/H77*100,2)</f>
        <v>23.43</v>
      </c>
      <c r="L77" s="373">
        <f>+L78+L99+L104</f>
        <v>19465800</v>
      </c>
      <c r="M77" s="373">
        <f>+M78+M99+M104</f>
        <v>9192324.5899999999</v>
      </c>
      <c r="N77" s="373">
        <f>+N78+N99+N104</f>
        <v>1457584.69</v>
      </c>
      <c r="O77" s="373">
        <f>+O78+O99+O104</f>
        <v>10649909.279999999</v>
      </c>
      <c r="P77" s="373">
        <f t="shared" si="16"/>
        <v>8815890.7200000007</v>
      </c>
      <c r="Q77" s="364">
        <f>ROUND(O77/L77*100,2)</f>
        <v>54.71</v>
      </c>
      <c r="R77" s="312"/>
    </row>
    <row r="78" spans="1:18" ht="26.25" x14ac:dyDescent="0.2">
      <c r="A78" s="374"/>
      <c r="B78" s="375"/>
      <c r="C78" s="376"/>
      <c r="D78" s="376" t="s">
        <v>32</v>
      </c>
      <c r="E78" s="376"/>
      <c r="F78" s="376"/>
      <c r="G78" s="368" t="s">
        <v>62</v>
      </c>
      <c r="H78" s="369">
        <f>H79+H80+H81+H82+H83+H90+H91+H92+H97+H98</f>
        <v>45460700</v>
      </c>
      <c r="I78" s="369">
        <f>I79+I80+I81+I82+I83+I90+I91+I92+I97+I98</f>
        <v>10679768.58</v>
      </c>
      <c r="J78" s="369">
        <f>J79+J80+J81+J82+J83+J90+J91+J92+J97+J98</f>
        <v>34811224.420000002</v>
      </c>
      <c r="K78" s="325">
        <f>ROUND(I78/H78*100,2)</f>
        <v>23.49</v>
      </c>
      <c r="L78" s="369">
        <f>L79+L80+L81+L82+L83+L90+L91+L92+L97+L98</f>
        <v>19465800</v>
      </c>
      <c r="M78" s="369">
        <f>M79+M80+M81+M82+M83+M90+M91+M92+M97+M98</f>
        <v>9212624.3000000007</v>
      </c>
      <c r="N78" s="369">
        <f>N79+N80+N81+N82+N83+N90+N91+N92+N97+N98</f>
        <v>1467144.28</v>
      </c>
      <c r="O78" s="369">
        <f>O79+O80+O81+O82+O83+O90+O91+O92+O97+O98</f>
        <v>10679768.58</v>
      </c>
      <c r="P78" s="369">
        <f t="shared" si="16"/>
        <v>8786031.4199999999</v>
      </c>
      <c r="Q78" s="325">
        <f>ROUND(O78/L78*100,2)</f>
        <v>54.86</v>
      </c>
      <c r="R78" s="312"/>
    </row>
    <row r="79" spans="1:18" ht="26.25" x14ac:dyDescent="0.2">
      <c r="A79" s="328"/>
      <c r="B79" s="320"/>
      <c r="C79" s="321"/>
      <c r="D79" s="321" t="s">
        <v>88</v>
      </c>
      <c r="E79" s="321"/>
      <c r="F79" s="321"/>
      <c r="G79" s="368" t="s">
        <v>64</v>
      </c>
      <c r="H79" s="369">
        <f>H107+H174+H259</f>
        <v>4417000</v>
      </c>
      <c r="I79" s="369">
        <f>I107+I174+I259</f>
        <v>1462068</v>
      </c>
      <c r="J79" s="369">
        <f>J107+J174+J259</f>
        <v>2985225</v>
      </c>
      <c r="K79" s="325">
        <f>ROUND(I79/H79*100,2)</f>
        <v>33.1</v>
      </c>
      <c r="L79" s="369">
        <f>L107+L174+L259</f>
        <v>2211500</v>
      </c>
      <c r="M79" s="369">
        <f>M107+M174+M259</f>
        <v>1088992</v>
      </c>
      <c r="N79" s="369">
        <f>N107+N174+N259</f>
        <v>373076</v>
      </c>
      <c r="O79" s="369">
        <f>O107+O174+O259</f>
        <v>1462068</v>
      </c>
      <c r="P79" s="369">
        <f t="shared" si="16"/>
        <v>749432</v>
      </c>
      <c r="Q79" s="325">
        <f>ROUND(O79/L79*100,2)</f>
        <v>66.11</v>
      </c>
      <c r="R79" s="312"/>
    </row>
    <row r="80" spans="1:18" ht="26.25" x14ac:dyDescent="0.2">
      <c r="A80" s="328"/>
      <c r="B80" s="320"/>
      <c r="C80" s="321"/>
      <c r="D80" s="321" t="s">
        <v>89</v>
      </c>
      <c r="E80" s="321"/>
      <c r="F80" s="321"/>
      <c r="G80" s="368" t="s">
        <v>66</v>
      </c>
      <c r="H80" s="369">
        <f>H134+H201+H291+H384</f>
        <v>410500</v>
      </c>
      <c r="I80" s="369">
        <f>I134+I201+I291+I384</f>
        <v>171419.53000000003</v>
      </c>
      <c r="J80" s="369">
        <f>J134+J201+J291+J384</f>
        <v>239080.46999999997</v>
      </c>
      <c r="K80" s="325">
        <f>ROUND(I80/H80*100,2)</f>
        <v>41.76</v>
      </c>
      <c r="L80" s="369">
        <f>L134+L201+L291+L384</f>
        <v>242800</v>
      </c>
      <c r="M80" s="369">
        <f>M134+M201+M291+M384</f>
        <v>125302.29999999999</v>
      </c>
      <c r="N80" s="369">
        <f>N134+N201+N291+N384</f>
        <v>46117.229999999996</v>
      </c>
      <c r="O80" s="369">
        <f>O134+O201+O291+O384</f>
        <v>171419.53000000003</v>
      </c>
      <c r="P80" s="369">
        <f t="shared" si="16"/>
        <v>71380.469999999972</v>
      </c>
      <c r="Q80" s="325">
        <f>ROUND(O80/L80*100,2)</f>
        <v>70.599999999999994</v>
      </c>
      <c r="R80" s="312"/>
    </row>
    <row r="81" spans="1:18" ht="26.25" x14ac:dyDescent="0.2">
      <c r="A81" s="328"/>
      <c r="B81" s="320"/>
      <c r="C81" s="321"/>
      <c r="D81" s="321" t="s">
        <v>90</v>
      </c>
      <c r="E81" s="321"/>
      <c r="F81" s="321"/>
      <c r="G81" s="368" t="s">
        <v>68</v>
      </c>
      <c r="H81" s="369">
        <f>H324</f>
        <v>0</v>
      </c>
      <c r="I81" s="369">
        <f>I324</f>
        <v>0</v>
      </c>
      <c r="J81" s="369">
        <f>J326</f>
        <v>0</v>
      </c>
      <c r="K81" s="325"/>
      <c r="L81" s="369">
        <f>L324</f>
        <v>0</v>
      </c>
      <c r="M81" s="369">
        <f>M324</f>
        <v>0</v>
      </c>
      <c r="N81" s="369">
        <f>N324</f>
        <v>0</v>
      </c>
      <c r="O81" s="369">
        <f>O324</f>
        <v>0</v>
      </c>
      <c r="P81" s="369">
        <f t="shared" si="16"/>
        <v>0</v>
      </c>
      <c r="Q81" s="325"/>
      <c r="R81" s="312"/>
    </row>
    <row r="82" spans="1:18" ht="26.25" x14ac:dyDescent="0.2">
      <c r="A82" s="328"/>
      <c r="B82" s="320"/>
      <c r="C82" s="321"/>
      <c r="D82" s="321" t="s">
        <v>91</v>
      </c>
      <c r="E82" s="321"/>
      <c r="F82" s="321"/>
      <c r="G82" s="368" t="s">
        <v>70</v>
      </c>
      <c r="H82" s="369">
        <f>H230+H387</f>
        <v>0</v>
      </c>
      <c r="I82" s="369">
        <f>I230+I387</f>
        <v>0</v>
      </c>
      <c r="J82" s="369">
        <f>J230+J387</f>
        <v>0</v>
      </c>
      <c r="K82" s="325" t="e">
        <f>ROUND(I82/H82*100,2)</f>
        <v>#DIV/0!</v>
      </c>
      <c r="L82" s="369">
        <f>L230+L387</f>
        <v>0</v>
      </c>
      <c r="M82" s="369">
        <f>M230+M387</f>
        <v>0</v>
      </c>
      <c r="N82" s="369">
        <f>N230+N387</f>
        <v>0</v>
      </c>
      <c r="O82" s="369">
        <f>O230+O387</f>
        <v>0</v>
      </c>
      <c r="P82" s="369">
        <f t="shared" si="16"/>
        <v>0</v>
      </c>
      <c r="Q82" s="325" t="e">
        <f>ROUND(O82/L82*100,2)</f>
        <v>#DIV/0!</v>
      </c>
      <c r="R82" s="312"/>
    </row>
    <row r="83" spans="1:18" ht="51" x14ac:dyDescent="0.2">
      <c r="A83" s="328"/>
      <c r="B83" s="320"/>
      <c r="C83" s="321"/>
      <c r="D83" s="321">
        <v>51</v>
      </c>
      <c r="E83" s="321"/>
      <c r="F83" s="321"/>
      <c r="G83" s="368" t="s">
        <v>72</v>
      </c>
      <c r="H83" s="369">
        <f>H232+H327+H390</f>
        <v>5407000</v>
      </c>
      <c r="I83" s="369">
        <f>I232+I327+I390</f>
        <v>1502018</v>
      </c>
      <c r="J83" s="369">
        <f>J232+J327+J390</f>
        <v>3904982</v>
      </c>
      <c r="K83" s="325">
        <f>ROUND(I83/H83*100,2)</f>
        <v>27.78</v>
      </c>
      <c r="L83" s="369">
        <f>L232+L327+L390</f>
        <v>2213000</v>
      </c>
      <c r="M83" s="369">
        <f>M232+M327+M390</f>
        <v>1149897</v>
      </c>
      <c r="N83" s="369">
        <f>N232+N327+N390</f>
        <v>352121</v>
      </c>
      <c r="O83" s="369">
        <f>O232+O327+O390</f>
        <v>1502018</v>
      </c>
      <c r="P83" s="369">
        <f t="shared" si="16"/>
        <v>710982</v>
      </c>
      <c r="Q83" s="325">
        <f>ROUND(O83/L83*100,2)</f>
        <v>67.87</v>
      </c>
      <c r="R83" s="312"/>
    </row>
    <row r="84" spans="1:18" ht="26.25" x14ac:dyDescent="0.2">
      <c r="A84" s="328"/>
      <c r="B84" s="320"/>
      <c r="C84" s="321"/>
      <c r="D84" s="321"/>
      <c r="E84" s="321" t="s">
        <v>32</v>
      </c>
      <c r="F84" s="321"/>
      <c r="G84" s="368" t="s">
        <v>92</v>
      </c>
      <c r="H84" s="369">
        <f>H85+H86+H87+H88+H89</f>
        <v>5407000</v>
      </c>
      <c r="I84" s="369">
        <f>I85+I86+I87+I88+I89</f>
        <v>1502018</v>
      </c>
      <c r="J84" s="369">
        <f>J85+J86+J87+J88+J89</f>
        <v>3904982</v>
      </c>
      <c r="K84" s="325">
        <f>ROUND(I84/H84*100,2)</f>
        <v>27.78</v>
      </c>
      <c r="L84" s="369">
        <f>L85+L86+L87+L88+L89</f>
        <v>2213000</v>
      </c>
      <c r="M84" s="369">
        <f>M85+M86+M87+M88+M89</f>
        <v>1149897</v>
      </c>
      <c r="N84" s="369">
        <f>N85+N86+N87+N88+N89</f>
        <v>352121</v>
      </c>
      <c r="O84" s="369">
        <f>O85+O86+O87+O88+O89</f>
        <v>1502018</v>
      </c>
      <c r="P84" s="369">
        <f t="shared" si="16"/>
        <v>710982</v>
      </c>
      <c r="Q84" s="325">
        <f>ROUND(O84/L84*100,2)</f>
        <v>67.87</v>
      </c>
      <c r="R84" s="312"/>
    </row>
    <row r="85" spans="1:18" ht="26.25" x14ac:dyDescent="0.2">
      <c r="A85" s="328"/>
      <c r="B85" s="320"/>
      <c r="C85" s="321"/>
      <c r="D85" s="321"/>
      <c r="E85" s="321"/>
      <c r="F85" s="321" t="s">
        <v>32</v>
      </c>
      <c r="G85" s="368" t="s">
        <v>93</v>
      </c>
      <c r="H85" s="369">
        <f>H232</f>
        <v>0</v>
      </c>
      <c r="I85" s="369">
        <f>I232</f>
        <v>0</v>
      </c>
      <c r="J85" s="369">
        <f>J232</f>
        <v>0</v>
      </c>
      <c r="K85" s="325"/>
      <c r="L85" s="369">
        <f>L232</f>
        <v>0</v>
      </c>
      <c r="M85" s="369">
        <f>M232</f>
        <v>0</v>
      </c>
      <c r="N85" s="369">
        <f>N232</f>
        <v>0</v>
      </c>
      <c r="O85" s="369">
        <f>O232</f>
        <v>0</v>
      </c>
      <c r="P85" s="369">
        <f t="shared" si="16"/>
        <v>0</v>
      </c>
      <c r="Q85" s="325"/>
      <c r="R85" s="312"/>
    </row>
    <row r="86" spans="1:18" ht="51" x14ac:dyDescent="0.2">
      <c r="A86" s="328"/>
      <c r="B86" s="320"/>
      <c r="C86" s="321"/>
      <c r="D86" s="321"/>
      <c r="E86" s="321"/>
      <c r="F86" s="321">
        <v>17</v>
      </c>
      <c r="G86" s="368" t="s">
        <v>94</v>
      </c>
      <c r="H86" s="369">
        <f>H329</f>
        <v>5407000</v>
      </c>
      <c r="I86" s="369">
        <f>I329</f>
        <v>1502018</v>
      </c>
      <c r="J86" s="369">
        <f>J329</f>
        <v>3904982</v>
      </c>
      <c r="K86" s="325">
        <f>ROUND(I86/H86*100,2)</f>
        <v>27.78</v>
      </c>
      <c r="L86" s="369">
        <f>L329</f>
        <v>2213000</v>
      </c>
      <c r="M86" s="369">
        <f>M329</f>
        <v>1149897</v>
      </c>
      <c r="N86" s="369">
        <f>N329</f>
        <v>352121</v>
      </c>
      <c r="O86" s="369">
        <f>O329</f>
        <v>1502018</v>
      </c>
      <c r="P86" s="369">
        <f t="shared" si="16"/>
        <v>710982</v>
      </c>
      <c r="Q86" s="325">
        <f>ROUND(O86/L86*100,2)</f>
        <v>67.87</v>
      </c>
      <c r="R86" s="312"/>
    </row>
    <row r="87" spans="1:18" ht="76.5" x14ac:dyDescent="0.2">
      <c r="A87" s="328"/>
      <c r="B87" s="320"/>
      <c r="C87" s="321"/>
      <c r="D87" s="321"/>
      <c r="E87" s="321"/>
      <c r="F87" s="321">
        <v>18</v>
      </c>
      <c r="G87" s="368" t="s">
        <v>95</v>
      </c>
      <c r="H87" s="369">
        <f>H392</f>
        <v>0</v>
      </c>
      <c r="I87" s="369">
        <f>I392</f>
        <v>0</v>
      </c>
      <c r="J87" s="369">
        <f>J392</f>
        <v>0</v>
      </c>
      <c r="K87" s="325"/>
      <c r="L87" s="369">
        <f>L392</f>
        <v>0</v>
      </c>
      <c r="M87" s="369">
        <f>M392</f>
        <v>0</v>
      </c>
      <c r="N87" s="369">
        <f>N392</f>
        <v>0</v>
      </c>
      <c r="O87" s="369">
        <f>O392</f>
        <v>0</v>
      </c>
      <c r="P87" s="369">
        <f t="shared" si="16"/>
        <v>0</v>
      </c>
      <c r="Q87" s="325"/>
      <c r="R87" s="312"/>
    </row>
    <row r="88" spans="1:18" ht="76.5" x14ac:dyDescent="0.2">
      <c r="A88" s="328"/>
      <c r="B88" s="320"/>
      <c r="C88" s="321"/>
      <c r="D88" s="321"/>
      <c r="E88" s="321"/>
      <c r="F88" s="321">
        <v>19</v>
      </c>
      <c r="G88" s="368" t="s">
        <v>96</v>
      </c>
      <c r="H88" s="369">
        <f t="shared" ref="H88:J89" si="22">H330</f>
        <v>0</v>
      </c>
      <c r="I88" s="369">
        <f t="shared" si="22"/>
        <v>0</v>
      </c>
      <c r="J88" s="369">
        <f t="shared" si="22"/>
        <v>0</v>
      </c>
      <c r="K88" s="325"/>
      <c r="L88" s="369">
        <f t="shared" ref="L88:O89" si="23">L330</f>
        <v>0</v>
      </c>
      <c r="M88" s="369">
        <f t="shared" si="23"/>
        <v>0</v>
      </c>
      <c r="N88" s="369">
        <f t="shared" si="23"/>
        <v>0</v>
      </c>
      <c r="O88" s="369">
        <f t="shared" si="23"/>
        <v>0</v>
      </c>
      <c r="P88" s="369">
        <f t="shared" si="16"/>
        <v>0</v>
      </c>
      <c r="Q88" s="325"/>
      <c r="R88" s="312"/>
    </row>
    <row r="89" spans="1:18" ht="102" x14ac:dyDescent="0.2">
      <c r="A89" s="328"/>
      <c r="B89" s="320"/>
      <c r="C89" s="321"/>
      <c r="D89" s="321"/>
      <c r="E89" s="321"/>
      <c r="F89" s="321" t="s">
        <v>89</v>
      </c>
      <c r="G89" s="368" t="s">
        <v>97</v>
      </c>
      <c r="H89" s="369">
        <f t="shared" si="22"/>
        <v>0</v>
      </c>
      <c r="I89" s="369">
        <f t="shared" si="22"/>
        <v>0</v>
      </c>
      <c r="J89" s="369">
        <f t="shared" si="22"/>
        <v>0</v>
      </c>
      <c r="K89" s="325"/>
      <c r="L89" s="369">
        <f t="shared" si="23"/>
        <v>0</v>
      </c>
      <c r="M89" s="369">
        <f t="shared" si="23"/>
        <v>0</v>
      </c>
      <c r="N89" s="369">
        <f t="shared" si="23"/>
        <v>0</v>
      </c>
      <c r="O89" s="369">
        <f t="shared" si="23"/>
        <v>0</v>
      </c>
      <c r="P89" s="369">
        <f t="shared" si="16"/>
        <v>0</v>
      </c>
      <c r="Q89" s="325"/>
      <c r="R89" s="312"/>
    </row>
    <row r="90" spans="1:18" ht="26.25" x14ac:dyDescent="0.2">
      <c r="A90" s="328"/>
      <c r="B90" s="320"/>
      <c r="C90" s="321"/>
      <c r="D90" s="321">
        <v>55</v>
      </c>
      <c r="E90" s="321"/>
      <c r="F90" s="321"/>
      <c r="G90" s="368" t="s">
        <v>74</v>
      </c>
      <c r="H90" s="369">
        <f>H393</f>
        <v>0</v>
      </c>
      <c r="I90" s="369">
        <f>I393</f>
        <v>0</v>
      </c>
      <c r="J90" s="369"/>
      <c r="K90" s="325"/>
      <c r="L90" s="369">
        <f>L393</f>
        <v>0</v>
      </c>
      <c r="M90" s="369">
        <f>M393</f>
        <v>0</v>
      </c>
      <c r="N90" s="369">
        <f>N393</f>
        <v>0</v>
      </c>
      <c r="O90" s="369">
        <f>O393</f>
        <v>0</v>
      </c>
      <c r="P90" s="369">
        <f t="shared" si="16"/>
        <v>0</v>
      </c>
      <c r="Q90" s="325"/>
      <c r="R90" s="312"/>
    </row>
    <row r="91" spans="1:18" ht="51" x14ac:dyDescent="0.2">
      <c r="A91" s="328"/>
      <c r="B91" s="320"/>
      <c r="C91" s="321"/>
      <c r="D91" s="321">
        <v>56</v>
      </c>
      <c r="E91" s="321"/>
      <c r="F91" s="321"/>
      <c r="G91" s="368" t="s">
        <v>98</v>
      </c>
      <c r="H91" s="369">
        <f>H235+H399</f>
        <v>10579000</v>
      </c>
      <c r="I91" s="369">
        <f>I235+I399</f>
        <v>536980.05000000005</v>
      </c>
      <c r="J91" s="369">
        <f>+J399</f>
        <v>10042019.949999999</v>
      </c>
      <c r="K91" s="325">
        <f t="shared" ref="K91:K97" si="24">ROUND(I91/H91*100,2)</f>
        <v>5.08</v>
      </c>
      <c r="L91" s="369">
        <f>L235+L399</f>
        <v>3647000</v>
      </c>
      <c r="M91" s="369">
        <f>M235+M399</f>
        <v>398001</v>
      </c>
      <c r="N91" s="369">
        <f>N235+N399</f>
        <v>138979.04999999999</v>
      </c>
      <c r="O91" s="369">
        <f>O235+O399</f>
        <v>536980.05000000005</v>
      </c>
      <c r="P91" s="369">
        <f t="shared" si="16"/>
        <v>3110019.95</v>
      </c>
      <c r="Q91" s="325">
        <f t="shared" ref="Q91:Q97" si="25">ROUND(O91/L91*100,2)</f>
        <v>14.72</v>
      </c>
      <c r="R91" s="312"/>
    </row>
    <row r="92" spans="1:18" ht="26.25" x14ac:dyDescent="0.2">
      <c r="A92" s="328"/>
      <c r="B92" s="320"/>
      <c r="C92" s="321"/>
      <c r="D92" s="321">
        <v>57</v>
      </c>
      <c r="E92" s="321"/>
      <c r="F92" s="321"/>
      <c r="G92" s="368" t="s">
        <v>78</v>
      </c>
      <c r="H92" s="369">
        <f>H239+H332+H413</f>
        <v>23447000</v>
      </c>
      <c r="I92" s="369">
        <f>I239+I332+I413</f>
        <v>6224853</v>
      </c>
      <c r="J92" s="369">
        <f>J239+J332+J413</f>
        <v>17222147</v>
      </c>
      <c r="K92" s="325">
        <f t="shared" si="24"/>
        <v>26.55</v>
      </c>
      <c r="L92" s="369">
        <f>L239+L332+L413</f>
        <v>9951300</v>
      </c>
      <c r="M92" s="369">
        <f>M239+M332+M413</f>
        <v>5692328</v>
      </c>
      <c r="N92" s="369">
        <f>N239+N332+N413</f>
        <v>532525</v>
      </c>
      <c r="O92" s="369">
        <f>O239+O332+O413</f>
        <v>6224853</v>
      </c>
      <c r="P92" s="369">
        <f t="shared" si="16"/>
        <v>3726447</v>
      </c>
      <c r="Q92" s="325">
        <f t="shared" si="25"/>
        <v>62.55</v>
      </c>
      <c r="R92" s="312"/>
    </row>
    <row r="93" spans="1:18" ht="26.25" x14ac:dyDescent="0.2">
      <c r="A93" s="328"/>
      <c r="B93" s="320"/>
      <c r="C93" s="321"/>
      <c r="D93" s="321"/>
      <c r="E93" s="321" t="s">
        <v>32</v>
      </c>
      <c r="F93" s="321"/>
      <c r="G93" s="368" t="s">
        <v>99</v>
      </c>
      <c r="H93" s="369">
        <f>H240+H333</f>
        <v>22435000</v>
      </c>
      <c r="I93" s="369">
        <f>I240+I333</f>
        <v>6020767</v>
      </c>
      <c r="J93" s="369">
        <f>J240+J333</f>
        <v>16414233</v>
      </c>
      <c r="K93" s="325">
        <f t="shared" si="24"/>
        <v>26.84</v>
      </c>
      <c r="L93" s="369">
        <f>L240+L333</f>
        <v>9637000</v>
      </c>
      <c r="M93" s="369">
        <f>M240+M333</f>
        <v>5523261</v>
      </c>
      <c r="N93" s="369">
        <f>N240+N333</f>
        <v>497506</v>
      </c>
      <c r="O93" s="369">
        <f>O240+O333</f>
        <v>6020767</v>
      </c>
      <c r="P93" s="369">
        <f t="shared" si="16"/>
        <v>3616233</v>
      </c>
      <c r="Q93" s="325">
        <f t="shared" si="25"/>
        <v>62.48</v>
      </c>
      <c r="R93" s="312"/>
    </row>
    <row r="94" spans="1:18" ht="26.25" x14ac:dyDescent="0.2">
      <c r="A94" s="328"/>
      <c r="B94" s="320"/>
      <c r="C94" s="321"/>
      <c r="D94" s="321"/>
      <c r="E94" s="321" t="s">
        <v>30</v>
      </c>
      <c r="F94" s="321"/>
      <c r="G94" s="368" t="s">
        <v>100</v>
      </c>
      <c r="H94" s="369">
        <f>H95+H96</f>
        <v>1012000</v>
      </c>
      <c r="I94" s="369">
        <f>I95+I96</f>
        <v>204086</v>
      </c>
      <c r="J94" s="369">
        <f>J95+J96</f>
        <v>807914</v>
      </c>
      <c r="K94" s="325">
        <f t="shared" si="24"/>
        <v>20.170000000000002</v>
      </c>
      <c r="L94" s="369">
        <f>L95+L96</f>
        <v>314300</v>
      </c>
      <c r="M94" s="369">
        <f>M95+M96</f>
        <v>169067</v>
      </c>
      <c r="N94" s="369">
        <f>N95+N96</f>
        <v>35019</v>
      </c>
      <c r="O94" s="369">
        <f>O95+O96</f>
        <v>204086</v>
      </c>
      <c r="P94" s="369">
        <f t="shared" si="16"/>
        <v>110214</v>
      </c>
      <c r="Q94" s="325">
        <f t="shared" si="25"/>
        <v>64.930000000000007</v>
      </c>
      <c r="R94" s="312"/>
    </row>
    <row r="95" spans="1:18" ht="26.25" x14ac:dyDescent="0.2">
      <c r="A95" s="328"/>
      <c r="B95" s="320"/>
      <c r="C95" s="321"/>
      <c r="D95" s="321"/>
      <c r="E95" s="321"/>
      <c r="F95" s="321" t="s">
        <v>32</v>
      </c>
      <c r="G95" s="368" t="s">
        <v>101</v>
      </c>
      <c r="H95" s="369">
        <f>H242+H353+H415</f>
        <v>1000000</v>
      </c>
      <c r="I95" s="369">
        <f>I242+I353+I415</f>
        <v>199886</v>
      </c>
      <c r="J95" s="369">
        <f>J242+J352+J415</f>
        <v>800114</v>
      </c>
      <c r="K95" s="325">
        <f t="shared" si="24"/>
        <v>19.989999999999998</v>
      </c>
      <c r="L95" s="369">
        <f>L242+L353+L415</f>
        <v>305300</v>
      </c>
      <c r="M95" s="369">
        <f>M242+M353+M415</f>
        <v>164867</v>
      </c>
      <c r="N95" s="369">
        <f>N242+N353+N415</f>
        <v>35019</v>
      </c>
      <c r="O95" s="369">
        <f>O242+O353+O415</f>
        <v>199886</v>
      </c>
      <c r="P95" s="369">
        <f t="shared" si="16"/>
        <v>105414</v>
      </c>
      <c r="Q95" s="325">
        <f t="shared" si="25"/>
        <v>65.47</v>
      </c>
      <c r="R95" s="312"/>
    </row>
    <row r="96" spans="1:18" ht="26.25" x14ac:dyDescent="0.2">
      <c r="A96" s="328"/>
      <c r="B96" s="320"/>
      <c r="C96" s="321"/>
      <c r="D96" s="321"/>
      <c r="E96" s="321"/>
      <c r="F96" s="321" t="s">
        <v>30</v>
      </c>
      <c r="G96" s="368" t="s">
        <v>102</v>
      </c>
      <c r="H96" s="369">
        <f>H243</f>
        <v>12000</v>
      </c>
      <c r="I96" s="369">
        <f>I243</f>
        <v>4200</v>
      </c>
      <c r="J96" s="369">
        <f>J243</f>
        <v>7800</v>
      </c>
      <c r="K96" s="325">
        <f t="shared" si="24"/>
        <v>35</v>
      </c>
      <c r="L96" s="369">
        <f>L243</f>
        <v>9000</v>
      </c>
      <c r="M96" s="369">
        <f>M243</f>
        <v>4200</v>
      </c>
      <c r="N96" s="369">
        <f>N243</f>
        <v>0</v>
      </c>
      <c r="O96" s="369">
        <f>O243</f>
        <v>4200</v>
      </c>
      <c r="P96" s="369">
        <f t="shared" si="16"/>
        <v>4800</v>
      </c>
      <c r="Q96" s="325">
        <f t="shared" si="25"/>
        <v>46.67</v>
      </c>
      <c r="R96" s="312"/>
    </row>
    <row r="97" spans="1:18" ht="26.25" x14ac:dyDescent="0.2">
      <c r="A97" s="328"/>
      <c r="B97" s="320"/>
      <c r="C97" s="321"/>
      <c r="D97" s="321">
        <v>59</v>
      </c>
      <c r="E97" s="321"/>
      <c r="F97" s="321"/>
      <c r="G97" s="368" t="s">
        <v>80</v>
      </c>
      <c r="H97" s="369">
        <f>H152+H357</f>
        <v>1200200</v>
      </c>
      <c r="I97" s="369">
        <f>I152+I357</f>
        <v>782430</v>
      </c>
      <c r="J97" s="369">
        <f>J152+J357</f>
        <v>417770</v>
      </c>
      <c r="K97" s="325">
        <f t="shared" si="24"/>
        <v>65.19</v>
      </c>
      <c r="L97" s="369">
        <f>L152+L357</f>
        <v>1200200</v>
      </c>
      <c r="M97" s="369">
        <f>M152+M357</f>
        <v>758104</v>
      </c>
      <c r="N97" s="369">
        <f>N152+N357</f>
        <v>24326</v>
      </c>
      <c r="O97" s="369">
        <f>O152+O357</f>
        <v>782430</v>
      </c>
      <c r="P97" s="369">
        <f t="shared" si="16"/>
        <v>417770</v>
      </c>
      <c r="Q97" s="325">
        <f t="shared" si="25"/>
        <v>65.19</v>
      </c>
      <c r="R97" s="312"/>
    </row>
    <row r="98" spans="1:18" ht="76.5" x14ac:dyDescent="0.2">
      <c r="A98" s="328"/>
      <c r="B98" s="320"/>
      <c r="C98" s="321"/>
      <c r="D98" s="321">
        <v>60</v>
      </c>
      <c r="E98" s="321"/>
      <c r="F98" s="321"/>
      <c r="G98" s="370" t="s">
        <v>203</v>
      </c>
      <c r="H98" s="369">
        <f>H444</f>
        <v>0</v>
      </c>
      <c r="I98" s="369">
        <f>I444</f>
        <v>0</v>
      </c>
      <c r="J98" s="369">
        <v>0</v>
      </c>
      <c r="K98" s="325"/>
      <c r="L98" s="369">
        <f>L444</f>
        <v>0</v>
      </c>
      <c r="M98" s="369">
        <f>M444</f>
        <v>0</v>
      </c>
      <c r="N98" s="369">
        <f>N444</f>
        <v>0</v>
      </c>
      <c r="O98" s="369">
        <f>O444</f>
        <v>0</v>
      </c>
      <c r="P98" s="369">
        <f t="shared" si="16"/>
        <v>0</v>
      </c>
      <c r="Q98" s="325"/>
      <c r="R98" s="312"/>
    </row>
    <row r="99" spans="1:18" ht="26.25" x14ac:dyDescent="0.2">
      <c r="A99" s="328"/>
      <c r="B99" s="320"/>
      <c r="C99" s="321"/>
      <c r="D99" s="321" t="s">
        <v>105</v>
      </c>
      <c r="E99" s="321"/>
      <c r="F99" s="321"/>
      <c r="G99" s="368" t="s">
        <v>83</v>
      </c>
      <c r="H99" s="369">
        <f>H244+H360</f>
        <v>0</v>
      </c>
      <c r="I99" s="369">
        <f>I244+I360</f>
        <v>0</v>
      </c>
      <c r="J99" s="369">
        <f>J100</f>
        <v>0</v>
      </c>
      <c r="K99" s="325"/>
      <c r="L99" s="369">
        <f>L244+L360</f>
        <v>0</v>
      </c>
      <c r="M99" s="369">
        <f t="shared" ref="M99:O100" si="26">M244+M360</f>
        <v>0</v>
      </c>
      <c r="N99" s="369">
        <f t="shared" si="26"/>
        <v>0</v>
      </c>
      <c r="O99" s="369">
        <f t="shared" si="26"/>
        <v>0</v>
      </c>
      <c r="P99" s="369">
        <f t="shared" si="16"/>
        <v>0</v>
      </c>
      <c r="Q99" s="325"/>
      <c r="R99" s="312"/>
    </row>
    <row r="100" spans="1:18" ht="26.25" x14ac:dyDescent="0.2">
      <c r="A100" s="328"/>
      <c r="B100" s="320"/>
      <c r="C100" s="321"/>
      <c r="D100" s="321">
        <v>71</v>
      </c>
      <c r="E100" s="321"/>
      <c r="F100" s="321"/>
      <c r="G100" s="368" t="s">
        <v>85</v>
      </c>
      <c r="H100" s="369">
        <f>H245+H361</f>
        <v>0</v>
      </c>
      <c r="I100" s="369">
        <f>I245+I361</f>
        <v>0</v>
      </c>
      <c r="J100" s="369">
        <f>J245+J361</f>
        <v>0</v>
      </c>
      <c r="K100" s="325"/>
      <c r="L100" s="369">
        <f>L245+L361</f>
        <v>0</v>
      </c>
      <c r="M100" s="369">
        <f t="shared" si="26"/>
        <v>0</v>
      </c>
      <c r="N100" s="369">
        <f t="shared" si="26"/>
        <v>0</v>
      </c>
      <c r="O100" s="369">
        <f t="shared" si="26"/>
        <v>0</v>
      </c>
      <c r="P100" s="369">
        <f t="shared" si="16"/>
        <v>0</v>
      </c>
      <c r="Q100" s="325"/>
      <c r="R100" s="312"/>
    </row>
    <row r="101" spans="1:18" ht="26.25" x14ac:dyDescent="0.2">
      <c r="A101" s="328"/>
      <c r="B101" s="320"/>
      <c r="C101" s="321"/>
      <c r="D101" s="321">
        <v>79</v>
      </c>
      <c r="E101" s="321"/>
      <c r="F101" s="321"/>
      <c r="G101" s="368" t="s">
        <v>106</v>
      </c>
      <c r="H101" s="369">
        <f>H102+H103</f>
        <v>0</v>
      </c>
      <c r="I101" s="369">
        <f>I102+I103</f>
        <v>0</v>
      </c>
      <c r="J101" s="369">
        <f>J102+J103</f>
        <v>0</v>
      </c>
      <c r="K101" s="325"/>
      <c r="L101" s="369">
        <f>L102+L103</f>
        <v>0</v>
      </c>
      <c r="M101" s="369">
        <f>M102+M103</f>
        <v>0</v>
      </c>
      <c r="N101" s="369">
        <f>N102+N103</f>
        <v>0</v>
      </c>
      <c r="O101" s="369">
        <f>O368</f>
        <v>0</v>
      </c>
      <c r="P101" s="369">
        <f t="shared" si="16"/>
        <v>0</v>
      </c>
      <c r="Q101" s="325"/>
      <c r="R101" s="312"/>
    </row>
    <row r="102" spans="1:18" ht="26.25" x14ac:dyDescent="0.2">
      <c r="A102" s="328"/>
      <c r="B102" s="320"/>
      <c r="C102" s="321"/>
      <c r="D102" s="321" t="s">
        <v>107</v>
      </c>
      <c r="E102" s="321"/>
      <c r="F102" s="321"/>
      <c r="G102" s="368" t="s">
        <v>108</v>
      </c>
      <c r="H102" s="369">
        <v>0</v>
      </c>
      <c r="I102" s="369">
        <v>0</v>
      </c>
      <c r="J102" s="369">
        <v>0</v>
      </c>
      <c r="K102" s="325"/>
      <c r="L102" s="369">
        <v>0</v>
      </c>
      <c r="M102" s="369">
        <v>0</v>
      </c>
      <c r="N102" s="369">
        <v>0</v>
      </c>
      <c r="O102" s="369">
        <v>0</v>
      </c>
      <c r="P102" s="369">
        <f t="shared" si="16"/>
        <v>0</v>
      </c>
      <c r="Q102" s="325"/>
      <c r="R102" s="312"/>
    </row>
    <row r="103" spans="1:18" ht="26.25" x14ac:dyDescent="0.2">
      <c r="A103" s="328"/>
      <c r="B103" s="320"/>
      <c r="C103" s="321"/>
      <c r="D103" s="321">
        <v>81</v>
      </c>
      <c r="E103" s="321"/>
      <c r="F103" s="321"/>
      <c r="G103" s="368" t="s">
        <v>109</v>
      </c>
      <c r="H103" s="369">
        <f>H371</f>
        <v>0</v>
      </c>
      <c r="I103" s="369">
        <f>I371</f>
        <v>0</v>
      </c>
      <c r="J103" s="369">
        <f>J371</f>
        <v>0</v>
      </c>
      <c r="K103" s="325"/>
      <c r="L103" s="369">
        <f>L371</f>
        <v>0</v>
      </c>
      <c r="M103" s="369">
        <f>M371</f>
        <v>0</v>
      </c>
      <c r="N103" s="369">
        <f>N371</f>
        <v>0</v>
      </c>
      <c r="O103" s="369">
        <f>O371</f>
        <v>0</v>
      </c>
      <c r="P103" s="369">
        <f t="shared" si="16"/>
        <v>0</v>
      </c>
      <c r="Q103" s="325"/>
      <c r="R103" s="312"/>
    </row>
    <row r="104" spans="1:18" ht="27" thickBot="1" x14ac:dyDescent="0.25">
      <c r="A104" s="377"/>
      <c r="B104" s="378"/>
      <c r="C104" s="379"/>
      <c r="D104" s="379">
        <v>85</v>
      </c>
      <c r="E104" s="379"/>
      <c r="F104" s="379"/>
      <c r="G104" s="380" t="s">
        <v>86</v>
      </c>
      <c r="H104" s="381">
        <f>+H252+H372+H447+H154</f>
        <v>0</v>
      </c>
      <c r="I104" s="381">
        <f>+I252+I372+I447+I154</f>
        <v>-29859.3</v>
      </c>
      <c r="J104" s="381">
        <f>+J252+J372+J447</f>
        <v>29859.3</v>
      </c>
      <c r="K104" s="382"/>
      <c r="L104" s="381">
        <f>+L252+L372+L447+L154</f>
        <v>0</v>
      </c>
      <c r="M104" s="381">
        <f>+M252+M372+M447+M154</f>
        <v>-20299.71</v>
      </c>
      <c r="N104" s="381">
        <f>+N252+N372+N447+N154</f>
        <v>-9559.59</v>
      </c>
      <c r="O104" s="381">
        <f>+O252+O372+O447+O154</f>
        <v>-29859.3</v>
      </c>
      <c r="P104" s="381">
        <f t="shared" si="16"/>
        <v>29859.3</v>
      </c>
      <c r="Q104" s="382"/>
      <c r="R104" s="312"/>
    </row>
    <row r="105" spans="1:18" ht="51" x14ac:dyDescent="0.35">
      <c r="A105" s="383" t="s">
        <v>110</v>
      </c>
      <c r="B105" s="384"/>
      <c r="C105" s="384"/>
      <c r="D105" s="384"/>
      <c r="E105" s="384"/>
      <c r="F105" s="385"/>
      <c r="G105" s="386" t="s">
        <v>111</v>
      </c>
      <c r="H105" s="387">
        <f>H106+H154</f>
        <v>1200200</v>
      </c>
      <c r="I105" s="388"/>
      <c r="J105" s="387">
        <f>J106+J154</f>
        <v>417770</v>
      </c>
      <c r="K105" s="389">
        <f>ROUND(I105/H105*100,2)</f>
        <v>0</v>
      </c>
      <c r="L105" s="387">
        <f>L106+L154</f>
        <v>1200200</v>
      </c>
      <c r="M105" s="390">
        <f>M106+M154</f>
        <v>758104</v>
      </c>
      <c r="N105" s="387">
        <f>N106+N154</f>
        <v>24326</v>
      </c>
      <c r="O105" s="391">
        <f>O106+O154</f>
        <v>782430</v>
      </c>
      <c r="P105" s="392">
        <f t="shared" si="16"/>
        <v>417770</v>
      </c>
      <c r="Q105" s="364">
        <f>ROUND(O105/L105*100,2)</f>
        <v>65.19</v>
      </c>
      <c r="R105" s="312"/>
    </row>
    <row r="106" spans="1:18" ht="26.25" x14ac:dyDescent="0.2">
      <c r="A106" s="328"/>
      <c r="B106" s="320"/>
      <c r="C106" s="321"/>
      <c r="D106" s="321" t="s">
        <v>32</v>
      </c>
      <c r="E106" s="321"/>
      <c r="F106" s="321"/>
      <c r="G106" s="393" t="s">
        <v>62</v>
      </c>
      <c r="H106" s="394">
        <f>H107+H134+H152</f>
        <v>1200200</v>
      </c>
      <c r="I106" s="395"/>
      <c r="J106" s="394">
        <f>J107+J134+J152</f>
        <v>417770</v>
      </c>
      <c r="K106" s="396">
        <f>ROUND(I106/H106*100,2)</f>
        <v>0</v>
      </c>
      <c r="L106" s="394">
        <f>L107+L134+L152</f>
        <v>1200200</v>
      </c>
      <c r="M106" s="369">
        <f>M107+M134+M152</f>
        <v>758104</v>
      </c>
      <c r="N106" s="394">
        <f>N107+N134+N152</f>
        <v>24326</v>
      </c>
      <c r="O106" s="397">
        <f>O107+O134+O152</f>
        <v>782430</v>
      </c>
      <c r="P106" s="397">
        <f t="shared" si="16"/>
        <v>417770</v>
      </c>
      <c r="Q106" s="398">
        <f>ROUND(O106/L106*100,2)</f>
        <v>65.19</v>
      </c>
      <c r="R106" s="312"/>
    </row>
    <row r="107" spans="1:18" ht="26.25" x14ac:dyDescent="0.2">
      <c r="A107" s="328"/>
      <c r="B107" s="320"/>
      <c r="C107" s="321"/>
      <c r="D107" s="321" t="s">
        <v>88</v>
      </c>
      <c r="E107" s="321"/>
      <c r="F107" s="321"/>
      <c r="G107" s="393" t="s">
        <v>64</v>
      </c>
      <c r="H107" s="394">
        <f>H108+H127+H125</f>
        <v>0</v>
      </c>
      <c r="I107" s="395"/>
      <c r="J107" s="394">
        <f>J108+J127+J125</f>
        <v>0</v>
      </c>
      <c r="K107" s="396"/>
      <c r="L107" s="394">
        <f>L108+L127+L125</f>
        <v>0</v>
      </c>
      <c r="M107" s="369">
        <f>M108+M127+M125</f>
        <v>0</v>
      </c>
      <c r="N107" s="394">
        <f>N108+N127+N125</f>
        <v>0</v>
      </c>
      <c r="O107" s="397">
        <f>O108+O127+O125</f>
        <v>0</v>
      </c>
      <c r="P107" s="397">
        <f t="shared" si="16"/>
        <v>0</v>
      </c>
      <c r="Q107" s="398" t="e">
        <f>ROUND(O107/L107*100,2)</f>
        <v>#DIV/0!</v>
      </c>
      <c r="R107" s="312"/>
    </row>
    <row r="108" spans="1:18" ht="26.25" x14ac:dyDescent="0.2">
      <c r="A108" s="328"/>
      <c r="B108" s="320"/>
      <c r="C108" s="321"/>
      <c r="D108" s="321"/>
      <c r="E108" s="321" t="s">
        <v>32</v>
      </c>
      <c r="F108" s="321"/>
      <c r="G108" s="368" t="s">
        <v>112</v>
      </c>
      <c r="H108" s="394">
        <f>SUM(H109:H124)</f>
        <v>0</v>
      </c>
      <c r="I108" s="395"/>
      <c r="J108" s="394">
        <f>SUM(J109:J124)</f>
        <v>0</v>
      </c>
      <c r="K108" s="396"/>
      <c r="L108" s="394">
        <f>SUM(L109:L124)</f>
        <v>0</v>
      </c>
      <c r="M108" s="369">
        <f>SUM(M109:M124)</f>
        <v>0</v>
      </c>
      <c r="N108" s="394">
        <f>SUM(N109:N124)</f>
        <v>0</v>
      </c>
      <c r="O108" s="397">
        <f>SUM(O109:O124)</f>
        <v>0</v>
      </c>
      <c r="P108" s="397">
        <f t="shared" si="16"/>
        <v>0</v>
      </c>
      <c r="Q108" s="398"/>
      <c r="R108" s="312"/>
    </row>
    <row r="109" spans="1:18" ht="26.25" x14ac:dyDescent="0.2">
      <c r="A109" s="334"/>
      <c r="B109" s="399"/>
      <c r="C109" s="335"/>
      <c r="D109" s="335"/>
      <c r="E109" s="335"/>
      <c r="F109" s="335" t="s">
        <v>32</v>
      </c>
      <c r="G109" s="400" t="s">
        <v>113</v>
      </c>
      <c r="H109" s="401"/>
      <c r="I109" s="402"/>
      <c r="J109" s="401">
        <f t="shared" ref="J109:J151" si="27">H109-I109</f>
        <v>0</v>
      </c>
      <c r="K109" s="396"/>
      <c r="L109" s="401"/>
      <c r="M109" s="403"/>
      <c r="N109" s="401"/>
      <c r="O109" s="337">
        <f t="shared" ref="O109:O124" si="28">M109+N109</f>
        <v>0</v>
      </c>
      <c r="P109" s="337">
        <f t="shared" si="16"/>
        <v>0</v>
      </c>
      <c r="Q109" s="398"/>
      <c r="R109" s="312"/>
    </row>
    <row r="110" spans="1:18" ht="26.25" x14ac:dyDescent="0.2">
      <c r="A110" s="334"/>
      <c r="B110" s="399"/>
      <c r="C110" s="335"/>
      <c r="D110" s="335"/>
      <c r="E110" s="335"/>
      <c r="F110" s="335" t="s">
        <v>30</v>
      </c>
      <c r="G110" s="400" t="s">
        <v>293</v>
      </c>
      <c r="H110" s="401"/>
      <c r="I110" s="402"/>
      <c r="J110" s="401">
        <f t="shared" si="27"/>
        <v>0</v>
      </c>
      <c r="K110" s="396"/>
      <c r="L110" s="401"/>
      <c r="M110" s="403"/>
      <c r="N110" s="401"/>
      <c r="O110" s="337">
        <f t="shared" si="28"/>
        <v>0</v>
      </c>
      <c r="P110" s="337">
        <f t="shared" si="16"/>
        <v>0</v>
      </c>
      <c r="Q110" s="398"/>
      <c r="R110" s="312"/>
    </row>
    <row r="111" spans="1:18" ht="26.25" x14ac:dyDescent="0.2">
      <c r="A111" s="334"/>
      <c r="B111" s="399"/>
      <c r="C111" s="335"/>
      <c r="D111" s="335"/>
      <c r="E111" s="335"/>
      <c r="F111" s="335" t="s">
        <v>114</v>
      </c>
      <c r="G111" s="400" t="s">
        <v>291</v>
      </c>
      <c r="H111" s="401"/>
      <c r="I111" s="402"/>
      <c r="J111" s="401">
        <f t="shared" si="27"/>
        <v>0</v>
      </c>
      <c r="K111" s="396"/>
      <c r="L111" s="401"/>
      <c r="M111" s="403"/>
      <c r="N111" s="401"/>
      <c r="O111" s="337">
        <f t="shared" si="28"/>
        <v>0</v>
      </c>
      <c r="P111" s="337">
        <f t="shared" si="16"/>
        <v>0</v>
      </c>
      <c r="Q111" s="398"/>
      <c r="R111" s="312"/>
    </row>
    <row r="112" spans="1:18" ht="26.25" x14ac:dyDescent="0.2">
      <c r="A112" s="334"/>
      <c r="B112" s="399"/>
      <c r="C112" s="335"/>
      <c r="D112" s="335"/>
      <c r="E112" s="335"/>
      <c r="F112" s="335" t="s">
        <v>22</v>
      </c>
      <c r="G112" s="400" t="s">
        <v>292</v>
      </c>
      <c r="H112" s="401"/>
      <c r="I112" s="402"/>
      <c r="J112" s="401">
        <f t="shared" si="27"/>
        <v>0</v>
      </c>
      <c r="K112" s="396"/>
      <c r="L112" s="401"/>
      <c r="M112" s="403"/>
      <c r="N112" s="401"/>
      <c r="O112" s="337">
        <f t="shared" si="28"/>
        <v>0</v>
      </c>
      <c r="P112" s="337">
        <f t="shared" si="16"/>
        <v>0</v>
      </c>
      <c r="Q112" s="398"/>
      <c r="R112" s="312"/>
    </row>
    <row r="113" spans="1:18" ht="26.25" x14ac:dyDescent="0.2">
      <c r="A113" s="334"/>
      <c r="B113" s="399"/>
      <c r="C113" s="335"/>
      <c r="D113" s="335"/>
      <c r="E113" s="335"/>
      <c r="F113" s="335" t="s">
        <v>33</v>
      </c>
      <c r="G113" s="400" t="s">
        <v>294</v>
      </c>
      <c r="H113" s="401"/>
      <c r="I113" s="402"/>
      <c r="J113" s="401">
        <f t="shared" si="27"/>
        <v>0</v>
      </c>
      <c r="K113" s="396"/>
      <c r="L113" s="401"/>
      <c r="M113" s="403"/>
      <c r="N113" s="401"/>
      <c r="O113" s="337">
        <f t="shared" si="28"/>
        <v>0</v>
      </c>
      <c r="P113" s="337">
        <f t="shared" si="16"/>
        <v>0</v>
      </c>
      <c r="Q113" s="398"/>
      <c r="R113" s="312"/>
    </row>
    <row r="114" spans="1:18" ht="26.25" x14ac:dyDescent="0.2">
      <c r="A114" s="334"/>
      <c r="B114" s="399"/>
      <c r="C114" s="335"/>
      <c r="D114" s="335"/>
      <c r="E114" s="335"/>
      <c r="F114" s="335" t="s">
        <v>124</v>
      </c>
      <c r="G114" s="400" t="s">
        <v>282</v>
      </c>
      <c r="H114" s="401"/>
      <c r="I114" s="402"/>
      <c r="J114" s="401">
        <f t="shared" si="27"/>
        <v>0</v>
      </c>
      <c r="K114" s="396"/>
      <c r="L114" s="401"/>
      <c r="M114" s="403"/>
      <c r="N114" s="401"/>
      <c r="O114" s="337">
        <f t="shared" si="28"/>
        <v>0</v>
      </c>
      <c r="P114" s="337">
        <f t="shared" si="16"/>
        <v>0</v>
      </c>
      <c r="Q114" s="398"/>
      <c r="R114" s="312"/>
    </row>
    <row r="115" spans="1:18" ht="26.25" x14ac:dyDescent="0.2">
      <c r="A115" s="334"/>
      <c r="B115" s="399"/>
      <c r="C115" s="335"/>
      <c r="D115" s="335"/>
      <c r="E115" s="335"/>
      <c r="F115" s="335" t="s">
        <v>115</v>
      </c>
      <c r="G115" s="400" t="s">
        <v>295</v>
      </c>
      <c r="H115" s="401"/>
      <c r="I115" s="402"/>
      <c r="J115" s="401">
        <f t="shared" si="27"/>
        <v>0</v>
      </c>
      <c r="K115" s="396"/>
      <c r="L115" s="401"/>
      <c r="M115" s="403"/>
      <c r="N115" s="401"/>
      <c r="O115" s="337">
        <f t="shared" si="28"/>
        <v>0</v>
      </c>
      <c r="P115" s="337">
        <f t="shared" si="16"/>
        <v>0</v>
      </c>
      <c r="Q115" s="398"/>
      <c r="R115" s="312"/>
    </row>
    <row r="116" spans="1:18" ht="26.25" x14ac:dyDescent="0.2">
      <c r="A116" s="334"/>
      <c r="B116" s="399"/>
      <c r="C116" s="335"/>
      <c r="D116" s="335"/>
      <c r="E116" s="335"/>
      <c r="F116" s="335" t="s">
        <v>38</v>
      </c>
      <c r="G116" s="400" t="s">
        <v>296</v>
      </c>
      <c r="H116" s="401"/>
      <c r="I116" s="402"/>
      <c r="J116" s="401">
        <f t="shared" si="27"/>
        <v>0</v>
      </c>
      <c r="K116" s="396"/>
      <c r="L116" s="401"/>
      <c r="M116" s="403"/>
      <c r="N116" s="401"/>
      <c r="O116" s="337">
        <f t="shared" si="28"/>
        <v>0</v>
      </c>
      <c r="P116" s="337">
        <f t="shared" si="16"/>
        <v>0</v>
      </c>
      <c r="Q116" s="398"/>
      <c r="R116" s="312"/>
    </row>
    <row r="117" spans="1:18" ht="26.25" x14ac:dyDescent="0.2">
      <c r="A117" s="334"/>
      <c r="B117" s="399"/>
      <c r="C117" s="335"/>
      <c r="D117" s="335"/>
      <c r="E117" s="335"/>
      <c r="F117" s="335" t="s">
        <v>88</v>
      </c>
      <c r="G117" s="400" t="s">
        <v>285</v>
      </c>
      <c r="H117" s="401"/>
      <c r="I117" s="402"/>
      <c r="J117" s="401">
        <f t="shared" si="27"/>
        <v>0</v>
      </c>
      <c r="K117" s="396"/>
      <c r="L117" s="401"/>
      <c r="M117" s="403"/>
      <c r="N117" s="401"/>
      <c r="O117" s="337">
        <f t="shared" si="28"/>
        <v>0</v>
      </c>
      <c r="P117" s="337">
        <f t="shared" si="16"/>
        <v>0</v>
      </c>
      <c r="Q117" s="398"/>
      <c r="R117" s="312"/>
    </row>
    <row r="118" spans="1:18" ht="26.25" x14ac:dyDescent="0.2">
      <c r="A118" s="334"/>
      <c r="B118" s="399"/>
      <c r="C118" s="335"/>
      <c r="D118" s="335"/>
      <c r="E118" s="335"/>
      <c r="F118" s="335">
        <v>11</v>
      </c>
      <c r="G118" s="400" t="s">
        <v>286</v>
      </c>
      <c r="H118" s="401"/>
      <c r="I118" s="402"/>
      <c r="J118" s="401">
        <f t="shared" si="27"/>
        <v>0</v>
      </c>
      <c r="K118" s="396"/>
      <c r="L118" s="401"/>
      <c r="M118" s="403"/>
      <c r="N118" s="401"/>
      <c r="O118" s="337">
        <f t="shared" si="28"/>
        <v>0</v>
      </c>
      <c r="P118" s="337">
        <f t="shared" si="16"/>
        <v>0</v>
      </c>
      <c r="Q118" s="398"/>
      <c r="R118" s="312"/>
    </row>
    <row r="119" spans="1:18" ht="26.25" x14ac:dyDescent="0.2">
      <c r="A119" s="334"/>
      <c r="B119" s="399"/>
      <c r="C119" s="335"/>
      <c r="D119" s="335"/>
      <c r="E119" s="335"/>
      <c r="F119" s="335">
        <v>12</v>
      </c>
      <c r="G119" s="400" t="s">
        <v>297</v>
      </c>
      <c r="H119" s="401"/>
      <c r="I119" s="402"/>
      <c r="J119" s="401">
        <f t="shared" si="27"/>
        <v>0</v>
      </c>
      <c r="K119" s="396"/>
      <c r="L119" s="401"/>
      <c r="M119" s="403"/>
      <c r="N119" s="401"/>
      <c r="O119" s="337">
        <f t="shared" si="28"/>
        <v>0</v>
      </c>
      <c r="P119" s="337">
        <f t="shared" si="16"/>
        <v>0</v>
      </c>
      <c r="Q119" s="398"/>
      <c r="R119" s="312"/>
    </row>
    <row r="120" spans="1:18" ht="26.25" x14ac:dyDescent="0.2">
      <c r="A120" s="334"/>
      <c r="B120" s="399"/>
      <c r="C120" s="335"/>
      <c r="D120" s="335"/>
      <c r="E120" s="335"/>
      <c r="F120" s="335">
        <v>13</v>
      </c>
      <c r="G120" s="400" t="s">
        <v>298</v>
      </c>
      <c r="H120" s="401"/>
      <c r="I120" s="402"/>
      <c r="J120" s="401">
        <f t="shared" si="27"/>
        <v>0</v>
      </c>
      <c r="K120" s="396"/>
      <c r="L120" s="401"/>
      <c r="M120" s="403"/>
      <c r="N120" s="401"/>
      <c r="O120" s="337">
        <f t="shared" si="28"/>
        <v>0</v>
      </c>
      <c r="P120" s="337">
        <f t="shared" si="16"/>
        <v>0</v>
      </c>
      <c r="Q120" s="398"/>
      <c r="R120" s="312"/>
    </row>
    <row r="121" spans="1:18" ht="26.25" x14ac:dyDescent="0.2">
      <c r="A121" s="334"/>
      <c r="B121" s="399"/>
      <c r="C121" s="335"/>
      <c r="D121" s="335"/>
      <c r="E121" s="335"/>
      <c r="F121" s="335">
        <v>14</v>
      </c>
      <c r="G121" s="400" t="s">
        <v>272</v>
      </c>
      <c r="H121" s="401"/>
      <c r="I121" s="402"/>
      <c r="J121" s="401">
        <f t="shared" si="27"/>
        <v>0</v>
      </c>
      <c r="K121" s="396"/>
      <c r="L121" s="401"/>
      <c r="M121" s="403"/>
      <c r="N121" s="401"/>
      <c r="O121" s="337">
        <f t="shared" si="28"/>
        <v>0</v>
      </c>
      <c r="P121" s="337">
        <f t="shared" si="16"/>
        <v>0</v>
      </c>
      <c r="Q121" s="398"/>
      <c r="R121" s="312"/>
    </row>
    <row r="122" spans="1:18" ht="26.25" x14ac:dyDescent="0.2">
      <c r="A122" s="334"/>
      <c r="B122" s="399"/>
      <c r="C122" s="335"/>
      <c r="D122" s="335"/>
      <c r="E122" s="335"/>
      <c r="F122" s="335">
        <v>15</v>
      </c>
      <c r="G122" s="400" t="s">
        <v>299</v>
      </c>
      <c r="H122" s="401"/>
      <c r="I122" s="402"/>
      <c r="J122" s="401">
        <f t="shared" si="27"/>
        <v>0</v>
      </c>
      <c r="K122" s="396"/>
      <c r="L122" s="401"/>
      <c r="M122" s="403"/>
      <c r="N122" s="401"/>
      <c r="O122" s="337">
        <f t="shared" si="28"/>
        <v>0</v>
      </c>
      <c r="P122" s="337">
        <f t="shared" si="16"/>
        <v>0</v>
      </c>
      <c r="Q122" s="398"/>
      <c r="R122" s="312"/>
    </row>
    <row r="123" spans="1:18" ht="26.25" x14ac:dyDescent="0.2">
      <c r="A123" s="334"/>
      <c r="B123" s="399"/>
      <c r="C123" s="335"/>
      <c r="D123" s="335"/>
      <c r="E123" s="335"/>
      <c r="F123" s="335">
        <v>17</v>
      </c>
      <c r="G123" s="400" t="s">
        <v>274</v>
      </c>
      <c r="H123" s="401"/>
      <c r="I123" s="402"/>
      <c r="J123" s="401">
        <f t="shared" si="27"/>
        <v>0</v>
      </c>
      <c r="K123" s="396"/>
      <c r="L123" s="401"/>
      <c r="M123" s="403"/>
      <c r="N123" s="401"/>
      <c r="O123" s="337">
        <f t="shared" si="28"/>
        <v>0</v>
      </c>
      <c r="P123" s="337">
        <f t="shared" si="16"/>
        <v>0</v>
      </c>
      <c r="Q123" s="398"/>
      <c r="R123" s="312"/>
    </row>
    <row r="124" spans="1:18" ht="26.25" x14ac:dyDescent="0.2">
      <c r="A124" s="334"/>
      <c r="B124" s="399"/>
      <c r="C124" s="335"/>
      <c r="D124" s="335"/>
      <c r="E124" s="335"/>
      <c r="F124" s="335" t="s">
        <v>90</v>
      </c>
      <c r="G124" s="400" t="s">
        <v>273</v>
      </c>
      <c r="H124" s="401"/>
      <c r="I124" s="402"/>
      <c r="J124" s="401">
        <f t="shared" si="27"/>
        <v>0</v>
      </c>
      <c r="K124" s="396"/>
      <c r="L124" s="401"/>
      <c r="M124" s="403"/>
      <c r="N124" s="401"/>
      <c r="O124" s="337">
        <f t="shared" si="28"/>
        <v>0</v>
      </c>
      <c r="P124" s="337">
        <f t="shared" si="16"/>
        <v>0</v>
      </c>
      <c r="Q124" s="398"/>
      <c r="R124" s="312"/>
    </row>
    <row r="125" spans="1:18" ht="26.25" x14ac:dyDescent="0.2">
      <c r="A125" s="334"/>
      <c r="B125" s="399"/>
      <c r="C125" s="335"/>
      <c r="D125" s="335"/>
      <c r="E125" s="404" t="s">
        <v>55</v>
      </c>
      <c r="F125" s="321"/>
      <c r="G125" s="368" t="s">
        <v>116</v>
      </c>
      <c r="H125" s="394">
        <f>H126</f>
        <v>0</v>
      </c>
      <c r="I125" s="395"/>
      <c r="J125" s="401">
        <f t="shared" si="27"/>
        <v>0</v>
      </c>
      <c r="K125" s="396"/>
      <c r="L125" s="394">
        <f>L126</f>
        <v>0</v>
      </c>
      <c r="M125" s="369">
        <f>M126</f>
        <v>0</v>
      </c>
      <c r="N125" s="394">
        <f>N126</f>
        <v>0</v>
      </c>
      <c r="O125" s="397">
        <f>O126</f>
        <v>0</v>
      </c>
      <c r="P125" s="397">
        <f t="shared" si="16"/>
        <v>0</v>
      </c>
      <c r="Q125" s="398"/>
      <c r="R125" s="312"/>
    </row>
    <row r="126" spans="1:18" ht="26.25" x14ac:dyDescent="0.2">
      <c r="A126" s="334"/>
      <c r="B126" s="399"/>
      <c r="C126" s="335"/>
      <c r="D126" s="335"/>
      <c r="E126" s="335"/>
      <c r="F126" s="405" t="s">
        <v>104</v>
      </c>
      <c r="G126" s="400" t="s">
        <v>117</v>
      </c>
      <c r="H126" s="401">
        <v>0</v>
      </c>
      <c r="I126" s="402"/>
      <c r="J126" s="401">
        <f t="shared" si="27"/>
        <v>0</v>
      </c>
      <c r="K126" s="396"/>
      <c r="L126" s="401">
        <v>0</v>
      </c>
      <c r="M126" s="403"/>
      <c r="N126" s="401"/>
      <c r="O126" s="337">
        <f>M126+N126</f>
        <v>0</v>
      </c>
      <c r="P126" s="337">
        <f t="shared" ref="P126:P178" si="29">L126-O126</f>
        <v>0</v>
      </c>
      <c r="Q126" s="398"/>
      <c r="R126" s="312"/>
    </row>
    <row r="127" spans="1:18" ht="26.25" x14ac:dyDescent="0.2">
      <c r="A127" s="328"/>
      <c r="B127" s="320"/>
      <c r="C127" s="321"/>
      <c r="D127" s="321"/>
      <c r="E127" s="321" t="s">
        <v>43</v>
      </c>
      <c r="F127" s="321"/>
      <c r="G127" s="368" t="s">
        <v>118</v>
      </c>
      <c r="H127" s="394">
        <f>H128+H129+H130+H131+H132+H133</f>
        <v>0</v>
      </c>
      <c r="I127" s="395"/>
      <c r="J127" s="401">
        <f t="shared" si="27"/>
        <v>0</v>
      </c>
      <c r="K127" s="396"/>
      <c r="L127" s="394">
        <f>L128+L129+L130+L131+L132+L133</f>
        <v>0</v>
      </c>
      <c r="M127" s="369">
        <f>M128+M129+M130+M131+M132+M133</f>
        <v>0</v>
      </c>
      <c r="N127" s="394">
        <f>N128+N129+N130+N131+N132+N133</f>
        <v>0</v>
      </c>
      <c r="O127" s="397">
        <f>O128+O129+O130+O131+O132+O133</f>
        <v>0</v>
      </c>
      <c r="P127" s="397">
        <f t="shared" si="29"/>
        <v>0</v>
      </c>
      <c r="Q127" s="398"/>
      <c r="R127" s="312"/>
    </row>
    <row r="128" spans="1:18" ht="26.25" x14ac:dyDescent="0.2">
      <c r="A128" s="334"/>
      <c r="B128" s="399"/>
      <c r="C128" s="335"/>
      <c r="D128" s="335"/>
      <c r="E128" s="335"/>
      <c r="F128" s="335" t="s">
        <v>32</v>
      </c>
      <c r="G128" s="400" t="s">
        <v>119</v>
      </c>
      <c r="H128" s="401"/>
      <c r="I128" s="402"/>
      <c r="J128" s="401">
        <f t="shared" si="27"/>
        <v>0</v>
      </c>
      <c r="K128" s="396"/>
      <c r="L128" s="401"/>
      <c r="M128" s="403"/>
      <c r="N128" s="401"/>
      <c r="O128" s="337">
        <f t="shared" ref="O128:O133" si="30">M128+N128</f>
        <v>0</v>
      </c>
      <c r="P128" s="337">
        <f t="shared" si="29"/>
        <v>0</v>
      </c>
      <c r="Q128" s="398"/>
      <c r="R128" s="312"/>
    </row>
    <row r="129" spans="1:18" ht="26.25" x14ac:dyDescent="0.2">
      <c r="A129" s="334"/>
      <c r="B129" s="399"/>
      <c r="C129" s="335"/>
      <c r="D129" s="335"/>
      <c r="E129" s="335"/>
      <c r="F129" s="335" t="s">
        <v>30</v>
      </c>
      <c r="G129" s="400" t="s">
        <v>120</v>
      </c>
      <c r="H129" s="401"/>
      <c r="I129" s="402"/>
      <c r="J129" s="401">
        <f t="shared" si="27"/>
        <v>0</v>
      </c>
      <c r="K129" s="396"/>
      <c r="L129" s="401"/>
      <c r="M129" s="403"/>
      <c r="N129" s="401"/>
      <c r="O129" s="337">
        <f t="shared" si="30"/>
        <v>0</v>
      </c>
      <c r="P129" s="337">
        <f t="shared" si="29"/>
        <v>0</v>
      </c>
      <c r="Q129" s="398"/>
      <c r="R129" s="312"/>
    </row>
    <row r="130" spans="1:18" ht="26.25" x14ac:dyDescent="0.2">
      <c r="A130" s="334"/>
      <c r="B130" s="399"/>
      <c r="C130" s="335"/>
      <c r="D130" s="335"/>
      <c r="E130" s="335"/>
      <c r="F130" s="335" t="s">
        <v>43</v>
      </c>
      <c r="G130" s="400" t="s">
        <v>121</v>
      </c>
      <c r="H130" s="401"/>
      <c r="I130" s="402"/>
      <c r="J130" s="401">
        <f t="shared" si="27"/>
        <v>0</v>
      </c>
      <c r="K130" s="396"/>
      <c r="L130" s="401"/>
      <c r="M130" s="403"/>
      <c r="N130" s="401"/>
      <c r="O130" s="337">
        <f t="shared" si="30"/>
        <v>0</v>
      </c>
      <c r="P130" s="337">
        <f t="shared" si="29"/>
        <v>0</v>
      </c>
      <c r="Q130" s="398"/>
      <c r="R130" s="312"/>
    </row>
    <row r="131" spans="1:18" ht="51" x14ac:dyDescent="0.2">
      <c r="A131" s="334"/>
      <c r="B131" s="399"/>
      <c r="C131" s="335"/>
      <c r="D131" s="335"/>
      <c r="E131" s="335"/>
      <c r="F131" s="335" t="s">
        <v>22</v>
      </c>
      <c r="G131" s="400" t="s">
        <v>122</v>
      </c>
      <c r="H131" s="401"/>
      <c r="I131" s="402"/>
      <c r="J131" s="401">
        <f t="shared" si="27"/>
        <v>0</v>
      </c>
      <c r="K131" s="396"/>
      <c r="L131" s="401"/>
      <c r="M131" s="403"/>
      <c r="N131" s="401"/>
      <c r="O131" s="337">
        <f t="shared" si="30"/>
        <v>0</v>
      </c>
      <c r="P131" s="337">
        <f t="shared" si="29"/>
        <v>0</v>
      </c>
      <c r="Q131" s="398"/>
      <c r="R131" s="312"/>
    </row>
    <row r="132" spans="1:18" ht="26.25" x14ac:dyDescent="0.2">
      <c r="A132" s="334"/>
      <c r="B132" s="399"/>
      <c r="C132" s="335"/>
      <c r="D132" s="335"/>
      <c r="E132" s="335"/>
      <c r="F132" s="335" t="s">
        <v>33</v>
      </c>
      <c r="G132" s="400" t="s">
        <v>123</v>
      </c>
      <c r="H132" s="401"/>
      <c r="I132" s="402"/>
      <c r="J132" s="401">
        <f t="shared" si="27"/>
        <v>0</v>
      </c>
      <c r="K132" s="396"/>
      <c r="L132" s="401"/>
      <c r="M132" s="403"/>
      <c r="N132" s="401"/>
      <c r="O132" s="337">
        <f t="shared" si="30"/>
        <v>0</v>
      </c>
      <c r="P132" s="337">
        <f t="shared" si="29"/>
        <v>0</v>
      </c>
      <c r="Q132" s="398"/>
      <c r="R132" s="312"/>
    </row>
    <row r="133" spans="1:18" ht="26.25" x14ac:dyDescent="0.2">
      <c r="A133" s="334"/>
      <c r="B133" s="399"/>
      <c r="C133" s="335"/>
      <c r="D133" s="335"/>
      <c r="E133" s="335"/>
      <c r="F133" s="335" t="s">
        <v>124</v>
      </c>
      <c r="G133" s="400" t="s">
        <v>125</v>
      </c>
      <c r="H133" s="401"/>
      <c r="I133" s="402"/>
      <c r="J133" s="401">
        <f t="shared" si="27"/>
        <v>0</v>
      </c>
      <c r="K133" s="396"/>
      <c r="L133" s="401"/>
      <c r="M133" s="403"/>
      <c r="N133" s="401"/>
      <c r="O133" s="337">
        <f t="shared" si="30"/>
        <v>0</v>
      </c>
      <c r="P133" s="337">
        <f t="shared" si="29"/>
        <v>0</v>
      </c>
      <c r="Q133" s="398"/>
      <c r="R133" s="312"/>
    </row>
    <row r="134" spans="1:18" ht="26.25" x14ac:dyDescent="0.2">
      <c r="A134" s="328"/>
      <c r="B134" s="320"/>
      <c r="C134" s="321"/>
      <c r="D134" s="321" t="s">
        <v>89</v>
      </c>
      <c r="E134" s="321"/>
      <c r="F134" s="321"/>
      <c r="G134" s="393" t="s">
        <v>66</v>
      </c>
      <c r="H134" s="394">
        <f>H135+H142+H146+H147</f>
        <v>0</v>
      </c>
      <c r="I134" s="395"/>
      <c r="J134" s="401">
        <f t="shared" si="27"/>
        <v>0</v>
      </c>
      <c r="K134" s="396"/>
      <c r="L134" s="394">
        <f>L135+L142+L146+L147</f>
        <v>0</v>
      </c>
      <c r="M134" s="369">
        <f>M135+M142+M146+M147</f>
        <v>0</v>
      </c>
      <c r="N134" s="394">
        <f>N135+N142+N146+N147</f>
        <v>0</v>
      </c>
      <c r="O134" s="397">
        <f>O135+O142+O146+O147</f>
        <v>0</v>
      </c>
      <c r="P134" s="397">
        <f t="shared" si="29"/>
        <v>0</v>
      </c>
      <c r="Q134" s="398"/>
      <c r="R134" s="312"/>
    </row>
    <row r="135" spans="1:18" ht="26.25" x14ac:dyDescent="0.2">
      <c r="A135" s="328"/>
      <c r="B135" s="320"/>
      <c r="C135" s="321"/>
      <c r="D135" s="321"/>
      <c r="E135" s="321" t="s">
        <v>32</v>
      </c>
      <c r="F135" s="321"/>
      <c r="G135" s="368" t="s">
        <v>302</v>
      </c>
      <c r="H135" s="394">
        <f>SUM(H136:H141)</f>
        <v>0</v>
      </c>
      <c r="I135" s="395"/>
      <c r="J135" s="401">
        <f t="shared" si="27"/>
        <v>0</v>
      </c>
      <c r="K135" s="396"/>
      <c r="L135" s="394">
        <f>SUM(L136:L141)</f>
        <v>0</v>
      </c>
      <c r="M135" s="369">
        <f>SUM(M136:M141)</f>
        <v>0</v>
      </c>
      <c r="N135" s="394">
        <f>SUM(N136:N141)</f>
        <v>0</v>
      </c>
      <c r="O135" s="397">
        <f>SUM(O136:O141)</f>
        <v>0</v>
      </c>
      <c r="P135" s="397">
        <f t="shared" si="29"/>
        <v>0</v>
      </c>
      <c r="Q135" s="398"/>
      <c r="R135" s="312"/>
    </row>
    <row r="136" spans="1:18" ht="26.25" x14ac:dyDescent="0.2">
      <c r="A136" s="334"/>
      <c r="B136" s="399"/>
      <c r="C136" s="335"/>
      <c r="D136" s="335"/>
      <c r="E136" s="335"/>
      <c r="F136" s="335" t="s">
        <v>32</v>
      </c>
      <c r="G136" s="400" t="s">
        <v>300</v>
      </c>
      <c r="H136" s="401"/>
      <c r="I136" s="402"/>
      <c r="J136" s="401">
        <f t="shared" si="27"/>
        <v>0</v>
      </c>
      <c r="K136" s="396"/>
      <c r="L136" s="401"/>
      <c r="M136" s="403"/>
      <c r="N136" s="401"/>
      <c r="O136" s="337">
        <f t="shared" ref="O136:O141" si="31">M136+N136</f>
        <v>0</v>
      </c>
      <c r="P136" s="337">
        <f t="shared" si="29"/>
        <v>0</v>
      </c>
      <c r="Q136" s="398"/>
      <c r="R136" s="312"/>
    </row>
    <row r="137" spans="1:18" ht="26.25" x14ac:dyDescent="0.2">
      <c r="A137" s="334"/>
      <c r="B137" s="399"/>
      <c r="C137" s="335"/>
      <c r="D137" s="335"/>
      <c r="E137" s="335"/>
      <c r="F137" s="335" t="s">
        <v>30</v>
      </c>
      <c r="G137" s="400" t="s">
        <v>301</v>
      </c>
      <c r="H137" s="401"/>
      <c r="I137" s="402"/>
      <c r="J137" s="401">
        <f t="shared" si="27"/>
        <v>0</v>
      </c>
      <c r="K137" s="396"/>
      <c r="L137" s="401"/>
      <c r="M137" s="403"/>
      <c r="N137" s="401"/>
      <c r="O137" s="337">
        <f t="shared" si="31"/>
        <v>0</v>
      </c>
      <c r="P137" s="337">
        <f t="shared" si="29"/>
        <v>0</v>
      </c>
      <c r="Q137" s="398"/>
      <c r="R137" s="312"/>
    </row>
    <row r="138" spans="1:18" ht="26.25" x14ac:dyDescent="0.2">
      <c r="A138" s="334"/>
      <c r="B138" s="399"/>
      <c r="C138" s="335"/>
      <c r="D138" s="335"/>
      <c r="E138" s="335"/>
      <c r="F138" s="335" t="s">
        <v>43</v>
      </c>
      <c r="G138" s="400" t="s">
        <v>303</v>
      </c>
      <c r="H138" s="401"/>
      <c r="I138" s="402"/>
      <c r="J138" s="401">
        <f t="shared" si="27"/>
        <v>0</v>
      </c>
      <c r="K138" s="396"/>
      <c r="L138" s="401"/>
      <c r="M138" s="403"/>
      <c r="N138" s="401"/>
      <c r="O138" s="337">
        <f t="shared" si="31"/>
        <v>0</v>
      </c>
      <c r="P138" s="337">
        <f t="shared" si="29"/>
        <v>0</v>
      </c>
      <c r="Q138" s="398"/>
      <c r="R138" s="312"/>
    </row>
    <row r="139" spans="1:18" ht="26.25" x14ac:dyDescent="0.2">
      <c r="A139" s="334"/>
      <c r="B139" s="399"/>
      <c r="C139" s="335"/>
      <c r="D139" s="335"/>
      <c r="E139" s="335"/>
      <c r="F139" s="335" t="s">
        <v>22</v>
      </c>
      <c r="G139" s="400" t="s">
        <v>304</v>
      </c>
      <c r="H139" s="401"/>
      <c r="I139" s="402"/>
      <c r="J139" s="401">
        <f t="shared" si="27"/>
        <v>0</v>
      </c>
      <c r="K139" s="396"/>
      <c r="L139" s="401"/>
      <c r="M139" s="403"/>
      <c r="N139" s="401"/>
      <c r="O139" s="337">
        <f t="shared" si="31"/>
        <v>0</v>
      </c>
      <c r="P139" s="337">
        <f t="shared" si="29"/>
        <v>0</v>
      </c>
      <c r="Q139" s="398"/>
      <c r="R139" s="312"/>
    </row>
    <row r="140" spans="1:18" ht="26.25" x14ac:dyDescent="0.2">
      <c r="A140" s="334"/>
      <c r="B140" s="399"/>
      <c r="C140" s="335"/>
      <c r="D140" s="335"/>
      <c r="E140" s="335"/>
      <c r="F140" s="335" t="s">
        <v>38</v>
      </c>
      <c r="G140" s="400" t="s">
        <v>305</v>
      </c>
      <c r="H140" s="401">
        <v>0</v>
      </c>
      <c r="I140" s="402"/>
      <c r="J140" s="401">
        <f t="shared" si="27"/>
        <v>0</v>
      </c>
      <c r="K140" s="396"/>
      <c r="L140" s="401">
        <v>0</v>
      </c>
      <c r="M140" s="403"/>
      <c r="N140" s="401"/>
      <c r="O140" s="337">
        <f t="shared" si="31"/>
        <v>0</v>
      </c>
      <c r="P140" s="337">
        <f t="shared" si="29"/>
        <v>0</v>
      </c>
      <c r="Q140" s="398"/>
      <c r="R140" s="312"/>
    </row>
    <row r="141" spans="1:18" ht="26.25" x14ac:dyDescent="0.2">
      <c r="A141" s="334"/>
      <c r="B141" s="399"/>
      <c r="C141" s="335"/>
      <c r="D141" s="335"/>
      <c r="E141" s="335"/>
      <c r="F141" s="335" t="s">
        <v>90</v>
      </c>
      <c r="G141" s="400" t="s">
        <v>306</v>
      </c>
      <c r="H141" s="401"/>
      <c r="I141" s="402"/>
      <c r="J141" s="401">
        <f t="shared" si="27"/>
        <v>0</v>
      </c>
      <c r="K141" s="396"/>
      <c r="L141" s="401"/>
      <c r="M141" s="403"/>
      <c r="N141" s="401"/>
      <c r="O141" s="337">
        <f t="shared" si="31"/>
        <v>0</v>
      </c>
      <c r="P141" s="337">
        <f t="shared" si="29"/>
        <v>0</v>
      </c>
      <c r="Q141" s="398"/>
      <c r="R141" s="312"/>
    </row>
    <row r="142" spans="1:18" ht="26.25" x14ac:dyDescent="0.2">
      <c r="A142" s="328"/>
      <c r="B142" s="320"/>
      <c r="C142" s="321"/>
      <c r="D142" s="321"/>
      <c r="E142" s="321" t="s">
        <v>114</v>
      </c>
      <c r="F142" s="321"/>
      <c r="G142" s="393" t="s">
        <v>150</v>
      </c>
      <c r="H142" s="394">
        <v>0</v>
      </c>
      <c r="I142" s="395"/>
      <c r="J142" s="401">
        <f t="shared" si="27"/>
        <v>0</v>
      </c>
      <c r="K142" s="396"/>
      <c r="L142" s="394">
        <v>0</v>
      </c>
      <c r="M142" s="369">
        <f>M143+M144+M145</f>
        <v>0</v>
      </c>
      <c r="N142" s="394">
        <f>N143+N144+N145</f>
        <v>0</v>
      </c>
      <c r="O142" s="397">
        <f>O143+O144+O145</f>
        <v>0</v>
      </c>
      <c r="P142" s="397">
        <f t="shared" si="29"/>
        <v>0</v>
      </c>
      <c r="Q142" s="398"/>
      <c r="R142" s="312"/>
    </row>
    <row r="143" spans="1:18" ht="26.25" x14ac:dyDescent="0.2">
      <c r="A143" s="334"/>
      <c r="B143" s="399"/>
      <c r="C143" s="335"/>
      <c r="D143" s="335"/>
      <c r="E143" s="335"/>
      <c r="F143" s="335" t="s">
        <v>32</v>
      </c>
      <c r="G143" s="400" t="s">
        <v>307</v>
      </c>
      <c r="H143" s="401"/>
      <c r="I143" s="402"/>
      <c r="J143" s="401">
        <f t="shared" si="27"/>
        <v>0</v>
      </c>
      <c r="K143" s="396"/>
      <c r="L143" s="401"/>
      <c r="M143" s="403"/>
      <c r="N143" s="401"/>
      <c r="O143" s="337">
        <f>M143+N143</f>
        <v>0</v>
      </c>
      <c r="P143" s="337">
        <f t="shared" si="29"/>
        <v>0</v>
      </c>
      <c r="Q143" s="398"/>
      <c r="R143" s="312"/>
    </row>
    <row r="144" spans="1:18" ht="26.25" x14ac:dyDescent="0.2">
      <c r="A144" s="334"/>
      <c r="B144" s="399"/>
      <c r="C144" s="335"/>
      <c r="D144" s="335"/>
      <c r="E144" s="335"/>
      <c r="F144" s="335" t="s">
        <v>43</v>
      </c>
      <c r="G144" s="400" t="s">
        <v>308</v>
      </c>
      <c r="H144" s="401"/>
      <c r="I144" s="402"/>
      <c r="J144" s="401">
        <f t="shared" si="27"/>
        <v>0</v>
      </c>
      <c r="K144" s="396"/>
      <c r="L144" s="401"/>
      <c r="M144" s="403"/>
      <c r="N144" s="401"/>
      <c r="O144" s="337">
        <f>M144+N144</f>
        <v>0</v>
      </c>
      <c r="P144" s="337">
        <f t="shared" si="29"/>
        <v>0</v>
      </c>
      <c r="Q144" s="398"/>
      <c r="R144" s="312"/>
    </row>
    <row r="145" spans="1:18" ht="26.25" x14ac:dyDescent="0.2">
      <c r="A145" s="334"/>
      <c r="B145" s="399"/>
      <c r="C145" s="335"/>
      <c r="D145" s="335"/>
      <c r="E145" s="335"/>
      <c r="F145" s="335" t="s">
        <v>90</v>
      </c>
      <c r="G145" s="400" t="s">
        <v>151</v>
      </c>
      <c r="H145" s="401"/>
      <c r="I145" s="402"/>
      <c r="J145" s="401">
        <f t="shared" si="27"/>
        <v>0</v>
      </c>
      <c r="K145" s="396"/>
      <c r="L145" s="401"/>
      <c r="M145" s="403"/>
      <c r="N145" s="401"/>
      <c r="O145" s="337">
        <f>M145+N145</f>
        <v>0</v>
      </c>
      <c r="P145" s="337">
        <f t="shared" si="29"/>
        <v>0</v>
      </c>
      <c r="Q145" s="398"/>
      <c r="R145" s="312"/>
    </row>
    <row r="146" spans="1:18" ht="26.25" x14ac:dyDescent="0.2">
      <c r="A146" s="334"/>
      <c r="B146" s="399"/>
      <c r="C146" s="335"/>
      <c r="D146" s="335"/>
      <c r="E146" s="335">
        <v>13</v>
      </c>
      <c r="F146" s="335"/>
      <c r="G146" s="400" t="s">
        <v>309</v>
      </c>
      <c r="H146" s="401"/>
      <c r="I146" s="402"/>
      <c r="J146" s="401">
        <f t="shared" si="27"/>
        <v>0</v>
      </c>
      <c r="K146" s="396"/>
      <c r="L146" s="401"/>
      <c r="M146" s="403"/>
      <c r="N146" s="401"/>
      <c r="O146" s="337">
        <f>M146+N146</f>
        <v>0</v>
      </c>
      <c r="P146" s="337">
        <f t="shared" si="29"/>
        <v>0</v>
      </c>
      <c r="Q146" s="398"/>
      <c r="R146" s="312"/>
    </row>
    <row r="147" spans="1:18" ht="26.25" x14ac:dyDescent="0.2">
      <c r="A147" s="328"/>
      <c r="B147" s="320"/>
      <c r="C147" s="321"/>
      <c r="D147" s="321"/>
      <c r="E147" s="321" t="s">
        <v>90</v>
      </c>
      <c r="F147" s="321"/>
      <c r="G147" s="393" t="s">
        <v>314</v>
      </c>
      <c r="H147" s="394">
        <f>H148+H149+H150+H151</f>
        <v>0</v>
      </c>
      <c r="I147" s="395"/>
      <c r="J147" s="401">
        <f t="shared" si="27"/>
        <v>0</v>
      </c>
      <c r="K147" s="396"/>
      <c r="L147" s="394">
        <f>L148+L149+L150+L151</f>
        <v>0</v>
      </c>
      <c r="M147" s="369">
        <f>M148+M149+M150+M151</f>
        <v>0</v>
      </c>
      <c r="N147" s="394">
        <f>N148+N149+N150+N151</f>
        <v>0</v>
      </c>
      <c r="O147" s="397">
        <f>O148+O149+O150+O151</f>
        <v>0</v>
      </c>
      <c r="P147" s="397">
        <f t="shared" si="29"/>
        <v>0</v>
      </c>
      <c r="Q147" s="398"/>
      <c r="R147" s="312"/>
    </row>
    <row r="148" spans="1:18" ht="26.25" x14ac:dyDescent="0.2">
      <c r="A148" s="334"/>
      <c r="B148" s="399"/>
      <c r="C148" s="335"/>
      <c r="D148" s="335"/>
      <c r="E148" s="335"/>
      <c r="F148" s="335" t="s">
        <v>30</v>
      </c>
      <c r="G148" s="400" t="s">
        <v>290</v>
      </c>
      <c r="H148" s="401"/>
      <c r="I148" s="402"/>
      <c r="J148" s="401">
        <f t="shared" si="27"/>
        <v>0</v>
      </c>
      <c r="K148" s="396"/>
      <c r="L148" s="401"/>
      <c r="M148" s="403"/>
      <c r="N148" s="401"/>
      <c r="O148" s="337">
        <f>M148+N148</f>
        <v>0</v>
      </c>
      <c r="P148" s="337">
        <f t="shared" si="29"/>
        <v>0</v>
      </c>
      <c r="Q148" s="398"/>
      <c r="R148" s="312"/>
    </row>
    <row r="149" spans="1:18" ht="26.25" x14ac:dyDescent="0.2">
      <c r="A149" s="334"/>
      <c r="B149" s="399"/>
      <c r="C149" s="335"/>
      <c r="D149" s="335"/>
      <c r="E149" s="335"/>
      <c r="F149" s="335" t="s">
        <v>22</v>
      </c>
      <c r="G149" s="400" t="s">
        <v>310</v>
      </c>
      <c r="H149" s="401"/>
      <c r="I149" s="402"/>
      <c r="J149" s="401">
        <f t="shared" si="27"/>
        <v>0</v>
      </c>
      <c r="K149" s="396"/>
      <c r="L149" s="401"/>
      <c r="M149" s="403"/>
      <c r="N149" s="401"/>
      <c r="O149" s="337">
        <f>M149+N149</f>
        <v>0</v>
      </c>
      <c r="P149" s="337">
        <f t="shared" si="29"/>
        <v>0</v>
      </c>
      <c r="Q149" s="398"/>
      <c r="R149" s="312"/>
    </row>
    <row r="150" spans="1:18" ht="26.25" x14ac:dyDescent="0.2">
      <c r="A150" s="334"/>
      <c r="B150" s="399"/>
      <c r="C150" s="335"/>
      <c r="D150" s="335"/>
      <c r="E150" s="335"/>
      <c r="F150" s="335" t="s">
        <v>33</v>
      </c>
      <c r="G150" s="400" t="s">
        <v>289</v>
      </c>
      <c r="H150" s="401"/>
      <c r="I150" s="402"/>
      <c r="J150" s="401">
        <f t="shared" si="27"/>
        <v>0</v>
      </c>
      <c r="K150" s="396"/>
      <c r="L150" s="401"/>
      <c r="M150" s="403"/>
      <c r="N150" s="401"/>
      <c r="O150" s="337">
        <f>M150+N150</f>
        <v>0</v>
      </c>
      <c r="P150" s="337">
        <f t="shared" si="29"/>
        <v>0</v>
      </c>
      <c r="Q150" s="398"/>
      <c r="R150" s="312"/>
    </row>
    <row r="151" spans="1:18" ht="26.25" x14ac:dyDescent="0.2">
      <c r="A151" s="334"/>
      <c r="B151" s="399"/>
      <c r="C151" s="335"/>
      <c r="D151" s="335"/>
      <c r="E151" s="335"/>
      <c r="F151" s="335" t="s">
        <v>90</v>
      </c>
      <c r="G151" s="400" t="s">
        <v>311</v>
      </c>
      <c r="H151" s="401"/>
      <c r="I151" s="402"/>
      <c r="J151" s="401">
        <f t="shared" si="27"/>
        <v>0</v>
      </c>
      <c r="K151" s="396"/>
      <c r="L151" s="401"/>
      <c r="M151" s="403"/>
      <c r="N151" s="401"/>
      <c r="O151" s="337">
        <f>M151+N151</f>
        <v>0</v>
      </c>
      <c r="P151" s="337">
        <f t="shared" si="29"/>
        <v>0</v>
      </c>
      <c r="Q151" s="398"/>
      <c r="R151" s="312"/>
    </row>
    <row r="152" spans="1:18" ht="26.25" x14ac:dyDescent="0.2">
      <c r="A152" s="328"/>
      <c r="B152" s="320"/>
      <c r="C152" s="321"/>
      <c r="D152" s="321">
        <v>59</v>
      </c>
      <c r="E152" s="321"/>
      <c r="F152" s="321"/>
      <c r="G152" s="393" t="s">
        <v>313</v>
      </c>
      <c r="H152" s="394">
        <f>+H153</f>
        <v>1200200</v>
      </c>
      <c r="I152" s="395">
        <f>I153</f>
        <v>782430</v>
      </c>
      <c r="J152" s="394">
        <f>+J153</f>
        <v>417770</v>
      </c>
      <c r="K152" s="396">
        <f>ROUND(I152/H152*100,2)</f>
        <v>65.19</v>
      </c>
      <c r="L152" s="394">
        <f>+L153</f>
        <v>1200200</v>
      </c>
      <c r="M152" s="394">
        <f>+M153</f>
        <v>758104</v>
      </c>
      <c r="N152" s="394">
        <f>+N153</f>
        <v>24326</v>
      </c>
      <c r="O152" s="394">
        <f>+O153</f>
        <v>782430</v>
      </c>
      <c r="P152" s="397">
        <f t="shared" si="29"/>
        <v>417770</v>
      </c>
      <c r="Q152" s="398">
        <f>ROUND(O152/L152*100,2)</f>
        <v>65.19</v>
      </c>
      <c r="R152" s="312"/>
    </row>
    <row r="153" spans="1:18" ht="26.25" x14ac:dyDescent="0.2">
      <c r="A153" s="334"/>
      <c r="B153" s="399"/>
      <c r="C153" s="335"/>
      <c r="D153" s="335"/>
      <c r="E153" s="335">
        <v>25</v>
      </c>
      <c r="F153" s="335"/>
      <c r="G153" s="400" t="s">
        <v>312</v>
      </c>
      <c r="H153" s="401">
        <v>1200200</v>
      </c>
      <c r="I153" s="402">
        <f>O153</f>
        <v>782430</v>
      </c>
      <c r="J153" s="401">
        <f t="shared" ref="J153:J159" si="32">H153-I153</f>
        <v>417770</v>
      </c>
      <c r="K153" s="396">
        <f>ROUND(I153/H153*100,2)</f>
        <v>65.19</v>
      </c>
      <c r="L153" s="401">
        <v>1200200</v>
      </c>
      <c r="M153" s="403">
        <v>758104</v>
      </c>
      <c r="N153" s="401">
        <v>24326</v>
      </c>
      <c r="O153" s="337">
        <f>M153+N153</f>
        <v>782430</v>
      </c>
      <c r="P153" s="337">
        <f t="shared" si="29"/>
        <v>417770</v>
      </c>
      <c r="Q153" s="398">
        <f>ROUND(O153/L153*100,2)</f>
        <v>65.19</v>
      </c>
      <c r="R153" s="312"/>
    </row>
    <row r="154" spans="1:18" ht="26.25" x14ac:dyDescent="0.2">
      <c r="A154" s="406" t="s">
        <v>126</v>
      </c>
      <c r="B154" s="407"/>
      <c r="C154" s="408"/>
      <c r="D154" s="409">
        <v>85</v>
      </c>
      <c r="E154" s="408"/>
      <c r="F154" s="408"/>
      <c r="G154" s="410" t="s">
        <v>127</v>
      </c>
      <c r="H154" s="411"/>
      <c r="I154" s="412"/>
      <c r="J154" s="411">
        <f t="shared" si="32"/>
        <v>0</v>
      </c>
      <c r="K154" s="413"/>
      <c r="L154" s="411"/>
      <c r="M154" s="414"/>
      <c r="N154" s="411"/>
      <c r="O154" s="415">
        <f>M154+N154</f>
        <v>0</v>
      </c>
      <c r="P154" s="415">
        <f t="shared" si="29"/>
        <v>0</v>
      </c>
      <c r="Q154" s="416"/>
      <c r="R154" s="312"/>
    </row>
    <row r="155" spans="1:18" ht="26.25" x14ac:dyDescent="0.2">
      <c r="A155" s="328" t="s">
        <v>110</v>
      </c>
      <c r="B155" s="320" t="s">
        <v>32</v>
      </c>
      <c r="C155" s="321"/>
      <c r="D155" s="321"/>
      <c r="E155" s="321"/>
      <c r="F155" s="321"/>
      <c r="G155" s="368" t="s">
        <v>128</v>
      </c>
      <c r="H155" s="394">
        <f>H152</f>
        <v>1200200</v>
      </c>
      <c r="I155" s="394"/>
      <c r="J155" s="401">
        <f t="shared" si="32"/>
        <v>1200200</v>
      </c>
      <c r="K155" s="396">
        <f t="shared" ref="K155:K170" si="33">ROUND(I155/H155*100,2)</f>
        <v>0</v>
      </c>
      <c r="L155" s="394">
        <f>L152</f>
        <v>1200200</v>
      </c>
      <c r="M155" s="417">
        <f>M152</f>
        <v>758104</v>
      </c>
      <c r="N155" s="394">
        <f>N152</f>
        <v>24326</v>
      </c>
      <c r="O155" s="417">
        <f>O152</f>
        <v>782430</v>
      </c>
      <c r="P155" s="397">
        <f t="shared" si="29"/>
        <v>417770</v>
      </c>
      <c r="Q155" s="398">
        <f t="shared" ref="Q155:Q170" si="34">ROUND(O155/L155*100,2)</f>
        <v>65.19</v>
      </c>
      <c r="R155" s="312"/>
    </row>
    <row r="156" spans="1:18" ht="51" x14ac:dyDescent="0.2">
      <c r="A156" s="328"/>
      <c r="B156" s="320" t="s">
        <v>30</v>
      </c>
      <c r="C156" s="321"/>
      <c r="D156" s="321"/>
      <c r="E156" s="321"/>
      <c r="F156" s="321"/>
      <c r="G156" s="368" t="s">
        <v>129</v>
      </c>
      <c r="H156" s="394">
        <f>H157+H158</f>
        <v>0</v>
      </c>
      <c r="I156" s="394"/>
      <c r="J156" s="401">
        <f t="shared" si="32"/>
        <v>0</v>
      </c>
      <c r="K156" s="396" t="e">
        <f t="shared" si="33"/>
        <v>#DIV/0!</v>
      </c>
      <c r="L156" s="394">
        <f>L157+L158</f>
        <v>0</v>
      </c>
      <c r="M156" s="394">
        <f>M157+M158</f>
        <v>0</v>
      </c>
      <c r="N156" s="394">
        <f>N157+N158</f>
        <v>0</v>
      </c>
      <c r="O156" s="394">
        <f>O157+O158</f>
        <v>0</v>
      </c>
      <c r="P156" s="397">
        <f t="shared" si="29"/>
        <v>0</v>
      </c>
      <c r="Q156" s="398" t="e">
        <f t="shared" si="34"/>
        <v>#DIV/0!</v>
      </c>
      <c r="R156" s="312"/>
    </row>
    <row r="157" spans="1:18" ht="26.25" x14ac:dyDescent="0.2">
      <c r="A157" s="328"/>
      <c r="B157" s="320"/>
      <c r="C157" s="321" t="s">
        <v>32</v>
      </c>
      <c r="D157" s="321"/>
      <c r="E157" s="321"/>
      <c r="F157" s="321"/>
      <c r="G157" s="368" t="s">
        <v>130</v>
      </c>
      <c r="H157" s="394">
        <f>H150</f>
        <v>0</v>
      </c>
      <c r="I157" s="394"/>
      <c r="J157" s="401">
        <f t="shared" si="32"/>
        <v>0</v>
      </c>
      <c r="K157" s="396" t="e">
        <f t="shared" si="33"/>
        <v>#DIV/0!</v>
      </c>
      <c r="L157" s="394">
        <f>L150</f>
        <v>0</v>
      </c>
      <c r="M157" s="394">
        <f>M150</f>
        <v>0</v>
      </c>
      <c r="N157" s="394">
        <f>N150</f>
        <v>0</v>
      </c>
      <c r="O157" s="394">
        <f>O150</f>
        <v>0</v>
      </c>
      <c r="P157" s="397">
        <f t="shared" si="29"/>
        <v>0</v>
      </c>
      <c r="Q157" s="398" t="e">
        <f t="shared" si="34"/>
        <v>#DIV/0!</v>
      </c>
      <c r="R157" s="312"/>
    </row>
    <row r="158" spans="1:18" ht="26.25" x14ac:dyDescent="0.2">
      <c r="A158" s="328"/>
      <c r="B158" s="320"/>
      <c r="C158" s="321" t="s">
        <v>30</v>
      </c>
      <c r="D158" s="321"/>
      <c r="E158" s="321"/>
      <c r="F158" s="321"/>
      <c r="G158" s="368" t="s">
        <v>131</v>
      </c>
      <c r="H158" s="394">
        <f>H105-H150-H152</f>
        <v>0</v>
      </c>
      <c r="I158" s="394"/>
      <c r="J158" s="401">
        <f t="shared" si="32"/>
        <v>0</v>
      </c>
      <c r="K158" s="396" t="e">
        <f t="shared" si="33"/>
        <v>#DIV/0!</v>
      </c>
      <c r="L158" s="394">
        <f>L105-L150-L152</f>
        <v>0</v>
      </c>
      <c r="M158" s="394">
        <f>M105-M150-M152</f>
        <v>0</v>
      </c>
      <c r="N158" s="394">
        <f>N105-N150-N152</f>
        <v>0</v>
      </c>
      <c r="O158" s="394">
        <f>O105-O150-O152</f>
        <v>0</v>
      </c>
      <c r="P158" s="397">
        <f t="shared" si="29"/>
        <v>0</v>
      </c>
      <c r="Q158" s="398" t="e">
        <f t="shared" si="34"/>
        <v>#DIV/0!</v>
      </c>
      <c r="R158" s="312"/>
    </row>
    <row r="159" spans="1:18" ht="26.25" x14ac:dyDescent="0.2">
      <c r="A159" s="328" t="s">
        <v>132</v>
      </c>
      <c r="B159" s="320" t="s">
        <v>22</v>
      </c>
      <c r="C159" s="321"/>
      <c r="D159" s="321"/>
      <c r="E159" s="321"/>
      <c r="F159" s="321"/>
      <c r="G159" s="368" t="s">
        <v>133</v>
      </c>
      <c r="H159" s="394">
        <f>+H160+H169</f>
        <v>44457700</v>
      </c>
      <c r="I159" s="394"/>
      <c r="J159" s="401">
        <f t="shared" si="32"/>
        <v>44457700</v>
      </c>
      <c r="K159" s="396">
        <f t="shared" si="33"/>
        <v>0</v>
      </c>
      <c r="L159" s="394">
        <f>+L160+L169</f>
        <v>19157500</v>
      </c>
      <c r="M159" s="394">
        <f>+M160+M169</f>
        <v>9047757.3000000007</v>
      </c>
      <c r="N159" s="394">
        <f>+N160+N169</f>
        <v>1432125.28</v>
      </c>
      <c r="O159" s="394">
        <f>+O160+O169</f>
        <v>10479882.58</v>
      </c>
      <c r="P159" s="397">
        <f t="shared" si="29"/>
        <v>8677617.4199999999</v>
      </c>
      <c r="Q159" s="398">
        <f t="shared" si="34"/>
        <v>54.7</v>
      </c>
      <c r="R159" s="312"/>
    </row>
    <row r="160" spans="1:18" ht="26.25" x14ac:dyDescent="0.2">
      <c r="A160" s="328"/>
      <c r="B160" s="320"/>
      <c r="C160" s="321"/>
      <c r="D160" s="321" t="s">
        <v>32</v>
      </c>
      <c r="E160" s="321"/>
      <c r="F160" s="321"/>
      <c r="G160" s="368" t="s">
        <v>62</v>
      </c>
      <c r="H160" s="394">
        <f>+H161+H162+H163+H164+H165+H166+H167+H168</f>
        <v>44457700</v>
      </c>
      <c r="I160" s="394"/>
      <c r="J160" s="394">
        <f>+J161+J162+J163+J164+J165+J166+J167+J168</f>
        <v>44457700</v>
      </c>
      <c r="K160" s="396">
        <f t="shared" si="33"/>
        <v>0</v>
      </c>
      <c r="L160" s="394">
        <f>+L161+L162+L163+L164+L165+L166+L167+L168</f>
        <v>19157500</v>
      </c>
      <c r="M160" s="394">
        <f>+M161+M162+M163+M164+M165+M166+M167+M168</f>
        <v>9047757.3000000007</v>
      </c>
      <c r="N160" s="394">
        <f>+N161+N162+N163+N164+N165+N166+N167+N168</f>
        <v>1432125.28</v>
      </c>
      <c r="O160" s="394">
        <f>+O161+O162+O163+O164+O165+O166+O167+O168</f>
        <v>10479882.58</v>
      </c>
      <c r="P160" s="397">
        <f t="shared" si="29"/>
        <v>8677617.4199999999</v>
      </c>
      <c r="Q160" s="398">
        <f t="shared" si="34"/>
        <v>54.7</v>
      </c>
      <c r="R160" s="312"/>
    </row>
    <row r="161" spans="1:18" ht="26.25" x14ac:dyDescent="0.2">
      <c r="A161" s="328"/>
      <c r="B161" s="320"/>
      <c r="C161" s="321"/>
      <c r="D161" s="321" t="s">
        <v>88</v>
      </c>
      <c r="E161" s="321"/>
      <c r="F161" s="321"/>
      <c r="G161" s="368" t="s">
        <v>134</v>
      </c>
      <c r="H161" s="394">
        <f>+H174+H259+H107</f>
        <v>4417000</v>
      </c>
      <c r="I161" s="394"/>
      <c r="J161" s="401">
        <f t="shared" ref="J161:J171" si="35">H161-I161</f>
        <v>4417000</v>
      </c>
      <c r="K161" s="396">
        <f t="shared" si="33"/>
        <v>0</v>
      </c>
      <c r="L161" s="394">
        <f>+L174+L259+L107</f>
        <v>2211500</v>
      </c>
      <c r="M161" s="394">
        <f>+M174+M259+M107</f>
        <v>1088992</v>
      </c>
      <c r="N161" s="394">
        <f>+N174+N259+N107</f>
        <v>373076</v>
      </c>
      <c r="O161" s="394">
        <f>+O174+O259+O107</f>
        <v>1462068</v>
      </c>
      <c r="P161" s="397">
        <f t="shared" si="29"/>
        <v>749432</v>
      </c>
      <c r="Q161" s="398">
        <f t="shared" si="34"/>
        <v>66.11</v>
      </c>
      <c r="R161" s="312"/>
    </row>
    <row r="162" spans="1:18" ht="26.25" x14ac:dyDescent="0.2">
      <c r="A162" s="328"/>
      <c r="B162" s="320"/>
      <c r="C162" s="321"/>
      <c r="D162" s="321" t="s">
        <v>89</v>
      </c>
      <c r="E162" s="321"/>
      <c r="F162" s="321"/>
      <c r="G162" s="368" t="s">
        <v>135</v>
      </c>
      <c r="H162" s="394">
        <f>+H201+H291+H134</f>
        <v>407500</v>
      </c>
      <c r="I162" s="394"/>
      <c r="J162" s="401">
        <f t="shared" si="35"/>
        <v>407500</v>
      </c>
      <c r="K162" s="396">
        <f t="shared" si="33"/>
        <v>0</v>
      </c>
      <c r="L162" s="394">
        <f>+L201+L291+L134</f>
        <v>239800</v>
      </c>
      <c r="M162" s="394">
        <f>+M201+M291+M134</f>
        <v>125302.29999999999</v>
      </c>
      <c r="N162" s="394">
        <f>+N201+N291+N134</f>
        <v>46117.229999999996</v>
      </c>
      <c r="O162" s="394">
        <f>+O201+O291+O134</f>
        <v>171419.53000000003</v>
      </c>
      <c r="P162" s="397">
        <f t="shared" si="29"/>
        <v>68380.469999999972</v>
      </c>
      <c r="Q162" s="398">
        <f t="shared" si="34"/>
        <v>71.48</v>
      </c>
      <c r="R162" s="312"/>
    </row>
    <row r="163" spans="1:18" ht="26.25" x14ac:dyDescent="0.2">
      <c r="A163" s="328"/>
      <c r="B163" s="320"/>
      <c r="C163" s="321"/>
      <c r="D163" s="321" t="s">
        <v>90</v>
      </c>
      <c r="E163" s="321"/>
      <c r="F163" s="321"/>
      <c r="G163" s="368" t="s">
        <v>136</v>
      </c>
      <c r="H163" s="394">
        <f>+H324</f>
        <v>0</v>
      </c>
      <c r="I163" s="394"/>
      <c r="J163" s="401">
        <f t="shared" si="35"/>
        <v>0</v>
      </c>
      <c r="K163" s="396" t="e">
        <f t="shared" si="33"/>
        <v>#DIV/0!</v>
      </c>
      <c r="L163" s="394">
        <f>+L324</f>
        <v>0</v>
      </c>
      <c r="M163" s="394">
        <f>+M324</f>
        <v>0</v>
      </c>
      <c r="N163" s="394">
        <f>+N324</f>
        <v>0</v>
      </c>
      <c r="O163" s="394">
        <f>+O324</f>
        <v>0</v>
      </c>
      <c r="P163" s="397">
        <f t="shared" si="29"/>
        <v>0</v>
      </c>
      <c r="Q163" s="398" t="e">
        <f t="shared" si="34"/>
        <v>#DIV/0!</v>
      </c>
      <c r="R163" s="312"/>
    </row>
    <row r="164" spans="1:18" ht="26.25" x14ac:dyDescent="0.2">
      <c r="A164" s="328"/>
      <c r="B164" s="320"/>
      <c r="C164" s="321"/>
      <c r="D164" s="321" t="s">
        <v>91</v>
      </c>
      <c r="E164" s="321"/>
      <c r="F164" s="321"/>
      <c r="G164" s="368" t="s">
        <v>137</v>
      </c>
      <c r="H164" s="394">
        <f>+H230</f>
        <v>0</v>
      </c>
      <c r="I164" s="394"/>
      <c r="J164" s="401">
        <f t="shared" si="35"/>
        <v>0</v>
      </c>
      <c r="K164" s="396" t="e">
        <f t="shared" si="33"/>
        <v>#DIV/0!</v>
      </c>
      <c r="L164" s="394">
        <f>+L230</f>
        <v>0</v>
      </c>
      <c r="M164" s="394">
        <f>+M230</f>
        <v>0</v>
      </c>
      <c r="N164" s="394">
        <f>+N230</f>
        <v>0</v>
      </c>
      <c r="O164" s="394">
        <f>+O230</f>
        <v>0</v>
      </c>
      <c r="P164" s="397">
        <f t="shared" si="29"/>
        <v>0</v>
      </c>
      <c r="Q164" s="398" t="e">
        <f t="shared" si="34"/>
        <v>#DIV/0!</v>
      </c>
      <c r="R164" s="312"/>
    </row>
    <row r="165" spans="1:18" ht="51" x14ac:dyDescent="0.2">
      <c r="A165" s="328"/>
      <c r="B165" s="320"/>
      <c r="C165" s="321"/>
      <c r="D165" s="321">
        <v>51</v>
      </c>
      <c r="E165" s="321"/>
      <c r="F165" s="321"/>
      <c r="G165" s="368" t="s">
        <v>138</v>
      </c>
      <c r="H165" s="394">
        <f>+H232+H327</f>
        <v>5407000</v>
      </c>
      <c r="I165" s="394"/>
      <c r="J165" s="401">
        <f t="shared" si="35"/>
        <v>5407000</v>
      </c>
      <c r="K165" s="396">
        <f t="shared" si="33"/>
        <v>0</v>
      </c>
      <c r="L165" s="394">
        <f>+L232+L327</f>
        <v>2213000</v>
      </c>
      <c r="M165" s="394">
        <f>+M232+M327</f>
        <v>1149897</v>
      </c>
      <c r="N165" s="394">
        <f>+N232+N327</f>
        <v>352121</v>
      </c>
      <c r="O165" s="394">
        <f>+O232+O327</f>
        <v>1502018</v>
      </c>
      <c r="P165" s="397">
        <f t="shared" si="29"/>
        <v>710982</v>
      </c>
      <c r="Q165" s="398">
        <f t="shared" si="34"/>
        <v>67.87</v>
      </c>
      <c r="R165" s="312"/>
    </row>
    <row r="166" spans="1:18" ht="51" x14ac:dyDescent="0.2">
      <c r="A166" s="328"/>
      <c r="B166" s="320"/>
      <c r="C166" s="321"/>
      <c r="D166" s="321">
        <v>56</v>
      </c>
      <c r="E166" s="321"/>
      <c r="F166" s="321"/>
      <c r="G166" s="368" t="s">
        <v>139</v>
      </c>
      <c r="H166" s="394">
        <f>H235+H399</f>
        <v>10579000</v>
      </c>
      <c r="I166" s="394"/>
      <c r="J166" s="401">
        <f t="shared" si="35"/>
        <v>10579000</v>
      </c>
      <c r="K166" s="396">
        <f t="shared" si="33"/>
        <v>0</v>
      </c>
      <c r="L166" s="394">
        <f>L235+L399</f>
        <v>3647000</v>
      </c>
      <c r="M166" s="394">
        <f>M235+M399</f>
        <v>398001</v>
      </c>
      <c r="N166" s="394">
        <f>N235+N399</f>
        <v>138979.04999999999</v>
      </c>
      <c r="O166" s="394">
        <f>O235+O399</f>
        <v>536980.05000000005</v>
      </c>
      <c r="P166" s="397">
        <f t="shared" si="29"/>
        <v>3110019.95</v>
      </c>
      <c r="Q166" s="398">
        <f t="shared" si="34"/>
        <v>14.72</v>
      </c>
      <c r="R166" s="312"/>
    </row>
    <row r="167" spans="1:18" ht="26.25" x14ac:dyDescent="0.2">
      <c r="A167" s="328"/>
      <c r="B167" s="320"/>
      <c r="C167" s="321"/>
      <c r="D167" s="321">
        <v>57</v>
      </c>
      <c r="E167" s="321"/>
      <c r="F167" s="321"/>
      <c r="G167" s="368" t="s">
        <v>140</v>
      </c>
      <c r="H167" s="394">
        <f>+H239+H332</f>
        <v>22447000</v>
      </c>
      <c r="I167" s="394"/>
      <c r="J167" s="401">
        <f t="shared" si="35"/>
        <v>22447000</v>
      </c>
      <c r="K167" s="396">
        <f t="shared" si="33"/>
        <v>0</v>
      </c>
      <c r="L167" s="394">
        <f>+L239+L332</f>
        <v>9646000</v>
      </c>
      <c r="M167" s="394">
        <f>+M239+M332</f>
        <v>5527461</v>
      </c>
      <c r="N167" s="394">
        <f>+N239+N332</f>
        <v>497506</v>
      </c>
      <c r="O167" s="394">
        <f>+O239+O332</f>
        <v>6024967</v>
      </c>
      <c r="P167" s="397">
        <f t="shared" si="29"/>
        <v>3621033</v>
      </c>
      <c r="Q167" s="398">
        <f t="shared" si="34"/>
        <v>62.46</v>
      </c>
      <c r="R167" s="312"/>
    </row>
    <row r="168" spans="1:18" ht="26.25" x14ac:dyDescent="0.2">
      <c r="A168" s="328"/>
      <c r="B168" s="320"/>
      <c r="C168" s="321"/>
      <c r="D168" s="321">
        <v>59</v>
      </c>
      <c r="E168" s="321"/>
      <c r="F168" s="321"/>
      <c r="G168" s="368" t="s">
        <v>80</v>
      </c>
      <c r="H168" s="394">
        <f>+H357+H152</f>
        <v>1200200</v>
      </c>
      <c r="I168" s="394"/>
      <c r="J168" s="401">
        <f t="shared" si="35"/>
        <v>1200200</v>
      </c>
      <c r="K168" s="396">
        <f t="shared" si="33"/>
        <v>0</v>
      </c>
      <c r="L168" s="394">
        <f>+L357+L152</f>
        <v>1200200</v>
      </c>
      <c r="M168" s="394">
        <f>+M357+M152</f>
        <v>758104</v>
      </c>
      <c r="N168" s="394">
        <f>+N357+N152</f>
        <v>24326</v>
      </c>
      <c r="O168" s="394">
        <f>+O357+O152</f>
        <v>782430</v>
      </c>
      <c r="P168" s="397">
        <f t="shared" si="29"/>
        <v>417770</v>
      </c>
      <c r="Q168" s="398">
        <f t="shared" si="34"/>
        <v>65.19</v>
      </c>
      <c r="R168" s="312"/>
    </row>
    <row r="169" spans="1:18" ht="26.25" x14ac:dyDescent="0.2">
      <c r="A169" s="328"/>
      <c r="B169" s="320"/>
      <c r="C169" s="321"/>
      <c r="D169" s="321" t="s">
        <v>105</v>
      </c>
      <c r="E169" s="321"/>
      <c r="F169" s="321"/>
      <c r="G169" s="368" t="s">
        <v>83</v>
      </c>
      <c r="H169" s="394">
        <f>+H170</f>
        <v>0</v>
      </c>
      <c r="I169" s="394"/>
      <c r="J169" s="401">
        <f t="shared" si="35"/>
        <v>0</v>
      </c>
      <c r="K169" s="396" t="e">
        <f t="shared" si="33"/>
        <v>#DIV/0!</v>
      </c>
      <c r="L169" s="394">
        <f>+L170</f>
        <v>0</v>
      </c>
      <c r="M169" s="394">
        <f>+M170</f>
        <v>0</v>
      </c>
      <c r="N169" s="394">
        <f>+N170</f>
        <v>0</v>
      </c>
      <c r="O169" s="394">
        <f>+O170</f>
        <v>0</v>
      </c>
      <c r="P169" s="397">
        <f t="shared" si="29"/>
        <v>0</v>
      </c>
      <c r="Q169" s="398" t="e">
        <f t="shared" si="34"/>
        <v>#DIV/0!</v>
      </c>
      <c r="R169" s="312"/>
    </row>
    <row r="170" spans="1:18" ht="26.25" x14ac:dyDescent="0.2">
      <c r="A170" s="328"/>
      <c r="B170" s="320"/>
      <c r="C170" s="321"/>
      <c r="D170" s="321">
        <v>71</v>
      </c>
      <c r="E170" s="321"/>
      <c r="F170" s="321"/>
      <c r="G170" s="368" t="s">
        <v>141</v>
      </c>
      <c r="H170" s="394">
        <f>+H244+H361</f>
        <v>0</v>
      </c>
      <c r="I170" s="394"/>
      <c r="J170" s="401">
        <f t="shared" si="35"/>
        <v>0</v>
      </c>
      <c r="K170" s="396" t="e">
        <f t="shared" si="33"/>
        <v>#DIV/0!</v>
      </c>
      <c r="L170" s="394">
        <f>+L244+L361</f>
        <v>0</v>
      </c>
      <c r="M170" s="394">
        <f>+M244+M361</f>
        <v>0</v>
      </c>
      <c r="N170" s="394">
        <f>+N244+N361</f>
        <v>0</v>
      </c>
      <c r="O170" s="394">
        <f>+O244+O361</f>
        <v>0</v>
      </c>
      <c r="P170" s="397">
        <f t="shared" si="29"/>
        <v>0</v>
      </c>
      <c r="Q170" s="398" t="e">
        <f t="shared" si="34"/>
        <v>#DIV/0!</v>
      </c>
      <c r="R170" s="312"/>
    </row>
    <row r="171" spans="1:18" ht="26.25" x14ac:dyDescent="0.2">
      <c r="A171" s="328"/>
      <c r="B171" s="320"/>
      <c r="C171" s="321"/>
      <c r="D171" s="321">
        <v>79</v>
      </c>
      <c r="E171" s="321"/>
      <c r="F171" s="321"/>
      <c r="G171" s="368" t="s">
        <v>106</v>
      </c>
      <c r="H171" s="394"/>
      <c r="I171" s="394"/>
      <c r="J171" s="401">
        <f t="shared" si="35"/>
        <v>0</v>
      </c>
      <c r="K171" s="396"/>
      <c r="L171" s="394"/>
      <c r="M171" s="394"/>
      <c r="N171" s="394"/>
      <c r="O171" s="394"/>
      <c r="P171" s="397">
        <f t="shared" si="29"/>
        <v>0</v>
      </c>
      <c r="Q171" s="398"/>
      <c r="R171" s="312"/>
    </row>
    <row r="172" spans="1:18" ht="26.25" x14ac:dyDescent="0.35">
      <c r="A172" s="371" t="s">
        <v>142</v>
      </c>
      <c r="B172" s="360"/>
      <c r="C172" s="360"/>
      <c r="D172" s="360"/>
      <c r="E172" s="360"/>
      <c r="F172" s="361"/>
      <c r="G172" s="418" t="s">
        <v>143</v>
      </c>
      <c r="H172" s="419">
        <f>H173+H244+H252</f>
        <v>24000</v>
      </c>
      <c r="I172" s="420"/>
      <c r="J172" s="419">
        <f>J173+J244+J252</f>
        <v>16629.68</v>
      </c>
      <c r="K172" s="421">
        <f>ROUND(I172/H172*100,2)</f>
        <v>0</v>
      </c>
      <c r="L172" s="419">
        <f>L173+L244+L252</f>
        <v>16300</v>
      </c>
      <c r="M172" s="422">
        <f>M173+M244+M252</f>
        <v>7310.93</v>
      </c>
      <c r="N172" s="419">
        <f>N173+N244+N252</f>
        <v>59.39</v>
      </c>
      <c r="O172" s="423">
        <f>O173+O244+O252</f>
        <v>7370.32</v>
      </c>
      <c r="P172" s="423">
        <f t="shared" si="29"/>
        <v>8929.68</v>
      </c>
      <c r="Q172" s="424">
        <f>ROUND(O172/L172*100,2)</f>
        <v>45.22</v>
      </c>
      <c r="R172" s="425"/>
    </row>
    <row r="173" spans="1:18" ht="26.25" x14ac:dyDescent="0.2">
      <c r="A173" s="328"/>
      <c r="B173" s="320"/>
      <c r="C173" s="321"/>
      <c r="D173" s="321" t="s">
        <v>32</v>
      </c>
      <c r="E173" s="321"/>
      <c r="F173" s="321"/>
      <c r="G173" s="393" t="s">
        <v>62</v>
      </c>
      <c r="H173" s="394">
        <f>H174+H201+H230+H232+H239+H235</f>
        <v>24000</v>
      </c>
      <c r="I173" s="395"/>
      <c r="J173" s="394">
        <f>J174+J201+J230+J232+J239+J235</f>
        <v>16629.68</v>
      </c>
      <c r="K173" s="396">
        <f>ROUND(I173/H173*100,2)</f>
        <v>0</v>
      </c>
      <c r="L173" s="394">
        <f>L174+L201+L230+L232+L239+L235</f>
        <v>16300</v>
      </c>
      <c r="M173" s="394">
        <f>M174+M201+M230+M232+M239+M235</f>
        <v>7310.93</v>
      </c>
      <c r="N173" s="394">
        <f>N174+N201+N230+N232+N239+N235</f>
        <v>59.39</v>
      </c>
      <c r="O173" s="394">
        <f>O174+O201+O230+O232+O239+O235</f>
        <v>7370.32</v>
      </c>
      <c r="P173" s="397">
        <f t="shared" si="29"/>
        <v>8929.68</v>
      </c>
      <c r="Q173" s="398">
        <f>ROUND(O173/L173*100,2)</f>
        <v>45.22</v>
      </c>
      <c r="R173" s="312"/>
    </row>
    <row r="174" spans="1:18" ht="26.25" x14ac:dyDescent="0.2">
      <c r="A174" s="328"/>
      <c r="B174" s="320"/>
      <c r="C174" s="321"/>
      <c r="D174" s="321" t="s">
        <v>88</v>
      </c>
      <c r="E174" s="321"/>
      <c r="F174" s="321"/>
      <c r="G174" s="393" t="s">
        <v>368</v>
      </c>
      <c r="H174" s="394">
        <v>0</v>
      </c>
      <c r="I174" s="395"/>
      <c r="J174" s="394">
        <f>J175+J194+J192</f>
        <v>0</v>
      </c>
      <c r="K174" s="396"/>
      <c r="L174" s="394">
        <v>0</v>
      </c>
      <c r="M174" s="426">
        <f>M175+M194+M192</f>
        <v>0</v>
      </c>
      <c r="N174" s="394">
        <f>N175+N194+N192</f>
        <v>0</v>
      </c>
      <c r="O174" s="426">
        <f>O175+O194+O192</f>
        <v>0</v>
      </c>
      <c r="P174" s="426">
        <f t="shared" si="29"/>
        <v>0</v>
      </c>
      <c r="Q174" s="398"/>
      <c r="R174" s="312"/>
    </row>
    <row r="175" spans="1:18" ht="26.25" x14ac:dyDescent="0.2">
      <c r="A175" s="328"/>
      <c r="B175" s="320"/>
      <c r="C175" s="321"/>
      <c r="D175" s="321"/>
      <c r="E175" s="321" t="s">
        <v>32</v>
      </c>
      <c r="F175" s="321"/>
      <c r="G175" s="368" t="s">
        <v>112</v>
      </c>
      <c r="H175" s="394">
        <v>0</v>
      </c>
      <c r="I175" s="395"/>
      <c r="J175" s="394">
        <f>SUM(J176:J191)</f>
        <v>0</v>
      </c>
      <c r="K175" s="396"/>
      <c r="L175" s="394">
        <v>0</v>
      </c>
      <c r="M175" s="369">
        <f>SUM(M176:M191)</f>
        <v>0</v>
      </c>
      <c r="N175" s="394">
        <f>SUM(N176:N191)</f>
        <v>0</v>
      </c>
      <c r="O175" s="397">
        <f>SUM(O176:O191)</f>
        <v>0</v>
      </c>
      <c r="P175" s="397">
        <f t="shared" si="29"/>
        <v>0</v>
      </c>
      <c r="Q175" s="398"/>
      <c r="R175" s="312"/>
    </row>
    <row r="176" spans="1:18" ht="26.25" x14ac:dyDescent="0.2">
      <c r="A176" s="334"/>
      <c r="B176" s="399"/>
      <c r="C176" s="335"/>
      <c r="D176" s="335"/>
      <c r="E176" s="335"/>
      <c r="F176" s="335" t="s">
        <v>32</v>
      </c>
      <c r="G176" s="400" t="s">
        <v>347</v>
      </c>
      <c r="H176" s="401"/>
      <c r="I176" s="402"/>
      <c r="J176" s="401">
        <f>H176-I176</f>
        <v>0</v>
      </c>
      <c r="K176" s="396"/>
      <c r="L176" s="401"/>
      <c r="M176" s="403"/>
      <c r="N176" s="401"/>
      <c r="O176" s="337">
        <f>M176+N176</f>
        <v>0</v>
      </c>
      <c r="P176" s="337">
        <f t="shared" si="29"/>
        <v>0</v>
      </c>
      <c r="Q176" s="398"/>
      <c r="R176" s="312"/>
    </row>
    <row r="177" spans="1:18" ht="26.25" x14ac:dyDescent="0.2">
      <c r="A177" s="334"/>
      <c r="B177" s="399"/>
      <c r="C177" s="335"/>
      <c r="D177" s="335"/>
      <c r="E177" s="335"/>
      <c r="F177" s="335" t="s">
        <v>114</v>
      </c>
      <c r="G177" s="400" t="s">
        <v>348</v>
      </c>
      <c r="H177" s="401"/>
      <c r="I177" s="402"/>
      <c r="J177" s="401">
        <f>H177-I177</f>
        <v>0</v>
      </c>
      <c r="K177" s="396"/>
      <c r="L177" s="401"/>
      <c r="M177" s="403"/>
      <c r="N177" s="401"/>
      <c r="O177" s="337">
        <f>M177+N177</f>
        <v>0</v>
      </c>
      <c r="P177" s="337">
        <f t="shared" si="29"/>
        <v>0</v>
      </c>
      <c r="Q177" s="398"/>
      <c r="R177" s="312"/>
    </row>
    <row r="178" spans="1:18" ht="26.25" x14ac:dyDescent="0.2">
      <c r="A178" s="334"/>
      <c r="B178" s="399"/>
      <c r="C178" s="335"/>
      <c r="D178" s="335"/>
      <c r="E178" s="335"/>
      <c r="F178" s="335" t="s">
        <v>43</v>
      </c>
      <c r="G178" s="400" t="s">
        <v>279</v>
      </c>
      <c r="H178" s="401"/>
      <c r="I178" s="402"/>
      <c r="J178" s="401">
        <f>H178-I178</f>
        <v>0</v>
      </c>
      <c r="K178" s="396"/>
      <c r="L178" s="401"/>
      <c r="M178" s="403"/>
      <c r="N178" s="401"/>
      <c r="O178" s="337">
        <f>M178+N178</f>
        <v>0</v>
      </c>
      <c r="P178" s="337">
        <f t="shared" si="29"/>
        <v>0</v>
      </c>
      <c r="Q178" s="398"/>
      <c r="R178" s="312"/>
    </row>
    <row r="179" spans="1:18" ht="26.25" x14ac:dyDescent="0.2">
      <c r="A179" s="334"/>
      <c r="B179" s="399"/>
      <c r="C179" s="335"/>
      <c r="D179" s="335"/>
      <c r="E179" s="335"/>
      <c r="F179" s="335" t="s">
        <v>22</v>
      </c>
      <c r="G179" s="400" t="s">
        <v>280</v>
      </c>
      <c r="H179" s="401"/>
      <c r="I179" s="402"/>
      <c r="J179" s="401">
        <v>0</v>
      </c>
      <c r="K179" s="396"/>
      <c r="L179" s="401"/>
      <c r="M179" s="403"/>
      <c r="N179" s="401"/>
      <c r="O179" s="337">
        <v>0</v>
      </c>
      <c r="P179" s="337">
        <v>0</v>
      </c>
      <c r="Q179" s="398"/>
      <c r="R179" s="312"/>
    </row>
    <row r="180" spans="1:18" ht="26.25" x14ac:dyDescent="0.2">
      <c r="A180" s="334"/>
      <c r="B180" s="399"/>
      <c r="C180" s="335"/>
      <c r="D180" s="335"/>
      <c r="E180" s="335"/>
      <c r="F180" s="335" t="s">
        <v>33</v>
      </c>
      <c r="G180" s="400" t="s">
        <v>281</v>
      </c>
      <c r="H180" s="401"/>
      <c r="I180" s="402"/>
      <c r="J180" s="401">
        <f t="shared" ref="J180:J200" si="36">H180-I180</f>
        <v>0</v>
      </c>
      <c r="K180" s="396"/>
      <c r="L180" s="401"/>
      <c r="M180" s="403"/>
      <c r="N180" s="401"/>
      <c r="O180" s="337">
        <f t="shared" ref="O180:O191" si="37">M180+N180</f>
        <v>0</v>
      </c>
      <c r="P180" s="337">
        <f t="shared" ref="P180:P225" si="38">L180-O180</f>
        <v>0</v>
      </c>
      <c r="Q180" s="398"/>
      <c r="R180" s="312"/>
    </row>
    <row r="181" spans="1:18" ht="26.25" x14ac:dyDescent="0.2">
      <c r="A181" s="334"/>
      <c r="B181" s="399"/>
      <c r="C181" s="335"/>
      <c r="D181" s="335"/>
      <c r="E181" s="335"/>
      <c r="F181" s="335" t="s">
        <v>124</v>
      </c>
      <c r="G181" s="400" t="s">
        <v>282</v>
      </c>
      <c r="H181" s="401"/>
      <c r="I181" s="402"/>
      <c r="J181" s="401">
        <f t="shared" si="36"/>
        <v>0</v>
      </c>
      <c r="K181" s="396"/>
      <c r="L181" s="401"/>
      <c r="M181" s="403"/>
      <c r="N181" s="401"/>
      <c r="O181" s="337">
        <f t="shared" si="37"/>
        <v>0</v>
      </c>
      <c r="P181" s="337">
        <f t="shared" si="38"/>
        <v>0</v>
      </c>
      <c r="Q181" s="398"/>
      <c r="R181" s="312"/>
    </row>
    <row r="182" spans="1:18" ht="26.25" x14ac:dyDescent="0.2">
      <c r="A182" s="334"/>
      <c r="B182" s="399"/>
      <c r="C182" s="335"/>
      <c r="D182" s="335"/>
      <c r="E182" s="335"/>
      <c r="F182" s="335" t="s">
        <v>115</v>
      </c>
      <c r="G182" s="400" t="s">
        <v>283</v>
      </c>
      <c r="H182" s="401"/>
      <c r="I182" s="402"/>
      <c r="J182" s="401">
        <f t="shared" si="36"/>
        <v>0</v>
      </c>
      <c r="K182" s="396"/>
      <c r="L182" s="401"/>
      <c r="M182" s="403"/>
      <c r="N182" s="401"/>
      <c r="O182" s="337">
        <f t="shared" si="37"/>
        <v>0</v>
      </c>
      <c r="P182" s="337">
        <f t="shared" si="38"/>
        <v>0</v>
      </c>
      <c r="Q182" s="398"/>
      <c r="R182" s="312"/>
    </row>
    <row r="183" spans="1:18" ht="26.25" x14ac:dyDescent="0.2">
      <c r="A183" s="334"/>
      <c r="B183" s="399"/>
      <c r="C183" s="335"/>
      <c r="D183" s="335"/>
      <c r="E183" s="335"/>
      <c r="F183" s="335" t="s">
        <v>38</v>
      </c>
      <c r="G183" s="400" t="s">
        <v>296</v>
      </c>
      <c r="H183" s="401"/>
      <c r="I183" s="402"/>
      <c r="J183" s="401">
        <f t="shared" si="36"/>
        <v>0</v>
      </c>
      <c r="K183" s="396"/>
      <c r="L183" s="401"/>
      <c r="M183" s="403"/>
      <c r="N183" s="401"/>
      <c r="O183" s="337">
        <f t="shared" si="37"/>
        <v>0</v>
      </c>
      <c r="P183" s="337">
        <f t="shared" si="38"/>
        <v>0</v>
      </c>
      <c r="Q183" s="398"/>
      <c r="R183" s="312"/>
    </row>
    <row r="184" spans="1:18" ht="26.25" x14ac:dyDescent="0.2">
      <c r="A184" s="334"/>
      <c r="B184" s="399"/>
      <c r="C184" s="335"/>
      <c r="D184" s="335"/>
      <c r="E184" s="335"/>
      <c r="F184" s="335">
        <v>10</v>
      </c>
      <c r="G184" s="400" t="s">
        <v>349</v>
      </c>
      <c r="H184" s="401"/>
      <c r="I184" s="402"/>
      <c r="J184" s="401">
        <f t="shared" si="36"/>
        <v>0</v>
      </c>
      <c r="K184" s="396"/>
      <c r="L184" s="401"/>
      <c r="M184" s="403"/>
      <c r="N184" s="401"/>
      <c r="O184" s="337">
        <f t="shared" si="37"/>
        <v>0</v>
      </c>
      <c r="P184" s="337">
        <f t="shared" si="38"/>
        <v>0</v>
      </c>
      <c r="Q184" s="398"/>
      <c r="R184" s="312"/>
    </row>
    <row r="185" spans="1:18" ht="26.25" x14ac:dyDescent="0.2">
      <c r="A185" s="334"/>
      <c r="B185" s="399"/>
      <c r="C185" s="335"/>
      <c r="D185" s="335"/>
      <c r="E185" s="335"/>
      <c r="F185" s="335">
        <v>11</v>
      </c>
      <c r="G185" s="400" t="s">
        <v>286</v>
      </c>
      <c r="H185" s="401"/>
      <c r="I185" s="402"/>
      <c r="J185" s="401">
        <f t="shared" si="36"/>
        <v>0</v>
      </c>
      <c r="K185" s="396"/>
      <c r="L185" s="401"/>
      <c r="M185" s="403"/>
      <c r="N185" s="401"/>
      <c r="O185" s="337">
        <f t="shared" si="37"/>
        <v>0</v>
      </c>
      <c r="P185" s="337">
        <f t="shared" si="38"/>
        <v>0</v>
      </c>
      <c r="Q185" s="398"/>
      <c r="R185" s="312"/>
    </row>
    <row r="186" spans="1:18" ht="26.25" x14ac:dyDescent="0.2">
      <c r="A186" s="334"/>
      <c r="B186" s="399"/>
      <c r="C186" s="335"/>
      <c r="D186" s="335"/>
      <c r="E186" s="335"/>
      <c r="F186" s="335">
        <v>12</v>
      </c>
      <c r="G186" s="400" t="s">
        <v>297</v>
      </c>
      <c r="H186" s="401"/>
      <c r="I186" s="402"/>
      <c r="J186" s="401">
        <f t="shared" si="36"/>
        <v>0</v>
      </c>
      <c r="K186" s="396"/>
      <c r="L186" s="401"/>
      <c r="M186" s="403"/>
      <c r="N186" s="401"/>
      <c r="O186" s="337">
        <f t="shared" si="37"/>
        <v>0</v>
      </c>
      <c r="P186" s="337">
        <f t="shared" si="38"/>
        <v>0</v>
      </c>
      <c r="Q186" s="398"/>
      <c r="R186" s="312"/>
    </row>
    <row r="187" spans="1:18" ht="26.25" x14ac:dyDescent="0.2">
      <c r="A187" s="334"/>
      <c r="B187" s="399"/>
      <c r="C187" s="335"/>
      <c r="D187" s="335"/>
      <c r="E187" s="335"/>
      <c r="F187" s="335">
        <v>13</v>
      </c>
      <c r="G187" s="400" t="s">
        <v>298</v>
      </c>
      <c r="H187" s="401">
        <v>0</v>
      </c>
      <c r="I187" s="402"/>
      <c r="J187" s="401">
        <f t="shared" si="36"/>
        <v>0</v>
      </c>
      <c r="K187" s="396"/>
      <c r="L187" s="401">
        <v>0</v>
      </c>
      <c r="M187" s="403"/>
      <c r="N187" s="401"/>
      <c r="O187" s="337">
        <f t="shared" si="37"/>
        <v>0</v>
      </c>
      <c r="P187" s="337">
        <f t="shared" si="38"/>
        <v>0</v>
      </c>
      <c r="Q187" s="398"/>
      <c r="R187" s="312"/>
    </row>
    <row r="188" spans="1:18" ht="26.25" x14ac:dyDescent="0.2">
      <c r="A188" s="334"/>
      <c r="B188" s="399"/>
      <c r="C188" s="335"/>
      <c r="D188" s="335"/>
      <c r="E188" s="335"/>
      <c r="F188" s="335">
        <v>14</v>
      </c>
      <c r="G188" s="400" t="s">
        <v>272</v>
      </c>
      <c r="H188" s="401"/>
      <c r="I188" s="402"/>
      <c r="J188" s="401">
        <f t="shared" si="36"/>
        <v>0</v>
      </c>
      <c r="K188" s="396"/>
      <c r="L188" s="401"/>
      <c r="M188" s="403"/>
      <c r="N188" s="401"/>
      <c r="O188" s="337">
        <f t="shared" si="37"/>
        <v>0</v>
      </c>
      <c r="P188" s="337">
        <f t="shared" si="38"/>
        <v>0</v>
      </c>
      <c r="Q188" s="398"/>
      <c r="R188" s="312"/>
    </row>
    <row r="189" spans="1:18" ht="26.25" x14ac:dyDescent="0.2">
      <c r="A189" s="334"/>
      <c r="B189" s="399"/>
      <c r="C189" s="335"/>
      <c r="D189" s="335"/>
      <c r="E189" s="335"/>
      <c r="F189" s="335">
        <v>15</v>
      </c>
      <c r="G189" s="400" t="s">
        <v>299</v>
      </c>
      <c r="H189" s="401"/>
      <c r="I189" s="402"/>
      <c r="J189" s="401">
        <f t="shared" si="36"/>
        <v>0</v>
      </c>
      <c r="K189" s="396"/>
      <c r="L189" s="401"/>
      <c r="M189" s="403"/>
      <c r="N189" s="401"/>
      <c r="O189" s="337">
        <f t="shared" si="37"/>
        <v>0</v>
      </c>
      <c r="P189" s="337">
        <f t="shared" si="38"/>
        <v>0</v>
      </c>
      <c r="Q189" s="398"/>
      <c r="R189" s="312"/>
    </row>
    <row r="190" spans="1:18" ht="26.25" x14ac:dyDescent="0.2">
      <c r="A190" s="334"/>
      <c r="B190" s="399"/>
      <c r="C190" s="335"/>
      <c r="D190" s="335"/>
      <c r="E190" s="335"/>
      <c r="F190" s="335">
        <v>17</v>
      </c>
      <c r="G190" s="400" t="s">
        <v>274</v>
      </c>
      <c r="H190" s="401"/>
      <c r="I190" s="402"/>
      <c r="J190" s="401">
        <f t="shared" si="36"/>
        <v>0</v>
      </c>
      <c r="K190" s="396"/>
      <c r="L190" s="401"/>
      <c r="M190" s="403"/>
      <c r="N190" s="401"/>
      <c r="O190" s="337">
        <f t="shared" si="37"/>
        <v>0</v>
      </c>
      <c r="P190" s="337">
        <f t="shared" si="38"/>
        <v>0</v>
      </c>
      <c r="Q190" s="398"/>
      <c r="R190" s="312"/>
    </row>
    <row r="191" spans="1:18" ht="26.25" x14ac:dyDescent="0.2">
      <c r="A191" s="334"/>
      <c r="B191" s="399"/>
      <c r="C191" s="335"/>
      <c r="D191" s="335"/>
      <c r="E191" s="335"/>
      <c r="F191" s="335" t="s">
        <v>90</v>
      </c>
      <c r="G191" s="400" t="s">
        <v>273</v>
      </c>
      <c r="H191" s="401">
        <v>0</v>
      </c>
      <c r="I191" s="402"/>
      <c r="J191" s="401">
        <f t="shared" si="36"/>
        <v>0</v>
      </c>
      <c r="K191" s="396"/>
      <c r="L191" s="401">
        <v>0</v>
      </c>
      <c r="M191" s="403"/>
      <c r="N191" s="401"/>
      <c r="O191" s="337">
        <f t="shared" si="37"/>
        <v>0</v>
      </c>
      <c r="P191" s="337">
        <f t="shared" si="38"/>
        <v>0</v>
      </c>
      <c r="Q191" s="398"/>
      <c r="R191" s="312"/>
    </row>
    <row r="192" spans="1:18" ht="26.25" x14ac:dyDescent="0.2">
      <c r="A192" s="334"/>
      <c r="B192" s="399"/>
      <c r="C192" s="335"/>
      <c r="D192" s="335"/>
      <c r="E192" s="335" t="s">
        <v>30</v>
      </c>
      <c r="F192" s="335"/>
      <c r="G192" s="368" t="s">
        <v>116</v>
      </c>
      <c r="H192" s="401">
        <v>0</v>
      </c>
      <c r="I192" s="402"/>
      <c r="J192" s="401">
        <f t="shared" si="36"/>
        <v>0</v>
      </c>
      <c r="K192" s="396"/>
      <c r="L192" s="401">
        <v>0</v>
      </c>
      <c r="M192" s="403">
        <f>M193</f>
        <v>0</v>
      </c>
      <c r="N192" s="401">
        <f>N193</f>
        <v>0</v>
      </c>
      <c r="O192" s="337">
        <f>O193</f>
        <v>0</v>
      </c>
      <c r="P192" s="337">
        <f t="shared" si="38"/>
        <v>0</v>
      </c>
      <c r="Q192" s="398"/>
      <c r="R192" s="312"/>
    </row>
    <row r="193" spans="1:18" ht="26.25" x14ac:dyDescent="0.2">
      <c r="A193" s="334"/>
      <c r="B193" s="399"/>
      <c r="C193" s="335"/>
      <c r="D193" s="335"/>
      <c r="E193" s="335"/>
      <c r="F193" s="335" t="s">
        <v>33</v>
      </c>
      <c r="G193" s="400" t="s">
        <v>117</v>
      </c>
      <c r="H193" s="401">
        <v>0</v>
      </c>
      <c r="I193" s="402"/>
      <c r="J193" s="401">
        <f t="shared" si="36"/>
        <v>0</v>
      </c>
      <c r="K193" s="396"/>
      <c r="L193" s="401">
        <v>0</v>
      </c>
      <c r="M193" s="403"/>
      <c r="N193" s="401"/>
      <c r="O193" s="337">
        <f>M193+N193</f>
        <v>0</v>
      </c>
      <c r="P193" s="337">
        <f t="shared" si="38"/>
        <v>0</v>
      </c>
      <c r="Q193" s="398"/>
      <c r="R193" s="312"/>
    </row>
    <row r="194" spans="1:18" ht="26.25" x14ac:dyDescent="0.2">
      <c r="A194" s="328"/>
      <c r="B194" s="320"/>
      <c r="C194" s="321"/>
      <c r="D194" s="321"/>
      <c r="E194" s="321" t="s">
        <v>43</v>
      </c>
      <c r="F194" s="321"/>
      <c r="G194" s="368" t="s">
        <v>350</v>
      </c>
      <c r="H194" s="394">
        <v>0</v>
      </c>
      <c r="I194" s="395"/>
      <c r="J194" s="401">
        <f t="shared" si="36"/>
        <v>0</v>
      </c>
      <c r="K194" s="396"/>
      <c r="L194" s="394">
        <v>0</v>
      </c>
      <c r="M194" s="369">
        <f>M195+M196+M197+M198+M199+M200</f>
        <v>0</v>
      </c>
      <c r="N194" s="394">
        <f>N195+N196+N197+N198+N199+N200</f>
        <v>0</v>
      </c>
      <c r="O194" s="397">
        <f>O195+O196+O197+O198+O199+O200</f>
        <v>0</v>
      </c>
      <c r="P194" s="397">
        <f t="shared" si="38"/>
        <v>0</v>
      </c>
      <c r="Q194" s="398"/>
      <c r="R194" s="312"/>
    </row>
    <row r="195" spans="1:18" ht="26.25" x14ac:dyDescent="0.2">
      <c r="A195" s="334"/>
      <c r="B195" s="399"/>
      <c r="C195" s="335"/>
      <c r="D195" s="335"/>
      <c r="E195" s="335"/>
      <c r="F195" s="335" t="s">
        <v>32</v>
      </c>
      <c r="G195" s="400" t="s">
        <v>119</v>
      </c>
      <c r="H195" s="401"/>
      <c r="I195" s="402"/>
      <c r="J195" s="401">
        <f t="shared" si="36"/>
        <v>0</v>
      </c>
      <c r="K195" s="396"/>
      <c r="L195" s="401"/>
      <c r="M195" s="403"/>
      <c r="N195" s="401"/>
      <c r="O195" s="337">
        <f t="shared" ref="O195:O200" si="39">M195+N195</f>
        <v>0</v>
      </c>
      <c r="P195" s="337">
        <f t="shared" si="38"/>
        <v>0</v>
      </c>
      <c r="Q195" s="398"/>
      <c r="R195" s="312"/>
    </row>
    <row r="196" spans="1:18" ht="26.25" x14ac:dyDescent="0.2">
      <c r="A196" s="334"/>
      <c r="B196" s="399"/>
      <c r="C196" s="335"/>
      <c r="D196" s="335"/>
      <c r="E196" s="335"/>
      <c r="F196" s="335" t="s">
        <v>30</v>
      </c>
      <c r="G196" s="400" t="s">
        <v>351</v>
      </c>
      <c r="H196" s="401"/>
      <c r="I196" s="402"/>
      <c r="J196" s="401">
        <f t="shared" si="36"/>
        <v>0</v>
      </c>
      <c r="K196" s="396"/>
      <c r="L196" s="401"/>
      <c r="M196" s="403"/>
      <c r="N196" s="401"/>
      <c r="O196" s="337">
        <f t="shared" si="39"/>
        <v>0</v>
      </c>
      <c r="P196" s="337">
        <f t="shared" si="38"/>
        <v>0</v>
      </c>
      <c r="Q196" s="398"/>
      <c r="R196" s="312"/>
    </row>
    <row r="197" spans="1:18" ht="26.25" x14ac:dyDescent="0.2">
      <c r="A197" s="334"/>
      <c r="B197" s="399"/>
      <c r="C197" s="335"/>
      <c r="D197" s="335"/>
      <c r="E197" s="335"/>
      <c r="F197" s="335" t="s">
        <v>43</v>
      </c>
      <c r="G197" s="400" t="s">
        <v>352</v>
      </c>
      <c r="H197" s="401"/>
      <c r="I197" s="402"/>
      <c r="J197" s="401">
        <f t="shared" si="36"/>
        <v>0</v>
      </c>
      <c r="K197" s="396"/>
      <c r="L197" s="401"/>
      <c r="M197" s="403"/>
      <c r="N197" s="401"/>
      <c r="O197" s="337">
        <f t="shared" si="39"/>
        <v>0</v>
      </c>
      <c r="P197" s="337">
        <f t="shared" si="38"/>
        <v>0</v>
      </c>
      <c r="Q197" s="398"/>
      <c r="R197" s="312"/>
    </row>
    <row r="198" spans="1:18" ht="51" x14ac:dyDescent="0.2">
      <c r="A198" s="334"/>
      <c r="B198" s="399"/>
      <c r="C198" s="335"/>
      <c r="D198" s="335"/>
      <c r="E198" s="335"/>
      <c r="F198" s="335" t="s">
        <v>22</v>
      </c>
      <c r="G198" s="400" t="s">
        <v>122</v>
      </c>
      <c r="H198" s="401"/>
      <c r="I198" s="402"/>
      <c r="J198" s="401">
        <f t="shared" si="36"/>
        <v>0</v>
      </c>
      <c r="K198" s="396"/>
      <c r="L198" s="401"/>
      <c r="M198" s="403"/>
      <c r="N198" s="401"/>
      <c r="O198" s="337">
        <f t="shared" si="39"/>
        <v>0</v>
      </c>
      <c r="P198" s="337">
        <f t="shared" si="38"/>
        <v>0</v>
      </c>
      <c r="Q198" s="398"/>
      <c r="R198" s="312"/>
    </row>
    <row r="199" spans="1:18" ht="26.25" x14ac:dyDescent="0.2">
      <c r="A199" s="334"/>
      <c r="B199" s="399"/>
      <c r="C199" s="335"/>
      <c r="D199" s="335"/>
      <c r="E199" s="335"/>
      <c r="F199" s="335" t="s">
        <v>33</v>
      </c>
      <c r="G199" s="400" t="s">
        <v>123</v>
      </c>
      <c r="H199" s="401"/>
      <c r="I199" s="402"/>
      <c r="J199" s="401">
        <f t="shared" si="36"/>
        <v>0</v>
      </c>
      <c r="K199" s="396"/>
      <c r="L199" s="401"/>
      <c r="M199" s="403"/>
      <c r="N199" s="401"/>
      <c r="O199" s="337">
        <f t="shared" si="39"/>
        <v>0</v>
      </c>
      <c r="P199" s="337">
        <f t="shared" si="38"/>
        <v>0</v>
      </c>
      <c r="Q199" s="398"/>
      <c r="R199" s="312"/>
    </row>
    <row r="200" spans="1:18" ht="26.25" x14ac:dyDescent="0.2">
      <c r="A200" s="334"/>
      <c r="B200" s="399"/>
      <c r="C200" s="335"/>
      <c r="D200" s="335"/>
      <c r="E200" s="335"/>
      <c r="F200" s="335" t="s">
        <v>124</v>
      </c>
      <c r="G200" s="400" t="s">
        <v>125</v>
      </c>
      <c r="H200" s="401"/>
      <c r="I200" s="402"/>
      <c r="J200" s="401">
        <f t="shared" si="36"/>
        <v>0</v>
      </c>
      <c r="K200" s="396"/>
      <c r="L200" s="401"/>
      <c r="M200" s="403"/>
      <c r="N200" s="401"/>
      <c r="O200" s="337">
        <f t="shared" si="39"/>
        <v>0</v>
      </c>
      <c r="P200" s="337">
        <f t="shared" si="38"/>
        <v>0</v>
      </c>
      <c r="Q200" s="398"/>
      <c r="R200" s="312"/>
    </row>
    <row r="201" spans="1:18" ht="26.25" x14ac:dyDescent="0.2">
      <c r="A201" s="328"/>
      <c r="B201" s="320"/>
      <c r="C201" s="321"/>
      <c r="D201" s="321" t="s">
        <v>89</v>
      </c>
      <c r="E201" s="321"/>
      <c r="F201" s="321"/>
      <c r="G201" s="393" t="s">
        <v>66</v>
      </c>
      <c r="H201" s="394">
        <f>H202+H213+H214+H218+H221+H222+H223+H224</f>
        <v>12000</v>
      </c>
      <c r="I201" s="395">
        <f>I202</f>
        <v>3170.32</v>
      </c>
      <c r="J201" s="394">
        <f>J202+J213+J214+J218+J221+J222+J223+J224</f>
        <v>8829.68</v>
      </c>
      <c r="K201" s="396">
        <f>ROUND(I201/H201*100,2)</f>
        <v>26.42</v>
      </c>
      <c r="L201" s="394">
        <f>L202+L213+L214+L218+L221+L222+L223+L224</f>
        <v>7300</v>
      </c>
      <c r="M201" s="417">
        <f>M202+M213+M214+M218+M221+M222+M223+M224</f>
        <v>3110.93</v>
      </c>
      <c r="N201" s="394">
        <f>N202+N213+N214+N218+N221+N222+N223+N224</f>
        <v>59.39</v>
      </c>
      <c r="O201" s="417">
        <f>O202+O213+O214+O218+O221+O222+O223+O224</f>
        <v>3170.32</v>
      </c>
      <c r="P201" s="397">
        <f t="shared" si="38"/>
        <v>4129.68</v>
      </c>
      <c r="Q201" s="398">
        <f>ROUND(O201/L201*100,2)</f>
        <v>43.43</v>
      </c>
      <c r="R201" s="312"/>
    </row>
    <row r="202" spans="1:18" ht="26.25" x14ac:dyDescent="0.2">
      <c r="A202" s="328"/>
      <c r="B202" s="320"/>
      <c r="C202" s="321"/>
      <c r="D202" s="321"/>
      <c r="E202" s="321" t="s">
        <v>32</v>
      </c>
      <c r="F202" s="321"/>
      <c r="G202" s="368" t="s">
        <v>144</v>
      </c>
      <c r="H202" s="394">
        <f>SUM(H203:H212)</f>
        <v>12000</v>
      </c>
      <c r="I202" s="395">
        <f>I203+I204+I205+I206+I207+I208+I209+I210+I211+I212</f>
        <v>3170.32</v>
      </c>
      <c r="J202" s="394">
        <f>SUM(J203:J212)</f>
        <v>8829.68</v>
      </c>
      <c r="K202" s="396">
        <f>ROUND(I202/H202*100,2)</f>
        <v>26.42</v>
      </c>
      <c r="L202" s="394">
        <f>SUM(L203:L212)</f>
        <v>7300</v>
      </c>
      <c r="M202" s="369">
        <f>SUM(M203:M212)</f>
        <v>3110.93</v>
      </c>
      <c r="N202" s="394">
        <f>SUM(N203:N212)</f>
        <v>59.39</v>
      </c>
      <c r="O202" s="397">
        <f>SUM(O203:O212)</f>
        <v>3170.32</v>
      </c>
      <c r="P202" s="397">
        <f t="shared" si="38"/>
        <v>4129.68</v>
      </c>
      <c r="Q202" s="398">
        <f>ROUND(O202/L202*100,2)</f>
        <v>43.43</v>
      </c>
      <c r="R202" s="312"/>
    </row>
    <row r="203" spans="1:18" ht="26.25" x14ac:dyDescent="0.2">
      <c r="A203" s="334"/>
      <c r="B203" s="399"/>
      <c r="C203" s="335"/>
      <c r="D203" s="335"/>
      <c r="E203" s="335"/>
      <c r="F203" s="335" t="s">
        <v>32</v>
      </c>
      <c r="G203" s="400" t="s">
        <v>169</v>
      </c>
      <c r="H203" s="401">
        <v>0</v>
      </c>
      <c r="I203" s="402"/>
      <c r="J203" s="401">
        <f t="shared" ref="J203:J225" si="40">H203-I203</f>
        <v>0</v>
      </c>
      <c r="K203" s="396"/>
      <c r="L203" s="401">
        <v>0</v>
      </c>
      <c r="M203" s="403"/>
      <c r="N203" s="401"/>
      <c r="O203" s="337">
        <f t="shared" ref="O203:O213" si="41">M203+N203</f>
        <v>0</v>
      </c>
      <c r="P203" s="337">
        <f t="shared" si="38"/>
        <v>0</v>
      </c>
      <c r="Q203" s="398"/>
      <c r="R203" s="312"/>
    </row>
    <row r="204" spans="1:18" ht="26.25" x14ac:dyDescent="0.2">
      <c r="A204" s="334"/>
      <c r="B204" s="399"/>
      <c r="C204" s="335"/>
      <c r="D204" s="335"/>
      <c r="E204" s="335"/>
      <c r="F204" s="335" t="s">
        <v>30</v>
      </c>
      <c r="G204" s="400" t="s">
        <v>301</v>
      </c>
      <c r="H204" s="401">
        <v>0</v>
      </c>
      <c r="I204" s="402"/>
      <c r="J204" s="401">
        <f t="shared" si="40"/>
        <v>0</v>
      </c>
      <c r="K204" s="396"/>
      <c r="L204" s="401">
        <v>0</v>
      </c>
      <c r="M204" s="403"/>
      <c r="N204" s="401"/>
      <c r="O204" s="337">
        <f t="shared" si="41"/>
        <v>0</v>
      </c>
      <c r="P204" s="337">
        <f t="shared" si="38"/>
        <v>0</v>
      </c>
      <c r="Q204" s="398"/>
      <c r="R204" s="312"/>
    </row>
    <row r="205" spans="1:18" ht="26.25" x14ac:dyDescent="0.2">
      <c r="A205" s="334"/>
      <c r="B205" s="399"/>
      <c r="C205" s="335"/>
      <c r="D205" s="335"/>
      <c r="E205" s="335"/>
      <c r="F205" s="335" t="s">
        <v>43</v>
      </c>
      <c r="G205" s="400" t="s">
        <v>145</v>
      </c>
      <c r="H205" s="401">
        <v>3000</v>
      </c>
      <c r="I205" s="402">
        <f>O205</f>
        <v>461.15000000000003</v>
      </c>
      <c r="J205" s="401">
        <f t="shared" si="40"/>
        <v>2538.85</v>
      </c>
      <c r="K205" s="396">
        <f>ROUND(I205/H205*100,2)</f>
        <v>15.37</v>
      </c>
      <c r="L205" s="401">
        <v>2300</v>
      </c>
      <c r="M205" s="403">
        <v>432.6</v>
      </c>
      <c r="N205" s="401">
        <v>28.55</v>
      </c>
      <c r="O205" s="337">
        <f t="shared" si="41"/>
        <v>461.15000000000003</v>
      </c>
      <c r="P205" s="337">
        <f t="shared" si="38"/>
        <v>1838.85</v>
      </c>
      <c r="Q205" s="398">
        <f>ROUND(O205/L205*100,2)</f>
        <v>20.05</v>
      </c>
      <c r="R205" s="312"/>
    </row>
    <row r="206" spans="1:18" ht="26.25" x14ac:dyDescent="0.2">
      <c r="A206" s="334"/>
      <c r="B206" s="399"/>
      <c r="C206" s="335"/>
      <c r="D206" s="335"/>
      <c r="E206" s="335"/>
      <c r="F206" s="335" t="s">
        <v>22</v>
      </c>
      <c r="G206" s="400" t="s">
        <v>146</v>
      </c>
      <c r="H206" s="401">
        <v>5000</v>
      </c>
      <c r="I206" s="402">
        <f>O206</f>
        <v>2585.96</v>
      </c>
      <c r="J206" s="401">
        <f t="shared" si="40"/>
        <v>2414.04</v>
      </c>
      <c r="K206" s="396"/>
      <c r="L206" s="401">
        <v>3300</v>
      </c>
      <c r="M206" s="403">
        <v>2585.96</v>
      </c>
      <c r="N206" s="401">
        <v>0</v>
      </c>
      <c r="O206" s="337">
        <f t="shared" si="41"/>
        <v>2585.96</v>
      </c>
      <c r="P206" s="337">
        <f t="shared" si="38"/>
        <v>714.04</v>
      </c>
      <c r="Q206" s="398"/>
      <c r="R206" s="312"/>
    </row>
    <row r="207" spans="1:18" ht="26.25" x14ac:dyDescent="0.2">
      <c r="A207" s="334"/>
      <c r="B207" s="399"/>
      <c r="C207" s="335"/>
      <c r="D207" s="335"/>
      <c r="E207" s="335"/>
      <c r="F207" s="335" t="s">
        <v>114</v>
      </c>
      <c r="G207" s="400" t="s">
        <v>353</v>
      </c>
      <c r="H207" s="401"/>
      <c r="I207" s="402"/>
      <c r="J207" s="401">
        <f t="shared" si="40"/>
        <v>0</v>
      </c>
      <c r="K207" s="396"/>
      <c r="L207" s="401"/>
      <c r="M207" s="403"/>
      <c r="N207" s="401"/>
      <c r="O207" s="337">
        <f t="shared" si="41"/>
        <v>0</v>
      </c>
      <c r="P207" s="337">
        <f t="shared" si="38"/>
        <v>0</v>
      </c>
      <c r="Q207" s="398"/>
      <c r="R207" s="312"/>
    </row>
    <row r="208" spans="1:18" ht="26.25" x14ac:dyDescent="0.2">
      <c r="A208" s="334"/>
      <c r="B208" s="399"/>
      <c r="C208" s="335"/>
      <c r="D208" s="335"/>
      <c r="E208" s="335"/>
      <c r="F208" s="335" t="s">
        <v>33</v>
      </c>
      <c r="G208" s="400" t="s">
        <v>354</v>
      </c>
      <c r="H208" s="401">
        <v>0</v>
      </c>
      <c r="I208" s="402"/>
      <c r="J208" s="401">
        <f t="shared" si="40"/>
        <v>0</v>
      </c>
      <c r="K208" s="396"/>
      <c r="L208" s="401">
        <v>0</v>
      </c>
      <c r="M208" s="403"/>
      <c r="N208" s="401"/>
      <c r="O208" s="337">
        <f t="shared" si="41"/>
        <v>0</v>
      </c>
      <c r="P208" s="337">
        <f t="shared" si="38"/>
        <v>0</v>
      </c>
      <c r="Q208" s="398"/>
      <c r="R208" s="312"/>
    </row>
    <row r="209" spans="1:18" ht="26.25" x14ac:dyDescent="0.2">
      <c r="A209" s="334"/>
      <c r="B209" s="399"/>
      <c r="C209" s="335"/>
      <c r="D209" s="335"/>
      <c r="E209" s="335"/>
      <c r="F209" s="335" t="s">
        <v>124</v>
      </c>
      <c r="G209" s="400" t="s">
        <v>355</v>
      </c>
      <c r="H209" s="401"/>
      <c r="I209" s="402"/>
      <c r="J209" s="401">
        <f t="shared" si="40"/>
        <v>0</v>
      </c>
      <c r="K209" s="396"/>
      <c r="L209" s="401"/>
      <c r="M209" s="403"/>
      <c r="N209" s="401"/>
      <c r="O209" s="337">
        <f t="shared" si="41"/>
        <v>0</v>
      </c>
      <c r="P209" s="337">
        <f t="shared" si="38"/>
        <v>0</v>
      </c>
      <c r="Q209" s="398"/>
      <c r="R209" s="312"/>
    </row>
    <row r="210" spans="1:18" ht="26.25" x14ac:dyDescent="0.2">
      <c r="A210" s="334"/>
      <c r="B210" s="399"/>
      <c r="C210" s="335"/>
      <c r="D210" s="335"/>
      <c r="E210" s="335"/>
      <c r="F210" s="335" t="s">
        <v>115</v>
      </c>
      <c r="G210" s="400" t="s">
        <v>356</v>
      </c>
      <c r="H210" s="401">
        <v>1000</v>
      </c>
      <c r="I210" s="402">
        <f>O210</f>
        <v>123.21000000000001</v>
      </c>
      <c r="J210" s="401">
        <f t="shared" si="40"/>
        <v>876.79</v>
      </c>
      <c r="K210" s="396">
        <f>ROUND(I210/H210*100,2)</f>
        <v>12.32</v>
      </c>
      <c r="L210" s="401">
        <v>200</v>
      </c>
      <c r="M210" s="403">
        <v>92.37</v>
      </c>
      <c r="N210" s="401">
        <v>30.84</v>
      </c>
      <c r="O210" s="337">
        <f t="shared" si="41"/>
        <v>123.21000000000001</v>
      </c>
      <c r="P210" s="337">
        <f t="shared" si="38"/>
        <v>76.789999999999992</v>
      </c>
      <c r="Q210" s="398">
        <f>ROUND(O210/L210*100,2)</f>
        <v>61.61</v>
      </c>
      <c r="R210" s="312"/>
    </row>
    <row r="211" spans="1:18" ht="26.25" x14ac:dyDescent="0.2">
      <c r="A211" s="334"/>
      <c r="B211" s="399"/>
      <c r="C211" s="335"/>
      <c r="D211" s="335"/>
      <c r="E211" s="335"/>
      <c r="F211" s="335" t="s">
        <v>38</v>
      </c>
      <c r="G211" s="400" t="s">
        <v>147</v>
      </c>
      <c r="H211" s="401"/>
      <c r="I211" s="402"/>
      <c r="J211" s="401">
        <f t="shared" si="40"/>
        <v>0</v>
      </c>
      <c r="K211" s="396" t="e">
        <f>ROUND(I211/H211*100,2)</f>
        <v>#DIV/0!</v>
      </c>
      <c r="L211" s="401"/>
      <c r="M211" s="403"/>
      <c r="N211" s="401"/>
      <c r="O211" s="337">
        <f t="shared" si="41"/>
        <v>0</v>
      </c>
      <c r="P211" s="337">
        <f t="shared" si="38"/>
        <v>0</v>
      </c>
      <c r="Q211" s="398" t="e">
        <f>ROUND(O211/L211*100,2)</f>
        <v>#DIV/0!</v>
      </c>
      <c r="R211" s="312"/>
    </row>
    <row r="212" spans="1:18" ht="26.25" x14ac:dyDescent="0.2">
      <c r="A212" s="334"/>
      <c r="B212" s="399"/>
      <c r="C212" s="335"/>
      <c r="D212" s="335"/>
      <c r="E212" s="335"/>
      <c r="F212" s="335" t="s">
        <v>90</v>
      </c>
      <c r="G212" s="400" t="s">
        <v>148</v>
      </c>
      <c r="H212" s="401">
        <v>3000</v>
      </c>
      <c r="I212" s="402"/>
      <c r="J212" s="401">
        <f t="shared" si="40"/>
        <v>3000</v>
      </c>
      <c r="K212" s="396">
        <f>ROUND(I212/H212*100,2)</f>
        <v>0</v>
      </c>
      <c r="L212" s="401">
        <v>1500</v>
      </c>
      <c r="M212" s="403"/>
      <c r="N212" s="401"/>
      <c r="O212" s="337">
        <f t="shared" si="41"/>
        <v>0</v>
      </c>
      <c r="P212" s="337">
        <f t="shared" si="38"/>
        <v>1500</v>
      </c>
      <c r="Q212" s="398">
        <f>ROUND(O212/L212*100,2)</f>
        <v>0</v>
      </c>
      <c r="R212" s="312"/>
    </row>
    <row r="213" spans="1:18" ht="26.25" x14ac:dyDescent="0.2">
      <c r="A213" s="334"/>
      <c r="B213" s="399"/>
      <c r="C213" s="335"/>
      <c r="D213" s="335"/>
      <c r="E213" s="335" t="s">
        <v>30</v>
      </c>
      <c r="F213" s="335"/>
      <c r="G213" s="400" t="s">
        <v>149</v>
      </c>
      <c r="H213" s="401">
        <v>0</v>
      </c>
      <c r="I213" s="402"/>
      <c r="J213" s="401">
        <f t="shared" si="40"/>
        <v>0</v>
      </c>
      <c r="K213" s="396"/>
      <c r="L213" s="401">
        <v>0</v>
      </c>
      <c r="M213" s="403"/>
      <c r="N213" s="401"/>
      <c r="O213" s="337">
        <f t="shared" si="41"/>
        <v>0</v>
      </c>
      <c r="P213" s="337">
        <f t="shared" si="38"/>
        <v>0</v>
      </c>
      <c r="Q213" s="398"/>
      <c r="R213" s="312"/>
    </row>
    <row r="214" spans="1:18" ht="26.25" x14ac:dyDescent="0.2">
      <c r="A214" s="328"/>
      <c r="B214" s="320"/>
      <c r="C214" s="321"/>
      <c r="D214" s="321"/>
      <c r="E214" s="321" t="s">
        <v>114</v>
      </c>
      <c r="F214" s="321"/>
      <c r="G214" s="393" t="s">
        <v>150</v>
      </c>
      <c r="H214" s="394">
        <v>0</v>
      </c>
      <c r="I214" s="395"/>
      <c r="J214" s="401">
        <f t="shared" si="40"/>
        <v>0</v>
      </c>
      <c r="K214" s="396"/>
      <c r="L214" s="394">
        <v>0</v>
      </c>
      <c r="M214" s="369">
        <f>SUM(M215:M217)</f>
        <v>0</v>
      </c>
      <c r="N214" s="394">
        <f>SUM(N215:N217)</f>
        <v>0</v>
      </c>
      <c r="O214" s="397">
        <f>SUM(O215:O217)</f>
        <v>0</v>
      </c>
      <c r="P214" s="397">
        <f t="shared" si="38"/>
        <v>0</v>
      </c>
      <c r="Q214" s="398"/>
      <c r="R214" s="312"/>
    </row>
    <row r="215" spans="1:18" ht="26.25" x14ac:dyDescent="0.2">
      <c r="A215" s="334"/>
      <c r="B215" s="399"/>
      <c r="C215" s="335"/>
      <c r="D215" s="335"/>
      <c r="E215" s="335"/>
      <c r="F215" s="335" t="s">
        <v>32</v>
      </c>
      <c r="G215" s="400" t="s">
        <v>307</v>
      </c>
      <c r="H215" s="401"/>
      <c r="I215" s="402"/>
      <c r="J215" s="401">
        <f t="shared" si="40"/>
        <v>0</v>
      </c>
      <c r="K215" s="396"/>
      <c r="L215" s="401"/>
      <c r="M215" s="403"/>
      <c r="N215" s="401"/>
      <c r="O215" s="337">
        <f>M215+N215</f>
        <v>0</v>
      </c>
      <c r="P215" s="337">
        <f t="shared" si="38"/>
        <v>0</v>
      </c>
      <c r="Q215" s="398"/>
      <c r="R215" s="312"/>
    </row>
    <row r="216" spans="1:18" ht="26.25" x14ac:dyDescent="0.2">
      <c r="A216" s="334"/>
      <c r="B216" s="399"/>
      <c r="C216" s="335"/>
      <c r="D216" s="335"/>
      <c r="E216" s="335"/>
      <c r="F216" s="335" t="s">
        <v>43</v>
      </c>
      <c r="G216" s="400" t="s">
        <v>357</v>
      </c>
      <c r="H216" s="401">
        <v>0</v>
      </c>
      <c r="I216" s="402"/>
      <c r="J216" s="401">
        <f t="shared" si="40"/>
        <v>0</v>
      </c>
      <c r="K216" s="396"/>
      <c r="L216" s="401">
        <v>0</v>
      </c>
      <c r="M216" s="403"/>
      <c r="N216" s="401"/>
      <c r="O216" s="337">
        <f>M216+N216</f>
        <v>0</v>
      </c>
      <c r="P216" s="337">
        <f t="shared" si="38"/>
        <v>0</v>
      </c>
      <c r="Q216" s="398"/>
      <c r="R216" s="312"/>
    </row>
    <row r="217" spans="1:18" ht="26.25" x14ac:dyDescent="0.2">
      <c r="A217" s="334"/>
      <c r="B217" s="399"/>
      <c r="C217" s="335"/>
      <c r="D217" s="335"/>
      <c r="E217" s="335"/>
      <c r="F217" s="335" t="s">
        <v>90</v>
      </c>
      <c r="G217" s="400" t="s">
        <v>151</v>
      </c>
      <c r="H217" s="401">
        <v>0</v>
      </c>
      <c r="I217" s="402"/>
      <c r="J217" s="401">
        <f t="shared" si="40"/>
        <v>0</v>
      </c>
      <c r="K217" s="396"/>
      <c r="L217" s="401">
        <v>0</v>
      </c>
      <c r="M217" s="403"/>
      <c r="N217" s="401"/>
      <c r="O217" s="337">
        <f>M217+N217</f>
        <v>0</v>
      </c>
      <c r="P217" s="337">
        <f t="shared" si="38"/>
        <v>0</v>
      </c>
      <c r="Q217" s="398"/>
      <c r="R217" s="312"/>
    </row>
    <row r="218" spans="1:18" ht="26.25" x14ac:dyDescent="0.2">
      <c r="A218" s="328"/>
      <c r="B218" s="320"/>
      <c r="C218" s="321"/>
      <c r="D218" s="321"/>
      <c r="E218" s="321" t="s">
        <v>33</v>
      </c>
      <c r="F218" s="321"/>
      <c r="G218" s="393" t="s">
        <v>358</v>
      </c>
      <c r="H218" s="394">
        <v>0</v>
      </c>
      <c r="I218" s="395"/>
      <c r="J218" s="401">
        <f t="shared" si="40"/>
        <v>0</v>
      </c>
      <c r="K218" s="396"/>
      <c r="L218" s="394">
        <v>0</v>
      </c>
      <c r="M218" s="369">
        <f>M219+M220</f>
        <v>0</v>
      </c>
      <c r="N218" s="394">
        <f>N219+N220</f>
        <v>0</v>
      </c>
      <c r="O218" s="397">
        <f>O219+O220</f>
        <v>0</v>
      </c>
      <c r="P218" s="397">
        <f t="shared" si="38"/>
        <v>0</v>
      </c>
      <c r="Q218" s="398"/>
      <c r="R218" s="312"/>
    </row>
    <row r="219" spans="1:18" ht="26.25" x14ac:dyDescent="0.2">
      <c r="A219" s="334"/>
      <c r="B219" s="399"/>
      <c r="C219" s="335"/>
      <c r="D219" s="335"/>
      <c r="E219" s="335"/>
      <c r="F219" s="335" t="s">
        <v>32</v>
      </c>
      <c r="G219" s="400" t="s">
        <v>177</v>
      </c>
      <c r="H219" s="401">
        <v>0</v>
      </c>
      <c r="I219" s="402"/>
      <c r="J219" s="401">
        <f t="shared" si="40"/>
        <v>0</v>
      </c>
      <c r="K219" s="396"/>
      <c r="L219" s="401">
        <v>0</v>
      </c>
      <c r="M219" s="403"/>
      <c r="N219" s="401"/>
      <c r="O219" s="337">
        <f>M219+N219</f>
        <v>0</v>
      </c>
      <c r="P219" s="337">
        <f t="shared" si="38"/>
        <v>0</v>
      </c>
      <c r="Q219" s="398"/>
      <c r="R219" s="312"/>
    </row>
    <row r="220" spans="1:18" ht="26.25" x14ac:dyDescent="0.2">
      <c r="A220" s="334"/>
      <c r="B220" s="399"/>
      <c r="C220" s="335"/>
      <c r="D220" s="335"/>
      <c r="E220" s="335"/>
      <c r="F220" s="335" t="s">
        <v>30</v>
      </c>
      <c r="G220" s="400" t="s">
        <v>269</v>
      </c>
      <c r="H220" s="401"/>
      <c r="I220" s="402"/>
      <c r="J220" s="401">
        <f t="shared" si="40"/>
        <v>0</v>
      </c>
      <c r="K220" s="396"/>
      <c r="L220" s="401"/>
      <c r="M220" s="403"/>
      <c r="N220" s="401"/>
      <c r="O220" s="337">
        <f>M220+N220</f>
        <v>0</v>
      </c>
      <c r="P220" s="337">
        <f t="shared" si="38"/>
        <v>0</v>
      </c>
      <c r="Q220" s="398"/>
      <c r="R220" s="312"/>
    </row>
    <row r="221" spans="1:18" ht="26.25" x14ac:dyDescent="0.2">
      <c r="A221" s="334"/>
      <c r="B221" s="399"/>
      <c r="C221" s="335"/>
      <c r="D221" s="335"/>
      <c r="E221" s="335">
        <v>11</v>
      </c>
      <c r="F221" s="335"/>
      <c r="G221" s="400" t="s">
        <v>359</v>
      </c>
      <c r="H221" s="401">
        <v>0</v>
      </c>
      <c r="I221" s="402"/>
      <c r="J221" s="401">
        <f t="shared" si="40"/>
        <v>0</v>
      </c>
      <c r="K221" s="396"/>
      <c r="L221" s="401">
        <v>0</v>
      </c>
      <c r="M221" s="403"/>
      <c r="N221" s="401"/>
      <c r="O221" s="337">
        <f>M221+N221</f>
        <v>0</v>
      </c>
      <c r="P221" s="337">
        <f t="shared" si="38"/>
        <v>0</v>
      </c>
      <c r="Q221" s="398"/>
      <c r="R221" s="312"/>
    </row>
    <row r="222" spans="1:18" ht="26.25" x14ac:dyDescent="0.2">
      <c r="A222" s="334"/>
      <c r="B222" s="399"/>
      <c r="C222" s="335"/>
      <c r="D222" s="335"/>
      <c r="E222" s="335">
        <v>13</v>
      </c>
      <c r="F222" s="335"/>
      <c r="G222" s="400" t="s">
        <v>179</v>
      </c>
      <c r="H222" s="401">
        <v>0</v>
      </c>
      <c r="I222" s="402"/>
      <c r="J222" s="401">
        <f t="shared" si="40"/>
        <v>0</v>
      </c>
      <c r="K222" s="396"/>
      <c r="L222" s="401">
        <v>0</v>
      </c>
      <c r="M222" s="403"/>
      <c r="N222" s="401"/>
      <c r="O222" s="337">
        <f>M222+N222</f>
        <v>0</v>
      </c>
      <c r="P222" s="337">
        <f t="shared" si="38"/>
        <v>0</v>
      </c>
      <c r="Q222" s="398"/>
      <c r="R222" s="312"/>
    </row>
    <row r="223" spans="1:18" ht="26.25" x14ac:dyDescent="0.2">
      <c r="A223" s="334"/>
      <c r="B223" s="399"/>
      <c r="C223" s="335"/>
      <c r="D223" s="335"/>
      <c r="E223" s="335">
        <v>14</v>
      </c>
      <c r="F223" s="335"/>
      <c r="G223" s="400" t="s">
        <v>360</v>
      </c>
      <c r="H223" s="401">
        <v>0</v>
      </c>
      <c r="I223" s="402"/>
      <c r="J223" s="401">
        <f t="shared" si="40"/>
        <v>0</v>
      </c>
      <c r="K223" s="396"/>
      <c r="L223" s="401">
        <v>0</v>
      </c>
      <c r="M223" s="403"/>
      <c r="N223" s="401"/>
      <c r="O223" s="337">
        <f>M223+N223</f>
        <v>0</v>
      </c>
      <c r="P223" s="337">
        <f t="shared" si="38"/>
        <v>0</v>
      </c>
      <c r="Q223" s="398"/>
      <c r="R223" s="312"/>
    </row>
    <row r="224" spans="1:18" ht="26.25" x14ac:dyDescent="0.2">
      <c r="A224" s="328"/>
      <c r="B224" s="320"/>
      <c r="C224" s="321"/>
      <c r="D224" s="321"/>
      <c r="E224" s="321" t="s">
        <v>90</v>
      </c>
      <c r="F224" s="321"/>
      <c r="G224" s="393" t="s">
        <v>152</v>
      </c>
      <c r="H224" s="394">
        <f>H225+H226+H227+H228+H229</f>
        <v>0</v>
      </c>
      <c r="I224" s="395"/>
      <c r="J224" s="401">
        <f t="shared" si="40"/>
        <v>0</v>
      </c>
      <c r="K224" s="396"/>
      <c r="L224" s="394">
        <f>L225+L226+L227+L228+L229</f>
        <v>0</v>
      </c>
      <c r="M224" s="369">
        <f>M225+M226+M227+M228+M229</f>
        <v>0</v>
      </c>
      <c r="N224" s="394">
        <f>N225+N226+N227+N228+N229</f>
        <v>0</v>
      </c>
      <c r="O224" s="397">
        <f>O225+O226+O227+O228+O229</f>
        <v>0</v>
      </c>
      <c r="P224" s="397">
        <f t="shared" si="38"/>
        <v>0</v>
      </c>
      <c r="Q224" s="398"/>
      <c r="R224" s="312"/>
    </row>
    <row r="225" spans="1:18" ht="26.25" x14ac:dyDescent="0.2">
      <c r="A225" s="334"/>
      <c r="B225" s="399"/>
      <c r="C225" s="335"/>
      <c r="D225" s="335"/>
      <c r="E225" s="335"/>
      <c r="F225" s="335" t="s">
        <v>30</v>
      </c>
      <c r="G225" s="400" t="s">
        <v>290</v>
      </c>
      <c r="H225" s="401"/>
      <c r="I225" s="402"/>
      <c r="J225" s="401">
        <f t="shared" si="40"/>
        <v>0</v>
      </c>
      <c r="K225" s="396"/>
      <c r="L225" s="401"/>
      <c r="M225" s="403"/>
      <c r="N225" s="401"/>
      <c r="O225" s="337">
        <f>M225+N225</f>
        <v>0</v>
      </c>
      <c r="P225" s="337">
        <f t="shared" si="38"/>
        <v>0</v>
      </c>
      <c r="Q225" s="398"/>
      <c r="R225" s="312"/>
    </row>
    <row r="226" spans="1:18" ht="26.25" x14ac:dyDescent="0.2">
      <c r="A226" s="334"/>
      <c r="B226" s="399"/>
      <c r="C226" s="335"/>
      <c r="D226" s="335"/>
      <c r="E226" s="335"/>
      <c r="F226" s="335" t="s">
        <v>43</v>
      </c>
      <c r="G226" s="400" t="s">
        <v>325</v>
      </c>
      <c r="H226" s="401">
        <v>0</v>
      </c>
      <c r="I226" s="402"/>
      <c r="J226" s="401"/>
      <c r="K226" s="396"/>
      <c r="L226" s="401">
        <v>0</v>
      </c>
      <c r="M226" s="403"/>
      <c r="N226" s="401"/>
      <c r="O226" s="337"/>
      <c r="P226" s="337"/>
      <c r="Q226" s="398"/>
      <c r="R226" s="312"/>
    </row>
    <row r="227" spans="1:18" ht="26.25" x14ac:dyDescent="0.2">
      <c r="A227" s="334"/>
      <c r="B227" s="399"/>
      <c r="C227" s="335"/>
      <c r="D227" s="335"/>
      <c r="E227" s="335"/>
      <c r="F227" s="335" t="s">
        <v>22</v>
      </c>
      <c r="G227" s="400" t="s">
        <v>153</v>
      </c>
      <c r="H227" s="401"/>
      <c r="I227" s="402"/>
      <c r="J227" s="401">
        <f t="shared" ref="J227:J256" si="42">H227-I227</f>
        <v>0</v>
      </c>
      <c r="K227" s="396"/>
      <c r="L227" s="401"/>
      <c r="M227" s="403"/>
      <c r="N227" s="401"/>
      <c r="O227" s="337">
        <f>M227+N227</f>
        <v>0</v>
      </c>
      <c r="P227" s="337">
        <f t="shared" ref="P227:P290" si="43">L227-O227</f>
        <v>0</v>
      </c>
      <c r="Q227" s="398"/>
      <c r="R227" s="312"/>
    </row>
    <row r="228" spans="1:18" ht="26.25" x14ac:dyDescent="0.2">
      <c r="A228" s="334"/>
      <c r="B228" s="399"/>
      <c r="C228" s="335"/>
      <c r="D228" s="335"/>
      <c r="E228" s="335"/>
      <c r="F228" s="335" t="s">
        <v>33</v>
      </c>
      <c r="G228" s="400" t="s">
        <v>289</v>
      </c>
      <c r="H228" s="401"/>
      <c r="I228" s="402"/>
      <c r="J228" s="401">
        <f t="shared" si="42"/>
        <v>0</v>
      </c>
      <c r="K228" s="396"/>
      <c r="L228" s="401"/>
      <c r="M228" s="403"/>
      <c r="N228" s="401"/>
      <c r="O228" s="337">
        <f>M228+N228</f>
        <v>0</v>
      </c>
      <c r="P228" s="337">
        <f t="shared" si="43"/>
        <v>0</v>
      </c>
      <c r="Q228" s="398"/>
      <c r="R228" s="312"/>
    </row>
    <row r="229" spans="1:18" ht="26.25" x14ac:dyDescent="0.2">
      <c r="A229" s="334"/>
      <c r="B229" s="399"/>
      <c r="C229" s="335"/>
      <c r="D229" s="335"/>
      <c r="E229" s="335"/>
      <c r="F229" s="335" t="s">
        <v>90</v>
      </c>
      <c r="G229" s="400" t="s">
        <v>154</v>
      </c>
      <c r="H229" s="401"/>
      <c r="I229" s="402"/>
      <c r="J229" s="401">
        <f t="shared" si="42"/>
        <v>0</v>
      </c>
      <c r="K229" s="396"/>
      <c r="L229" s="401"/>
      <c r="M229" s="403"/>
      <c r="N229" s="401"/>
      <c r="O229" s="337">
        <f>M229+N229</f>
        <v>0</v>
      </c>
      <c r="P229" s="337">
        <f t="shared" si="43"/>
        <v>0</v>
      </c>
      <c r="Q229" s="398"/>
      <c r="R229" s="312"/>
    </row>
    <row r="230" spans="1:18" ht="26.25" x14ac:dyDescent="0.2">
      <c r="A230" s="328"/>
      <c r="B230" s="320"/>
      <c r="C230" s="321"/>
      <c r="D230" s="321" t="s">
        <v>91</v>
      </c>
      <c r="E230" s="321"/>
      <c r="F230" s="321"/>
      <c r="G230" s="393" t="s">
        <v>70</v>
      </c>
      <c r="H230" s="394">
        <f>H231</f>
        <v>0</v>
      </c>
      <c r="I230" s="395"/>
      <c r="J230" s="401">
        <f t="shared" si="42"/>
        <v>0</v>
      </c>
      <c r="K230" s="396" t="e">
        <f>ROUND(I230/H230*100,2)</f>
        <v>#DIV/0!</v>
      </c>
      <c r="L230" s="394">
        <f>L231</f>
        <v>0</v>
      </c>
      <c r="M230" s="369">
        <f>M231</f>
        <v>0</v>
      </c>
      <c r="N230" s="394">
        <f>N231</f>
        <v>0</v>
      </c>
      <c r="O230" s="397">
        <f>O231</f>
        <v>0</v>
      </c>
      <c r="P230" s="397">
        <f t="shared" si="43"/>
        <v>0</v>
      </c>
      <c r="Q230" s="398" t="e">
        <f>ROUND(O230/L230*100,2)</f>
        <v>#DIV/0!</v>
      </c>
      <c r="R230" s="312"/>
    </row>
    <row r="231" spans="1:18" ht="26.25" x14ac:dyDescent="0.2">
      <c r="A231" s="334"/>
      <c r="B231" s="399"/>
      <c r="C231" s="335"/>
      <c r="D231" s="335"/>
      <c r="E231" s="335" t="s">
        <v>38</v>
      </c>
      <c r="F231" s="335"/>
      <c r="G231" s="400" t="s">
        <v>288</v>
      </c>
      <c r="H231" s="401"/>
      <c r="I231" s="402"/>
      <c r="J231" s="401">
        <f t="shared" si="42"/>
        <v>0</v>
      </c>
      <c r="K231" s="396" t="e">
        <f>ROUND(I231/H231*100,2)</f>
        <v>#DIV/0!</v>
      </c>
      <c r="L231" s="401"/>
      <c r="M231" s="403"/>
      <c r="N231" s="401"/>
      <c r="O231" s="337">
        <f>M231+N231</f>
        <v>0</v>
      </c>
      <c r="P231" s="337">
        <f t="shared" si="43"/>
        <v>0</v>
      </c>
      <c r="Q231" s="398" t="e">
        <f>ROUND(O231/L231*100,2)</f>
        <v>#DIV/0!</v>
      </c>
      <c r="R231" s="312"/>
    </row>
    <row r="232" spans="1:18" ht="51" x14ac:dyDescent="0.2">
      <c r="A232" s="328"/>
      <c r="B232" s="320"/>
      <c r="C232" s="321"/>
      <c r="D232" s="321">
        <v>51</v>
      </c>
      <c r="E232" s="321"/>
      <c r="F232" s="321"/>
      <c r="G232" s="393" t="s">
        <v>362</v>
      </c>
      <c r="H232" s="394">
        <v>0</v>
      </c>
      <c r="I232" s="395"/>
      <c r="J232" s="401">
        <f t="shared" si="42"/>
        <v>0</v>
      </c>
      <c r="K232" s="396"/>
      <c r="L232" s="394">
        <v>0</v>
      </c>
      <c r="M232" s="369">
        <f t="shared" ref="M232:O233" si="44">M233</f>
        <v>0</v>
      </c>
      <c r="N232" s="394">
        <f t="shared" si="44"/>
        <v>0</v>
      </c>
      <c r="O232" s="397">
        <f t="shared" si="44"/>
        <v>0</v>
      </c>
      <c r="P232" s="397">
        <f t="shared" si="43"/>
        <v>0</v>
      </c>
      <c r="Q232" s="398"/>
      <c r="R232" s="312"/>
    </row>
    <row r="233" spans="1:18" ht="26.25" x14ac:dyDescent="0.2">
      <c r="A233" s="328"/>
      <c r="B233" s="320"/>
      <c r="C233" s="321"/>
      <c r="D233" s="321"/>
      <c r="E233" s="321" t="s">
        <v>32</v>
      </c>
      <c r="F233" s="321"/>
      <c r="G233" s="368" t="s">
        <v>361</v>
      </c>
      <c r="H233" s="394">
        <v>0</v>
      </c>
      <c r="I233" s="395"/>
      <c r="J233" s="401">
        <f t="shared" si="42"/>
        <v>0</v>
      </c>
      <c r="K233" s="396"/>
      <c r="L233" s="394">
        <v>0</v>
      </c>
      <c r="M233" s="369">
        <f t="shared" si="44"/>
        <v>0</v>
      </c>
      <c r="N233" s="394">
        <f t="shared" si="44"/>
        <v>0</v>
      </c>
      <c r="O233" s="397">
        <f t="shared" si="44"/>
        <v>0</v>
      </c>
      <c r="P233" s="397">
        <f t="shared" si="43"/>
        <v>0</v>
      </c>
      <c r="Q233" s="398"/>
      <c r="R233" s="312"/>
    </row>
    <row r="234" spans="1:18" ht="26.25" x14ac:dyDescent="0.2">
      <c r="A234" s="334"/>
      <c r="B234" s="399"/>
      <c r="C234" s="335"/>
      <c r="D234" s="335"/>
      <c r="E234" s="335"/>
      <c r="F234" s="335" t="s">
        <v>32</v>
      </c>
      <c r="G234" s="400" t="s">
        <v>93</v>
      </c>
      <c r="H234" s="401"/>
      <c r="I234" s="402"/>
      <c r="J234" s="401">
        <f t="shared" si="42"/>
        <v>0</v>
      </c>
      <c r="K234" s="396"/>
      <c r="L234" s="401"/>
      <c r="M234" s="403"/>
      <c r="N234" s="401"/>
      <c r="O234" s="337">
        <f>M234+N234</f>
        <v>0</v>
      </c>
      <c r="P234" s="337">
        <f t="shared" si="43"/>
        <v>0</v>
      </c>
      <c r="Q234" s="398"/>
      <c r="R234" s="312"/>
    </row>
    <row r="235" spans="1:18" ht="51" x14ac:dyDescent="0.2">
      <c r="A235" s="334"/>
      <c r="B235" s="399"/>
      <c r="C235" s="335"/>
      <c r="D235" s="321">
        <v>56</v>
      </c>
      <c r="E235" s="321"/>
      <c r="F235" s="321"/>
      <c r="G235" s="368" t="s">
        <v>331</v>
      </c>
      <c r="H235" s="401">
        <v>0</v>
      </c>
      <c r="I235" s="402"/>
      <c r="J235" s="401">
        <f t="shared" si="42"/>
        <v>0</v>
      </c>
      <c r="K235" s="396"/>
      <c r="L235" s="401">
        <v>0</v>
      </c>
      <c r="M235" s="403">
        <f>M236</f>
        <v>0</v>
      </c>
      <c r="N235" s="401">
        <f>N236</f>
        <v>0</v>
      </c>
      <c r="O235" s="337">
        <f>M235+N235</f>
        <v>0</v>
      </c>
      <c r="P235" s="337">
        <f t="shared" si="43"/>
        <v>0</v>
      </c>
      <c r="Q235" s="398" t="e">
        <f>ROUND(O235/L235*100,2)</f>
        <v>#DIV/0!</v>
      </c>
      <c r="R235" s="312"/>
    </row>
    <row r="236" spans="1:18" ht="51" x14ac:dyDescent="0.2">
      <c r="A236" s="334"/>
      <c r="B236" s="399"/>
      <c r="C236" s="335"/>
      <c r="D236" s="335"/>
      <c r="E236" s="335">
        <v>49</v>
      </c>
      <c r="F236" s="335"/>
      <c r="G236" s="400" t="s">
        <v>264</v>
      </c>
      <c r="H236" s="401">
        <v>0</v>
      </c>
      <c r="I236" s="402"/>
      <c r="J236" s="401">
        <f t="shared" si="42"/>
        <v>0</v>
      </c>
      <c r="K236" s="396"/>
      <c r="L236" s="401">
        <v>0</v>
      </c>
      <c r="M236" s="403">
        <f>M237+M238</f>
        <v>0</v>
      </c>
      <c r="N236" s="401">
        <f>N237+N238</f>
        <v>0</v>
      </c>
      <c r="O236" s="337">
        <f>M236+N236</f>
        <v>0</v>
      </c>
      <c r="P236" s="337">
        <f t="shared" si="43"/>
        <v>0</v>
      </c>
      <c r="Q236" s="398" t="e">
        <f>ROUND(O236/L236*100,2)</f>
        <v>#DIV/0!</v>
      </c>
      <c r="R236" s="312"/>
    </row>
    <row r="237" spans="1:18" ht="26.25" x14ac:dyDescent="0.2">
      <c r="A237" s="334"/>
      <c r="B237" s="399"/>
      <c r="C237" s="335"/>
      <c r="D237" s="335"/>
      <c r="E237" s="335"/>
      <c r="F237" s="335" t="s">
        <v>54</v>
      </c>
      <c r="G237" s="400" t="s">
        <v>155</v>
      </c>
      <c r="H237" s="401"/>
      <c r="I237" s="402"/>
      <c r="J237" s="401">
        <f t="shared" si="42"/>
        <v>0</v>
      </c>
      <c r="K237" s="396"/>
      <c r="L237" s="401"/>
      <c r="M237" s="403"/>
      <c r="N237" s="401"/>
      <c r="O237" s="337">
        <f>M237+N237</f>
        <v>0</v>
      </c>
      <c r="P237" s="337">
        <f t="shared" si="43"/>
        <v>0</v>
      </c>
      <c r="Q237" s="398" t="e">
        <f>ROUND(O237/L237*100,2)</f>
        <v>#DIV/0!</v>
      </c>
      <c r="R237" s="312"/>
    </row>
    <row r="238" spans="1:18" ht="26.25" x14ac:dyDescent="0.2">
      <c r="A238" s="334"/>
      <c r="B238" s="399"/>
      <c r="C238" s="335"/>
      <c r="D238" s="335"/>
      <c r="E238" s="335"/>
      <c r="F238" s="335" t="s">
        <v>55</v>
      </c>
      <c r="G238" s="400" t="s">
        <v>156</v>
      </c>
      <c r="H238" s="401"/>
      <c r="I238" s="402"/>
      <c r="J238" s="401">
        <f t="shared" si="42"/>
        <v>0</v>
      </c>
      <c r="K238" s="396"/>
      <c r="L238" s="401"/>
      <c r="M238" s="403"/>
      <c r="N238" s="401"/>
      <c r="O238" s="337">
        <f>M238+N238</f>
        <v>0</v>
      </c>
      <c r="P238" s="337">
        <f t="shared" si="43"/>
        <v>0</v>
      </c>
      <c r="Q238" s="398" t="e">
        <f>ROUND(O238/L238*100,2)</f>
        <v>#DIV/0!</v>
      </c>
      <c r="R238" s="312"/>
    </row>
    <row r="239" spans="1:18" ht="26.25" x14ac:dyDescent="0.2">
      <c r="A239" s="328"/>
      <c r="B239" s="320"/>
      <c r="C239" s="321"/>
      <c r="D239" s="321">
        <v>57</v>
      </c>
      <c r="E239" s="321"/>
      <c r="F239" s="321"/>
      <c r="G239" s="393" t="s">
        <v>78</v>
      </c>
      <c r="H239" s="394">
        <f>H241</f>
        <v>12000</v>
      </c>
      <c r="I239" s="395">
        <f>I241</f>
        <v>4200</v>
      </c>
      <c r="J239" s="401">
        <f t="shared" si="42"/>
        <v>7800</v>
      </c>
      <c r="K239" s="396">
        <f>ROUND(I239/H239*100,2)</f>
        <v>35</v>
      </c>
      <c r="L239" s="394">
        <f>L241</f>
        <v>9000</v>
      </c>
      <c r="M239" s="427">
        <f>M241</f>
        <v>4200</v>
      </c>
      <c r="N239" s="394">
        <f>N241</f>
        <v>0</v>
      </c>
      <c r="O239" s="428">
        <f>O241</f>
        <v>4200</v>
      </c>
      <c r="P239" s="397">
        <f t="shared" si="43"/>
        <v>4800</v>
      </c>
      <c r="Q239" s="398">
        <f>ROUND(O239/L239*100,2)</f>
        <v>46.67</v>
      </c>
      <c r="R239" s="312"/>
    </row>
    <row r="240" spans="1:18" ht="26.25" x14ac:dyDescent="0.2">
      <c r="A240" s="328"/>
      <c r="B240" s="320"/>
      <c r="C240" s="321"/>
      <c r="D240" s="321"/>
      <c r="E240" s="321"/>
      <c r="F240" s="321"/>
      <c r="G240" s="368" t="s">
        <v>99</v>
      </c>
      <c r="H240" s="429"/>
      <c r="I240" s="430"/>
      <c r="J240" s="401">
        <f t="shared" si="42"/>
        <v>0</v>
      </c>
      <c r="K240" s="396"/>
      <c r="L240" s="429"/>
      <c r="M240" s="431"/>
      <c r="N240" s="429"/>
      <c r="O240" s="337"/>
      <c r="P240" s="337">
        <f t="shared" si="43"/>
        <v>0</v>
      </c>
      <c r="Q240" s="398"/>
      <c r="R240" s="312"/>
    </row>
    <row r="241" spans="1:18" ht="26.25" x14ac:dyDescent="0.2">
      <c r="A241" s="328"/>
      <c r="B241" s="320"/>
      <c r="C241" s="321"/>
      <c r="D241" s="321"/>
      <c r="E241" s="321" t="s">
        <v>30</v>
      </c>
      <c r="F241" s="321"/>
      <c r="G241" s="368" t="s">
        <v>100</v>
      </c>
      <c r="H241" s="394">
        <f>H243+H242</f>
        <v>12000</v>
      </c>
      <c r="I241" s="395">
        <f>I242+I243</f>
        <v>4200</v>
      </c>
      <c r="J241" s="401">
        <f t="shared" si="42"/>
        <v>7800</v>
      </c>
      <c r="K241" s="396">
        <f>ROUND(I241/H241*100,2)</f>
        <v>35</v>
      </c>
      <c r="L241" s="394">
        <f>L243+L242</f>
        <v>9000</v>
      </c>
      <c r="M241" s="369">
        <f>M243+M242</f>
        <v>4200</v>
      </c>
      <c r="N241" s="394">
        <f>N243+N242</f>
        <v>0</v>
      </c>
      <c r="O241" s="397">
        <f>O243+O242</f>
        <v>4200</v>
      </c>
      <c r="P241" s="397">
        <f t="shared" si="43"/>
        <v>4800</v>
      </c>
      <c r="Q241" s="398">
        <f>ROUND(O241/L241*100,2)</f>
        <v>46.67</v>
      </c>
      <c r="R241" s="312"/>
    </row>
    <row r="242" spans="1:18" ht="26.25" x14ac:dyDescent="0.2">
      <c r="A242" s="334"/>
      <c r="B242" s="399"/>
      <c r="C242" s="335"/>
      <c r="D242" s="335"/>
      <c r="E242" s="335"/>
      <c r="F242" s="335" t="s">
        <v>32</v>
      </c>
      <c r="G242" s="400" t="s">
        <v>287</v>
      </c>
      <c r="H242" s="401"/>
      <c r="I242" s="402"/>
      <c r="J242" s="401">
        <f t="shared" si="42"/>
        <v>0</v>
      </c>
      <c r="K242" s="396"/>
      <c r="L242" s="401"/>
      <c r="M242" s="403"/>
      <c r="N242" s="401"/>
      <c r="O242" s="337">
        <f>M242+N242</f>
        <v>0</v>
      </c>
      <c r="P242" s="337">
        <f t="shared" si="43"/>
        <v>0</v>
      </c>
      <c r="Q242" s="398"/>
      <c r="R242" s="312"/>
    </row>
    <row r="243" spans="1:18" ht="26.25" x14ac:dyDescent="0.2">
      <c r="A243" s="334"/>
      <c r="B243" s="399"/>
      <c r="C243" s="335"/>
      <c r="D243" s="335"/>
      <c r="E243" s="335"/>
      <c r="F243" s="335" t="s">
        <v>30</v>
      </c>
      <c r="G243" s="400" t="s">
        <v>102</v>
      </c>
      <c r="H243" s="401">
        <v>12000</v>
      </c>
      <c r="I243" s="402">
        <f>O243</f>
        <v>4200</v>
      </c>
      <c r="J243" s="401">
        <f t="shared" si="42"/>
        <v>7800</v>
      </c>
      <c r="K243" s="396">
        <f>ROUND(I243/H243*100,2)</f>
        <v>35</v>
      </c>
      <c r="L243" s="401">
        <v>9000</v>
      </c>
      <c r="M243" s="403">
        <v>4200</v>
      </c>
      <c r="N243" s="401">
        <v>0</v>
      </c>
      <c r="O243" s="337">
        <f>M243+N243</f>
        <v>4200</v>
      </c>
      <c r="P243" s="337">
        <f t="shared" si="43"/>
        <v>4800</v>
      </c>
      <c r="Q243" s="398">
        <f>ROUND(O243/L243*100,2)</f>
        <v>46.67</v>
      </c>
      <c r="R243" s="312"/>
    </row>
    <row r="244" spans="1:18" ht="26.25" x14ac:dyDescent="0.2">
      <c r="A244" s="328"/>
      <c r="B244" s="320"/>
      <c r="C244" s="321"/>
      <c r="D244" s="321" t="s">
        <v>105</v>
      </c>
      <c r="E244" s="321"/>
      <c r="F244" s="321"/>
      <c r="G244" s="393" t="s">
        <v>83</v>
      </c>
      <c r="H244" s="394">
        <v>0</v>
      </c>
      <c r="I244" s="395"/>
      <c r="J244" s="401">
        <f t="shared" si="42"/>
        <v>0</v>
      </c>
      <c r="K244" s="396"/>
      <c r="L244" s="394">
        <v>0</v>
      </c>
      <c r="M244" s="369">
        <f>M245</f>
        <v>0</v>
      </c>
      <c r="N244" s="394">
        <f>N245</f>
        <v>0</v>
      </c>
      <c r="O244" s="397">
        <f>O245</f>
        <v>0</v>
      </c>
      <c r="P244" s="397">
        <f t="shared" si="43"/>
        <v>0</v>
      </c>
      <c r="Q244" s="398"/>
      <c r="R244" s="312"/>
    </row>
    <row r="245" spans="1:18" ht="26.25" x14ac:dyDescent="0.2">
      <c r="A245" s="328"/>
      <c r="B245" s="320"/>
      <c r="C245" s="321"/>
      <c r="D245" s="321">
        <v>71</v>
      </c>
      <c r="E245" s="321"/>
      <c r="F245" s="321"/>
      <c r="G245" s="393" t="s">
        <v>157</v>
      </c>
      <c r="H245" s="394">
        <v>0</v>
      </c>
      <c r="I245" s="395"/>
      <c r="J245" s="401">
        <f t="shared" si="42"/>
        <v>0</v>
      </c>
      <c r="K245" s="396"/>
      <c r="L245" s="394">
        <v>0</v>
      </c>
      <c r="M245" s="369">
        <f>M246+M251</f>
        <v>0</v>
      </c>
      <c r="N245" s="394">
        <f>N246+N251</f>
        <v>0</v>
      </c>
      <c r="O245" s="397">
        <f>O246+O251</f>
        <v>0</v>
      </c>
      <c r="P245" s="397">
        <f t="shared" si="43"/>
        <v>0</v>
      </c>
      <c r="Q245" s="398"/>
      <c r="R245" s="312"/>
    </row>
    <row r="246" spans="1:18" ht="26.25" x14ac:dyDescent="0.2">
      <c r="A246" s="328"/>
      <c r="B246" s="320"/>
      <c r="C246" s="321"/>
      <c r="D246" s="321"/>
      <c r="E246" s="321" t="s">
        <v>32</v>
      </c>
      <c r="F246" s="321"/>
      <c r="G246" s="368" t="s">
        <v>158</v>
      </c>
      <c r="H246" s="394">
        <v>0</v>
      </c>
      <c r="I246" s="395"/>
      <c r="J246" s="401">
        <f t="shared" si="42"/>
        <v>0</v>
      </c>
      <c r="K246" s="396"/>
      <c r="L246" s="394">
        <v>0</v>
      </c>
      <c r="M246" s="369">
        <f>M247+M248+M249+M250</f>
        <v>0</v>
      </c>
      <c r="N246" s="394">
        <f>N247+N248+N249+N250</f>
        <v>0</v>
      </c>
      <c r="O246" s="397">
        <f>O247+O248+O249+O250</f>
        <v>0</v>
      </c>
      <c r="P246" s="397">
        <f t="shared" si="43"/>
        <v>0</v>
      </c>
      <c r="Q246" s="398"/>
      <c r="R246" s="312"/>
    </row>
    <row r="247" spans="1:18" ht="26.25" x14ac:dyDescent="0.2">
      <c r="A247" s="334"/>
      <c r="B247" s="399"/>
      <c r="C247" s="335"/>
      <c r="D247" s="335"/>
      <c r="E247" s="335"/>
      <c r="F247" s="335" t="s">
        <v>32</v>
      </c>
      <c r="G247" s="400" t="s">
        <v>367</v>
      </c>
      <c r="H247" s="401"/>
      <c r="I247" s="402"/>
      <c r="J247" s="401">
        <f t="shared" si="42"/>
        <v>0</v>
      </c>
      <c r="K247" s="396"/>
      <c r="L247" s="401"/>
      <c r="M247" s="403"/>
      <c r="N247" s="401"/>
      <c r="O247" s="337">
        <f t="shared" ref="O247:O252" si="45">M247+N247</f>
        <v>0</v>
      </c>
      <c r="P247" s="337">
        <f t="shared" si="43"/>
        <v>0</v>
      </c>
      <c r="Q247" s="398"/>
      <c r="R247" s="312"/>
    </row>
    <row r="248" spans="1:18" ht="26.25" x14ac:dyDescent="0.2">
      <c r="A248" s="334"/>
      <c r="B248" s="399"/>
      <c r="C248" s="335"/>
      <c r="D248" s="335"/>
      <c r="E248" s="335"/>
      <c r="F248" s="335" t="s">
        <v>30</v>
      </c>
      <c r="G248" s="400" t="s">
        <v>159</v>
      </c>
      <c r="H248" s="401"/>
      <c r="I248" s="402"/>
      <c r="J248" s="401">
        <f t="shared" si="42"/>
        <v>0</v>
      </c>
      <c r="K248" s="396"/>
      <c r="L248" s="401"/>
      <c r="M248" s="403"/>
      <c r="N248" s="401"/>
      <c r="O248" s="337">
        <f t="shared" si="45"/>
        <v>0</v>
      </c>
      <c r="P248" s="337">
        <f t="shared" si="43"/>
        <v>0</v>
      </c>
      <c r="Q248" s="398"/>
      <c r="R248" s="312"/>
    </row>
    <row r="249" spans="1:18" ht="26.25" x14ac:dyDescent="0.2">
      <c r="A249" s="334"/>
      <c r="B249" s="399"/>
      <c r="C249" s="335"/>
      <c r="D249" s="335"/>
      <c r="E249" s="335"/>
      <c r="F249" s="335" t="s">
        <v>43</v>
      </c>
      <c r="G249" s="400" t="s">
        <v>160</v>
      </c>
      <c r="H249" s="401"/>
      <c r="I249" s="402"/>
      <c r="J249" s="401">
        <f t="shared" si="42"/>
        <v>0</v>
      </c>
      <c r="K249" s="396"/>
      <c r="L249" s="401"/>
      <c r="M249" s="403"/>
      <c r="N249" s="401"/>
      <c r="O249" s="337">
        <f t="shared" si="45"/>
        <v>0</v>
      </c>
      <c r="P249" s="337">
        <f t="shared" si="43"/>
        <v>0</v>
      </c>
      <c r="Q249" s="398"/>
      <c r="R249" s="312"/>
    </row>
    <row r="250" spans="1:18" ht="26.25" x14ac:dyDescent="0.2">
      <c r="A250" s="432"/>
      <c r="B250" s="433"/>
      <c r="C250" s="434"/>
      <c r="D250" s="434"/>
      <c r="E250" s="434"/>
      <c r="F250" s="434" t="s">
        <v>90</v>
      </c>
      <c r="G250" s="435" t="s">
        <v>365</v>
      </c>
      <c r="H250" s="401"/>
      <c r="I250" s="402"/>
      <c r="J250" s="401">
        <f t="shared" si="42"/>
        <v>0</v>
      </c>
      <c r="K250" s="396"/>
      <c r="L250" s="401"/>
      <c r="M250" s="403"/>
      <c r="N250" s="401"/>
      <c r="O250" s="337">
        <f t="shared" si="45"/>
        <v>0</v>
      </c>
      <c r="P250" s="337">
        <f t="shared" si="43"/>
        <v>0</v>
      </c>
      <c r="Q250" s="398"/>
      <c r="R250" s="436"/>
    </row>
    <row r="251" spans="1:18" ht="26.25" x14ac:dyDescent="0.2">
      <c r="A251" s="432"/>
      <c r="B251" s="433"/>
      <c r="C251" s="434"/>
      <c r="D251" s="434"/>
      <c r="E251" s="434" t="s">
        <v>43</v>
      </c>
      <c r="F251" s="434"/>
      <c r="G251" s="435" t="s">
        <v>366</v>
      </c>
      <c r="H251" s="401">
        <v>0</v>
      </c>
      <c r="I251" s="402"/>
      <c r="J251" s="401">
        <f t="shared" si="42"/>
        <v>0</v>
      </c>
      <c r="K251" s="396"/>
      <c r="L251" s="401">
        <v>0</v>
      </c>
      <c r="M251" s="403"/>
      <c r="N251" s="401"/>
      <c r="O251" s="337">
        <f t="shared" si="45"/>
        <v>0</v>
      </c>
      <c r="P251" s="337">
        <f t="shared" si="43"/>
        <v>0</v>
      </c>
      <c r="Q251" s="398"/>
      <c r="R251" s="436"/>
    </row>
    <row r="252" spans="1:18" ht="26.25" x14ac:dyDescent="0.2">
      <c r="A252" s="406"/>
      <c r="B252" s="407"/>
      <c r="C252" s="408"/>
      <c r="D252" s="408">
        <v>85</v>
      </c>
      <c r="E252" s="408"/>
      <c r="F252" s="408"/>
      <c r="G252" s="410" t="s">
        <v>86</v>
      </c>
      <c r="H252" s="411"/>
      <c r="I252" s="412"/>
      <c r="J252" s="411">
        <f t="shared" si="42"/>
        <v>0</v>
      </c>
      <c r="K252" s="413"/>
      <c r="L252" s="411"/>
      <c r="M252" s="414"/>
      <c r="N252" s="411"/>
      <c r="O252" s="415">
        <f t="shared" si="45"/>
        <v>0</v>
      </c>
      <c r="P252" s="415">
        <f t="shared" si="43"/>
        <v>0</v>
      </c>
      <c r="Q252" s="416"/>
      <c r="R252" s="312"/>
    </row>
    <row r="253" spans="1:18" ht="26.25" x14ac:dyDescent="0.2">
      <c r="A253" s="334"/>
      <c r="B253" s="399"/>
      <c r="C253" s="335"/>
      <c r="D253" s="335"/>
      <c r="E253" s="335"/>
      <c r="F253" s="335"/>
      <c r="G253" s="400" t="s">
        <v>161</v>
      </c>
      <c r="H253" s="401"/>
      <c r="I253" s="402"/>
      <c r="J253" s="401">
        <f t="shared" si="42"/>
        <v>0</v>
      </c>
      <c r="K253" s="396"/>
      <c r="L253" s="401"/>
      <c r="M253" s="403"/>
      <c r="N253" s="401"/>
      <c r="O253" s="337"/>
      <c r="P253" s="437">
        <f t="shared" si="43"/>
        <v>0</v>
      </c>
      <c r="Q253" s="398"/>
      <c r="R253" s="312"/>
    </row>
    <row r="254" spans="1:18" ht="26.25" x14ac:dyDescent="0.2">
      <c r="A254" s="328" t="s">
        <v>142</v>
      </c>
      <c r="B254" s="320" t="s">
        <v>124</v>
      </c>
      <c r="C254" s="321"/>
      <c r="D254" s="321"/>
      <c r="E254" s="321"/>
      <c r="F254" s="321"/>
      <c r="G254" s="393" t="s">
        <v>162</v>
      </c>
      <c r="H254" s="394">
        <f>H255</f>
        <v>0</v>
      </c>
      <c r="I254" s="395"/>
      <c r="J254" s="401">
        <f t="shared" si="42"/>
        <v>0</v>
      </c>
      <c r="K254" s="396" t="e">
        <f t="shared" ref="K254:K265" si="46">ROUND(I254/H254*100,2)</f>
        <v>#DIV/0!</v>
      </c>
      <c r="L254" s="394">
        <f>L255</f>
        <v>0</v>
      </c>
      <c r="M254" s="394">
        <f>M255</f>
        <v>0</v>
      </c>
      <c r="N254" s="394">
        <f>N255</f>
        <v>0</v>
      </c>
      <c r="O254" s="394">
        <f>O255</f>
        <v>0</v>
      </c>
      <c r="P254" s="397">
        <f t="shared" si="43"/>
        <v>0</v>
      </c>
      <c r="Q254" s="398" t="e">
        <f t="shared" ref="Q254:Q265" si="47">ROUND(O254/L254*100,2)</f>
        <v>#DIV/0!</v>
      </c>
      <c r="R254" s="312"/>
    </row>
    <row r="255" spans="1:18" ht="51" x14ac:dyDescent="0.2">
      <c r="A255" s="328"/>
      <c r="B255" s="320"/>
      <c r="C255" s="321" t="s">
        <v>32</v>
      </c>
      <c r="D255" s="321"/>
      <c r="E255" s="321"/>
      <c r="F255" s="321"/>
      <c r="G255" s="393" t="s">
        <v>163</v>
      </c>
      <c r="H255" s="394">
        <f>H232</f>
        <v>0</v>
      </c>
      <c r="I255" s="395"/>
      <c r="J255" s="401">
        <f t="shared" si="42"/>
        <v>0</v>
      </c>
      <c r="K255" s="396" t="e">
        <f t="shared" si="46"/>
        <v>#DIV/0!</v>
      </c>
      <c r="L255" s="394">
        <f>L232</f>
        <v>0</v>
      </c>
      <c r="M255" s="394">
        <f>M232</f>
        <v>0</v>
      </c>
      <c r="N255" s="394">
        <f>N232</f>
        <v>0</v>
      </c>
      <c r="O255" s="394">
        <f>O232</f>
        <v>0</v>
      </c>
      <c r="P255" s="397">
        <f t="shared" si="43"/>
        <v>0</v>
      </c>
      <c r="Q255" s="398" t="e">
        <f t="shared" si="47"/>
        <v>#DIV/0!</v>
      </c>
      <c r="R255" s="312"/>
    </row>
    <row r="256" spans="1:18" ht="26.25" x14ac:dyDescent="0.2">
      <c r="A256" s="328"/>
      <c r="B256" s="320" t="s">
        <v>48</v>
      </c>
      <c r="C256" s="321"/>
      <c r="D256" s="321"/>
      <c r="E256" s="321"/>
      <c r="F256" s="321"/>
      <c r="G256" s="393" t="s">
        <v>164</v>
      </c>
      <c r="H256" s="394">
        <f>H172-H255</f>
        <v>24000</v>
      </c>
      <c r="I256" s="395"/>
      <c r="J256" s="394">
        <f t="shared" si="42"/>
        <v>24000</v>
      </c>
      <c r="K256" s="396">
        <f t="shared" si="46"/>
        <v>0</v>
      </c>
      <c r="L256" s="394">
        <f>L172-L255</f>
        <v>16300</v>
      </c>
      <c r="M256" s="394">
        <f>M172-M255</f>
        <v>7310.93</v>
      </c>
      <c r="N256" s="394">
        <f>N172-N255</f>
        <v>59.39</v>
      </c>
      <c r="O256" s="394">
        <f>O172-O255</f>
        <v>7370.32</v>
      </c>
      <c r="P256" s="397">
        <f t="shared" si="43"/>
        <v>8929.68</v>
      </c>
      <c r="Q256" s="398">
        <f t="shared" si="47"/>
        <v>45.22</v>
      </c>
      <c r="R256" s="312"/>
    </row>
    <row r="257" spans="1:18" ht="26.25" x14ac:dyDescent="0.35">
      <c r="A257" s="371" t="s">
        <v>165</v>
      </c>
      <c r="B257" s="360"/>
      <c r="C257" s="360"/>
      <c r="D257" s="360"/>
      <c r="E257" s="360"/>
      <c r="F257" s="361"/>
      <c r="G257" s="418" t="s">
        <v>166</v>
      </c>
      <c r="H257" s="419">
        <f>H258+H360+H368+H372</f>
        <v>32654500</v>
      </c>
      <c r="I257" s="420"/>
      <c r="J257" s="419">
        <f>J258+J360+J368+J372</f>
        <v>23560148.41</v>
      </c>
      <c r="K257" s="421">
        <f t="shared" si="46"/>
        <v>0</v>
      </c>
      <c r="L257" s="419">
        <f>L258+L360+L368+L372</f>
        <v>14294000</v>
      </c>
      <c r="M257" s="422">
        <f>M258+M360+M368+M372</f>
        <v>7864389.75</v>
      </c>
      <c r="N257" s="419">
        <f>N258+N360+N368+N372</f>
        <v>1260254.8399999999</v>
      </c>
      <c r="O257" s="423">
        <f>O258+O360+O368+O372</f>
        <v>9124644.5900000017</v>
      </c>
      <c r="P257" s="423">
        <f t="shared" si="43"/>
        <v>5169355.4099999983</v>
      </c>
      <c r="Q257" s="424">
        <f t="shared" si="47"/>
        <v>63.84</v>
      </c>
      <c r="R257" s="425"/>
    </row>
    <row r="258" spans="1:18" ht="26.25" x14ac:dyDescent="0.2">
      <c r="A258" s="328"/>
      <c r="B258" s="320"/>
      <c r="C258" s="321"/>
      <c r="D258" s="321" t="s">
        <v>32</v>
      </c>
      <c r="E258" s="321"/>
      <c r="F258" s="321"/>
      <c r="G258" s="393" t="s">
        <v>62</v>
      </c>
      <c r="H258" s="394">
        <f>H259+H291+H324+H327+H332+H357</f>
        <v>32654500</v>
      </c>
      <c r="I258" s="395"/>
      <c r="J258" s="394">
        <f>J259+J291+J324+J327+J332+J357</f>
        <v>23531690.789999999</v>
      </c>
      <c r="K258" s="396">
        <f t="shared" si="46"/>
        <v>0</v>
      </c>
      <c r="L258" s="394">
        <f>L259+L291+L324+L327+L332+L357</f>
        <v>14294000</v>
      </c>
      <c r="M258" s="369">
        <f>M259+M291+M324+M327+M332+M357</f>
        <v>7884341.3700000001</v>
      </c>
      <c r="N258" s="394">
        <f>N259+N291+N324+N327+N332+N357</f>
        <v>1268760.8399999999</v>
      </c>
      <c r="O258" s="397">
        <f>O259+O291+O324+O327+O332+O357</f>
        <v>9153102.2100000009</v>
      </c>
      <c r="P258" s="397">
        <f t="shared" si="43"/>
        <v>5140897.7899999991</v>
      </c>
      <c r="Q258" s="398">
        <f t="shared" si="47"/>
        <v>64.03</v>
      </c>
      <c r="R258" s="333"/>
    </row>
    <row r="259" spans="1:18" ht="26.25" x14ac:dyDescent="0.2">
      <c r="A259" s="328"/>
      <c r="B259" s="320"/>
      <c r="C259" s="321"/>
      <c r="D259" s="321" t="s">
        <v>88</v>
      </c>
      <c r="E259" s="321"/>
      <c r="F259" s="321"/>
      <c r="G259" s="393" t="s">
        <v>64</v>
      </c>
      <c r="H259" s="394">
        <f>H260+H277+H284</f>
        <v>4417000</v>
      </c>
      <c r="I259" s="395">
        <f>I260+I290</f>
        <v>1462068</v>
      </c>
      <c r="J259" s="394">
        <f>J260+J277+J284</f>
        <v>2985225</v>
      </c>
      <c r="K259" s="396">
        <f t="shared" si="46"/>
        <v>33.1</v>
      </c>
      <c r="L259" s="394">
        <f>L260+L277+L284</f>
        <v>2211500</v>
      </c>
      <c r="M259" s="427">
        <f>M260+M277+M284</f>
        <v>1088992</v>
      </c>
      <c r="N259" s="394">
        <f>N260+N277+N284</f>
        <v>373076</v>
      </c>
      <c r="O259" s="417">
        <f>O260+O277+O284</f>
        <v>1462068</v>
      </c>
      <c r="P259" s="397">
        <f t="shared" si="43"/>
        <v>749432</v>
      </c>
      <c r="Q259" s="398">
        <f t="shared" si="47"/>
        <v>66.11</v>
      </c>
      <c r="R259" s="333"/>
    </row>
    <row r="260" spans="1:18" ht="26.25" x14ac:dyDescent="0.2">
      <c r="A260" s="328"/>
      <c r="B260" s="320"/>
      <c r="C260" s="321"/>
      <c r="D260" s="321"/>
      <c r="E260" s="321" t="s">
        <v>32</v>
      </c>
      <c r="F260" s="321"/>
      <c r="G260" s="368" t="s">
        <v>112</v>
      </c>
      <c r="H260" s="394">
        <f>SUM(H261:H276)</f>
        <v>4323000</v>
      </c>
      <c r="I260" s="395">
        <f>I261+I264+I271+I272+I275</f>
        <v>1431775</v>
      </c>
      <c r="J260" s="394">
        <f>SUM(J261:J276)</f>
        <v>2891225</v>
      </c>
      <c r="K260" s="396">
        <f t="shared" si="46"/>
        <v>33.119999999999997</v>
      </c>
      <c r="L260" s="394">
        <f>SUM(L261:L276)</f>
        <v>2164100</v>
      </c>
      <c r="M260" s="369">
        <f>SUM(M261:M276)</f>
        <v>1066278</v>
      </c>
      <c r="N260" s="394">
        <f>SUM(N261:N276)</f>
        <v>365497</v>
      </c>
      <c r="O260" s="397">
        <f>SUM(O261:O276)</f>
        <v>1431775</v>
      </c>
      <c r="P260" s="397">
        <f t="shared" si="43"/>
        <v>732325</v>
      </c>
      <c r="Q260" s="398">
        <f t="shared" si="47"/>
        <v>66.16</v>
      </c>
      <c r="R260" s="333"/>
    </row>
    <row r="261" spans="1:18" ht="26.25" x14ac:dyDescent="0.2">
      <c r="A261" s="334"/>
      <c r="B261" s="399"/>
      <c r="C261" s="335"/>
      <c r="D261" s="335"/>
      <c r="E261" s="335"/>
      <c r="F261" s="335" t="s">
        <v>32</v>
      </c>
      <c r="G261" s="400" t="s">
        <v>113</v>
      </c>
      <c r="H261" s="401">
        <v>4065000</v>
      </c>
      <c r="I261" s="402">
        <f>O261</f>
        <v>1348749</v>
      </c>
      <c r="J261" s="401">
        <f t="shared" ref="J261:J290" si="48">H261-I261</f>
        <v>2716251</v>
      </c>
      <c r="K261" s="396">
        <f t="shared" si="46"/>
        <v>33.18</v>
      </c>
      <c r="L261" s="401">
        <v>2032200</v>
      </c>
      <c r="M261" s="403">
        <v>1011359</v>
      </c>
      <c r="N261" s="401">
        <v>337390</v>
      </c>
      <c r="O261" s="337">
        <f t="shared" ref="O261:O276" si="49">M261+N261</f>
        <v>1348749</v>
      </c>
      <c r="P261" s="337">
        <f t="shared" si="43"/>
        <v>683451</v>
      </c>
      <c r="Q261" s="398">
        <f t="shared" si="47"/>
        <v>66.37</v>
      </c>
      <c r="R261" s="312"/>
    </row>
    <row r="262" spans="1:18" ht="26.25" x14ac:dyDescent="0.2">
      <c r="A262" s="334"/>
      <c r="B262" s="399"/>
      <c r="C262" s="335"/>
      <c r="D262" s="335"/>
      <c r="E262" s="335"/>
      <c r="F262" s="335" t="s">
        <v>43</v>
      </c>
      <c r="G262" s="400"/>
      <c r="H262" s="401"/>
      <c r="I262" s="402"/>
      <c r="J262" s="401">
        <f t="shared" si="48"/>
        <v>0</v>
      </c>
      <c r="K262" s="396" t="e">
        <f t="shared" si="46"/>
        <v>#DIV/0!</v>
      </c>
      <c r="L262" s="401"/>
      <c r="M262" s="403"/>
      <c r="N262" s="401"/>
      <c r="O262" s="337">
        <f t="shared" si="49"/>
        <v>0</v>
      </c>
      <c r="P262" s="337">
        <f t="shared" si="43"/>
        <v>0</v>
      </c>
      <c r="Q262" s="398" t="e">
        <f t="shared" si="47"/>
        <v>#DIV/0!</v>
      </c>
      <c r="R262" s="312"/>
    </row>
    <row r="263" spans="1:18" ht="26.25" x14ac:dyDescent="0.35">
      <c r="A263" s="334"/>
      <c r="B263" s="399"/>
      <c r="C263" s="335"/>
      <c r="D263" s="335"/>
      <c r="E263" s="335"/>
      <c r="F263" s="335" t="s">
        <v>22</v>
      </c>
      <c r="G263" s="438"/>
      <c r="H263" s="401"/>
      <c r="I263" s="402"/>
      <c r="J263" s="401">
        <f t="shared" si="48"/>
        <v>0</v>
      </c>
      <c r="K263" s="396" t="e">
        <f t="shared" si="46"/>
        <v>#DIV/0!</v>
      </c>
      <c r="L263" s="401"/>
      <c r="M263" s="403"/>
      <c r="N263" s="401"/>
      <c r="O263" s="337">
        <f t="shared" si="49"/>
        <v>0</v>
      </c>
      <c r="P263" s="337">
        <f t="shared" si="43"/>
        <v>0</v>
      </c>
      <c r="Q263" s="398" t="e">
        <f t="shared" si="47"/>
        <v>#DIV/0!</v>
      </c>
      <c r="R263" s="312"/>
    </row>
    <row r="264" spans="1:18" ht="26.25" x14ac:dyDescent="0.2">
      <c r="A264" s="334"/>
      <c r="B264" s="399"/>
      <c r="C264" s="335"/>
      <c r="D264" s="335"/>
      <c r="E264" s="335"/>
      <c r="F264" s="335" t="s">
        <v>114</v>
      </c>
      <c r="G264" s="400" t="s">
        <v>278</v>
      </c>
      <c r="H264" s="401">
        <v>123000</v>
      </c>
      <c r="I264" s="402">
        <f>O264</f>
        <v>37112</v>
      </c>
      <c r="J264" s="401">
        <f t="shared" si="48"/>
        <v>85888</v>
      </c>
      <c r="K264" s="396">
        <f t="shared" si="46"/>
        <v>30.17</v>
      </c>
      <c r="L264" s="401">
        <v>57200</v>
      </c>
      <c r="M264" s="403">
        <v>27569</v>
      </c>
      <c r="N264" s="401">
        <v>9543</v>
      </c>
      <c r="O264" s="337">
        <f t="shared" si="49"/>
        <v>37112</v>
      </c>
      <c r="P264" s="337">
        <f t="shared" si="43"/>
        <v>20088</v>
      </c>
      <c r="Q264" s="398">
        <f t="shared" si="47"/>
        <v>64.88</v>
      </c>
      <c r="R264" s="312"/>
    </row>
    <row r="265" spans="1:18" ht="26.25" x14ac:dyDescent="0.35">
      <c r="A265" s="334"/>
      <c r="B265" s="399"/>
      <c r="C265" s="335"/>
      <c r="D265" s="335"/>
      <c r="E265" s="335"/>
      <c r="F265" s="335" t="s">
        <v>33</v>
      </c>
      <c r="G265" s="438" t="s">
        <v>281</v>
      </c>
      <c r="H265" s="401"/>
      <c r="I265" s="402"/>
      <c r="J265" s="401">
        <f t="shared" si="48"/>
        <v>0</v>
      </c>
      <c r="K265" s="396" t="e">
        <f t="shared" si="46"/>
        <v>#DIV/0!</v>
      </c>
      <c r="L265" s="401"/>
      <c r="M265" s="403"/>
      <c r="N265" s="401"/>
      <c r="O265" s="337">
        <f t="shared" si="49"/>
        <v>0</v>
      </c>
      <c r="P265" s="337">
        <f t="shared" si="43"/>
        <v>0</v>
      </c>
      <c r="Q265" s="398" t="e">
        <f t="shared" si="47"/>
        <v>#DIV/0!</v>
      </c>
      <c r="R265" s="312"/>
    </row>
    <row r="266" spans="1:18" ht="26.25" x14ac:dyDescent="0.35">
      <c r="A266" s="334"/>
      <c r="B266" s="399"/>
      <c r="C266" s="335"/>
      <c r="D266" s="335"/>
      <c r="E266" s="335"/>
      <c r="F266" s="335" t="s">
        <v>124</v>
      </c>
      <c r="G266" s="438"/>
      <c r="H266" s="401"/>
      <c r="I266" s="402"/>
      <c r="J266" s="401">
        <f t="shared" si="48"/>
        <v>0</v>
      </c>
      <c r="K266" s="396"/>
      <c r="L266" s="401"/>
      <c r="M266" s="403"/>
      <c r="N266" s="401"/>
      <c r="O266" s="337">
        <f t="shared" si="49"/>
        <v>0</v>
      </c>
      <c r="P266" s="337">
        <f t="shared" si="43"/>
        <v>0</v>
      </c>
      <c r="Q266" s="398"/>
      <c r="R266" s="312"/>
    </row>
    <row r="267" spans="1:18" ht="26.25" x14ac:dyDescent="0.35">
      <c r="A267" s="334"/>
      <c r="B267" s="399"/>
      <c r="C267" s="335"/>
      <c r="D267" s="335"/>
      <c r="E267" s="335"/>
      <c r="F267" s="335" t="s">
        <v>115</v>
      </c>
      <c r="G267" s="438"/>
      <c r="H267" s="401"/>
      <c r="I267" s="402"/>
      <c r="J267" s="401">
        <f t="shared" si="48"/>
        <v>0</v>
      </c>
      <c r="K267" s="396"/>
      <c r="L267" s="401"/>
      <c r="M267" s="403"/>
      <c r="N267" s="401"/>
      <c r="O267" s="337">
        <f t="shared" si="49"/>
        <v>0</v>
      </c>
      <c r="P267" s="337">
        <f t="shared" si="43"/>
        <v>0</v>
      </c>
      <c r="Q267" s="398"/>
      <c r="R267" s="312"/>
    </row>
    <row r="268" spans="1:18" ht="26.25" x14ac:dyDescent="0.35">
      <c r="A268" s="334"/>
      <c r="B268" s="399"/>
      <c r="C268" s="335"/>
      <c r="D268" s="335"/>
      <c r="E268" s="335"/>
      <c r="F268" s="335" t="s">
        <v>38</v>
      </c>
      <c r="G268" s="438"/>
      <c r="H268" s="401"/>
      <c r="I268" s="402"/>
      <c r="J268" s="401">
        <f t="shared" si="48"/>
        <v>0</v>
      </c>
      <c r="K268" s="396"/>
      <c r="L268" s="401"/>
      <c r="M268" s="403"/>
      <c r="N268" s="401"/>
      <c r="O268" s="337">
        <f t="shared" si="49"/>
        <v>0</v>
      </c>
      <c r="P268" s="337">
        <f t="shared" si="43"/>
        <v>0</v>
      </c>
      <c r="Q268" s="398"/>
      <c r="R268" s="312"/>
    </row>
    <row r="269" spans="1:18" ht="26.25" x14ac:dyDescent="0.35">
      <c r="A269" s="334"/>
      <c r="B269" s="399"/>
      <c r="C269" s="335"/>
      <c r="D269" s="335"/>
      <c r="E269" s="335"/>
      <c r="F269" s="335">
        <v>10</v>
      </c>
      <c r="G269" s="438"/>
      <c r="H269" s="401"/>
      <c r="I269" s="402"/>
      <c r="J269" s="401">
        <f t="shared" si="48"/>
        <v>0</v>
      </c>
      <c r="K269" s="396"/>
      <c r="L269" s="401"/>
      <c r="M269" s="403"/>
      <c r="N269" s="401"/>
      <c r="O269" s="337">
        <f t="shared" si="49"/>
        <v>0</v>
      </c>
      <c r="P269" s="337">
        <f t="shared" si="43"/>
        <v>0</v>
      </c>
      <c r="Q269" s="398"/>
      <c r="R269" s="312"/>
    </row>
    <row r="270" spans="1:18" ht="26.25" x14ac:dyDescent="0.35">
      <c r="A270" s="334"/>
      <c r="B270" s="399"/>
      <c r="C270" s="335"/>
      <c r="D270" s="335"/>
      <c r="E270" s="335"/>
      <c r="F270" s="335">
        <v>11</v>
      </c>
      <c r="G270" s="438"/>
      <c r="H270" s="401"/>
      <c r="I270" s="402"/>
      <c r="J270" s="401">
        <f t="shared" si="48"/>
        <v>0</v>
      </c>
      <c r="K270" s="396"/>
      <c r="L270" s="401"/>
      <c r="M270" s="403"/>
      <c r="N270" s="401"/>
      <c r="O270" s="337">
        <f t="shared" si="49"/>
        <v>0</v>
      </c>
      <c r="P270" s="337">
        <f t="shared" si="43"/>
        <v>0</v>
      </c>
      <c r="Q270" s="398"/>
      <c r="R270" s="312"/>
    </row>
    <row r="271" spans="1:18" ht="26.25" x14ac:dyDescent="0.2">
      <c r="A271" s="334"/>
      <c r="B271" s="399"/>
      <c r="C271" s="335"/>
      <c r="D271" s="335"/>
      <c r="E271" s="335"/>
      <c r="F271" s="335">
        <v>12</v>
      </c>
      <c r="G271" s="400" t="s">
        <v>167</v>
      </c>
      <c r="H271" s="401">
        <v>90000</v>
      </c>
      <c r="I271" s="402">
        <f>O271</f>
        <v>34560</v>
      </c>
      <c r="J271" s="401">
        <f t="shared" si="48"/>
        <v>55440</v>
      </c>
      <c r="K271" s="396">
        <f>ROUND(I271/H271*100,2)</f>
        <v>38.4</v>
      </c>
      <c r="L271" s="401">
        <v>52500</v>
      </c>
      <c r="M271" s="403">
        <v>16640</v>
      </c>
      <c r="N271" s="401">
        <v>17920</v>
      </c>
      <c r="O271" s="337">
        <f t="shared" si="49"/>
        <v>34560</v>
      </c>
      <c r="P271" s="337">
        <f t="shared" si="43"/>
        <v>17940</v>
      </c>
      <c r="Q271" s="398">
        <f>ROUND(O271/L271*100,2)</f>
        <v>65.83</v>
      </c>
      <c r="R271" s="312"/>
    </row>
    <row r="272" spans="1:18" ht="26.25" x14ac:dyDescent="0.2">
      <c r="A272" s="334"/>
      <c r="B272" s="399"/>
      <c r="C272" s="335"/>
      <c r="D272" s="335"/>
      <c r="E272" s="335"/>
      <c r="F272" s="335">
        <v>13</v>
      </c>
      <c r="G272" s="400" t="s">
        <v>168</v>
      </c>
      <c r="H272" s="401">
        <v>1000</v>
      </c>
      <c r="I272" s="402">
        <f>O272</f>
        <v>92</v>
      </c>
      <c r="J272" s="401">
        <f t="shared" si="48"/>
        <v>908</v>
      </c>
      <c r="K272" s="396">
        <f>ROUND(I272/H272*100,2)</f>
        <v>9.1999999999999993</v>
      </c>
      <c r="L272" s="401">
        <v>300</v>
      </c>
      <c r="M272" s="403"/>
      <c r="N272" s="401">
        <v>92</v>
      </c>
      <c r="O272" s="337">
        <f t="shared" si="49"/>
        <v>92</v>
      </c>
      <c r="P272" s="337">
        <f t="shared" si="43"/>
        <v>208</v>
      </c>
      <c r="Q272" s="398">
        <f>ROUND(O272/L272*100,2)</f>
        <v>30.67</v>
      </c>
      <c r="R272" s="312"/>
    </row>
    <row r="273" spans="1:18" ht="26.25" x14ac:dyDescent="0.2">
      <c r="A273" s="334"/>
      <c r="B273" s="399"/>
      <c r="C273" s="335"/>
      <c r="D273" s="335"/>
      <c r="E273" s="335"/>
      <c r="F273" s="335">
        <v>14</v>
      </c>
      <c r="G273" s="400" t="s">
        <v>272</v>
      </c>
      <c r="H273" s="401"/>
      <c r="I273" s="402"/>
      <c r="J273" s="401">
        <f t="shared" si="48"/>
        <v>0</v>
      </c>
      <c r="K273" s="396"/>
      <c r="L273" s="401"/>
      <c r="M273" s="403"/>
      <c r="N273" s="401"/>
      <c r="O273" s="337">
        <f t="shared" si="49"/>
        <v>0</v>
      </c>
      <c r="P273" s="337">
        <f t="shared" si="43"/>
        <v>0</v>
      </c>
      <c r="Q273" s="398"/>
      <c r="R273" s="312"/>
    </row>
    <row r="274" spans="1:18" ht="26.25" x14ac:dyDescent="0.2">
      <c r="A274" s="334"/>
      <c r="B274" s="399"/>
      <c r="C274" s="335"/>
      <c r="D274" s="335"/>
      <c r="E274" s="335"/>
      <c r="F274" s="335">
        <v>15</v>
      </c>
      <c r="G274" s="400"/>
      <c r="H274" s="401"/>
      <c r="I274" s="402"/>
      <c r="J274" s="401">
        <f t="shared" si="48"/>
        <v>0</v>
      </c>
      <c r="K274" s="396"/>
      <c r="L274" s="401"/>
      <c r="M274" s="403"/>
      <c r="N274" s="401"/>
      <c r="O274" s="337">
        <f t="shared" si="49"/>
        <v>0</v>
      </c>
      <c r="P274" s="337">
        <f t="shared" si="43"/>
        <v>0</v>
      </c>
      <c r="Q274" s="398"/>
      <c r="R274" s="312"/>
    </row>
    <row r="275" spans="1:18" ht="26.25" x14ac:dyDescent="0.2">
      <c r="A275" s="334"/>
      <c r="B275" s="399"/>
      <c r="C275" s="335"/>
      <c r="D275" s="335"/>
      <c r="E275" s="335"/>
      <c r="F275" s="335">
        <v>17</v>
      </c>
      <c r="G275" s="400" t="s">
        <v>274</v>
      </c>
      <c r="H275" s="401">
        <v>44000</v>
      </c>
      <c r="I275" s="402">
        <f>O275</f>
        <v>11262</v>
      </c>
      <c r="J275" s="401">
        <f t="shared" si="48"/>
        <v>32738</v>
      </c>
      <c r="K275" s="396">
        <f>ROUND(I275/H275*100,2)</f>
        <v>25.6</v>
      </c>
      <c r="L275" s="401">
        <v>21900</v>
      </c>
      <c r="M275" s="403">
        <v>10710</v>
      </c>
      <c r="N275" s="401">
        <v>552</v>
      </c>
      <c r="O275" s="337">
        <f t="shared" si="49"/>
        <v>11262</v>
      </c>
      <c r="P275" s="337">
        <f t="shared" si="43"/>
        <v>10638</v>
      </c>
      <c r="Q275" s="398">
        <f>ROUND(O275/L275*100,2)</f>
        <v>51.42</v>
      </c>
      <c r="R275" s="312"/>
    </row>
    <row r="276" spans="1:18" ht="26.25" x14ac:dyDescent="0.2">
      <c r="A276" s="334"/>
      <c r="B276" s="399"/>
      <c r="C276" s="335"/>
      <c r="D276" s="335"/>
      <c r="E276" s="335"/>
      <c r="F276" s="335" t="s">
        <v>90</v>
      </c>
      <c r="G276" s="400" t="s">
        <v>273</v>
      </c>
      <c r="H276" s="401"/>
      <c r="I276" s="402"/>
      <c r="J276" s="401">
        <f t="shared" si="48"/>
        <v>0</v>
      </c>
      <c r="K276" s="396" t="e">
        <f>ROUND(I276/H276*100,2)</f>
        <v>#DIV/0!</v>
      </c>
      <c r="L276" s="401"/>
      <c r="M276" s="403"/>
      <c r="N276" s="401"/>
      <c r="O276" s="337">
        <f t="shared" si="49"/>
        <v>0</v>
      </c>
      <c r="P276" s="337">
        <f t="shared" si="43"/>
        <v>0</v>
      </c>
      <c r="Q276" s="398" t="e">
        <f>ROUND(O276/L276*100,2)</f>
        <v>#DIV/0!</v>
      </c>
      <c r="R276" s="312"/>
    </row>
    <row r="277" spans="1:18" ht="26.25" x14ac:dyDescent="0.2">
      <c r="A277" s="328"/>
      <c r="B277" s="320"/>
      <c r="C277" s="321"/>
      <c r="D277" s="321"/>
      <c r="E277" s="321" t="s">
        <v>30</v>
      </c>
      <c r="F277" s="321"/>
      <c r="G277" s="368" t="s">
        <v>315</v>
      </c>
      <c r="H277" s="394">
        <f>H281+H283+H282</f>
        <v>0</v>
      </c>
      <c r="I277" s="395"/>
      <c r="J277" s="401">
        <f t="shared" si="48"/>
        <v>0</v>
      </c>
      <c r="K277" s="396"/>
      <c r="L277" s="394">
        <f>L281+L283+L282</f>
        <v>0</v>
      </c>
      <c r="M277" s="369">
        <f>M281+M283+M282</f>
        <v>0</v>
      </c>
      <c r="N277" s="394">
        <f>N281+N283+N282</f>
        <v>0</v>
      </c>
      <c r="O277" s="397">
        <f>O281+O283+O282</f>
        <v>0</v>
      </c>
      <c r="P277" s="397">
        <f t="shared" si="43"/>
        <v>0</v>
      </c>
      <c r="Q277" s="398"/>
      <c r="R277" s="312"/>
    </row>
    <row r="278" spans="1:18" ht="26.25" x14ac:dyDescent="0.2">
      <c r="A278" s="334"/>
      <c r="B278" s="399"/>
      <c r="C278" s="335"/>
      <c r="D278" s="335"/>
      <c r="E278" s="335"/>
      <c r="F278" s="335" t="s">
        <v>32</v>
      </c>
      <c r="G278" s="400"/>
      <c r="H278" s="401"/>
      <c r="I278" s="402"/>
      <c r="J278" s="401">
        <f t="shared" si="48"/>
        <v>0</v>
      </c>
      <c r="K278" s="396"/>
      <c r="L278" s="401"/>
      <c r="M278" s="403"/>
      <c r="N278" s="401"/>
      <c r="O278" s="337">
        <f t="shared" ref="O278:O283" si="50">M278+N278</f>
        <v>0</v>
      </c>
      <c r="P278" s="337">
        <f t="shared" si="43"/>
        <v>0</v>
      </c>
      <c r="Q278" s="398"/>
      <c r="R278" s="312"/>
    </row>
    <row r="279" spans="1:18" ht="26.25" x14ac:dyDescent="0.2">
      <c r="A279" s="334"/>
      <c r="B279" s="399"/>
      <c r="C279" s="335"/>
      <c r="D279" s="335"/>
      <c r="E279" s="335"/>
      <c r="F279" s="335" t="s">
        <v>30</v>
      </c>
      <c r="G279" s="400"/>
      <c r="H279" s="401"/>
      <c r="I279" s="402"/>
      <c r="J279" s="401">
        <f t="shared" si="48"/>
        <v>0</v>
      </c>
      <c r="K279" s="396"/>
      <c r="L279" s="401"/>
      <c r="M279" s="403"/>
      <c r="N279" s="401"/>
      <c r="O279" s="337">
        <f t="shared" si="50"/>
        <v>0</v>
      </c>
      <c r="P279" s="337">
        <f t="shared" si="43"/>
        <v>0</v>
      </c>
      <c r="Q279" s="398"/>
      <c r="R279" s="312"/>
    </row>
    <row r="280" spans="1:18" ht="26.25" x14ac:dyDescent="0.2">
      <c r="A280" s="334"/>
      <c r="B280" s="399"/>
      <c r="C280" s="335"/>
      <c r="D280" s="335"/>
      <c r="E280" s="335"/>
      <c r="F280" s="335" t="s">
        <v>43</v>
      </c>
      <c r="G280" s="400"/>
      <c r="H280" s="401"/>
      <c r="I280" s="402"/>
      <c r="J280" s="401">
        <f t="shared" si="48"/>
        <v>0</v>
      </c>
      <c r="K280" s="396"/>
      <c r="L280" s="401"/>
      <c r="M280" s="403"/>
      <c r="N280" s="401"/>
      <c r="O280" s="337">
        <f t="shared" si="50"/>
        <v>0</v>
      </c>
      <c r="P280" s="337">
        <f t="shared" si="43"/>
        <v>0</v>
      </c>
      <c r="Q280" s="398"/>
      <c r="R280" s="312"/>
    </row>
    <row r="281" spans="1:18" ht="26.25" x14ac:dyDescent="0.2">
      <c r="A281" s="334"/>
      <c r="B281" s="399"/>
      <c r="C281" s="335"/>
      <c r="D281" s="335"/>
      <c r="E281" s="335"/>
      <c r="F281" s="335" t="s">
        <v>22</v>
      </c>
      <c r="G281" s="400" t="s">
        <v>410</v>
      </c>
      <c r="H281" s="401"/>
      <c r="I281" s="402"/>
      <c r="J281" s="401">
        <f t="shared" si="48"/>
        <v>0</v>
      </c>
      <c r="K281" s="396"/>
      <c r="L281" s="401"/>
      <c r="M281" s="403"/>
      <c r="N281" s="401"/>
      <c r="O281" s="337">
        <f t="shared" si="50"/>
        <v>0</v>
      </c>
      <c r="P281" s="337">
        <f t="shared" si="43"/>
        <v>0</v>
      </c>
      <c r="Q281" s="398"/>
      <c r="R281" s="312"/>
    </row>
    <row r="282" spans="1:18" ht="26.25" x14ac:dyDescent="0.2">
      <c r="A282" s="334"/>
      <c r="B282" s="399"/>
      <c r="C282" s="335"/>
      <c r="D282" s="335"/>
      <c r="E282" s="335"/>
      <c r="F282" s="335" t="s">
        <v>33</v>
      </c>
      <c r="G282" s="400" t="s">
        <v>117</v>
      </c>
      <c r="H282" s="401">
        <v>0</v>
      </c>
      <c r="I282" s="402"/>
      <c r="J282" s="401">
        <f t="shared" si="48"/>
        <v>0</v>
      </c>
      <c r="K282" s="396"/>
      <c r="L282" s="401">
        <v>0</v>
      </c>
      <c r="M282" s="403"/>
      <c r="N282" s="401"/>
      <c r="O282" s="337">
        <f t="shared" si="50"/>
        <v>0</v>
      </c>
      <c r="P282" s="337">
        <f t="shared" si="43"/>
        <v>0</v>
      </c>
      <c r="Q282" s="398"/>
      <c r="R282" s="312"/>
    </row>
    <row r="283" spans="1:18" ht="26.25" x14ac:dyDescent="0.2">
      <c r="A283" s="334"/>
      <c r="B283" s="399"/>
      <c r="C283" s="335"/>
      <c r="D283" s="335"/>
      <c r="E283" s="335"/>
      <c r="F283" s="405">
        <v>30</v>
      </c>
      <c r="G283" s="400"/>
      <c r="H283" s="401"/>
      <c r="I283" s="402"/>
      <c r="J283" s="401">
        <f t="shared" si="48"/>
        <v>0</v>
      </c>
      <c r="K283" s="396" t="e">
        <f t="shared" ref="K283:K293" si="51">ROUND(I283/H283*100,2)</f>
        <v>#DIV/0!</v>
      </c>
      <c r="L283" s="401"/>
      <c r="M283" s="403"/>
      <c r="N283" s="401"/>
      <c r="O283" s="337">
        <f t="shared" si="50"/>
        <v>0</v>
      </c>
      <c r="P283" s="337">
        <f t="shared" si="43"/>
        <v>0</v>
      </c>
      <c r="Q283" s="398" t="e">
        <f t="shared" ref="Q283:Q293" si="52">ROUND(O283/L283*100,2)</f>
        <v>#DIV/0!</v>
      </c>
      <c r="R283" s="312"/>
    </row>
    <row r="284" spans="1:18" ht="26.25" x14ac:dyDescent="0.2">
      <c r="A284" s="328"/>
      <c r="B284" s="320"/>
      <c r="C284" s="321"/>
      <c r="D284" s="321"/>
      <c r="E284" s="321" t="s">
        <v>43</v>
      </c>
      <c r="F284" s="321"/>
      <c r="G284" s="368" t="s">
        <v>118</v>
      </c>
      <c r="H284" s="394">
        <f>SUM(H285+H286+H287+H288+H289+H290)</f>
        <v>94000</v>
      </c>
      <c r="I284" s="395"/>
      <c r="J284" s="401">
        <f t="shared" si="48"/>
        <v>94000</v>
      </c>
      <c r="K284" s="396">
        <f t="shared" si="51"/>
        <v>0</v>
      </c>
      <c r="L284" s="394">
        <f>SUM(L285+L286+L287+L288+L289+L290)</f>
        <v>47400</v>
      </c>
      <c r="M284" s="369">
        <f>SUM(M285+M286+M287+M288+M289+M290)</f>
        <v>22714</v>
      </c>
      <c r="N284" s="394">
        <f>SUM(N285+N286+N287+N288+N289+N290)</f>
        <v>7579</v>
      </c>
      <c r="O284" s="397">
        <f>SUM(O285+O286+O287+O288+O289+O290)</f>
        <v>30293</v>
      </c>
      <c r="P284" s="397">
        <f t="shared" si="43"/>
        <v>17107</v>
      </c>
      <c r="Q284" s="398">
        <f t="shared" si="52"/>
        <v>63.91</v>
      </c>
      <c r="R284" s="333"/>
    </row>
    <row r="285" spans="1:18" ht="26.25" x14ac:dyDescent="0.2">
      <c r="A285" s="334"/>
      <c r="B285" s="399"/>
      <c r="C285" s="335"/>
      <c r="D285" s="335"/>
      <c r="E285" s="335"/>
      <c r="F285" s="335" t="s">
        <v>32</v>
      </c>
      <c r="G285" s="400" t="s">
        <v>119</v>
      </c>
      <c r="H285" s="401"/>
      <c r="I285" s="402"/>
      <c r="J285" s="401">
        <f t="shared" si="48"/>
        <v>0</v>
      </c>
      <c r="K285" s="396" t="e">
        <f t="shared" si="51"/>
        <v>#DIV/0!</v>
      </c>
      <c r="L285" s="401"/>
      <c r="M285" s="403"/>
      <c r="N285" s="401"/>
      <c r="O285" s="337">
        <f t="shared" ref="O285:O290" si="53">M285+N285</f>
        <v>0</v>
      </c>
      <c r="P285" s="337">
        <f t="shared" si="43"/>
        <v>0</v>
      </c>
      <c r="Q285" s="398" t="e">
        <f t="shared" si="52"/>
        <v>#DIV/0!</v>
      </c>
      <c r="R285" s="312"/>
    </row>
    <row r="286" spans="1:18" ht="26.25" x14ac:dyDescent="0.2">
      <c r="A286" s="334"/>
      <c r="B286" s="399"/>
      <c r="C286" s="335"/>
      <c r="D286" s="335"/>
      <c r="E286" s="335"/>
      <c r="F286" s="335" t="s">
        <v>30</v>
      </c>
      <c r="G286" s="400" t="s">
        <v>120</v>
      </c>
      <c r="H286" s="401"/>
      <c r="I286" s="402"/>
      <c r="J286" s="401">
        <f t="shared" si="48"/>
        <v>0</v>
      </c>
      <c r="K286" s="396" t="e">
        <f t="shared" si="51"/>
        <v>#DIV/0!</v>
      </c>
      <c r="L286" s="401"/>
      <c r="M286" s="403"/>
      <c r="N286" s="401"/>
      <c r="O286" s="337">
        <f t="shared" si="53"/>
        <v>0</v>
      </c>
      <c r="P286" s="337">
        <f t="shared" si="43"/>
        <v>0</v>
      </c>
      <c r="Q286" s="398" t="e">
        <f t="shared" si="52"/>
        <v>#DIV/0!</v>
      </c>
      <c r="R286" s="312"/>
    </row>
    <row r="287" spans="1:18" ht="26.25" x14ac:dyDescent="0.2">
      <c r="A287" s="334"/>
      <c r="B287" s="399"/>
      <c r="C287" s="335"/>
      <c r="D287" s="335"/>
      <c r="E287" s="335"/>
      <c r="F287" s="335" t="s">
        <v>43</v>
      </c>
      <c r="G287" s="400" t="s">
        <v>121</v>
      </c>
      <c r="H287" s="401"/>
      <c r="I287" s="402"/>
      <c r="J287" s="401">
        <f t="shared" si="48"/>
        <v>0</v>
      </c>
      <c r="K287" s="396" t="e">
        <f t="shared" si="51"/>
        <v>#DIV/0!</v>
      </c>
      <c r="L287" s="401"/>
      <c r="M287" s="403"/>
      <c r="N287" s="401"/>
      <c r="O287" s="337">
        <f t="shared" si="53"/>
        <v>0</v>
      </c>
      <c r="P287" s="337">
        <f t="shared" si="43"/>
        <v>0</v>
      </c>
      <c r="Q287" s="398" t="e">
        <f t="shared" si="52"/>
        <v>#DIV/0!</v>
      </c>
      <c r="R287" s="312"/>
    </row>
    <row r="288" spans="1:18" ht="51" x14ac:dyDescent="0.2">
      <c r="A288" s="334"/>
      <c r="B288" s="399"/>
      <c r="C288" s="335"/>
      <c r="D288" s="335"/>
      <c r="E288" s="335"/>
      <c r="F288" s="335" t="s">
        <v>22</v>
      </c>
      <c r="G288" s="400" t="s">
        <v>122</v>
      </c>
      <c r="H288" s="401"/>
      <c r="I288" s="402"/>
      <c r="J288" s="401">
        <f t="shared" si="48"/>
        <v>0</v>
      </c>
      <c r="K288" s="396" t="e">
        <f t="shared" si="51"/>
        <v>#DIV/0!</v>
      </c>
      <c r="L288" s="401"/>
      <c r="M288" s="403"/>
      <c r="N288" s="401"/>
      <c r="O288" s="337">
        <f t="shared" si="53"/>
        <v>0</v>
      </c>
      <c r="P288" s="337">
        <f t="shared" si="43"/>
        <v>0</v>
      </c>
      <c r="Q288" s="398" t="e">
        <f t="shared" si="52"/>
        <v>#DIV/0!</v>
      </c>
      <c r="R288" s="312"/>
    </row>
    <row r="289" spans="1:18" ht="26.25" x14ac:dyDescent="0.2">
      <c r="A289" s="334"/>
      <c r="B289" s="399"/>
      <c r="C289" s="335"/>
      <c r="D289" s="335"/>
      <c r="E289" s="335"/>
      <c r="F289" s="335" t="s">
        <v>33</v>
      </c>
      <c r="G289" s="400" t="s">
        <v>123</v>
      </c>
      <c r="H289" s="401"/>
      <c r="I289" s="402"/>
      <c r="J289" s="401">
        <f t="shared" si="48"/>
        <v>0</v>
      </c>
      <c r="K289" s="396" t="e">
        <f t="shared" si="51"/>
        <v>#DIV/0!</v>
      </c>
      <c r="L289" s="401"/>
      <c r="M289" s="403"/>
      <c r="N289" s="401"/>
      <c r="O289" s="337">
        <f t="shared" si="53"/>
        <v>0</v>
      </c>
      <c r="P289" s="337">
        <f t="shared" si="43"/>
        <v>0</v>
      </c>
      <c r="Q289" s="398" t="e">
        <f t="shared" si="52"/>
        <v>#DIV/0!</v>
      </c>
      <c r="R289" s="312"/>
    </row>
    <row r="290" spans="1:18" ht="26.25" x14ac:dyDescent="0.2">
      <c r="A290" s="334"/>
      <c r="B290" s="399"/>
      <c r="C290" s="335"/>
      <c r="D290" s="335"/>
      <c r="E290" s="335"/>
      <c r="F290" s="335" t="s">
        <v>124</v>
      </c>
      <c r="G290" s="400" t="s">
        <v>125</v>
      </c>
      <c r="H290" s="401">
        <v>94000</v>
      </c>
      <c r="I290" s="402">
        <f>O290</f>
        <v>30293</v>
      </c>
      <c r="J290" s="401">
        <f t="shared" si="48"/>
        <v>63707</v>
      </c>
      <c r="K290" s="396">
        <f t="shared" si="51"/>
        <v>32.229999999999997</v>
      </c>
      <c r="L290" s="401">
        <v>47400</v>
      </c>
      <c r="M290" s="403">
        <v>22714</v>
      </c>
      <c r="N290" s="401">
        <v>7579</v>
      </c>
      <c r="O290" s="337">
        <f t="shared" si="53"/>
        <v>30293</v>
      </c>
      <c r="P290" s="337">
        <f t="shared" si="43"/>
        <v>17107</v>
      </c>
      <c r="Q290" s="398">
        <f t="shared" si="52"/>
        <v>63.91</v>
      </c>
      <c r="R290" s="312"/>
    </row>
    <row r="291" spans="1:18" ht="26.25" x14ac:dyDescent="0.2">
      <c r="A291" s="328"/>
      <c r="B291" s="320"/>
      <c r="C291" s="321"/>
      <c r="D291" s="321" t="s">
        <v>89</v>
      </c>
      <c r="E291" s="321"/>
      <c r="F291" s="321"/>
      <c r="G291" s="393" t="s">
        <v>66</v>
      </c>
      <c r="H291" s="394">
        <f>H292+H303+H304+H308+H311+H312+H313+H314+H315+H316+H317</f>
        <v>395500</v>
      </c>
      <c r="I291" s="395">
        <f>I292+I309+I317</f>
        <v>168249.21000000002</v>
      </c>
      <c r="J291" s="394">
        <f>J292+J303+J304+J308+J311+J312+J313+J314+J315+J316+J317</f>
        <v>227250.78999999998</v>
      </c>
      <c r="K291" s="396">
        <f t="shared" si="51"/>
        <v>42.54</v>
      </c>
      <c r="L291" s="394">
        <f>L292+L303+L304+L308+L311+L312+L313+L314+L315+L316+L317</f>
        <v>232500</v>
      </c>
      <c r="M291" s="427">
        <f>M292+M303+M304+M308+M311+M312+M313+M314+M315+M316+M317</f>
        <v>122191.37</v>
      </c>
      <c r="N291" s="394">
        <f>N292+N303+N304+N308+N311+N312+N313+N314+N315+N316+N317</f>
        <v>46057.84</v>
      </c>
      <c r="O291" s="428">
        <f>O292+O303+O304+O308+O311+O312+O313+O314+O315+O316+O317</f>
        <v>168249.21000000002</v>
      </c>
      <c r="P291" s="397">
        <f t="shared" ref="P291:P335" si="54">L291-O291</f>
        <v>64250.789999999979</v>
      </c>
      <c r="Q291" s="398">
        <f t="shared" si="52"/>
        <v>72.37</v>
      </c>
      <c r="R291" s="333"/>
    </row>
    <row r="292" spans="1:18" ht="26.25" x14ac:dyDescent="0.2">
      <c r="A292" s="328"/>
      <c r="B292" s="320"/>
      <c r="C292" s="321"/>
      <c r="D292" s="321"/>
      <c r="E292" s="321" t="s">
        <v>32</v>
      </c>
      <c r="F292" s="321"/>
      <c r="G292" s="368" t="s">
        <v>144</v>
      </c>
      <c r="H292" s="394">
        <f>SUM(H293:H302)</f>
        <v>269000</v>
      </c>
      <c r="I292" s="395">
        <f>I293+I294+I295+I296+I297+I298+I300+I301+I302</f>
        <v>121681.87</v>
      </c>
      <c r="J292" s="394">
        <f>SUM(J293:J302)</f>
        <v>147318.12999999998</v>
      </c>
      <c r="K292" s="396">
        <f t="shared" si="51"/>
        <v>45.23</v>
      </c>
      <c r="L292" s="394">
        <f>SUM(L293:L302)</f>
        <v>153000</v>
      </c>
      <c r="M292" s="369">
        <f>SUM(M293:M302)</f>
        <v>86795.97</v>
      </c>
      <c r="N292" s="394">
        <f>SUM(N293:N302)</f>
        <v>34885.9</v>
      </c>
      <c r="O292" s="397">
        <f>SUM(O293:O302)</f>
        <v>121681.87</v>
      </c>
      <c r="P292" s="397">
        <f t="shared" si="54"/>
        <v>31318.130000000005</v>
      </c>
      <c r="Q292" s="398">
        <f t="shared" si="52"/>
        <v>79.53</v>
      </c>
      <c r="R292" s="333"/>
    </row>
    <row r="293" spans="1:18" ht="26.25" x14ac:dyDescent="0.2">
      <c r="A293" s="334"/>
      <c r="B293" s="399"/>
      <c r="C293" s="335"/>
      <c r="D293" s="335"/>
      <c r="E293" s="335"/>
      <c r="F293" s="335" t="s">
        <v>32</v>
      </c>
      <c r="G293" s="400" t="s">
        <v>169</v>
      </c>
      <c r="H293" s="401">
        <v>1000</v>
      </c>
      <c r="I293" s="402"/>
      <c r="J293" s="401">
        <f t="shared" ref="J293:J316" si="55">H293-I293</f>
        <v>1000</v>
      </c>
      <c r="K293" s="396">
        <f t="shared" si="51"/>
        <v>0</v>
      </c>
      <c r="L293" s="401">
        <v>1000</v>
      </c>
      <c r="M293" s="403"/>
      <c r="N293" s="401"/>
      <c r="O293" s="337">
        <f t="shared" ref="O293:O303" si="56">M293+N293</f>
        <v>0</v>
      </c>
      <c r="P293" s="337">
        <f t="shared" si="54"/>
        <v>1000</v>
      </c>
      <c r="Q293" s="398">
        <f t="shared" si="52"/>
        <v>0</v>
      </c>
      <c r="R293" s="312"/>
    </row>
    <row r="294" spans="1:18" ht="26.25" x14ac:dyDescent="0.2">
      <c r="A294" s="334"/>
      <c r="B294" s="399"/>
      <c r="C294" s="335"/>
      <c r="D294" s="335"/>
      <c r="E294" s="335"/>
      <c r="F294" s="335" t="s">
        <v>30</v>
      </c>
      <c r="G294" s="400" t="s">
        <v>170</v>
      </c>
      <c r="H294" s="401">
        <v>1000</v>
      </c>
      <c r="I294" s="402"/>
      <c r="J294" s="401">
        <f t="shared" si="55"/>
        <v>1000</v>
      </c>
      <c r="K294" s="396"/>
      <c r="L294" s="401">
        <v>1000</v>
      </c>
      <c r="M294" s="403"/>
      <c r="N294" s="401"/>
      <c r="O294" s="337">
        <f t="shared" si="56"/>
        <v>0</v>
      </c>
      <c r="P294" s="337">
        <f t="shared" si="54"/>
        <v>1000</v>
      </c>
      <c r="Q294" s="398"/>
      <c r="R294" s="312"/>
    </row>
    <row r="295" spans="1:18" ht="26.25" x14ac:dyDescent="0.2">
      <c r="A295" s="334"/>
      <c r="B295" s="399"/>
      <c r="C295" s="335"/>
      <c r="D295" s="335"/>
      <c r="E295" s="335"/>
      <c r="F295" s="335" t="s">
        <v>43</v>
      </c>
      <c r="G295" s="400" t="s">
        <v>171</v>
      </c>
      <c r="H295" s="401">
        <v>85000</v>
      </c>
      <c r="I295" s="402">
        <f>O295</f>
        <v>52199.49</v>
      </c>
      <c r="J295" s="401">
        <f t="shared" si="55"/>
        <v>32800.51</v>
      </c>
      <c r="K295" s="396">
        <f>ROUND(I295/H295*100,2)</f>
        <v>61.41</v>
      </c>
      <c r="L295" s="401">
        <v>57000</v>
      </c>
      <c r="M295" s="403">
        <v>37000</v>
      </c>
      <c r="N295" s="401">
        <v>15199.49</v>
      </c>
      <c r="O295" s="337">
        <f t="shared" si="56"/>
        <v>52199.49</v>
      </c>
      <c r="P295" s="337">
        <f t="shared" si="54"/>
        <v>4800.510000000002</v>
      </c>
      <c r="Q295" s="398">
        <f>ROUND(O295/L295*100,2)</f>
        <v>91.58</v>
      </c>
      <c r="R295" s="312"/>
    </row>
    <row r="296" spans="1:18" ht="26.25" x14ac:dyDescent="0.2">
      <c r="A296" s="334"/>
      <c r="B296" s="399"/>
      <c r="C296" s="335"/>
      <c r="D296" s="335"/>
      <c r="E296" s="335"/>
      <c r="F296" s="335" t="s">
        <v>22</v>
      </c>
      <c r="G296" s="400" t="s">
        <v>146</v>
      </c>
      <c r="H296" s="401">
        <v>33000</v>
      </c>
      <c r="I296" s="402">
        <f>O296</f>
        <v>14000</v>
      </c>
      <c r="J296" s="401">
        <f t="shared" si="55"/>
        <v>19000</v>
      </c>
      <c r="K296" s="396">
        <f>ROUND(I296/H296*100,2)</f>
        <v>42.42</v>
      </c>
      <c r="L296" s="401">
        <v>18000</v>
      </c>
      <c r="M296" s="403">
        <v>10932.38</v>
      </c>
      <c r="N296" s="401">
        <v>3067.62</v>
      </c>
      <c r="O296" s="337">
        <f t="shared" si="56"/>
        <v>14000</v>
      </c>
      <c r="P296" s="337">
        <f t="shared" si="54"/>
        <v>4000</v>
      </c>
      <c r="Q296" s="398">
        <f>ROUND(O296/L296*100,2)</f>
        <v>77.78</v>
      </c>
      <c r="R296" s="312"/>
    </row>
    <row r="297" spans="1:18" ht="26.25" x14ac:dyDescent="0.2">
      <c r="A297" s="334"/>
      <c r="B297" s="399"/>
      <c r="C297" s="335"/>
      <c r="D297" s="335"/>
      <c r="E297" s="335"/>
      <c r="F297" s="335" t="s">
        <v>114</v>
      </c>
      <c r="G297" s="400" t="s">
        <v>172</v>
      </c>
      <c r="H297" s="401">
        <v>5000</v>
      </c>
      <c r="I297" s="402">
        <f>O297</f>
        <v>1942.72</v>
      </c>
      <c r="J297" s="401">
        <f t="shared" si="55"/>
        <v>3057.2799999999997</v>
      </c>
      <c r="K297" s="396">
        <f>ROUND(I297/H297*100,2)</f>
        <v>38.85</v>
      </c>
      <c r="L297" s="401">
        <v>3000</v>
      </c>
      <c r="M297" s="403">
        <v>920.48</v>
      </c>
      <c r="N297" s="401">
        <v>1022.24</v>
      </c>
      <c r="O297" s="337">
        <f t="shared" si="56"/>
        <v>1942.72</v>
      </c>
      <c r="P297" s="337">
        <f t="shared" si="54"/>
        <v>1057.28</v>
      </c>
      <c r="Q297" s="398">
        <f>ROUND(O297/L297*100,2)</f>
        <v>64.760000000000005</v>
      </c>
      <c r="R297" s="312"/>
    </row>
    <row r="298" spans="1:18" ht="26.25" x14ac:dyDescent="0.2">
      <c r="A298" s="334"/>
      <c r="B298" s="399"/>
      <c r="C298" s="335"/>
      <c r="D298" s="335"/>
      <c r="E298" s="335"/>
      <c r="F298" s="335" t="s">
        <v>33</v>
      </c>
      <c r="G298" s="400" t="s">
        <v>173</v>
      </c>
      <c r="H298" s="401"/>
      <c r="I298" s="402"/>
      <c r="J298" s="401">
        <f t="shared" si="55"/>
        <v>0</v>
      </c>
      <c r="K298" s="396" t="e">
        <f>ROUND(I298/H298*100,2)</f>
        <v>#DIV/0!</v>
      </c>
      <c r="L298" s="401"/>
      <c r="M298" s="403"/>
      <c r="N298" s="401"/>
      <c r="O298" s="337">
        <f t="shared" si="56"/>
        <v>0</v>
      </c>
      <c r="P298" s="337">
        <f t="shared" si="54"/>
        <v>0</v>
      </c>
      <c r="Q298" s="398" t="e">
        <f>ROUND(O298/L298*100,2)</f>
        <v>#DIV/0!</v>
      </c>
      <c r="R298" s="312"/>
    </row>
    <row r="299" spans="1:18" ht="26.25" x14ac:dyDescent="0.2">
      <c r="A299" s="334"/>
      <c r="B299" s="399"/>
      <c r="C299" s="335"/>
      <c r="D299" s="335"/>
      <c r="E299" s="335"/>
      <c r="F299" s="335" t="s">
        <v>124</v>
      </c>
      <c r="G299" s="400" t="s">
        <v>316</v>
      </c>
      <c r="H299" s="401"/>
      <c r="I299" s="402"/>
      <c r="J299" s="401">
        <f t="shared" si="55"/>
        <v>0</v>
      </c>
      <c r="K299" s="396"/>
      <c r="L299" s="401"/>
      <c r="M299" s="403"/>
      <c r="N299" s="401"/>
      <c r="O299" s="337">
        <f t="shared" si="56"/>
        <v>0</v>
      </c>
      <c r="P299" s="337">
        <f t="shared" si="54"/>
        <v>0</v>
      </c>
      <c r="Q299" s="398"/>
      <c r="R299" s="312"/>
    </row>
    <row r="300" spans="1:18" ht="26.25" x14ac:dyDescent="0.2">
      <c r="A300" s="334"/>
      <c r="B300" s="399"/>
      <c r="C300" s="335"/>
      <c r="D300" s="335"/>
      <c r="E300" s="335"/>
      <c r="F300" s="335" t="s">
        <v>115</v>
      </c>
      <c r="G300" s="400" t="s">
        <v>174</v>
      </c>
      <c r="H300" s="401">
        <v>14000</v>
      </c>
      <c r="I300" s="402">
        <f>O300</f>
        <v>4576.18</v>
      </c>
      <c r="J300" s="401">
        <f t="shared" si="55"/>
        <v>9423.82</v>
      </c>
      <c r="K300" s="396">
        <f>ROUND(I300/H300*100,2)</f>
        <v>32.69</v>
      </c>
      <c r="L300" s="401">
        <v>9000</v>
      </c>
      <c r="M300" s="403">
        <v>3323.15</v>
      </c>
      <c r="N300" s="401">
        <v>1253.03</v>
      </c>
      <c r="O300" s="337">
        <f t="shared" si="56"/>
        <v>4576.18</v>
      </c>
      <c r="P300" s="337">
        <f t="shared" si="54"/>
        <v>4423.82</v>
      </c>
      <c r="Q300" s="398">
        <f>ROUND(O300/L300*100,2)</f>
        <v>50.85</v>
      </c>
      <c r="R300" s="312"/>
    </row>
    <row r="301" spans="1:18" ht="26.25" x14ac:dyDescent="0.2">
      <c r="A301" s="334"/>
      <c r="B301" s="399"/>
      <c r="C301" s="335"/>
      <c r="D301" s="335"/>
      <c r="E301" s="335"/>
      <c r="F301" s="335" t="s">
        <v>38</v>
      </c>
      <c r="G301" s="400" t="s">
        <v>147</v>
      </c>
      <c r="H301" s="401">
        <v>120000</v>
      </c>
      <c r="I301" s="402">
        <f>O301</f>
        <v>43900.950000000004</v>
      </c>
      <c r="J301" s="401">
        <f t="shared" si="55"/>
        <v>76099.049999999988</v>
      </c>
      <c r="K301" s="396">
        <f>ROUND(I301/H301*100,2)</f>
        <v>36.58</v>
      </c>
      <c r="L301" s="401">
        <v>61000</v>
      </c>
      <c r="M301" s="403">
        <v>33428.550000000003</v>
      </c>
      <c r="N301" s="401">
        <v>10472.4</v>
      </c>
      <c r="O301" s="337">
        <f t="shared" si="56"/>
        <v>43900.950000000004</v>
      </c>
      <c r="P301" s="337">
        <f t="shared" si="54"/>
        <v>17099.049999999996</v>
      </c>
      <c r="Q301" s="398">
        <f>ROUND(O301/L301*100,2)</f>
        <v>71.97</v>
      </c>
      <c r="R301" s="312"/>
    </row>
    <row r="302" spans="1:18" ht="26.25" x14ac:dyDescent="0.2">
      <c r="A302" s="334"/>
      <c r="B302" s="399"/>
      <c r="C302" s="335"/>
      <c r="D302" s="335"/>
      <c r="E302" s="335"/>
      <c r="F302" s="335" t="s">
        <v>90</v>
      </c>
      <c r="G302" s="400" t="s">
        <v>148</v>
      </c>
      <c r="H302" s="401">
        <v>10000</v>
      </c>
      <c r="I302" s="402">
        <f>O302</f>
        <v>5062.53</v>
      </c>
      <c r="J302" s="401">
        <f t="shared" si="55"/>
        <v>4937.47</v>
      </c>
      <c r="K302" s="396">
        <f>ROUND(I302/H302*100,2)</f>
        <v>50.63</v>
      </c>
      <c r="L302" s="401">
        <v>3000</v>
      </c>
      <c r="M302" s="403">
        <v>1191.4100000000001</v>
      </c>
      <c r="N302" s="401">
        <v>3871.12</v>
      </c>
      <c r="O302" s="337">
        <f t="shared" si="56"/>
        <v>5062.53</v>
      </c>
      <c r="P302" s="337">
        <f t="shared" si="54"/>
        <v>-2062.5299999999997</v>
      </c>
      <c r="Q302" s="398">
        <f>ROUND(O302/L302*100,2)</f>
        <v>168.75</v>
      </c>
      <c r="R302" s="312"/>
    </row>
    <row r="303" spans="1:18" ht="26.25" x14ac:dyDescent="0.2">
      <c r="A303" s="334"/>
      <c r="B303" s="399"/>
      <c r="C303" s="335"/>
      <c r="D303" s="335"/>
      <c r="E303" s="335" t="s">
        <v>30</v>
      </c>
      <c r="F303" s="335"/>
      <c r="G303" s="400" t="s">
        <v>149</v>
      </c>
      <c r="H303" s="401"/>
      <c r="I303" s="402"/>
      <c r="J303" s="401">
        <f t="shared" si="55"/>
        <v>0</v>
      </c>
      <c r="K303" s="396" t="e">
        <f>ROUND(I303/H303*100,2)</f>
        <v>#DIV/0!</v>
      </c>
      <c r="L303" s="401"/>
      <c r="M303" s="403"/>
      <c r="N303" s="401"/>
      <c r="O303" s="337">
        <f t="shared" si="56"/>
        <v>0</v>
      </c>
      <c r="P303" s="337">
        <f t="shared" si="54"/>
        <v>0</v>
      </c>
      <c r="Q303" s="398" t="e">
        <f>ROUND(O303/L303*100,2)</f>
        <v>#DIV/0!</v>
      </c>
      <c r="R303" s="312"/>
    </row>
    <row r="304" spans="1:18" ht="26.25" x14ac:dyDescent="0.2">
      <c r="A304" s="328"/>
      <c r="B304" s="320"/>
      <c r="C304" s="321"/>
      <c r="D304" s="321"/>
      <c r="E304" s="321" t="s">
        <v>114</v>
      </c>
      <c r="F304" s="321"/>
      <c r="G304" s="368" t="s">
        <v>150</v>
      </c>
      <c r="H304" s="394">
        <f>H305+H306+H307</f>
        <v>0</v>
      </c>
      <c r="I304" s="395"/>
      <c r="J304" s="401">
        <f t="shared" si="55"/>
        <v>0</v>
      </c>
      <c r="K304" s="396"/>
      <c r="L304" s="394">
        <f>L305+L306+L307</f>
        <v>0</v>
      </c>
      <c r="M304" s="369">
        <f>M305+M306+M307</f>
        <v>0</v>
      </c>
      <c r="N304" s="394">
        <f>N305+N306+N307</f>
        <v>0</v>
      </c>
      <c r="O304" s="397">
        <f>O305+O306+O307</f>
        <v>0</v>
      </c>
      <c r="P304" s="397">
        <f t="shared" si="54"/>
        <v>0</v>
      </c>
      <c r="Q304" s="398"/>
      <c r="R304" s="333"/>
    </row>
    <row r="305" spans="1:18" ht="26.25" x14ac:dyDescent="0.2">
      <c r="A305" s="334"/>
      <c r="B305" s="399"/>
      <c r="C305" s="335"/>
      <c r="D305" s="335"/>
      <c r="E305" s="335"/>
      <c r="F305" s="335" t="s">
        <v>32</v>
      </c>
      <c r="G305" s="400" t="s">
        <v>270</v>
      </c>
      <c r="H305" s="401"/>
      <c r="I305" s="402"/>
      <c r="J305" s="401">
        <f t="shared" si="55"/>
        <v>0</v>
      </c>
      <c r="K305" s="396"/>
      <c r="L305" s="401"/>
      <c r="M305" s="403"/>
      <c r="N305" s="401"/>
      <c r="O305" s="337">
        <f>M305+N305</f>
        <v>0</v>
      </c>
      <c r="P305" s="337">
        <f t="shared" si="54"/>
        <v>0</v>
      </c>
      <c r="Q305" s="398"/>
      <c r="R305" s="312"/>
    </row>
    <row r="306" spans="1:18" ht="26.25" x14ac:dyDescent="0.2">
      <c r="A306" s="334"/>
      <c r="B306" s="399"/>
      <c r="C306" s="335"/>
      <c r="D306" s="335"/>
      <c r="E306" s="335"/>
      <c r="F306" s="335" t="s">
        <v>43</v>
      </c>
      <c r="G306" s="400" t="s">
        <v>271</v>
      </c>
      <c r="H306" s="401"/>
      <c r="I306" s="402"/>
      <c r="J306" s="401">
        <f t="shared" si="55"/>
        <v>0</v>
      </c>
      <c r="K306" s="396"/>
      <c r="L306" s="401"/>
      <c r="M306" s="403"/>
      <c r="N306" s="401"/>
      <c r="O306" s="337">
        <f>M306+N306</f>
        <v>0</v>
      </c>
      <c r="P306" s="337">
        <f t="shared" si="54"/>
        <v>0</v>
      </c>
      <c r="Q306" s="398"/>
      <c r="R306" s="312"/>
    </row>
    <row r="307" spans="1:18" ht="26.25" x14ac:dyDescent="0.2">
      <c r="A307" s="334"/>
      <c r="B307" s="399"/>
      <c r="C307" s="335"/>
      <c r="D307" s="335"/>
      <c r="E307" s="335"/>
      <c r="F307" s="335" t="s">
        <v>90</v>
      </c>
      <c r="G307" s="400" t="s">
        <v>175</v>
      </c>
      <c r="H307" s="401"/>
      <c r="I307" s="402"/>
      <c r="J307" s="401">
        <f t="shared" si="55"/>
        <v>0</v>
      </c>
      <c r="K307" s="396"/>
      <c r="L307" s="401"/>
      <c r="M307" s="403"/>
      <c r="N307" s="401"/>
      <c r="O307" s="337">
        <f>M307+N307</f>
        <v>0</v>
      </c>
      <c r="P307" s="337">
        <f t="shared" si="54"/>
        <v>0</v>
      </c>
      <c r="Q307" s="398"/>
      <c r="R307" s="312"/>
    </row>
    <row r="308" spans="1:18" ht="26.25" x14ac:dyDescent="0.2">
      <c r="A308" s="328"/>
      <c r="B308" s="320"/>
      <c r="C308" s="321"/>
      <c r="D308" s="321"/>
      <c r="E308" s="321" t="s">
        <v>33</v>
      </c>
      <c r="F308" s="321"/>
      <c r="G308" s="368" t="s">
        <v>176</v>
      </c>
      <c r="H308" s="394">
        <f>H309+H310</f>
        <v>5000</v>
      </c>
      <c r="I308" s="395">
        <f>I309</f>
        <v>879.84999999999991</v>
      </c>
      <c r="J308" s="401">
        <f t="shared" si="55"/>
        <v>4120.1499999999996</v>
      </c>
      <c r="K308" s="396">
        <f>ROUND(I308/H308*100,2)</f>
        <v>17.600000000000001</v>
      </c>
      <c r="L308" s="394">
        <f>L309+L310</f>
        <v>4000</v>
      </c>
      <c r="M308" s="369">
        <f>M309+M310</f>
        <v>517.64</v>
      </c>
      <c r="N308" s="394">
        <f>N309+N310</f>
        <v>362.21</v>
      </c>
      <c r="O308" s="397">
        <f>O309+O310</f>
        <v>879.84999999999991</v>
      </c>
      <c r="P308" s="397">
        <f t="shared" si="54"/>
        <v>3120.15</v>
      </c>
      <c r="Q308" s="398">
        <f>ROUND(O308/L308*100,2)</f>
        <v>22</v>
      </c>
      <c r="R308" s="333"/>
    </row>
    <row r="309" spans="1:18" ht="26.25" x14ac:dyDescent="0.2">
      <c r="A309" s="334"/>
      <c r="B309" s="399"/>
      <c r="C309" s="335"/>
      <c r="D309" s="335"/>
      <c r="E309" s="335"/>
      <c r="F309" s="335" t="s">
        <v>32</v>
      </c>
      <c r="G309" s="400" t="s">
        <v>177</v>
      </c>
      <c r="H309" s="401">
        <v>5000</v>
      </c>
      <c r="I309" s="402">
        <f>O309</f>
        <v>879.84999999999991</v>
      </c>
      <c r="J309" s="401">
        <f t="shared" si="55"/>
        <v>4120.1499999999996</v>
      </c>
      <c r="K309" s="396">
        <f>ROUND(I309/H309*100,2)</f>
        <v>17.600000000000001</v>
      </c>
      <c r="L309" s="401">
        <v>4000</v>
      </c>
      <c r="M309" s="403">
        <v>517.64</v>
      </c>
      <c r="N309" s="401">
        <v>362.21</v>
      </c>
      <c r="O309" s="337">
        <f t="shared" ref="O309:O316" si="57">M309+N309</f>
        <v>879.84999999999991</v>
      </c>
      <c r="P309" s="337">
        <f t="shared" si="54"/>
        <v>3120.15</v>
      </c>
      <c r="Q309" s="398">
        <f>ROUND(O309/L309*100,2)</f>
        <v>22</v>
      </c>
      <c r="R309" s="312"/>
    </row>
    <row r="310" spans="1:18" ht="26.25" x14ac:dyDescent="0.2">
      <c r="A310" s="334"/>
      <c r="B310" s="399"/>
      <c r="C310" s="335"/>
      <c r="D310" s="335"/>
      <c r="E310" s="335"/>
      <c r="F310" s="335" t="s">
        <v>30</v>
      </c>
      <c r="G310" s="400" t="s">
        <v>269</v>
      </c>
      <c r="H310" s="401"/>
      <c r="I310" s="402"/>
      <c r="J310" s="401">
        <f t="shared" si="55"/>
        <v>0</v>
      </c>
      <c r="K310" s="396"/>
      <c r="L310" s="401"/>
      <c r="M310" s="403"/>
      <c r="N310" s="401"/>
      <c r="O310" s="337">
        <f t="shared" si="57"/>
        <v>0</v>
      </c>
      <c r="P310" s="337">
        <f t="shared" si="54"/>
        <v>0</v>
      </c>
      <c r="Q310" s="398"/>
      <c r="R310" s="312"/>
    </row>
    <row r="311" spans="1:18" ht="26.25" x14ac:dyDescent="0.2">
      <c r="A311" s="334"/>
      <c r="B311" s="399"/>
      <c r="C311" s="335"/>
      <c r="D311" s="335"/>
      <c r="E311" s="335">
        <v>11</v>
      </c>
      <c r="F311" s="335"/>
      <c r="G311" s="400" t="s">
        <v>178</v>
      </c>
      <c r="H311" s="401">
        <v>0</v>
      </c>
      <c r="I311" s="402"/>
      <c r="J311" s="401">
        <f t="shared" si="55"/>
        <v>0</v>
      </c>
      <c r="K311" s="396" t="e">
        <f>ROUND(I311/H311*100,2)</f>
        <v>#DIV/0!</v>
      </c>
      <c r="L311" s="401">
        <v>0</v>
      </c>
      <c r="M311" s="403"/>
      <c r="N311" s="401"/>
      <c r="O311" s="337">
        <f t="shared" si="57"/>
        <v>0</v>
      </c>
      <c r="P311" s="337">
        <f t="shared" si="54"/>
        <v>0</v>
      </c>
      <c r="Q311" s="398" t="e">
        <f>ROUND(O311/L311*100,2)</f>
        <v>#DIV/0!</v>
      </c>
      <c r="R311" s="312"/>
    </row>
    <row r="312" spans="1:18" ht="26.25" x14ac:dyDescent="0.2">
      <c r="A312" s="334"/>
      <c r="B312" s="399"/>
      <c r="C312" s="335"/>
      <c r="D312" s="335"/>
      <c r="E312" s="335">
        <v>12</v>
      </c>
      <c r="F312" s="335"/>
      <c r="G312" s="400" t="s">
        <v>268</v>
      </c>
      <c r="H312" s="401"/>
      <c r="I312" s="402"/>
      <c r="J312" s="401">
        <f t="shared" si="55"/>
        <v>0</v>
      </c>
      <c r="K312" s="396"/>
      <c r="L312" s="401"/>
      <c r="M312" s="403"/>
      <c r="N312" s="401"/>
      <c r="O312" s="337">
        <f t="shared" si="57"/>
        <v>0</v>
      </c>
      <c r="P312" s="337">
        <f t="shared" si="54"/>
        <v>0</v>
      </c>
      <c r="Q312" s="398"/>
      <c r="R312" s="312"/>
    </row>
    <row r="313" spans="1:18" ht="26.25" x14ac:dyDescent="0.2">
      <c r="A313" s="334"/>
      <c r="B313" s="399"/>
      <c r="C313" s="335"/>
      <c r="D313" s="335"/>
      <c r="E313" s="335">
        <v>13</v>
      </c>
      <c r="F313" s="335"/>
      <c r="G313" s="400" t="s">
        <v>179</v>
      </c>
      <c r="H313" s="401">
        <v>0</v>
      </c>
      <c r="I313" s="402"/>
      <c r="J313" s="401">
        <f t="shared" si="55"/>
        <v>0</v>
      </c>
      <c r="K313" s="396" t="e">
        <f>ROUND(I313/H313*100,2)</f>
        <v>#DIV/0!</v>
      </c>
      <c r="L313" s="401">
        <v>0</v>
      </c>
      <c r="M313" s="403"/>
      <c r="N313" s="401"/>
      <c r="O313" s="337">
        <f t="shared" si="57"/>
        <v>0</v>
      </c>
      <c r="P313" s="337">
        <f t="shared" si="54"/>
        <v>0</v>
      </c>
      <c r="Q313" s="398" t="e">
        <f>ROUND(O313/L313*100,2)</f>
        <v>#DIV/0!</v>
      </c>
      <c r="R313" s="312"/>
    </row>
    <row r="314" spans="1:18" ht="26.25" x14ac:dyDescent="0.2">
      <c r="A314" s="334"/>
      <c r="B314" s="399"/>
      <c r="C314" s="335"/>
      <c r="D314" s="335"/>
      <c r="E314" s="335">
        <v>14</v>
      </c>
      <c r="F314" s="335"/>
      <c r="G314" s="400" t="s">
        <v>180</v>
      </c>
      <c r="H314" s="401"/>
      <c r="I314" s="402"/>
      <c r="J314" s="401">
        <f t="shared" si="55"/>
        <v>0</v>
      </c>
      <c r="K314" s="396"/>
      <c r="L314" s="401"/>
      <c r="M314" s="403"/>
      <c r="N314" s="401"/>
      <c r="O314" s="337">
        <f t="shared" si="57"/>
        <v>0</v>
      </c>
      <c r="P314" s="337">
        <f t="shared" si="54"/>
        <v>0</v>
      </c>
      <c r="Q314" s="398"/>
      <c r="R314" s="312"/>
    </row>
    <row r="315" spans="1:18" ht="26.25" x14ac:dyDescent="0.2">
      <c r="A315" s="334"/>
      <c r="B315" s="399"/>
      <c r="C315" s="335"/>
      <c r="D315" s="335"/>
      <c r="E315" s="335">
        <v>16</v>
      </c>
      <c r="F315" s="335"/>
      <c r="G315" s="400" t="s">
        <v>317</v>
      </c>
      <c r="H315" s="401"/>
      <c r="I315" s="402"/>
      <c r="J315" s="401">
        <f t="shared" si="55"/>
        <v>0</v>
      </c>
      <c r="K315" s="396"/>
      <c r="L315" s="401"/>
      <c r="M315" s="403"/>
      <c r="N315" s="401"/>
      <c r="O315" s="337">
        <f t="shared" si="57"/>
        <v>0</v>
      </c>
      <c r="P315" s="337">
        <f t="shared" si="54"/>
        <v>0</v>
      </c>
      <c r="Q315" s="398"/>
      <c r="R315" s="312"/>
    </row>
    <row r="316" spans="1:18" ht="51" x14ac:dyDescent="0.2">
      <c r="A316" s="334"/>
      <c r="B316" s="399"/>
      <c r="C316" s="335"/>
      <c r="D316" s="335"/>
      <c r="E316" s="335">
        <v>25</v>
      </c>
      <c r="F316" s="335"/>
      <c r="G316" s="439" t="s">
        <v>364</v>
      </c>
      <c r="H316" s="401"/>
      <c r="I316" s="402"/>
      <c r="J316" s="401">
        <f t="shared" si="55"/>
        <v>0</v>
      </c>
      <c r="K316" s="396"/>
      <c r="L316" s="401"/>
      <c r="M316" s="403"/>
      <c r="N316" s="401"/>
      <c r="O316" s="337">
        <f t="shared" si="57"/>
        <v>0</v>
      </c>
      <c r="P316" s="337">
        <f t="shared" si="54"/>
        <v>0</v>
      </c>
      <c r="Q316" s="398"/>
      <c r="R316" s="312"/>
    </row>
    <row r="317" spans="1:18" ht="26.25" x14ac:dyDescent="0.2">
      <c r="A317" s="328"/>
      <c r="B317" s="320"/>
      <c r="C317" s="321"/>
      <c r="D317" s="321"/>
      <c r="E317" s="321" t="s">
        <v>90</v>
      </c>
      <c r="F317" s="321"/>
      <c r="G317" s="393" t="s">
        <v>181</v>
      </c>
      <c r="H317" s="394">
        <f>+H318+H319+H320+H321+H322+H323</f>
        <v>121500</v>
      </c>
      <c r="I317" s="395">
        <f>I320+I321+I323</f>
        <v>45687.490000000005</v>
      </c>
      <c r="J317" s="394">
        <f>+J318+J319+J320+J321+J322+J323</f>
        <v>75812.509999999995</v>
      </c>
      <c r="K317" s="396">
        <f>ROUND(I317/H317*100,2)</f>
        <v>37.6</v>
      </c>
      <c r="L317" s="394">
        <f>+L318+L319+L320+L321+L322+L323</f>
        <v>75500</v>
      </c>
      <c r="M317" s="369">
        <f>+M318+M319+M320+M321+M322+M323</f>
        <v>34877.760000000002</v>
      </c>
      <c r="N317" s="394">
        <f>+N318+N319+N320+N321+N322+N323</f>
        <v>10809.73</v>
      </c>
      <c r="O317" s="397">
        <f>+O318+O319+O320+O321+O322+O323</f>
        <v>45687.490000000005</v>
      </c>
      <c r="P317" s="397">
        <f t="shared" si="54"/>
        <v>29812.509999999995</v>
      </c>
      <c r="Q317" s="398">
        <f>ROUND(O317/L317*100,2)</f>
        <v>60.51</v>
      </c>
      <c r="R317" s="333"/>
    </row>
    <row r="318" spans="1:18" ht="26.25" x14ac:dyDescent="0.2">
      <c r="A318" s="334"/>
      <c r="B318" s="399"/>
      <c r="C318" s="335"/>
      <c r="D318" s="335"/>
      <c r="E318" s="335"/>
      <c r="F318" s="335" t="s">
        <v>30</v>
      </c>
      <c r="G318" s="400" t="s">
        <v>318</v>
      </c>
      <c r="H318" s="401"/>
      <c r="I318" s="402"/>
      <c r="J318" s="401">
        <f t="shared" ref="J318:J326" si="58">H318-I318</f>
        <v>0</v>
      </c>
      <c r="K318" s="396"/>
      <c r="L318" s="401"/>
      <c r="M318" s="403"/>
      <c r="N318" s="401"/>
      <c r="O318" s="337">
        <f t="shared" ref="O318:O323" si="59">M318+N318</f>
        <v>0</v>
      </c>
      <c r="P318" s="337">
        <f t="shared" si="54"/>
        <v>0</v>
      </c>
      <c r="Q318" s="398"/>
      <c r="R318" s="312"/>
    </row>
    <row r="319" spans="1:18" ht="26.25" x14ac:dyDescent="0.2">
      <c r="A319" s="334"/>
      <c r="B319" s="399"/>
      <c r="C319" s="335"/>
      <c r="D319" s="335"/>
      <c r="E319" s="335"/>
      <c r="F319" s="335" t="s">
        <v>43</v>
      </c>
      <c r="G319" s="439" t="s">
        <v>325</v>
      </c>
      <c r="H319" s="401"/>
      <c r="I319" s="402"/>
      <c r="J319" s="401">
        <f t="shared" si="58"/>
        <v>0</v>
      </c>
      <c r="K319" s="396"/>
      <c r="L319" s="401"/>
      <c r="M319" s="403"/>
      <c r="N319" s="401"/>
      <c r="O319" s="337">
        <f t="shared" si="59"/>
        <v>0</v>
      </c>
      <c r="P319" s="337">
        <f t="shared" si="54"/>
        <v>0</v>
      </c>
      <c r="Q319" s="398"/>
      <c r="R319" s="312"/>
    </row>
    <row r="320" spans="1:18" ht="26.25" x14ac:dyDescent="0.2">
      <c r="A320" s="334"/>
      <c r="B320" s="399"/>
      <c r="C320" s="335"/>
      <c r="D320" s="335"/>
      <c r="E320" s="335"/>
      <c r="F320" s="335" t="s">
        <v>22</v>
      </c>
      <c r="G320" s="400" t="s">
        <v>153</v>
      </c>
      <c r="H320" s="401">
        <v>24000</v>
      </c>
      <c r="I320" s="402">
        <f>O320</f>
        <v>9253.7999999999993</v>
      </c>
      <c r="J320" s="401">
        <f t="shared" si="58"/>
        <v>14746.2</v>
      </c>
      <c r="K320" s="396">
        <f>ROUND(I320/H320*100,2)</f>
        <v>38.56</v>
      </c>
      <c r="L320" s="401">
        <v>15000</v>
      </c>
      <c r="M320" s="403">
        <v>6915.78</v>
      </c>
      <c r="N320" s="401">
        <v>2338.02</v>
      </c>
      <c r="O320" s="337">
        <f t="shared" si="59"/>
        <v>9253.7999999999993</v>
      </c>
      <c r="P320" s="337">
        <f t="shared" si="54"/>
        <v>5746.2000000000007</v>
      </c>
      <c r="Q320" s="398">
        <f>ROUND(O320/L320*100,2)</f>
        <v>61.69</v>
      </c>
      <c r="R320" s="312"/>
    </row>
    <row r="321" spans="1:21" ht="26.25" x14ac:dyDescent="0.2">
      <c r="A321" s="334"/>
      <c r="B321" s="399"/>
      <c r="C321" s="335"/>
      <c r="D321" s="335"/>
      <c r="E321" s="335"/>
      <c r="F321" s="335" t="s">
        <v>33</v>
      </c>
      <c r="G321" s="400" t="s">
        <v>182</v>
      </c>
      <c r="H321" s="401">
        <v>96000</v>
      </c>
      <c r="I321" s="402">
        <f>O321</f>
        <v>36178.910000000003</v>
      </c>
      <c r="J321" s="401">
        <f t="shared" si="58"/>
        <v>59821.09</v>
      </c>
      <c r="K321" s="396">
        <f>ROUND(I321/H321*100,2)</f>
        <v>37.69</v>
      </c>
      <c r="L321" s="401">
        <v>59000</v>
      </c>
      <c r="M321" s="403">
        <v>27707.200000000001</v>
      </c>
      <c r="N321" s="401">
        <v>8471.7099999999991</v>
      </c>
      <c r="O321" s="337">
        <f t="shared" si="59"/>
        <v>36178.910000000003</v>
      </c>
      <c r="P321" s="337">
        <f t="shared" si="54"/>
        <v>22821.089999999997</v>
      </c>
      <c r="Q321" s="398">
        <f>ROUND(O321/L321*100,2)</f>
        <v>61.32</v>
      </c>
      <c r="R321" s="312"/>
    </row>
    <row r="322" spans="1:21" ht="26.25" x14ac:dyDescent="0.2">
      <c r="A322" s="334"/>
      <c r="B322" s="399"/>
      <c r="C322" s="335"/>
      <c r="D322" s="335"/>
      <c r="E322" s="335"/>
      <c r="F322" s="335" t="s">
        <v>38</v>
      </c>
      <c r="G322" s="400" t="s">
        <v>319</v>
      </c>
      <c r="H322" s="401"/>
      <c r="I322" s="402"/>
      <c r="J322" s="401">
        <f t="shared" si="58"/>
        <v>0</v>
      </c>
      <c r="K322" s="396"/>
      <c r="L322" s="401"/>
      <c r="M322" s="403"/>
      <c r="N322" s="401"/>
      <c r="O322" s="337">
        <f t="shared" si="59"/>
        <v>0</v>
      </c>
      <c r="P322" s="337">
        <f t="shared" si="54"/>
        <v>0</v>
      </c>
      <c r="Q322" s="398"/>
      <c r="R322" s="312"/>
    </row>
    <row r="323" spans="1:21" ht="26.25" x14ac:dyDescent="0.2">
      <c r="A323" s="334"/>
      <c r="B323" s="399"/>
      <c r="C323" s="335"/>
      <c r="D323" s="335"/>
      <c r="E323" s="335"/>
      <c r="F323" s="335" t="s">
        <v>90</v>
      </c>
      <c r="G323" s="400" t="s">
        <v>154</v>
      </c>
      <c r="H323" s="401">
        <v>1500</v>
      </c>
      <c r="I323" s="402">
        <f>O323</f>
        <v>254.78</v>
      </c>
      <c r="J323" s="401">
        <f t="shared" si="58"/>
        <v>1245.22</v>
      </c>
      <c r="K323" s="396">
        <f>ROUND(I323/H323*100,2)</f>
        <v>16.989999999999998</v>
      </c>
      <c r="L323" s="401">
        <v>1500</v>
      </c>
      <c r="M323" s="403">
        <v>254.78</v>
      </c>
      <c r="N323" s="401"/>
      <c r="O323" s="337">
        <f t="shared" si="59"/>
        <v>254.78</v>
      </c>
      <c r="P323" s="337">
        <f t="shared" si="54"/>
        <v>1245.22</v>
      </c>
      <c r="Q323" s="398">
        <f>ROUND(O323/L323*100,2)</f>
        <v>16.989999999999998</v>
      </c>
      <c r="R323" s="312"/>
    </row>
    <row r="324" spans="1:21" ht="26.25" x14ac:dyDescent="0.2">
      <c r="A324" s="328"/>
      <c r="B324" s="320"/>
      <c r="C324" s="321"/>
      <c r="D324" s="321" t="s">
        <v>90</v>
      </c>
      <c r="E324" s="321"/>
      <c r="F324" s="321"/>
      <c r="G324" s="393" t="s">
        <v>346</v>
      </c>
      <c r="H324" s="394">
        <v>0</v>
      </c>
      <c r="I324" s="395"/>
      <c r="J324" s="401">
        <f t="shared" si="58"/>
        <v>0</v>
      </c>
      <c r="K324" s="396"/>
      <c r="L324" s="394">
        <v>0</v>
      </c>
      <c r="M324" s="369">
        <f t="shared" ref="M324:O325" si="60">M325</f>
        <v>0</v>
      </c>
      <c r="N324" s="394">
        <f t="shared" si="60"/>
        <v>0</v>
      </c>
      <c r="O324" s="397">
        <f t="shared" si="60"/>
        <v>0</v>
      </c>
      <c r="P324" s="397">
        <f t="shared" si="54"/>
        <v>0</v>
      </c>
      <c r="Q324" s="398"/>
      <c r="R324" s="312"/>
    </row>
    <row r="325" spans="1:21" ht="26.25" x14ac:dyDescent="0.2">
      <c r="A325" s="328"/>
      <c r="B325" s="320"/>
      <c r="C325" s="321"/>
      <c r="D325" s="321"/>
      <c r="E325" s="367" t="s">
        <v>26</v>
      </c>
      <c r="F325" s="321"/>
      <c r="G325" s="368" t="s">
        <v>345</v>
      </c>
      <c r="H325" s="394">
        <v>0</v>
      </c>
      <c r="I325" s="395"/>
      <c r="J325" s="401">
        <f t="shared" si="58"/>
        <v>0</v>
      </c>
      <c r="K325" s="396"/>
      <c r="L325" s="394">
        <v>0</v>
      </c>
      <c r="M325" s="369">
        <f t="shared" si="60"/>
        <v>0</v>
      </c>
      <c r="N325" s="394">
        <f t="shared" si="60"/>
        <v>0</v>
      </c>
      <c r="O325" s="397">
        <f t="shared" si="60"/>
        <v>0</v>
      </c>
      <c r="P325" s="397">
        <f t="shared" si="54"/>
        <v>0</v>
      </c>
      <c r="Q325" s="398"/>
      <c r="R325" s="312"/>
    </row>
    <row r="326" spans="1:21" ht="26.25" x14ac:dyDescent="0.2">
      <c r="A326" s="334"/>
      <c r="B326" s="399"/>
      <c r="C326" s="335"/>
      <c r="D326" s="335"/>
      <c r="E326" s="335"/>
      <c r="F326" s="335" t="s">
        <v>30</v>
      </c>
      <c r="G326" s="400" t="s">
        <v>344</v>
      </c>
      <c r="H326" s="401"/>
      <c r="I326" s="402"/>
      <c r="J326" s="401">
        <f t="shared" si="58"/>
        <v>0</v>
      </c>
      <c r="K326" s="396"/>
      <c r="L326" s="401"/>
      <c r="M326" s="403"/>
      <c r="N326" s="401"/>
      <c r="O326" s="337">
        <f>M326+N326</f>
        <v>0</v>
      </c>
      <c r="P326" s="337">
        <f t="shared" si="54"/>
        <v>0</v>
      </c>
      <c r="Q326" s="398"/>
      <c r="R326" s="312"/>
    </row>
    <row r="327" spans="1:21" ht="51" x14ac:dyDescent="0.2">
      <c r="A327" s="328"/>
      <c r="B327" s="320"/>
      <c r="C327" s="321"/>
      <c r="D327" s="321">
        <v>51</v>
      </c>
      <c r="E327" s="321"/>
      <c r="F327" s="321"/>
      <c r="G327" s="393" t="s">
        <v>72</v>
      </c>
      <c r="H327" s="394">
        <f>H328</f>
        <v>5407000</v>
      </c>
      <c r="I327" s="395">
        <f>I328</f>
        <v>1502018</v>
      </c>
      <c r="J327" s="394">
        <f>J328</f>
        <v>3904982</v>
      </c>
      <c r="K327" s="396">
        <f>ROUND(I327/H327*100,2)</f>
        <v>27.78</v>
      </c>
      <c r="L327" s="394">
        <f>L328</f>
        <v>2213000</v>
      </c>
      <c r="M327" s="427">
        <f>M328</f>
        <v>1149897</v>
      </c>
      <c r="N327" s="394">
        <f>N328</f>
        <v>352121</v>
      </c>
      <c r="O327" s="428">
        <f>O328</f>
        <v>1502018</v>
      </c>
      <c r="P327" s="397">
        <f t="shared" si="54"/>
        <v>710982</v>
      </c>
      <c r="Q327" s="398">
        <f>ROUND(O327/L327*100,2)</f>
        <v>67.87</v>
      </c>
      <c r="R327" s="333"/>
    </row>
    <row r="328" spans="1:21" ht="26.25" x14ac:dyDescent="0.2">
      <c r="A328" s="328"/>
      <c r="B328" s="320"/>
      <c r="C328" s="321"/>
      <c r="D328" s="321"/>
      <c r="E328" s="321" t="s">
        <v>32</v>
      </c>
      <c r="F328" s="321"/>
      <c r="G328" s="368" t="s">
        <v>92</v>
      </c>
      <c r="H328" s="394">
        <f>H329+H330+H331</f>
        <v>5407000</v>
      </c>
      <c r="I328" s="395">
        <f>I329</f>
        <v>1502018</v>
      </c>
      <c r="J328" s="394">
        <f>J329+J330+J331</f>
        <v>3904982</v>
      </c>
      <c r="K328" s="396">
        <f>ROUND(I328/H328*100,2)</f>
        <v>27.78</v>
      </c>
      <c r="L328" s="394">
        <f>L329+L330+L331</f>
        <v>2213000</v>
      </c>
      <c r="M328" s="369">
        <f>M329+M330+M331</f>
        <v>1149897</v>
      </c>
      <c r="N328" s="394">
        <f>N329+N330+N331</f>
        <v>352121</v>
      </c>
      <c r="O328" s="397">
        <f>O329+O330+O331</f>
        <v>1502018</v>
      </c>
      <c r="P328" s="397">
        <f t="shared" si="54"/>
        <v>710982</v>
      </c>
      <c r="Q328" s="398">
        <f>ROUND(O328/L328*100,2)</f>
        <v>67.87</v>
      </c>
      <c r="R328" s="333"/>
    </row>
    <row r="329" spans="1:21" ht="51" x14ac:dyDescent="0.2">
      <c r="A329" s="334"/>
      <c r="B329" s="399"/>
      <c r="C329" s="335"/>
      <c r="D329" s="335"/>
      <c r="E329" s="335"/>
      <c r="F329" s="335">
        <v>17</v>
      </c>
      <c r="G329" s="400" t="s">
        <v>94</v>
      </c>
      <c r="H329" s="401">
        <v>5407000</v>
      </c>
      <c r="I329" s="402">
        <f>O329</f>
        <v>1502018</v>
      </c>
      <c r="J329" s="401">
        <f>H329-I329</f>
        <v>3904982</v>
      </c>
      <c r="K329" s="396">
        <f>ROUND(I329/H329*100,2)</f>
        <v>27.78</v>
      </c>
      <c r="L329" s="401">
        <v>2213000</v>
      </c>
      <c r="M329" s="403">
        <v>1149897</v>
      </c>
      <c r="N329" s="401">
        <v>352121</v>
      </c>
      <c r="O329" s="337">
        <f>M329+N329</f>
        <v>1502018</v>
      </c>
      <c r="P329" s="337">
        <f t="shared" si="54"/>
        <v>710982</v>
      </c>
      <c r="Q329" s="398">
        <f>ROUND(O329/L329*100,2)</f>
        <v>67.87</v>
      </c>
      <c r="R329" s="312"/>
    </row>
    <row r="330" spans="1:21" ht="51" x14ac:dyDescent="0.2">
      <c r="A330" s="334"/>
      <c r="B330" s="399"/>
      <c r="C330" s="335"/>
      <c r="D330" s="335"/>
      <c r="E330" s="335"/>
      <c r="F330" s="335">
        <v>19</v>
      </c>
      <c r="G330" s="400" t="s">
        <v>96</v>
      </c>
      <c r="H330" s="401"/>
      <c r="I330" s="402"/>
      <c r="J330" s="401">
        <f>H330-I330</f>
        <v>0</v>
      </c>
      <c r="K330" s="396"/>
      <c r="L330" s="401"/>
      <c r="M330" s="403"/>
      <c r="N330" s="401"/>
      <c r="O330" s="337">
        <f>M330+N330</f>
        <v>0</v>
      </c>
      <c r="P330" s="337">
        <f t="shared" si="54"/>
        <v>0</v>
      </c>
      <c r="Q330" s="398"/>
      <c r="R330" s="312"/>
    </row>
    <row r="331" spans="1:21" ht="102" x14ac:dyDescent="0.2">
      <c r="A331" s="334"/>
      <c r="B331" s="399"/>
      <c r="C331" s="335"/>
      <c r="D331" s="335"/>
      <c r="E331" s="335"/>
      <c r="F331" s="335" t="s">
        <v>89</v>
      </c>
      <c r="G331" s="400" t="s">
        <v>97</v>
      </c>
      <c r="H331" s="401"/>
      <c r="I331" s="402"/>
      <c r="J331" s="401">
        <f>H331-I331</f>
        <v>0</v>
      </c>
      <c r="K331" s="396"/>
      <c r="L331" s="401"/>
      <c r="M331" s="403"/>
      <c r="N331" s="401"/>
      <c r="O331" s="337">
        <f>M331+N331</f>
        <v>0</v>
      </c>
      <c r="P331" s="337">
        <f t="shared" si="54"/>
        <v>0</v>
      </c>
      <c r="Q331" s="398"/>
      <c r="R331" s="312"/>
    </row>
    <row r="332" spans="1:21" ht="26.25" x14ac:dyDescent="0.2">
      <c r="A332" s="328"/>
      <c r="B332" s="320"/>
      <c r="C332" s="321"/>
      <c r="D332" s="321">
        <v>57</v>
      </c>
      <c r="E332" s="321"/>
      <c r="F332" s="321"/>
      <c r="G332" s="393" t="s">
        <v>78</v>
      </c>
      <c r="H332" s="394">
        <f>H333+H353</f>
        <v>22435000</v>
      </c>
      <c r="I332" s="395">
        <f>I333</f>
        <v>6020767</v>
      </c>
      <c r="J332" s="394">
        <f>J333+J352</f>
        <v>16414233</v>
      </c>
      <c r="K332" s="396">
        <f>ROUND(I332/H332*100,2)</f>
        <v>26.84</v>
      </c>
      <c r="L332" s="394">
        <f>L333+L353</f>
        <v>9637000</v>
      </c>
      <c r="M332" s="427">
        <f>M333+M354+M355+M356</f>
        <v>5523261</v>
      </c>
      <c r="N332" s="394">
        <f>N333+N354+N355+N356</f>
        <v>497506</v>
      </c>
      <c r="O332" s="428">
        <f>O333+O352</f>
        <v>6020767</v>
      </c>
      <c r="P332" s="397">
        <f t="shared" si="54"/>
        <v>3616233</v>
      </c>
      <c r="Q332" s="398">
        <f>ROUND(O332/L332*100,2)</f>
        <v>62.48</v>
      </c>
      <c r="R332" s="333"/>
    </row>
    <row r="333" spans="1:21" ht="26.25" x14ac:dyDescent="0.2">
      <c r="A333" s="328"/>
      <c r="B333" s="320"/>
      <c r="C333" s="321"/>
      <c r="D333" s="321"/>
      <c r="E333" s="321" t="s">
        <v>32</v>
      </c>
      <c r="F333" s="321"/>
      <c r="G333" s="368" t="s">
        <v>99</v>
      </c>
      <c r="H333" s="394">
        <v>22435000</v>
      </c>
      <c r="I333" s="395">
        <f>I334+I344+I346</f>
        <v>6020767</v>
      </c>
      <c r="J333" s="401">
        <f>H333-I333</f>
        <v>16414233</v>
      </c>
      <c r="K333" s="396">
        <f>ROUND(I333/H333*100,2)</f>
        <v>26.84</v>
      </c>
      <c r="L333" s="394">
        <f>L334+L344</f>
        <v>9637000</v>
      </c>
      <c r="M333" s="369">
        <f>+M334+M346+M349+M348+M344</f>
        <v>5523261</v>
      </c>
      <c r="N333" s="394">
        <f>+N334+N346+N349+N348+N344</f>
        <v>497506</v>
      </c>
      <c r="O333" s="397">
        <f>+O334+O344+O347+O346</f>
        <v>6020767</v>
      </c>
      <c r="P333" s="397">
        <f t="shared" si="54"/>
        <v>3616233</v>
      </c>
      <c r="Q333" s="398">
        <f>ROUND(O333/L333*100,2)</f>
        <v>62.48</v>
      </c>
      <c r="R333" s="333"/>
    </row>
    <row r="334" spans="1:21" ht="26.25" x14ac:dyDescent="0.2">
      <c r="A334" s="334"/>
      <c r="B334" s="399"/>
      <c r="C334" s="335"/>
      <c r="D334" s="335"/>
      <c r="E334" s="335"/>
      <c r="F334" s="335"/>
      <c r="G334" s="400" t="s">
        <v>183</v>
      </c>
      <c r="H334" s="440">
        <v>22035000</v>
      </c>
      <c r="I334" s="441">
        <f>I335</f>
        <v>5853616</v>
      </c>
      <c r="J334" s="401">
        <f>H334-I334</f>
        <v>16181384</v>
      </c>
      <c r="K334" s="396"/>
      <c r="L334" s="440">
        <f>L335+L344+L346</f>
        <v>9337000</v>
      </c>
      <c r="M334" s="440">
        <f>M335</f>
        <v>5361462</v>
      </c>
      <c r="N334" s="440">
        <f>+N335+N338+N339+N340+N341+N342+N343+N337</f>
        <v>492154</v>
      </c>
      <c r="O334" s="440">
        <f>+O335+O337+O338+O339+O340+O341+O342+O343</f>
        <v>5853616</v>
      </c>
      <c r="P334" s="440">
        <f t="shared" si="54"/>
        <v>3483384</v>
      </c>
      <c r="Q334" s="398"/>
      <c r="R334" s="312"/>
    </row>
    <row r="335" spans="1:21" ht="26.25" x14ac:dyDescent="0.2">
      <c r="A335" s="334"/>
      <c r="B335" s="399"/>
      <c r="C335" s="335"/>
      <c r="D335" s="335"/>
      <c r="E335" s="335"/>
      <c r="F335" s="335"/>
      <c r="G335" s="400" t="s">
        <v>430</v>
      </c>
      <c r="H335" s="401"/>
      <c r="I335" s="402">
        <f>O335</f>
        <v>5853616</v>
      </c>
      <c r="J335" s="401">
        <f>H335-I335</f>
        <v>-5853616</v>
      </c>
      <c r="K335" s="396"/>
      <c r="L335" s="401">
        <v>8987000</v>
      </c>
      <c r="M335" s="403">
        <v>5361462</v>
      </c>
      <c r="N335" s="401">
        <v>492154</v>
      </c>
      <c r="O335" s="337">
        <f t="shared" ref="O335:O346" si="61">M335+N335</f>
        <v>5853616</v>
      </c>
      <c r="P335" s="337">
        <f t="shared" si="54"/>
        <v>3133384</v>
      </c>
      <c r="Q335" s="398"/>
      <c r="R335" s="312"/>
      <c r="U335" s="442"/>
    </row>
    <row r="336" spans="1:21" ht="26.25" x14ac:dyDescent="0.2">
      <c r="A336" s="334"/>
      <c r="B336" s="399"/>
      <c r="C336" s="335"/>
      <c r="D336" s="335"/>
      <c r="E336" s="335"/>
      <c r="F336" s="335"/>
      <c r="G336" s="443" t="s">
        <v>425</v>
      </c>
      <c r="H336" s="401"/>
      <c r="I336" s="444">
        <f>O336</f>
        <v>584380</v>
      </c>
      <c r="J336" s="401"/>
      <c r="K336" s="396"/>
      <c r="L336" s="401"/>
      <c r="M336" s="403">
        <v>523929</v>
      </c>
      <c r="N336" s="401">
        <v>60451</v>
      </c>
      <c r="O336" s="337">
        <f t="shared" si="61"/>
        <v>584380</v>
      </c>
      <c r="P336" s="337"/>
      <c r="Q336" s="398"/>
      <c r="R336" s="312"/>
    </row>
    <row r="337" spans="1:18" ht="26.25" x14ac:dyDescent="0.2">
      <c r="A337" s="334"/>
      <c r="B337" s="399"/>
      <c r="C337" s="335"/>
      <c r="D337" s="335"/>
      <c r="E337" s="335"/>
      <c r="F337" s="335"/>
      <c r="G337" s="400" t="s">
        <v>184</v>
      </c>
      <c r="H337" s="401"/>
      <c r="I337" s="402"/>
      <c r="J337" s="401">
        <f t="shared" ref="J337:J344" si="62">H337-I337</f>
        <v>0</v>
      </c>
      <c r="K337" s="396"/>
      <c r="L337" s="401"/>
      <c r="M337" s="403"/>
      <c r="N337" s="401"/>
      <c r="O337" s="337">
        <f t="shared" si="61"/>
        <v>0</v>
      </c>
      <c r="P337" s="337">
        <f t="shared" ref="P337:P344" si="63">L337-O337</f>
        <v>0</v>
      </c>
      <c r="Q337" s="398"/>
      <c r="R337" s="312"/>
    </row>
    <row r="338" spans="1:18" ht="26.25" x14ac:dyDescent="0.2">
      <c r="A338" s="334"/>
      <c r="B338" s="399"/>
      <c r="C338" s="335"/>
      <c r="D338" s="335"/>
      <c r="E338" s="335"/>
      <c r="F338" s="335"/>
      <c r="G338" s="400" t="s">
        <v>320</v>
      </c>
      <c r="H338" s="401"/>
      <c r="I338" s="402"/>
      <c r="J338" s="401">
        <f t="shared" si="62"/>
        <v>0</v>
      </c>
      <c r="K338" s="396"/>
      <c r="L338" s="401"/>
      <c r="M338" s="403"/>
      <c r="N338" s="401"/>
      <c r="O338" s="337">
        <f t="shared" si="61"/>
        <v>0</v>
      </c>
      <c r="P338" s="337">
        <f t="shared" si="63"/>
        <v>0</v>
      </c>
      <c r="Q338" s="398"/>
      <c r="R338" s="312"/>
    </row>
    <row r="339" spans="1:18" ht="26.25" x14ac:dyDescent="0.2">
      <c r="A339" s="334"/>
      <c r="B339" s="399"/>
      <c r="C339" s="335"/>
      <c r="D339" s="335"/>
      <c r="E339" s="335"/>
      <c r="F339" s="335"/>
      <c r="G339" s="400" t="s">
        <v>321</v>
      </c>
      <c r="H339" s="401"/>
      <c r="I339" s="402"/>
      <c r="J339" s="401">
        <f t="shared" si="62"/>
        <v>0</v>
      </c>
      <c r="K339" s="396"/>
      <c r="L339" s="401"/>
      <c r="M339" s="403"/>
      <c r="N339" s="401"/>
      <c r="O339" s="337">
        <f t="shared" si="61"/>
        <v>0</v>
      </c>
      <c r="P339" s="337">
        <f t="shared" si="63"/>
        <v>0</v>
      </c>
      <c r="Q339" s="398"/>
      <c r="R339" s="312"/>
    </row>
    <row r="340" spans="1:18" ht="26.25" x14ac:dyDescent="0.2">
      <c r="A340" s="334"/>
      <c r="B340" s="399"/>
      <c r="C340" s="335"/>
      <c r="D340" s="335"/>
      <c r="E340" s="335"/>
      <c r="F340" s="335"/>
      <c r="G340" s="400" t="s">
        <v>185</v>
      </c>
      <c r="H340" s="401"/>
      <c r="I340" s="402"/>
      <c r="J340" s="401">
        <f t="shared" si="62"/>
        <v>0</v>
      </c>
      <c r="K340" s="396"/>
      <c r="L340" s="401"/>
      <c r="M340" s="403"/>
      <c r="N340" s="401"/>
      <c r="O340" s="337">
        <f t="shared" si="61"/>
        <v>0</v>
      </c>
      <c r="P340" s="337">
        <f t="shared" si="63"/>
        <v>0</v>
      </c>
      <c r="Q340" s="398"/>
      <c r="R340" s="312"/>
    </row>
    <row r="341" spans="1:18" ht="26.25" x14ac:dyDescent="0.2">
      <c r="A341" s="334"/>
      <c r="B341" s="399"/>
      <c r="C341" s="335"/>
      <c r="D341" s="335"/>
      <c r="E341" s="335"/>
      <c r="F341" s="335"/>
      <c r="G341" s="400" t="s">
        <v>322</v>
      </c>
      <c r="H341" s="401"/>
      <c r="I341" s="402"/>
      <c r="J341" s="401">
        <f t="shared" si="62"/>
        <v>0</v>
      </c>
      <c r="K341" s="396"/>
      <c r="L341" s="401"/>
      <c r="M341" s="403"/>
      <c r="N341" s="401"/>
      <c r="O341" s="337">
        <f t="shared" si="61"/>
        <v>0</v>
      </c>
      <c r="P341" s="337">
        <f t="shared" si="63"/>
        <v>0</v>
      </c>
      <c r="Q341" s="398"/>
      <c r="R341" s="312"/>
    </row>
    <row r="342" spans="1:18" ht="26.25" x14ac:dyDescent="0.2">
      <c r="A342" s="334"/>
      <c r="B342" s="399"/>
      <c r="C342" s="335"/>
      <c r="D342" s="335"/>
      <c r="E342" s="335"/>
      <c r="F342" s="335"/>
      <c r="G342" s="445" t="s">
        <v>323</v>
      </c>
      <c r="H342" s="401"/>
      <c r="I342" s="402"/>
      <c r="J342" s="401">
        <f t="shared" si="62"/>
        <v>0</v>
      </c>
      <c r="K342" s="396"/>
      <c r="L342" s="401"/>
      <c r="M342" s="403"/>
      <c r="N342" s="401"/>
      <c r="O342" s="337">
        <f t="shared" si="61"/>
        <v>0</v>
      </c>
      <c r="P342" s="337">
        <f t="shared" si="63"/>
        <v>0</v>
      </c>
      <c r="Q342" s="398"/>
      <c r="R342" s="312"/>
    </row>
    <row r="343" spans="1:18" ht="26.25" x14ac:dyDescent="0.2">
      <c r="A343" s="334"/>
      <c r="B343" s="399"/>
      <c r="C343" s="335"/>
      <c r="D343" s="335"/>
      <c r="E343" s="335"/>
      <c r="F343" s="335"/>
      <c r="G343" s="445" t="s">
        <v>324</v>
      </c>
      <c r="H343" s="401"/>
      <c r="I343" s="402"/>
      <c r="J343" s="401">
        <f t="shared" si="62"/>
        <v>0</v>
      </c>
      <c r="K343" s="396"/>
      <c r="L343" s="401"/>
      <c r="M343" s="403"/>
      <c r="N343" s="401"/>
      <c r="O343" s="337">
        <f t="shared" si="61"/>
        <v>0</v>
      </c>
      <c r="P343" s="337">
        <f t="shared" si="63"/>
        <v>0</v>
      </c>
      <c r="Q343" s="398"/>
      <c r="R343" s="312"/>
    </row>
    <row r="344" spans="1:18" ht="26.25" x14ac:dyDescent="0.2">
      <c r="A344" s="334"/>
      <c r="B344" s="399"/>
      <c r="C344" s="335"/>
      <c r="D344" s="335"/>
      <c r="E344" s="335"/>
      <c r="F344" s="335"/>
      <c r="G344" s="400" t="s">
        <v>475</v>
      </c>
      <c r="H344" s="401">
        <v>300000</v>
      </c>
      <c r="I344" s="402">
        <f>O344</f>
        <v>153896</v>
      </c>
      <c r="J344" s="401">
        <f t="shared" si="62"/>
        <v>146104</v>
      </c>
      <c r="K344" s="396"/>
      <c r="L344" s="401">
        <v>300000</v>
      </c>
      <c r="M344" s="403">
        <v>149714</v>
      </c>
      <c r="N344" s="401">
        <v>4182</v>
      </c>
      <c r="O344" s="337">
        <f t="shared" si="61"/>
        <v>153896</v>
      </c>
      <c r="P344" s="337">
        <f t="shared" si="63"/>
        <v>146104</v>
      </c>
      <c r="Q344" s="398"/>
      <c r="R344" s="312"/>
    </row>
    <row r="345" spans="1:18" ht="26.25" x14ac:dyDescent="0.2">
      <c r="A345" s="334"/>
      <c r="B345" s="399"/>
      <c r="C345" s="335"/>
      <c r="D345" s="335"/>
      <c r="E345" s="335"/>
      <c r="F345" s="335"/>
      <c r="G345" s="443" t="s">
        <v>426</v>
      </c>
      <c r="H345" s="401"/>
      <c r="I345" s="444">
        <f>O345</f>
        <v>13788</v>
      </c>
      <c r="J345" s="401"/>
      <c r="K345" s="396"/>
      <c r="L345" s="401"/>
      <c r="M345" s="403">
        <v>13370</v>
      </c>
      <c r="N345" s="401">
        <v>418</v>
      </c>
      <c r="O345" s="337">
        <f t="shared" si="61"/>
        <v>13788</v>
      </c>
      <c r="P345" s="337"/>
      <c r="Q345" s="398"/>
      <c r="R345" s="312"/>
    </row>
    <row r="346" spans="1:18" ht="26.25" x14ac:dyDescent="0.2">
      <c r="A346" s="446"/>
      <c r="B346" s="447"/>
      <c r="C346" s="448"/>
      <c r="D346" s="448"/>
      <c r="E346" s="448"/>
      <c r="F346" s="448"/>
      <c r="G346" s="400" t="s">
        <v>186</v>
      </c>
      <c r="H346" s="449">
        <v>100000</v>
      </c>
      <c r="I346" s="450">
        <f>O346</f>
        <v>13255</v>
      </c>
      <c r="J346" s="401">
        <f t="shared" ref="J346:J354" si="64">H346-I346</f>
        <v>86745</v>
      </c>
      <c r="K346" s="396"/>
      <c r="L346" s="449">
        <v>50000</v>
      </c>
      <c r="M346" s="451">
        <v>12085</v>
      </c>
      <c r="N346" s="449">
        <v>1170</v>
      </c>
      <c r="O346" s="452">
        <f t="shared" si="61"/>
        <v>13255</v>
      </c>
      <c r="P346" s="452">
        <f t="shared" ref="P346:P354" si="65">L346-O346</f>
        <v>36745</v>
      </c>
      <c r="Q346" s="398"/>
      <c r="R346" s="453"/>
    </row>
    <row r="347" spans="1:18" ht="26.25" x14ac:dyDescent="0.2">
      <c r="A347" s="328"/>
      <c r="B347" s="320"/>
      <c r="C347" s="321"/>
      <c r="D347" s="321"/>
      <c r="E347" s="321"/>
      <c r="F347" s="321"/>
      <c r="G347" s="368" t="s">
        <v>187</v>
      </c>
      <c r="H347" s="394">
        <v>0</v>
      </c>
      <c r="I347" s="395"/>
      <c r="J347" s="401">
        <f t="shared" si="64"/>
        <v>0</v>
      </c>
      <c r="K347" s="396"/>
      <c r="L347" s="394">
        <v>0</v>
      </c>
      <c r="M347" s="369">
        <f>+M348+M349+M350+M351</f>
        <v>0</v>
      </c>
      <c r="N347" s="394">
        <f>+N348+N349+N350+N351</f>
        <v>0</v>
      </c>
      <c r="O347" s="394">
        <f>+O348+O349+O350+O351</f>
        <v>0</v>
      </c>
      <c r="P347" s="397">
        <f t="shared" si="65"/>
        <v>0</v>
      </c>
      <c r="Q347" s="398"/>
      <c r="R347" s="312"/>
    </row>
    <row r="348" spans="1:18" ht="26.25" x14ac:dyDescent="0.2">
      <c r="A348" s="334"/>
      <c r="B348" s="399"/>
      <c r="C348" s="335"/>
      <c r="D348" s="335"/>
      <c r="E348" s="335"/>
      <c r="F348" s="335"/>
      <c r="G348" s="400" t="s">
        <v>188</v>
      </c>
      <c r="H348" s="401"/>
      <c r="I348" s="402"/>
      <c r="J348" s="401">
        <f t="shared" si="64"/>
        <v>0</v>
      </c>
      <c r="K348" s="396"/>
      <c r="L348" s="401"/>
      <c r="M348" s="403"/>
      <c r="N348" s="401"/>
      <c r="O348" s="337">
        <f>M348+N348</f>
        <v>0</v>
      </c>
      <c r="P348" s="337">
        <f t="shared" si="65"/>
        <v>0</v>
      </c>
      <c r="Q348" s="398"/>
      <c r="R348" s="312"/>
    </row>
    <row r="349" spans="1:18" ht="26.25" x14ac:dyDescent="0.2">
      <c r="A349" s="334"/>
      <c r="B349" s="399"/>
      <c r="C349" s="335"/>
      <c r="D349" s="335"/>
      <c r="E349" s="335"/>
      <c r="F349" s="335"/>
      <c r="G349" s="400" t="s">
        <v>189</v>
      </c>
      <c r="H349" s="401"/>
      <c r="I349" s="402"/>
      <c r="J349" s="401">
        <f t="shared" si="64"/>
        <v>0</v>
      </c>
      <c r="K349" s="396"/>
      <c r="L349" s="401"/>
      <c r="M349" s="403"/>
      <c r="N349" s="401"/>
      <c r="O349" s="337">
        <f>M349+N349</f>
        <v>0</v>
      </c>
      <c r="P349" s="337">
        <f t="shared" si="65"/>
        <v>0</v>
      </c>
      <c r="Q349" s="398"/>
      <c r="R349" s="312"/>
    </row>
    <row r="350" spans="1:18" ht="26.25" x14ac:dyDescent="0.2">
      <c r="A350" s="334"/>
      <c r="B350" s="399"/>
      <c r="C350" s="335"/>
      <c r="D350" s="335"/>
      <c r="E350" s="335"/>
      <c r="F350" s="335"/>
      <c r="G350" s="400" t="s">
        <v>190</v>
      </c>
      <c r="H350" s="401"/>
      <c r="I350" s="402"/>
      <c r="J350" s="401">
        <f t="shared" si="64"/>
        <v>0</v>
      </c>
      <c r="K350" s="396"/>
      <c r="L350" s="401"/>
      <c r="M350" s="403"/>
      <c r="N350" s="401"/>
      <c r="O350" s="337">
        <f>M350+N350</f>
        <v>0</v>
      </c>
      <c r="P350" s="337">
        <f t="shared" si="65"/>
        <v>0</v>
      </c>
      <c r="Q350" s="398"/>
      <c r="R350" s="312"/>
    </row>
    <row r="351" spans="1:18" ht="26.25" x14ac:dyDescent="0.2">
      <c r="A351" s="334"/>
      <c r="B351" s="399"/>
      <c r="C351" s="335"/>
      <c r="D351" s="335"/>
      <c r="E351" s="335"/>
      <c r="F351" s="335"/>
      <c r="G351" s="400" t="s">
        <v>191</v>
      </c>
      <c r="H351" s="401"/>
      <c r="I351" s="402"/>
      <c r="J351" s="401">
        <f t="shared" si="64"/>
        <v>0</v>
      </c>
      <c r="K351" s="396"/>
      <c r="L351" s="401"/>
      <c r="M351" s="403"/>
      <c r="N351" s="401"/>
      <c r="O351" s="337">
        <f>M351+N351</f>
        <v>0</v>
      </c>
      <c r="P351" s="337">
        <f t="shared" si="65"/>
        <v>0</v>
      </c>
      <c r="Q351" s="398"/>
      <c r="R351" s="312"/>
    </row>
    <row r="352" spans="1:18" ht="26.25" x14ac:dyDescent="0.2">
      <c r="A352" s="328"/>
      <c r="B352" s="320"/>
      <c r="C352" s="321"/>
      <c r="D352" s="321"/>
      <c r="E352" s="321" t="s">
        <v>30</v>
      </c>
      <c r="F352" s="321"/>
      <c r="G352" s="368" t="s">
        <v>100</v>
      </c>
      <c r="H352" s="454">
        <f>H353</f>
        <v>0</v>
      </c>
      <c r="I352" s="455"/>
      <c r="J352" s="401">
        <f t="shared" si="64"/>
        <v>0</v>
      </c>
      <c r="K352" s="396" t="e">
        <f>ROUND(I352/H352*100,2)</f>
        <v>#DIV/0!</v>
      </c>
      <c r="L352" s="454">
        <f>L353</f>
        <v>0</v>
      </c>
      <c r="M352" s="369">
        <f>M353</f>
        <v>0</v>
      </c>
      <c r="N352" s="454">
        <f>N353</f>
        <v>0</v>
      </c>
      <c r="O352" s="369">
        <f>O353</f>
        <v>0</v>
      </c>
      <c r="P352" s="369">
        <f t="shared" si="65"/>
        <v>0</v>
      </c>
      <c r="Q352" s="398" t="e">
        <f>ROUND(O352/L352*100,2)</f>
        <v>#DIV/0!</v>
      </c>
      <c r="R352" s="312"/>
    </row>
    <row r="353" spans="1:18" ht="26.25" x14ac:dyDescent="0.2">
      <c r="A353" s="334"/>
      <c r="B353" s="399"/>
      <c r="C353" s="335"/>
      <c r="D353" s="335"/>
      <c r="E353" s="335"/>
      <c r="F353" s="335" t="s">
        <v>32</v>
      </c>
      <c r="G353" s="400" t="s">
        <v>192</v>
      </c>
      <c r="H353" s="401"/>
      <c r="I353" s="402"/>
      <c r="J353" s="401">
        <f t="shared" si="64"/>
        <v>0</v>
      </c>
      <c r="K353" s="396" t="e">
        <f>ROUND(I353/H353*100,2)</f>
        <v>#DIV/0!</v>
      </c>
      <c r="L353" s="401"/>
      <c r="M353" s="401">
        <f>M354</f>
        <v>0</v>
      </c>
      <c r="N353" s="401">
        <f>N354</f>
        <v>0</v>
      </c>
      <c r="O353" s="401">
        <f>O354</f>
        <v>0</v>
      </c>
      <c r="P353" s="401">
        <f t="shared" si="65"/>
        <v>0</v>
      </c>
      <c r="Q353" s="398" t="e">
        <f>ROUND(O353/L353*100,2)</f>
        <v>#DIV/0!</v>
      </c>
      <c r="R353" s="312"/>
    </row>
    <row r="354" spans="1:18" ht="26.25" x14ac:dyDescent="0.2">
      <c r="A354" s="334"/>
      <c r="B354" s="399"/>
      <c r="C354" s="456"/>
      <c r="D354" s="335"/>
      <c r="E354" s="335"/>
      <c r="F354" s="405"/>
      <c r="G354" s="400" t="s">
        <v>193</v>
      </c>
      <c r="H354" s="401"/>
      <c r="I354" s="402"/>
      <c r="J354" s="401">
        <f t="shared" si="64"/>
        <v>0</v>
      </c>
      <c r="K354" s="396"/>
      <c r="L354" s="401"/>
      <c r="M354" s="403"/>
      <c r="N354" s="401"/>
      <c r="O354" s="337">
        <f>M354+N354</f>
        <v>0</v>
      </c>
      <c r="P354" s="337">
        <f t="shared" si="65"/>
        <v>0</v>
      </c>
      <c r="Q354" s="398"/>
      <c r="R354" s="312"/>
    </row>
    <row r="355" spans="1:18" ht="51" x14ac:dyDescent="0.2">
      <c r="A355" s="334"/>
      <c r="B355" s="399"/>
      <c r="C355" s="456"/>
      <c r="D355" s="335"/>
      <c r="E355" s="335" t="s">
        <v>103</v>
      </c>
      <c r="F355" s="405"/>
      <c r="G355" s="400" t="s">
        <v>423</v>
      </c>
      <c r="H355" s="401">
        <v>0</v>
      </c>
      <c r="I355" s="457"/>
      <c r="J355" s="401"/>
      <c r="K355" s="396"/>
      <c r="L355" s="401">
        <v>0</v>
      </c>
      <c r="M355" s="440"/>
      <c r="N355" s="401"/>
      <c r="O355" s="337"/>
      <c r="P355" s="337"/>
      <c r="Q355" s="398"/>
      <c r="R355" s="312"/>
    </row>
    <row r="356" spans="1:18" ht="51" x14ac:dyDescent="0.2">
      <c r="A356" s="334"/>
      <c r="B356" s="399"/>
      <c r="C356" s="456"/>
      <c r="D356" s="335"/>
      <c r="E356" s="458" t="s">
        <v>104</v>
      </c>
      <c r="F356" s="405"/>
      <c r="G356" s="400" t="s">
        <v>424</v>
      </c>
      <c r="H356" s="401">
        <v>0</v>
      </c>
      <c r="I356" s="457"/>
      <c r="J356" s="401"/>
      <c r="K356" s="396"/>
      <c r="L356" s="401">
        <v>0</v>
      </c>
      <c r="M356" s="440"/>
      <c r="N356" s="401"/>
      <c r="O356" s="337"/>
      <c r="P356" s="337"/>
      <c r="Q356" s="398"/>
      <c r="R356" s="312"/>
    </row>
    <row r="357" spans="1:18" ht="26.25" x14ac:dyDescent="0.2">
      <c r="A357" s="334"/>
      <c r="B357" s="399"/>
      <c r="C357" s="335"/>
      <c r="D357" s="321">
        <v>59</v>
      </c>
      <c r="E357" s="335"/>
      <c r="F357" s="335"/>
      <c r="G357" s="393" t="s">
        <v>80</v>
      </c>
      <c r="H357" s="401">
        <f>+H358+H359</f>
        <v>0</v>
      </c>
      <c r="I357" s="402"/>
      <c r="J357" s="401">
        <f t="shared" ref="J357:J373" si="66">H357-I357</f>
        <v>0</v>
      </c>
      <c r="K357" s="396" t="e">
        <f t="shared" ref="K357:K371" si="67">ROUND(I357/H357*100,2)</f>
        <v>#DIV/0!</v>
      </c>
      <c r="L357" s="401">
        <f>+L358+L359</f>
        <v>0</v>
      </c>
      <c r="M357" s="401">
        <f>+M358+M359</f>
        <v>0</v>
      </c>
      <c r="N357" s="401">
        <f>+N358+N359</f>
        <v>0</v>
      </c>
      <c r="O357" s="337">
        <f>+O358+O359</f>
        <v>0</v>
      </c>
      <c r="P357" s="337">
        <f t="shared" ref="P357:P399" si="68">L357-O357</f>
        <v>0</v>
      </c>
      <c r="Q357" s="398" t="e">
        <f t="shared" ref="Q357:Q371" si="69">ROUND(O357/L357*100,2)</f>
        <v>#DIV/0!</v>
      </c>
      <c r="R357" s="312"/>
    </row>
    <row r="358" spans="1:18" ht="26.25" x14ac:dyDescent="0.2">
      <c r="A358" s="334"/>
      <c r="B358" s="399"/>
      <c r="C358" s="335"/>
      <c r="D358" s="335"/>
      <c r="E358" s="335">
        <v>17</v>
      </c>
      <c r="F358" s="335"/>
      <c r="G358" s="400" t="s">
        <v>194</v>
      </c>
      <c r="H358" s="401"/>
      <c r="I358" s="402"/>
      <c r="J358" s="401">
        <f t="shared" si="66"/>
        <v>0</v>
      </c>
      <c r="K358" s="396" t="e">
        <f t="shared" si="67"/>
        <v>#DIV/0!</v>
      </c>
      <c r="L358" s="401"/>
      <c r="M358" s="403"/>
      <c r="N358" s="401"/>
      <c r="O358" s="337">
        <f>M358+N358</f>
        <v>0</v>
      </c>
      <c r="P358" s="337">
        <f t="shared" si="68"/>
        <v>0</v>
      </c>
      <c r="Q358" s="398" t="e">
        <f t="shared" si="69"/>
        <v>#DIV/0!</v>
      </c>
      <c r="R358" s="312"/>
    </row>
    <row r="359" spans="1:18" ht="26.25" x14ac:dyDescent="0.2">
      <c r="A359" s="334"/>
      <c r="B359" s="399"/>
      <c r="C359" s="335"/>
      <c r="D359" s="335"/>
      <c r="E359" s="459">
        <v>40</v>
      </c>
      <c r="F359" s="459"/>
      <c r="G359" s="460" t="s">
        <v>262</v>
      </c>
      <c r="H359" s="401"/>
      <c r="I359" s="402"/>
      <c r="J359" s="401">
        <f t="shared" si="66"/>
        <v>0</v>
      </c>
      <c r="K359" s="396" t="e">
        <f t="shared" si="67"/>
        <v>#DIV/0!</v>
      </c>
      <c r="L359" s="401"/>
      <c r="M359" s="403"/>
      <c r="N359" s="401"/>
      <c r="O359" s="337">
        <f>M359+N359</f>
        <v>0</v>
      </c>
      <c r="P359" s="337">
        <f t="shared" si="68"/>
        <v>0</v>
      </c>
      <c r="Q359" s="398" t="e">
        <f t="shared" si="69"/>
        <v>#DIV/0!</v>
      </c>
      <c r="R359" s="312"/>
    </row>
    <row r="360" spans="1:18" ht="26.25" x14ac:dyDescent="0.2">
      <c r="A360" s="328"/>
      <c r="B360" s="320"/>
      <c r="C360" s="321"/>
      <c r="D360" s="321" t="s">
        <v>105</v>
      </c>
      <c r="E360" s="321"/>
      <c r="F360" s="321"/>
      <c r="G360" s="393" t="s">
        <v>83</v>
      </c>
      <c r="H360" s="394">
        <f>H361</f>
        <v>0</v>
      </c>
      <c r="I360" s="395"/>
      <c r="J360" s="401">
        <f t="shared" si="66"/>
        <v>0</v>
      </c>
      <c r="K360" s="396" t="e">
        <f t="shared" si="67"/>
        <v>#DIV/0!</v>
      </c>
      <c r="L360" s="394">
        <f>L361</f>
        <v>0</v>
      </c>
      <c r="M360" s="369">
        <f>M361</f>
        <v>0</v>
      </c>
      <c r="N360" s="394">
        <f>N361</f>
        <v>0</v>
      </c>
      <c r="O360" s="397">
        <f>O361</f>
        <v>0</v>
      </c>
      <c r="P360" s="397">
        <f t="shared" si="68"/>
        <v>0</v>
      </c>
      <c r="Q360" s="398" t="e">
        <f t="shared" si="69"/>
        <v>#DIV/0!</v>
      </c>
      <c r="R360" s="312"/>
    </row>
    <row r="361" spans="1:18" ht="26.25" x14ac:dyDescent="0.2">
      <c r="A361" s="328"/>
      <c r="B361" s="320"/>
      <c r="C361" s="321"/>
      <c r="D361" s="321">
        <v>71</v>
      </c>
      <c r="E361" s="321"/>
      <c r="F361" s="321"/>
      <c r="G361" s="393" t="s">
        <v>343</v>
      </c>
      <c r="H361" s="394">
        <f>H362+H367</f>
        <v>0</v>
      </c>
      <c r="I361" s="395"/>
      <c r="J361" s="401">
        <f t="shared" si="66"/>
        <v>0</v>
      </c>
      <c r="K361" s="396" t="e">
        <f t="shared" si="67"/>
        <v>#DIV/0!</v>
      </c>
      <c r="L361" s="394">
        <f>L362+L367</f>
        <v>0</v>
      </c>
      <c r="M361" s="369">
        <f>M362+M367</f>
        <v>0</v>
      </c>
      <c r="N361" s="394">
        <f>N362+N367</f>
        <v>0</v>
      </c>
      <c r="O361" s="397">
        <f>O362+O367</f>
        <v>0</v>
      </c>
      <c r="P361" s="397">
        <f t="shared" si="68"/>
        <v>0</v>
      </c>
      <c r="Q361" s="398" t="e">
        <f t="shared" si="69"/>
        <v>#DIV/0!</v>
      </c>
      <c r="R361" s="312"/>
    </row>
    <row r="362" spans="1:18" ht="26.25" x14ac:dyDescent="0.2">
      <c r="A362" s="328"/>
      <c r="B362" s="320"/>
      <c r="C362" s="321"/>
      <c r="D362" s="321"/>
      <c r="E362" s="321" t="s">
        <v>32</v>
      </c>
      <c r="F362" s="321"/>
      <c r="G362" s="368" t="s">
        <v>363</v>
      </c>
      <c r="H362" s="394">
        <f>H363+H364+H365+H366</f>
        <v>0</v>
      </c>
      <c r="I362" s="395"/>
      <c r="J362" s="401">
        <f t="shared" si="66"/>
        <v>0</v>
      </c>
      <c r="K362" s="396" t="e">
        <f t="shared" si="67"/>
        <v>#DIV/0!</v>
      </c>
      <c r="L362" s="394">
        <f>L363+L364+L365+L366</f>
        <v>0</v>
      </c>
      <c r="M362" s="369">
        <f>M363+M364+M365+M366</f>
        <v>0</v>
      </c>
      <c r="N362" s="394">
        <f>N363+N364+N365+N366</f>
        <v>0</v>
      </c>
      <c r="O362" s="397">
        <f>O363+O364+O365+O366</f>
        <v>0</v>
      </c>
      <c r="P362" s="397">
        <f t="shared" si="68"/>
        <v>0</v>
      </c>
      <c r="Q362" s="398" t="e">
        <f t="shared" si="69"/>
        <v>#DIV/0!</v>
      </c>
      <c r="R362" s="312"/>
    </row>
    <row r="363" spans="1:18" ht="26.25" x14ac:dyDescent="0.2">
      <c r="A363" s="334"/>
      <c r="B363" s="399"/>
      <c r="C363" s="335"/>
      <c r="D363" s="335"/>
      <c r="E363" s="335"/>
      <c r="F363" s="335" t="s">
        <v>32</v>
      </c>
      <c r="G363" s="400" t="s">
        <v>326</v>
      </c>
      <c r="H363" s="401"/>
      <c r="I363" s="402"/>
      <c r="J363" s="401">
        <f t="shared" si="66"/>
        <v>0</v>
      </c>
      <c r="K363" s="396" t="e">
        <f t="shared" si="67"/>
        <v>#DIV/0!</v>
      </c>
      <c r="L363" s="401"/>
      <c r="M363" s="403"/>
      <c r="N363" s="401"/>
      <c r="O363" s="337">
        <f>M363+N363</f>
        <v>0</v>
      </c>
      <c r="P363" s="337">
        <f t="shared" si="68"/>
        <v>0</v>
      </c>
      <c r="Q363" s="398" t="e">
        <f t="shared" si="69"/>
        <v>#DIV/0!</v>
      </c>
      <c r="R363" s="312"/>
    </row>
    <row r="364" spans="1:18" ht="26.25" x14ac:dyDescent="0.2">
      <c r="A364" s="334"/>
      <c r="B364" s="399"/>
      <c r="C364" s="335"/>
      <c r="D364" s="335"/>
      <c r="E364" s="335"/>
      <c r="F364" s="335" t="s">
        <v>30</v>
      </c>
      <c r="G364" s="400" t="s">
        <v>327</v>
      </c>
      <c r="H364" s="401">
        <v>0</v>
      </c>
      <c r="I364" s="402"/>
      <c r="J364" s="401">
        <f t="shared" si="66"/>
        <v>0</v>
      </c>
      <c r="K364" s="396" t="e">
        <f t="shared" si="67"/>
        <v>#DIV/0!</v>
      </c>
      <c r="L364" s="401">
        <v>0</v>
      </c>
      <c r="M364" s="403"/>
      <c r="N364" s="401"/>
      <c r="O364" s="337">
        <f>M364+N364</f>
        <v>0</v>
      </c>
      <c r="P364" s="337">
        <f t="shared" si="68"/>
        <v>0</v>
      </c>
      <c r="Q364" s="398" t="e">
        <f t="shared" si="69"/>
        <v>#DIV/0!</v>
      </c>
      <c r="R364" s="312"/>
    </row>
    <row r="365" spans="1:18" ht="26.25" x14ac:dyDescent="0.2">
      <c r="A365" s="334"/>
      <c r="B365" s="399"/>
      <c r="C365" s="335"/>
      <c r="D365" s="335"/>
      <c r="E365" s="335"/>
      <c r="F365" s="335" t="s">
        <v>43</v>
      </c>
      <c r="G365" s="400" t="s">
        <v>328</v>
      </c>
      <c r="H365" s="401"/>
      <c r="I365" s="402"/>
      <c r="J365" s="401">
        <f t="shared" si="66"/>
        <v>0</v>
      </c>
      <c r="K365" s="396" t="e">
        <f t="shared" si="67"/>
        <v>#DIV/0!</v>
      </c>
      <c r="L365" s="401"/>
      <c r="M365" s="403"/>
      <c r="N365" s="401"/>
      <c r="O365" s="337">
        <f>M365+N365</f>
        <v>0</v>
      </c>
      <c r="P365" s="337">
        <f t="shared" si="68"/>
        <v>0</v>
      </c>
      <c r="Q365" s="398" t="e">
        <f t="shared" si="69"/>
        <v>#DIV/0!</v>
      </c>
      <c r="R365" s="312"/>
    </row>
    <row r="366" spans="1:18" ht="26.25" x14ac:dyDescent="0.2">
      <c r="A366" s="334"/>
      <c r="B366" s="399"/>
      <c r="C366" s="335"/>
      <c r="D366" s="335"/>
      <c r="E366" s="335"/>
      <c r="F366" s="335" t="s">
        <v>90</v>
      </c>
      <c r="G366" s="400" t="s">
        <v>329</v>
      </c>
      <c r="H366" s="401">
        <v>0</v>
      </c>
      <c r="I366" s="402"/>
      <c r="J366" s="401">
        <f t="shared" si="66"/>
        <v>0</v>
      </c>
      <c r="K366" s="396" t="e">
        <f t="shared" si="67"/>
        <v>#DIV/0!</v>
      </c>
      <c r="L366" s="401">
        <v>0</v>
      </c>
      <c r="M366" s="403"/>
      <c r="N366" s="401"/>
      <c r="O366" s="337">
        <f>M366+N366</f>
        <v>0</v>
      </c>
      <c r="P366" s="337">
        <f t="shared" si="68"/>
        <v>0</v>
      </c>
      <c r="Q366" s="398" t="e">
        <f t="shared" si="69"/>
        <v>#DIV/0!</v>
      </c>
      <c r="R366" s="312"/>
    </row>
    <row r="367" spans="1:18" ht="26.25" x14ac:dyDescent="0.2">
      <c r="A367" s="334"/>
      <c r="B367" s="399"/>
      <c r="C367" s="335"/>
      <c r="D367" s="335"/>
      <c r="E367" s="335" t="s">
        <v>43</v>
      </c>
      <c r="F367" s="335"/>
      <c r="G367" s="400" t="s">
        <v>330</v>
      </c>
      <c r="H367" s="401">
        <v>0</v>
      </c>
      <c r="I367" s="402"/>
      <c r="J367" s="401">
        <f t="shared" si="66"/>
        <v>0</v>
      </c>
      <c r="K367" s="396" t="e">
        <f t="shared" si="67"/>
        <v>#DIV/0!</v>
      </c>
      <c r="L367" s="401">
        <v>0</v>
      </c>
      <c r="M367" s="403"/>
      <c r="N367" s="401"/>
      <c r="O367" s="337">
        <f>M367+N367</f>
        <v>0</v>
      </c>
      <c r="P367" s="337">
        <f t="shared" si="68"/>
        <v>0</v>
      </c>
      <c r="Q367" s="398" t="e">
        <f t="shared" si="69"/>
        <v>#DIV/0!</v>
      </c>
      <c r="R367" s="312"/>
    </row>
    <row r="368" spans="1:18" ht="26.25" x14ac:dyDescent="0.2">
      <c r="A368" s="328"/>
      <c r="B368" s="320"/>
      <c r="C368" s="321"/>
      <c r="D368" s="321">
        <v>79</v>
      </c>
      <c r="E368" s="321"/>
      <c r="F368" s="321"/>
      <c r="G368" s="393" t="s">
        <v>342</v>
      </c>
      <c r="H368" s="394">
        <v>0</v>
      </c>
      <c r="I368" s="395"/>
      <c r="J368" s="401">
        <f t="shared" si="66"/>
        <v>0</v>
      </c>
      <c r="K368" s="396" t="e">
        <f t="shared" si="67"/>
        <v>#DIV/0!</v>
      </c>
      <c r="L368" s="394">
        <v>0</v>
      </c>
      <c r="M368" s="369">
        <f t="shared" ref="M368:O370" si="70">M369</f>
        <v>0</v>
      </c>
      <c r="N368" s="394">
        <f t="shared" si="70"/>
        <v>0</v>
      </c>
      <c r="O368" s="397">
        <f t="shared" si="70"/>
        <v>0</v>
      </c>
      <c r="P368" s="397">
        <f t="shared" si="68"/>
        <v>0</v>
      </c>
      <c r="Q368" s="398" t="e">
        <f t="shared" si="69"/>
        <v>#DIV/0!</v>
      </c>
      <c r="R368" s="312"/>
    </row>
    <row r="369" spans="1:18" ht="26.25" x14ac:dyDescent="0.2">
      <c r="A369" s="328"/>
      <c r="B369" s="320"/>
      <c r="C369" s="321"/>
      <c r="D369" s="321">
        <v>81</v>
      </c>
      <c r="E369" s="321"/>
      <c r="F369" s="321"/>
      <c r="G369" s="393" t="s">
        <v>341</v>
      </c>
      <c r="H369" s="394">
        <v>0</v>
      </c>
      <c r="I369" s="395"/>
      <c r="J369" s="401">
        <f t="shared" si="66"/>
        <v>0</v>
      </c>
      <c r="K369" s="396" t="e">
        <f t="shared" si="67"/>
        <v>#DIV/0!</v>
      </c>
      <c r="L369" s="394">
        <v>0</v>
      </c>
      <c r="M369" s="369">
        <f t="shared" si="70"/>
        <v>0</v>
      </c>
      <c r="N369" s="394">
        <f t="shared" si="70"/>
        <v>0</v>
      </c>
      <c r="O369" s="397">
        <f t="shared" si="70"/>
        <v>0</v>
      </c>
      <c r="P369" s="397">
        <f t="shared" si="68"/>
        <v>0</v>
      </c>
      <c r="Q369" s="398" t="e">
        <f t="shared" si="69"/>
        <v>#DIV/0!</v>
      </c>
      <c r="R369" s="312"/>
    </row>
    <row r="370" spans="1:18" ht="26.25" x14ac:dyDescent="0.2">
      <c r="A370" s="328"/>
      <c r="B370" s="320"/>
      <c r="C370" s="321"/>
      <c r="D370" s="321"/>
      <c r="E370" s="321" t="s">
        <v>32</v>
      </c>
      <c r="F370" s="321"/>
      <c r="G370" s="368" t="s">
        <v>340</v>
      </c>
      <c r="H370" s="394">
        <v>0</v>
      </c>
      <c r="I370" s="395"/>
      <c r="J370" s="401">
        <f t="shared" si="66"/>
        <v>0</v>
      </c>
      <c r="K370" s="396" t="e">
        <f t="shared" si="67"/>
        <v>#DIV/0!</v>
      </c>
      <c r="L370" s="394">
        <v>0</v>
      </c>
      <c r="M370" s="369">
        <f t="shared" si="70"/>
        <v>0</v>
      </c>
      <c r="N370" s="394">
        <f t="shared" si="70"/>
        <v>0</v>
      </c>
      <c r="O370" s="397">
        <f t="shared" si="70"/>
        <v>0</v>
      </c>
      <c r="P370" s="397">
        <f t="shared" si="68"/>
        <v>0</v>
      </c>
      <c r="Q370" s="398" t="e">
        <f t="shared" si="69"/>
        <v>#DIV/0!</v>
      </c>
      <c r="R370" s="312"/>
    </row>
    <row r="371" spans="1:18" ht="51" x14ac:dyDescent="0.2">
      <c r="A371" s="334"/>
      <c r="B371" s="399"/>
      <c r="C371" s="335"/>
      <c r="D371" s="335"/>
      <c r="E371" s="335"/>
      <c r="F371" s="335" t="s">
        <v>32</v>
      </c>
      <c r="G371" s="400" t="s">
        <v>339</v>
      </c>
      <c r="H371" s="401"/>
      <c r="I371" s="402"/>
      <c r="J371" s="401">
        <f t="shared" si="66"/>
        <v>0</v>
      </c>
      <c r="K371" s="396" t="e">
        <f t="shared" si="67"/>
        <v>#DIV/0!</v>
      </c>
      <c r="L371" s="401"/>
      <c r="M371" s="403"/>
      <c r="N371" s="401"/>
      <c r="O371" s="337">
        <f>M371+N371</f>
        <v>0</v>
      </c>
      <c r="P371" s="337">
        <f t="shared" si="68"/>
        <v>0</v>
      </c>
      <c r="Q371" s="398" t="e">
        <f t="shared" si="69"/>
        <v>#DIV/0!</v>
      </c>
      <c r="R371" s="312"/>
    </row>
    <row r="372" spans="1:18" ht="26.25" x14ac:dyDescent="0.2">
      <c r="A372" s="406"/>
      <c r="B372" s="407"/>
      <c r="C372" s="408"/>
      <c r="D372" s="408">
        <v>85</v>
      </c>
      <c r="E372" s="408"/>
      <c r="F372" s="408"/>
      <c r="G372" s="410" t="s">
        <v>86</v>
      </c>
      <c r="H372" s="411"/>
      <c r="I372" s="412">
        <f>O372</f>
        <v>-28457.62</v>
      </c>
      <c r="J372" s="411">
        <f t="shared" si="66"/>
        <v>28457.62</v>
      </c>
      <c r="K372" s="413"/>
      <c r="L372" s="411"/>
      <c r="M372" s="414">
        <v>-19951.62</v>
      </c>
      <c r="N372" s="411">
        <v>-8506</v>
      </c>
      <c r="O372" s="415">
        <f>M372+N372</f>
        <v>-28457.62</v>
      </c>
      <c r="P372" s="415">
        <f t="shared" si="68"/>
        <v>28457.62</v>
      </c>
      <c r="Q372" s="416"/>
      <c r="R372" s="312"/>
    </row>
    <row r="373" spans="1:18" ht="26.25" x14ac:dyDescent="0.2">
      <c r="A373" s="334"/>
      <c r="B373" s="399"/>
      <c r="C373" s="335"/>
      <c r="D373" s="335"/>
      <c r="E373" s="335"/>
      <c r="F373" s="335"/>
      <c r="G373" s="400" t="s">
        <v>195</v>
      </c>
      <c r="H373" s="401"/>
      <c r="I373" s="402"/>
      <c r="J373" s="401">
        <f t="shared" si="66"/>
        <v>0</v>
      </c>
      <c r="K373" s="396"/>
      <c r="L373" s="401"/>
      <c r="M373" s="403"/>
      <c r="N373" s="401"/>
      <c r="O373" s="437"/>
      <c r="P373" s="437">
        <f t="shared" si="68"/>
        <v>0</v>
      </c>
      <c r="Q373" s="398"/>
      <c r="R373" s="312"/>
    </row>
    <row r="374" spans="1:18" ht="26.25" x14ac:dyDescent="0.2">
      <c r="A374" s="328" t="s">
        <v>165</v>
      </c>
      <c r="B374" s="320" t="s">
        <v>124</v>
      </c>
      <c r="C374" s="321"/>
      <c r="D374" s="321"/>
      <c r="E374" s="321"/>
      <c r="F374" s="321"/>
      <c r="G374" s="393" t="s">
        <v>196</v>
      </c>
      <c r="H374" s="394">
        <f>H328+H333</f>
        <v>27842000</v>
      </c>
      <c r="I374" s="395"/>
      <c r="J374" s="401">
        <f>J328+J333</f>
        <v>20319215</v>
      </c>
      <c r="K374" s="396">
        <f t="shared" ref="K374:K380" si="71">ROUND(I374/H374*100,2)</f>
        <v>0</v>
      </c>
      <c r="L374" s="394">
        <f>L328+L333</f>
        <v>11850000</v>
      </c>
      <c r="M374" s="394">
        <f>M328+M333</f>
        <v>6673158</v>
      </c>
      <c r="N374" s="394">
        <f>N328+N333</f>
        <v>849627</v>
      </c>
      <c r="O374" s="394">
        <f>O328+O333</f>
        <v>7522785</v>
      </c>
      <c r="P374" s="397">
        <f t="shared" si="68"/>
        <v>4327215</v>
      </c>
      <c r="Q374" s="398">
        <f t="shared" ref="Q374:Q380" si="72">ROUND(O374/N374*100,2)</f>
        <v>885.42</v>
      </c>
      <c r="R374" s="312"/>
    </row>
    <row r="375" spans="1:18" ht="26.25" x14ac:dyDescent="0.2">
      <c r="A375" s="328"/>
      <c r="B375" s="320">
        <v>15</v>
      </c>
      <c r="C375" s="321"/>
      <c r="D375" s="321"/>
      <c r="E375" s="321"/>
      <c r="F375" s="321"/>
      <c r="G375" s="393" t="s">
        <v>197</v>
      </c>
      <c r="H375" s="394">
        <f>H376</f>
        <v>0</v>
      </c>
      <c r="I375" s="395"/>
      <c r="J375" s="401">
        <f t="shared" ref="J375:J381" si="73">H375-I375</f>
        <v>0</v>
      </c>
      <c r="K375" s="396" t="e">
        <f t="shared" si="71"/>
        <v>#DIV/0!</v>
      </c>
      <c r="L375" s="394">
        <f>L376</f>
        <v>0</v>
      </c>
      <c r="M375" s="394">
        <f>M376</f>
        <v>0</v>
      </c>
      <c r="N375" s="394">
        <f>N376</f>
        <v>0</v>
      </c>
      <c r="O375" s="394">
        <f>O376</f>
        <v>0</v>
      </c>
      <c r="P375" s="397">
        <f t="shared" si="68"/>
        <v>0</v>
      </c>
      <c r="Q375" s="398" t="e">
        <f t="shared" si="72"/>
        <v>#DIV/0!</v>
      </c>
      <c r="R375" s="312"/>
    </row>
    <row r="376" spans="1:18" ht="26.25" x14ac:dyDescent="0.2">
      <c r="A376" s="328"/>
      <c r="B376" s="320"/>
      <c r="C376" s="321" t="s">
        <v>48</v>
      </c>
      <c r="D376" s="321"/>
      <c r="E376" s="321"/>
      <c r="F376" s="321"/>
      <c r="G376" s="393" t="s">
        <v>198</v>
      </c>
      <c r="H376" s="394">
        <f>H353</f>
        <v>0</v>
      </c>
      <c r="I376" s="395"/>
      <c r="J376" s="401">
        <f t="shared" si="73"/>
        <v>0</v>
      </c>
      <c r="K376" s="396" t="e">
        <f t="shared" si="71"/>
        <v>#DIV/0!</v>
      </c>
      <c r="L376" s="394">
        <f>L353</f>
        <v>0</v>
      </c>
      <c r="M376" s="394">
        <f>M353</f>
        <v>0</v>
      </c>
      <c r="N376" s="394">
        <f>N353</f>
        <v>0</v>
      </c>
      <c r="O376" s="394">
        <f>O353</f>
        <v>0</v>
      </c>
      <c r="P376" s="397">
        <f t="shared" si="68"/>
        <v>0</v>
      </c>
      <c r="Q376" s="398" t="e">
        <f t="shared" si="72"/>
        <v>#DIV/0!</v>
      </c>
      <c r="R376" s="312"/>
    </row>
    <row r="377" spans="1:18" ht="26.25" x14ac:dyDescent="0.2">
      <c r="A377" s="328"/>
      <c r="B377" s="320" t="s">
        <v>48</v>
      </c>
      <c r="C377" s="321"/>
      <c r="D377" s="321"/>
      <c r="E377" s="321"/>
      <c r="F377" s="321"/>
      <c r="G377" s="393" t="s">
        <v>199</v>
      </c>
      <c r="H377" s="394">
        <f>H378+H379</f>
        <v>4812500</v>
      </c>
      <c r="I377" s="395"/>
      <c r="J377" s="401">
        <f t="shared" si="73"/>
        <v>4812500</v>
      </c>
      <c r="K377" s="396">
        <f t="shared" si="71"/>
        <v>0</v>
      </c>
      <c r="L377" s="394">
        <f>L378+L379</f>
        <v>2444000</v>
      </c>
      <c r="M377" s="394">
        <f>M378+M379</f>
        <v>1191231.75</v>
      </c>
      <c r="N377" s="394">
        <f>N378+N379</f>
        <v>410627.83999999985</v>
      </c>
      <c r="O377" s="394">
        <f>O378+O379</f>
        <v>1601859.5900000017</v>
      </c>
      <c r="P377" s="397">
        <f t="shared" si="68"/>
        <v>842140.40999999829</v>
      </c>
      <c r="Q377" s="398">
        <f t="shared" si="72"/>
        <v>390.1</v>
      </c>
      <c r="R377" s="312"/>
    </row>
    <row r="378" spans="1:18" ht="26.25" x14ac:dyDescent="0.2">
      <c r="A378" s="328"/>
      <c r="B378" s="320"/>
      <c r="C378" s="321" t="s">
        <v>30</v>
      </c>
      <c r="D378" s="321"/>
      <c r="E378" s="321"/>
      <c r="F378" s="321"/>
      <c r="G378" s="393" t="s">
        <v>130</v>
      </c>
      <c r="H378" s="394">
        <f>+H321</f>
        <v>96000</v>
      </c>
      <c r="I378" s="395"/>
      <c r="J378" s="401">
        <f t="shared" si="73"/>
        <v>96000</v>
      </c>
      <c r="K378" s="396">
        <f t="shared" si="71"/>
        <v>0</v>
      </c>
      <c r="L378" s="394">
        <f>+L321</f>
        <v>59000</v>
      </c>
      <c r="M378" s="394">
        <f>+M321</f>
        <v>27707.200000000001</v>
      </c>
      <c r="N378" s="394">
        <f>+N321</f>
        <v>8471.7099999999991</v>
      </c>
      <c r="O378" s="394">
        <f>+O321</f>
        <v>36178.910000000003</v>
      </c>
      <c r="P378" s="397">
        <f t="shared" si="68"/>
        <v>22821.089999999997</v>
      </c>
      <c r="Q378" s="398">
        <f t="shared" si="72"/>
        <v>427.06</v>
      </c>
      <c r="R378" s="312"/>
    </row>
    <row r="379" spans="1:18" ht="26.25" x14ac:dyDescent="0.2">
      <c r="A379" s="328"/>
      <c r="B379" s="320"/>
      <c r="C379" s="321" t="s">
        <v>43</v>
      </c>
      <c r="D379" s="321"/>
      <c r="E379" s="321"/>
      <c r="F379" s="321"/>
      <c r="G379" s="393" t="s">
        <v>200</v>
      </c>
      <c r="H379" s="394">
        <f>H257-H374-H375-H378</f>
        <v>4716500</v>
      </c>
      <c r="I379" s="395"/>
      <c r="J379" s="401">
        <f t="shared" si="73"/>
        <v>4716500</v>
      </c>
      <c r="K379" s="396">
        <f t="shared" si="71"/>
        <v>0</v>
      </c>
      <c r="L379" s="394">
        <f>L257-L374-L375-L378</f>
        <v>2385000</v>
      </c>
      <c r="M379" s="394">
        <f>M257-M374-M375-M378</f>
        <v>1163524.55</v>
      </c>
      <c r="N379" s="394">
        <f>N257-N374-N375-N378</f>
        <v>402156.12999999983</v>
      </c>
      <c r="O379" s="394">
        <f>O257-O374-O375-O378</f>
        <v>1565680.6800000018</v>
      </c>
      <c r="P379" s="397">
        <f t="shared" si="68"/>
        <v>819319.3199999982</v>
      </c>
      <c r="Q379" s="398">
        <f t="shared" si="72"/>
        <v>389.32</v>
      </c>
      <c r="R379" s="312"/>
    </row>
    <row r="380" spans="1:18" ht="26.25" x14ac:dyDescent="0.2">
      <c r="A380" s="328" t="s">
        <v>201</v>
      </c>
      <c r="B380" s="320" t="s">
        <v>103</v>
      </c>
      <c r="C380" s="321"/>
      <c r="D380" s="321"/>
      <c r="E380" s="321"/>
      <c r="F380" s="321"/>
      <c r="G380" s="393" t="s">
        <v>202</v>
      </c>
      <c r="H380" s="394">
        <f>H382</f>
        <v>11582000</v>
      </c>
      <c r="I380" s="395"/>
      <c r="J380" s="401">
        <f t="shared" si="73"/>
        <v>11582000</v>
      </c>
      <c r="K380" s="396">
        <f t="shared" si="71"/>
        <v>0</v>
      </c>
      <c r="L380" s="394">
        <f>L382</f>
        <v>3955300</v>
      </c>
      <c r="M380" s="394">
        <f>M382</f>
        <v>562519.91</v>
      </c>
      <c r="N380" s="394">
        <f>N382</f>
        <v>172944.46</v>
      </c>
      <c r="O380" s="394">
        <f>O382</f>
        <v>735464.37</v>
      </c>
      <c r="P380" s="397">
        <f t="shared" si="68"/>
        <v>3219835.63</v>
      </c>
      <c r="Q380" s="398">
        <f t="shared" si="72"/>
        <v>425.26</v>
      </c>
      <c r="R380" s="312"/>
    </row>
    <row r="381" spans="1:18" ht="76.5" x14ac:dyDescent="0.2">
      <c r="A381" s="328"/>
      <c r="B381" s="320"/>
      <c r="C381" s="321"/>
      <c r="D381" s="321" t="s">
        <v>81</v>
      </c>
      <c r="E381" s="321"/>
      <c r="F381" s="321"/>
      <c r="G381" s="393" t="s">
        <v>203</v>
      </c>
      <c r="H381" s="394">
        <f>H444</f>
        <v>0</v>
      </c>
      <c r="I381" s="395"/>
      <c r="J381" s="401">
        <f t="shared" si="73"/>
        <v>0</v>
      </c>
      <c r="K381" s="454"/>
      <c r="L381" s="394">
        <f>L444</f>
        <v>0</v>
      </c>
      <c r="M381" s="426">
        <f>M444</f>
        <v>0</v>
      </c>
      <c r="N381" s="394">
        <f>N444</f>
        <v>0</v>
      </c>
      <c r="O381" s="397">
        <f>O444</f>
        <v>0</v>
      </c>
      <c r="P381" s="397">
        <f t="shared" si="68"/>
        <v>0</v>
      </c>
      <c r="Q381" s="398"/>
      <c r="R381" s="312"/>
    </row>
    <row r="382" spans="1:18" ht="51" x14ac:dyDescent="0.35">
      <c r="A382" s="371" t="s">
        <v>204</v>
      </c>
      <c r="B382" s="360"/>
      <c r="C382" s="360"/>
      <c r="D382" s="360"/>
      <c r="E382" s="360"/>
      <c r="F382" s="361"/>
      <c r="G382" s="418" t="s">
        <v>205</v>
      </c>
      <c r="H382" s="419">
        <f>+H383+H447</f>
        <v>11582000</v>
      </c>
      <c r="I382" s="420"/>
      <c r="J382" s="419">
        <f>+J383</f>
        <v>10845133.949999999</v>
      </c>
      <c r="K382" s="461">
        <f t="shared" ref="K382:K415" si="74">ROUND(I382/H382*100,2)</f>
        <v>0</v>
      </c>
      <c r="L382" s="419">
        <f>+L383+L447</f>
        <v>3955300</v>
      </c>
      <c r="M382" s="422">
        <f>+M383+M447</f>
        <v>562519.91</v>
      </c>
      <c r="N382" s="419">
        <f>+N383+N447</f>
        <v>172944.46</v>
      </c>
      <c r="O382" s="423">
        <f>+O383+O447</f>
        <v>735464.37</v>
      </c>
      <c r="P382" s="423">
        <f t="shared" si="68"/>
        <v>3219835.63</v>
      </c>
      <c r="Q382" s="424">
        <f t="shared" ref="Q382:Q415" si="75">ROUND(O382/L382*100,2)</f>
        <v>18.59</v>
      </c>
      <c r="R382" s="425"/>
    </row>
    <row r="383" spans="1:18" ht="26.25" x14ac:dyDescent="0.2">
      <c r="A383" s="328"/>
      <c r="B383" s="320"/>
      <c r="C383" s="321"/>
      <c r="D383" s="321" t="s">
        <v>32</v>
      </c>
      <c r="E383" s="321"/>
      <c r="F383" s="321"/>
      <c r="G383" s="393" t="s">
        <v>62</v>
      </c>
      <c r="H383" s="394">
        <f>H384+H387+H390+H393+H399+H413</f>
        <v>11582000</v>
      </c>
      <c r="I383" s="395"/>
      <c r="J383" s="394">
        <f>J384+J387+J390+J393+J399+J413</f>
        <v>10845133.949999999</v>
      </c>
      <c r="K383" s="454">
        <f t="shared" si="74"/>
        <v>0</v>
      </c>
      <c r="L383" s="394">
        <f>L384+L387+L390+L393+L399+L413</f>
        <v>3955300</v>
      </c>
      <c r="M383" s="369">
        <f>M384+M387+M390+M393+M399+M413</f>
        <v>562868</v>
      </c>
      <c r="N383" s="394">
        <f>N384+N387+N390+N393+N399+N413</f>
        <v>173998.05</v>
      </c>
      <c r="O383" s="397">
        <f>O384+O387+O390+O393+O399+O413</f>
        <v>736866.05</v>
      </c>
      <c r="P383" s="397">
        <f t="shared" si="68"/>
        <v>3218433.95</v>
      </c>
      <c r="Q383" s="398">
        <f t="shared" si="75"/>
        <v>18.63</v>
      </c>
      <c r="R383" s="312"/>
    </row>
    <row r="384" spans="1:18" ht="26.25" x14ac:dyDescent="0.2">
      <c r="A384" s="328"/>
      <c r="B384" s="320"/>
      <c r="C384" s="321"/>
      <c r="D384" s="321" t="s">
        <v>89</v>
      </c>
      <c r="E384" s="321"/>
      <c r="F384" s="321"/>
      <c r="G384" s="393" t="s">
        <v>66</v>
      </c>
      <c r="H384" s="394">
        <f>H385</f>
        <v>3000</v>
      </c>
      <c r="I384" s="395"/>
      <c r="J384" s="394">
        <f>J385</f>
        <v>3000</v>
      </c>
      <c r="K384" s="454">
        <f t="shared" si="74"/>
        <v>0</v>
      </c>
      <c r="L384" s="394">
        <f t="shared" ref="L384:O385" si="76">L385</f>
        <v>3000</v>
      </c>
      <c r="M384" s="369">
        <f t="shared" si="76"/>
        <v>0</v>
      </c>
      <c r="N384" s="394">
        <f t="shared" si="76"/>
        <v>0</v>
      </c>
      <c r="O384" s="397">
        <f t="shared" si="76"/>
        <v>0</v>
      </c>
      <c r="P384" s="397">
        <f t="shared" si="68"/>
        <v>3000</v>
      </c>
      <c r="Q384" s="398">
        <f t="shared" si="75"/>
        <v>0</v>
      </c>
      <c r="R384" s="312"/>
    </row>
    <row r="385" spans="1:18" ht="26.25" x14ac:dyDescent="0.2">
      <c r="A385" s="328"/>
      <c r="B385" s="320"/>
      <c r="C385" s="321"/>
      <c r="D385" s="321"/>
      <c r="E385" s="321" t="s">
        <v>90</v>
      </c>
      <c r="F385" s="321"/>
      <c r="G385" s="368" t="s">
        <v>181</v>
      </c>
      <c r="H385" s="394">
        <f>H386</f>
        <v>3000</v>
      </c>
      <c r="I385" s="395"/>
      <c r="J385" s="394">
        <f>J386</f>
        <v>3000</v>
      </c>
      <c r="K385" s="454">
        <f t="shared" si="74"/>
        <v>0</v>
      </c>
      <c r="L385" s="394">
        <f t="shared" si="76"/>
        <v>3000</v>
      </c>
      <c r="M385" s="369">
        <f t="shared" si="76"/>
        <v>0</v>
      </c>
      <c r="N385" s="394">
        <f t="shared" si="76"/>
        <v>0</v>
      </c>
      <c r="O385" s="397">
        <f t="shared" si="76"/>
        <v>0</v>
      </c>
      <c r="P385" s="397">
        <f t="shared" si="68"/>
        <v>3000</v>
      </c>
      <c r="Q385" s="398">
        <f t="shared" si="75"/>
        <v>0</v>
      </c>
      <c r="R385" s="312"/>
    </row>
    <row r="386" spans="1:18" ht="26.25" x14ac:dyDescent="0.2">
      <c r="A386" s="334"/>
      <c r="B386" s="399"/>
      <c r="C386" s="335"/>
      <c r="D386" s="335"/>
      <c r="E386" s="335"/>
      <c r="F386" s="335" t="s">
        <v>90</v>
      </c>
      <c r="G386" s="400" t="s">
        <v>154</v>
      </c>
      <c r="H386" s="401">
        <v>3000</v>
      </c>
      <c r="I386" s="402"/>
      <c r="J386" s="401">
        <f t="shared" ref="J386:J438" si="77">H386-I386</f>
        <v>3000</v>
      </c>
      <c r="K386" s="454">
        <f t="shared" si="74"/>
        <v>0</v>
      </c>
      <c r="L386" s="401">
        <v>3000</v>
      </c>
      <c r="M386" s="403"/>
      <c r="N386" s="401"/>
      <c r="O386" s="337">
        <f>M386+N386</f>
        <v>0</v>
      </c>
      <c r="P386" s="337">
        <f t="shared" si="68"/>
        <v>3000</v>
      </c>
      <c r="Q386" s="398">
        <f t="shared" si="75"/>
        <v>0</v>
      </c>
      <c r="R386" s="312"/>
    </row>
    <row r="387" spans="1:18" ht="26.25" x14ac:dyDescent="0.2">
      <c r="A387" s="328"/>
      <c r="B387" s="320"/>
      <c r="C387" s="321"/>
      <c r="D387" s="321" t="s">
        <v>91</v>
      </c>
      <c r="E387" s="321"/>
      <c r="F387" s="321"/>
      <c r="G387" s="393" t="s">
        <v>70</v>
      </c>
      <c r="H387" s="394">
        <v>0</v>
      </c>
      <c r="I387" s="395"/>
      <c r="J387" s="401">
        <f t="shared" si="77"/>
        <v>0</v>
      </c>
      <c r="K387" s="454" t="e">
        <f t="shared" si="74"/>
        <v>#DIV/0!</v>
      </c>
      <c r="L387" s="394">
        <v>0</v>
      </c>
      <c r="M387" s="369">
        <f>M388+M389</f>
        <v>0</v>
      </c>
      <c r="N387" s="394">
        <f>N388+N389</f>
        <v>0</v>
      </c>
      <c r="O387" s="397">
        <f>O388+O389</f>
        <v>0</v>
      </c>
      <c r="P387" s="397">
        <f t="shared" si="68"/>
        <v>0</v>
      </c>
      <c r="Q387" s="398" t="e">
        <f t="shared" si="75"/>
        <v>#DIV/0!</v>
      </c>
      <c r="R387" s="312"/>
    </row>
    <row r="388" spans="1:18" ht="26.25" x14ac:dyDescent="0.2">
      <c r="A388" s="334"/>
      <c r="B388" s="399"/>
      <c r="C388" s="335"/>
      <c r="D388" s="335"/>
      <c r="E388" s="335" t="s">
        <v>38</v>
      </c>
      <c r="F388" s="335"/>
      <c r="G388" s="400" t="s">
        <v>338</v>
      </c>
      <c r="H388" s="401"/>
      <c r="I388" s="402"/>
      <c r="J388" s="401">
        <f t="shared" si="77"/>
        <v>0</v>
      </c>
      <c r="K388" s="454" t="e">
        <f t="shared" si="74"/>
        <v>#DIV/0!</v>
      </c>
      <c r="L388" s="401"/>
      <c r="M388" s="403"/>
      <c r="N388" s="401"/>
      <c r="O388" s="337">
        <f>M388+N388</f>
        <v>0</v>
      </c>
      <c r="P388" s="337">
        <f t="shared" si="68"/>
        <v>0</v>
      </c>
      <c r="Q388" s="398" t="e">
        <f t="shared" si="75"/>
        <v>#DIV/0!</v>
      </c>
      <c r="R388" s="312"/>
    </row>
    <row r="389" spans="1:18" ht="26.25" x14ac:dyDescent="0.2">
      <c r="A389" s="334"/>
      <c r="B389" s="399"/>
      <c r="C389" s="335"/>
      <c r="D389" s="335"/>
      <c r="E389" s="335">
        <v>10</v>
      </c>
      <c r="F389" s="335"/>
      <c r="G389" s="400" t="s">
        <v>337</v>
      </c>
      <c r="H389" s="401"/>
      <c r="I389" s="402"/>
      <c r="J389" s="401">
        <f t="shared" si="77"/>
        <v>0</v>
      </c>
      <c r="K389" s="454" t="e">
        <f t="shared" si="74"/>
        <v>#DIV/0!</v>
      </c>
      <c r="L389" s="401"/>
      <c r="M389" s="403"/>
      <c r="N389" s="401"/>
      <c r="O389" s="337">
        <f>M389+N389</f>
        <v>0</v>
      </c>
      <c r="P389" s="337">
        <f t="shared" si="68"/>
        <v>0</v>
      </c>
      <c r="Q389" s="398" t="e">
        <f t="shared" si="75"/>
        <v>#DIV/0!</v>
      </c>
      <c r="R389" s="312"/>
    </row>
    <row r="390" spans="1:18" ht="51" x14ac:dyDescent="0.2">
      <c r="A390" s="328"/>
      <c r="B390" s="320"/>
      <c r="C390" s="321"/>
      <c r="D390" s="321">
        <v>51</v>
      </c>
      <c r="E390" s="321"/>
      <c r="F390" s="321"/>
      <c r="G390" s="393" t="s">
        <v>72</v>
      </c>
      <c r="H390" s="394">
        <v>0</v>
      </c>
      <c r="I390" s="395"/>
      <c r="J390" s="401">
        <f t="shared" si="77"/>
        <v>0</v>
      </c>
      <c r="K390" s="454" t="e">
        <f t="shared" si="74"/>
        <v>#DIV/0!</v>
      </c>
      <c r="L390" s="394">
        <v>0</v>
      </c>
      <c r="M390" s="369">
        <f t="shared" ref="M390:O391" si="78">M391</f>
        <v>0</v>
      </c>
      <c r="N390" s="394">
        <f t="shared" si="78"/>
        <v>0</v>
      </c>
      <c r="O390" s="397">
        <f t="shared" si="78"/>
        <v>0</v>
      </c>
      <c r="P390" s="397">
        <f t="shared" si="68"/>
        <v>0</v>
      </c>
      <c r="Q390" s="398" t="e">
        <f t="shared" si="75"/>
        <v>#DIV/0!</v>
      </c>
      <c r="R390" s="312"/>
    </row>
    <row r="391" spans="1:18" ht="26.25" x14ac:dyDescent="0.2">
      <c r="A391" s="328"/>
      <c r="B391" s="320"/>
      <c r="C391" s="321"/>
      <c r="D391" s="321"/>
      <c r="E391" s="321" t="s">
        <v>32</v>
      </c>
      <c r="F391" s="321"/>
      <c r="G391" s="368" t="s">
        <v>92</v>
      </c>
      <c r="H391" s="394">
        <v>0</v>
      </c>
      <c r="I391" s="395"/>
      <c r="J391" s="401">
        <f t="shared" si="77"/>
        <v>0</v>
      </c>
      <c r="K391" s="454" t="e">
        <f t="shared" si="74"/>
        <v>#DIV/0!</v>
      </c>
      <c r="L391" s="394">
        <v>0</v>
      </c>
      <c r="M391" s="369">
        <f t="shared" si="78"/>
        <v>0</v>
      </c>
      <c r="N391" s="394">
        <f t="shared" si="78"/>
        <v>0</v>
      </c>
      <c r="O391" s="397">
        <f t="shared" si="78"/>
        <v>0</v>
      </c>
      <c r="P391" s="397">
        <f t="shared" si="68"/>
        <v>0</v>
      </c>
      <c r="Q391" s="398" t="e">
        <f t="shared" si="75"/>
        <v>#DIV/0!</v>
      </c>
      <c r="R391" s="312"/>
    </row>
    <row r="392" spans="1:18" ht="76.5" x14ac:dyDescent="0.2">
      <c r="A392" s="334"/>
      <c r="B392" s="399"/>
      <c r="C392" s="335"/>
      <c r="D392" s="335"/>
      <c r="E392" s="335"/>
      <c r="F392" s="335">
        <v>18</v>
      </c>
      <c r="G392" s="400" t="s">
        <v>95</v>
      </c>
      <c r="H392" s="401"/>
      <c r="I392" s="402"/>
      <c r="J392" s="401">
        <f t="shared" si="77"/>
        <v>0</v>
      </c>
      <c r="K392" s="454" t="e">
        <f t="shared" si="74"/>
        <v>#DIV/0!</v>
      </c>
      <c r="L392" s="401"/>
      <c r="M392" s="403"/>
      <c r="N392" s="401"/>
      <c r="O392" s="337">
        <f>M392+N392</f>
        <v>0</v>
      </c>
      <c r="P392" s="337">
        <f t="shared" si="68"/>
        <v>0</v>
      </c>
      <c r="Q392" s="398" t="e">
        <f t="shared" si="75"/>
        <v>#DIV/0!</v>
      </c>
      <c r="R392" s="312"/>
    </row>
    <row r="393" spans="1:18" ht="26.25" x14ac:dyDescent="0.2">
      <c r="A393" s="328"/>
      <c r="B393" s="320"/>
      <c r="C393" s="321"/>
      <c r="D393" s="321">
        <v>55</v>
      </c>
      <c r="E393" s="321"/>
      <c r="F393" s="321"/>
      <c r="G393" s="393" t="s">
        <v>336</v>
      </c>
      <c r="H393" s="394">
        <v>0</v>
      </c>
      <c r="I393" s="395"/>
      <c r="J393" s="401">
        <f t="shared" si="77"/>
        <v>0</v>
      </c>
      <c r="K393" s="454" t="e">
        <f t="shared" si="74"/>
        <v>#DIV/0!</v>
      </c>
      <c r="L393" s="394">
        <v>0</v>
      </c>
      <c r="M393" s="369">
        <f>M394+M397</f>
        <v>0</v>
      </c>
      <c r="N393" s="394">
        <f>N394+N397</f>
        <v>0</v>
      </c>
      <c r="O393" s="397">
        <f>O394+O397</f>
        <v>0</v>
      </c>
      <c r="P393" s="397">
        <f t="shared" si="68"/>
        <v>0</v>
      </c>
      <c r="Q393" s="398" t="e">
        <f t="shared" si="75"/>
        <v>#DIV/0!</v>
      </c>
      <c r="R393" s="312"/>
    </row>
    <row r="394" spans="1:18" ht="26.25" x14ac:dyDescent="0.2">
      <c r="A394" s="328"/>
      <c r="B394" s="320"/>
      <c r="C394" s="321"/>
      <c r="D394" s="321"/>
      <c r="E394" s="321" t="s">
        <v>32</v>
      </c>
      <c r="F394" s="321"/>
      <c r="G394" s="393" t="s">
        <v>335</v>
      </c>
      <c r="H394" s="394">
        <v>0</v>
      </c>
      <c r="I394" s="395"/>
      <c r="J394" s="401">
        <f t="shared" si="77"/>
        <v>0</v>
      </c>
      <c r="K394" s="454" t="e">
        <f t="shared" si="74"/>
        <v>#DIV/0!</v>
      </c>
      <c r="L394" s="394">
        <v>0</v>
      </c>
      <c r="M394" s="369">
        <f>M395+M396</f>
        <v>0</v>
      </c>
      <c r="N394" s="394">
        <f>N395+N396</f>
        <v>0</v>
      </c>
      <c r="O394" s="397">
        <f>O395+O396</f>
        <v>0</v>
      </c>
      <c r="P394" s="397">
        <f t="shared" si="68"/>
        <v>0</v>
      </c>
      <c r="Q394" s="398" t="e">
        <f t="shared" si="75"/>
        <v>#DIV/0!</v>
      </c>
      <c r="R394" s="312"/>
    </row>
    <row r="395" spans="1:18" ht="26.25" x14ac:dyDescent="0.2">
      <c r="A395" s="334"/>
      <c r="B395" s="399"/>
      <c r="C395" s="335"/>
      <c r="D395" s="335"/>
      <c r="E395" s="335"/>
      <c r="F395" s="335" t="s">
        <v>115</v>
      </c>
      <c r="G395" s="400" t="s">
        <v>334</v>
      </c>
      <c r="H395" s="401"/>
      <c r="I395" s="402"/>
      <c r="J395" s="401">
        <f t="shared" si="77"/>
        <v>0</v>
      </c>
      <c r="K395" s="454" t="e">
        <f t="shared" si="74"/>
        <v>#DIV/0!</v>
      </c>
      <c r="L395" s="401"/>
      <c r="M395" s="403"/>
      <c r="N395" s="401"/>
      <c r="O395" s="337">
        <f>M395+N395</f>
        <v>0</v>
      </c>
      <c r="P395" s="337">
        <f t="shared" si="68"/>
        <v>0</v>
      </c>
      <c r="Q395" s="398" t="e">
        <f t="shared" si="75"/>
        <v>#DIV/0!</v>
      </c>
      <c r="R395" s="312"/>
    </row>
    <row r="396" spans="1:18" ht="26.25" x14ac:dyDescent="0.2">
      <c r="A396" s="334"/>
      <c r="B396" s="399"/>
      <c r="C396" s="335"/>
      <c r="D396" s="335"/>
      <c r="E396" s="335"/>
      <c r="F396" s="335">
        <v>18</v>
      </c>
      <c r="G396" s="400" t="s">
        <v>206</v>
      </c>
      <c r="H396" s="401"/>
      <c r="I396" s="402"/>
      <c r="J396" s="401">
        <f t="shared" si="77"/>
        <v>0</v>
      </c>
      <c r="K396" s="454" t="e">
        <f t="shared" si="74"/>
        <v>#DIV/0!</v>
      </c>
      <c r="L396" s="401"/>
      <c r="M396" s="403"/>
      <c r="N396" s="401"/>
      <c r="O396" s="337">
        <f>M396+N396</f>
        <v>0</v>
      </c>
      <c r="P396" s="337">
        <f t="shared" si="68"/>
        <v>0</v>
      </c>
      <c r="Q396" s="398" t="e">
        <f t="shared" si="75"/>
        <v>#DIV/0!</v>
      </c>
      <c r="R396" s="312"/>
    </row>
    <row r="397" spans="1:18" ht="51" x14ac:dyDescent="0.2">
      <c r="A397" s="328"/>
      <c r="B397" s="320"/>
      <c r="C397" s="321"/>
      <c r="D397" s="321"/>
      <c r="E397" s="321" t="s">
        <v>30</v>
      </c>
      <c r="F397" s="321"/>
      <c r="G397" s="368" t="s">
        <v>333</v>
      </c>
      <c r="H397" s="394">
        <v>0</v>
      </c>
      <c r="I397" s="395"/>
      <c r="J397" s="401">
        <f t="shared" si="77"/>
        <v>0</v>
      </c>
      <c r="K397" s="454" t="e">
        <f t="shared" si="74"/>
        <v>#DIV/0!</v>
      </c>
      <c r="L397" s="394">
        <v>0</v>
      </c>
      <c r="M397" s="369">
        <f>M398</f>
        <v>0</v>
      </c>
      <c r="N397" s="394">
        <f>N398</f>
        <v>0</v>
      </c>
      <c r="O397" s="397">
        <f>O398</f>
        <v>0</v>
      </c>
      <c r="P397" s="397">
        <f t="shared" si="68"/>
        <v>0</v>
      </c>
      <c r="Q397" s="398" t="e">
        <f t="shared" si="75"/>
        <v>#DIV/0!</v>
      </c>
      <c r="R397" s="312"/>
    </row>
    <row r="398" spans="1:18" ht="26.25" x14ac:dyDescent="0.2">
      <c r="A398" s="334"/>
      <c r="B398" s="399"/>
      <c r="C398" s="335"/>
      <c r="D398" s="335"/>
      <c r="E398" s="335"/>
      <c r="F398" s="335" t="s">
        <v>32</v>
      </c>
      <c r="G398" s="400" t="s">
        <v>332</v>
      </c>
      <c r="H398" s="401"/>
      <c r="I398" s="402"/>
      <c r="J398" s="401">
        <f t="shared" si="77"/>
        <v>0</v>
      </c>
      <c r="K398" s="454" t="e">
        <f t="shared" si="74"/>
        <v>#DIV/0!</v>
      </c>
      <c r="L398" s="401"/>
      <c r="M398" s="403"/>
      <c r="N398" s="401"/>
      <c r="O398" s="337">
        <f>M398+N398</f>
        <v>0</v>
      </c>
      <c r="P398" s="337">
        <f t="shared" si="68"/>
        <v>0</v>
      </c>
      <c r="Q398" s="398" t="e">
        <f t="shared" si="75"/>
        <v>#DIV/0!</v>
      </c>
      <c r="R398" s="312"/>
    </row>
    <row r="399" spans="1:18" ht="51" x14ac:dyDescent="0.2">
      <c r="A399" s="328"/>
      <c r="B399" s="320"/>
      <c r="C399" s="321"/>
      <c r="D399" s="321">
        <v>56</v>
      </c>
      <c r="E399" s="321"/>
      <c r="F399" s="321"/>
      <c r="G399" s="368" t="s">
        <v>331</v>
      </c>
      <c r="H399" s="394">
        <f>+H400+H403+H406+H409</f>
        <v>10579000</v>
      </c>
      <c r="I399" s="395">
        <f>I406</f>
        <v>536980.05000000005</v>
      </c>
      <c r="J399" s="401">
        <f t="shared" si="77"/>
        <v>10042019.949999999</v>
      </c>
      <c r="K399" s="454">
        <f t="shared" si="74"/>
        <v>5.08</v>
      </c>
      <c r="L399" s="394">
        <f>+L400+L403+L406+L409</f>
        <v>3647000</v>
      </c>
      <c r="M399" s="427">
        <f>+M400+M403+M406+M409</f>
        <v>398001</v>
      </c>
      <c r="N399" s="394">
        <f>+N400+N403+N406+N409</f>
        <v>138979.04999999999</v>
      </c>
      <c r="O399" s="428">
        <f>+O400+O403+O406+O409</f>
        <v>536980.05000000005</v>
      </c>
      <c r="P399" s="337">
        <f t="shared" si="68"/>
        <v>3110019.95</v>
      </c>
      <c r="Q399" s="398">
        <f t="shared" si="75"/>
        <v>14.72</v>
      </c>
      <c r="R399" s="312"/>
    </row>
    <row r="400" spans="1:18" ht="26.25" x14ac:dyDescent="0.2">
      <c r="A400" s="328"/>
      <c r="B400" s="320"/>
      <c r="C400" s="321"/>
      <c r="D400" s="459"/>
      <c r="E400" s="462" t="s">
        <v>249</v>
      </c>
      <c r="F400" s="459"/>
      <c r="G400" s="460" t="s">
        <v>406</v>
      </c>
      <c r="H400" s="394">
        <v>0</v>
      </c>
      <c r="I400" s="395"/>
      <c r="J400" s="401">
        <f t="shared" si="77"/>
        <v>0</v>
      </c>
      <c r="K400" s="454" t="e">
        <f t="shared" si="74"/>
        <v>#DIV/0!</v>
      </c>
      <c r="L400" s="394">
        <v>0</v>
      </c>
      <c r="M400" s="369">
        <f>M401+M402</f>
        <v>0</v>
      </c>
      <c r="N400" s="394">
        <f>N401+N402</f>
        <v>0</v>
      </c>
      <c r="O400" s="397">
        <f>O401+O402</f>
        <v>0</v>
      </c>
      <c r="P400" s="397">
        <f>P401+P402</f>
        <v>0</v>
      </c>
      <c r="Q400" s="398" t="e">
        <f t="shared" si="75"/>
        <v>#DIV/0!</v>
      </c>
      <c r="R400" s="312"/>
    </row>
    <row r="401" spans="1:21" ht="26.25" x14ac:dyDescent="0.2">
      <c r="A401" s="328"/>
      <c r="B401" s="320"/>
      <c r="C401" s="321"/>
      <c r="D401" s="459"/>
      <c r="E401" s="463"/>
      <c r="F401" s="459" t="s">
        <v>54</v>
      </c>
      <c r="G401" s="460" t="s">
        <v>155</v>
      </c>
      <c r="H401" s="394"/>
      <c r="I401" s="395"/>
      <c r="J401" s="401">
        <f t="shared" si="77"/>
        <v>0</v>
      </c>
      <c r="K401" s="454" t="e">
        <f t="shared" si="74"/>
        <v>#DIV/0!</v>
      </c>
      <c r="L401" s="394"/>
      <c r="M401" s="369"/>
      <c r="N401" s="394"/>
      <c r="O401" s="397">
        <f>M401+N401</f>
        <v>0</v>
      </c>
      <c r="P401" s="397"/>
      <c r="Q401" s="398" t="e">
        <f t="shared" si="75"/>
        <v>#DIV/0!</v>
      </c>
      <c r="R401" s="312"/>
    </row>
    <row r="402" spans="1:21" ht="26.25" x14ac:dyDescent="0.2">
      <c r="A402" s="328"/>
      <c r="B402" s="320"/>
      <c r="C402" s="321"/>
      <c r="D402" s="459"/>
      <c r="E402" s="463"/>
      <c r="F402" s="459" t="s">
        <v>55</v>
      </c>
      <c r="G402" s="460" t="s">
        <v>156</v>
      </c>
      <c r="H402" s="394"/>
      <c r="I402" s="395"/>
      <c r="J402" s="401">
        <f t="shared" si="77"/>
        <v>0</v>
      </c>
      <c r="K402" s="454" t="e">
        <f t="shared" si="74"/>
        <v>#DIV/0!</v>
      </c>
      <c r="L402" s="394"/>
      <c r="M402" s="369"/>
      <c r="N402" s="394"/>
      <c r="O402" s="397">
        <f>M402+N402</f>
        <v>0</v>
      </c>
      <c r="P402" s="397"/>
      <c r="Q402" s="398" t="e">
        <f t="shared" si="75"/>
        <v>#DIV/0!</v>
      </c>
      <c r="R402" s="312"/>
    </row>
    <row r="403" spans="1:21" ht="51" x14ac:dyDescent="0.2">
      <c r="A403" s="334"/>
      <c r="B403" s="399"/>
      <c r="C403" s="335"/>
      <c r="D403" s="459"/>
      <c r="E403" s="464">
        <v>48</v>
      </c>
      <c r="F403" s="464"/>
      <c r="G403" s="465" t="s">
        <v>263</v>
      </c>
      <c r="H403" s="401">
        <f>H404+H405</f>
        <v>0</v>
      </c>
      <c r="I403" s="402"/>
      <c r="J403" s="401">
        <f t="shared" si="77"/>
        <v>0</v>
      </c>
      <c r="K403" s="454" t="e">
        <f t="shared" si="74"/>
        <v>#DIV/0!</v>
      </c>
      <c r="L403" s="401">
        <f>L404+L405</f>
        <v>0</v>
      </c>
      <c r="M403" s="403">
        <f>M404+M405</f>
        <v>0</v>
      </c>
      <c r="N403" s="401">
        <f>N404+N405</f>
        <v>0</v>
      </c>
      <c r="O403" s="337">
        <f>O404+O405</f>
        <v>0</v>
      </c>
      <c r="P403" s="337">
        <f>P404+P405</f>
        <v>0</v>
      </c>
      <c r="Q403" s="398" t="e">
        <f t="shared" si="75"/>
        <v>#DIV/0!</v>
      </c>
      <c r="R403" s="312"/>
    </row>
    <row r="404" spans="1:21" ht="26.25" x14ac:dyDescent="0.2">
      <c r="A404" s="334"/>
      <c r="B404" s="399"/>
      <c r="C404" s="335"/>
      <c r="D404" s="459"/>
      <c r="E404" s="464"/>
      <c r="F404" s="459" t="s">
        <v>54</v>
      </c>
      <c r="G404" s="466" t="s">
        <v>155</v>
      </c>
      <c r="H404" s="401"/>
      <c r="I404" s="402"/>
      <c r="J404" s="401">
        <f t="shared" si="77"/>
        <v>0</v>
      </c>
      <c r="K404" s="454" t="e">
        <f t="shared" si="74"/>
        <v>#DIV/0!</v>
      </c>
      <c r="L404" s="401"/>
      <c r="M404" s="403"/>
      <c r="N404" s="401"/>
      <c r="O404" s="337">
        <f>M404+N404</f>
        <v>0</v>
      </c>
      <c r="P404" s="337"/>
      <c r="Q404" s="398" t="e">
        <f t="shared" si="75"/>
        <v>#DIV/0!</v>
      </c>
      <c r="R404" s="312"/>
    </row>
    <row r="405" spans="1:21" ht="26.25" x14ac:dyDescent="0.2">
      <c r="A405" s="334"/>
      <c r="B405" s="399"/>
      <c r="C405" s="335"/>
      <c r="D405" s="459"/>
      <c r="E405" s="464"/>
      <c r="F405" s="459" t="s">
        <v>55</v>
      </c>
      <c r="G405" s="466" t="s">
        <v>156</v>
      </c>
      <c r="H405" s="401"/>
      <c r="I405" s="402"/>
      <c r="J405" s="401">
        <f t="shared" si="77"/>
        <v>0</v>
      </c>
      <c r="K405" s="454" t="e">
        <f t="shared" si="74"/>
        <v>#DIV/0!</v>
      </c>
      <c r="L405" s="401"/>
      <c r="M405" s="403"/>
      <c r="N405" s="401"/>
      <c r="O405" s="337">
        <f>M405+N405</f>
        <v>0</v>
      </c>
      <c r="P405" s="337"/>
      <c r="Q405" s="398" t="e">
        <f t="shared" si="75"/>
        <v>#DIV/0!</v>
      </c>
      <c r="R405" s="312"/>
    </row>
    <row r="406" spans="1:21" ht="51" x14ac:dyDescent="0.2">
      <c r="A406" s="334"/>
      <c r="B406" s="399"/>
      <c r="C406" s="335"/>
      <c r="D406" s="459"/>
      <c r="E406" s="464">
        <v>49</v>
      </c>
      <c r="F406" s="464"/>
      <c r="G406" s="465" t="s">
        <v>264</v>
      </c>
      <c r="H406" s="401">
        <f>H407+H408</f>
        <v>10579000</v>
      </c>
      <c r="I406" s="402">
        <f>I407+I408</f>
        <v>536980.05000000005</v>
      </c>
      <c r="J406" s="401">
        <f t="shared" si="77"/>
        <v>10042019.949999999</v>
      </c>
      <c r="K406" s="454">
        <f t="shared" si="74"/>
        <v>5.08</v>
      </c>
      <c r="L406" s="401">
        <f>L407+L408</f>
        <v>3647000</v>
      </c>
      <c r="M406" s="403">
        <f>M407+M408</f>
        <v>398001</v>
      </c>
      <c r="N406" s="401">
        <f>N407+N408</f>
        <v>138979.04999999999</v>
      </c>
      <c r="O406" s="337">
        <f>O407+O408</f>
        <v>536980.05000000005</v>
      </c>
      <c r="P406" s="337">
        <f>P407+P408</f>
        <v>0</v>
      </c>
      <c r="Q406" s="398">
        <f t="shared" si="75"/>
        <v>14.72</v>
      </c>
      <c r="R406" s="312"/>
    </row>
    <row r="407" spans="1:21" ht="26.25" x14ac:dyDescent="0.2">
      <c r="A407" s="334"/>
      <c r="B407" s="399"/>
      <c r="C407" s="335"/>
      <c r="D407" s="459"/>
      <c r="E407" s="464"/>
      <c r="F407" s="459" t="s">
        <v>54</v>
      </c>
      <c r="G407" s="466" t="s">
        <v>155</v>
      </c>
      <c r="H407" s="401">
        <v>2213000</v>
      </c>
      <c r="I407" s="402">
        <f>O407</f>
        <v>108624.9</v>
      </c>
      <c r="J407" s="401">
        <f t="shared" si="77"/>
        <v>2104375.1</v>
      </c>
      <c r="K407" s="454">
        <f t="shared" si="74"/>
        <v>4.91</v>
      </c>
      <c r="L407" s="401">
        <v>692000</v>
      </c>
      <c r="M407" s="403">
        <v>80987.72</v>
      </c>
      <c r="N407" s="401">
        <v>27637.18</v>
      </c>
      <c r="O407" s="337">
        <f t="shared" ref="O407:O412" si="79">M407+N407</f>
        <v>108624.9</v>
      </c>
      <c r="P407" s="337"/>
      <c r="Q407" s="398">
        <f t="shared" si="75"/>
        <v>15.7</v>
      </c>
      <c r="R407" s="312"/>
    </row>
    <row r="408" spans="1:21" ht="26.25" x14ac:dyDescent="0.2">
      <c r="A408" s="334"/>
      <c r="B408" s="399"/>
      <c r="C408" s="335"/>
      <c r="D408" s="459"/>
      <c r="E408" s="464"/>
      <c r="F408" s="459" t="s">
        <v>55</v>
      </c>
      <c r="G408" s="466" t="s">
        <v>156</v>
      </c>
      <c r="H408" s="401">
        <v>8366000</v>
      </c>
      <c r="I408" s="402">
        <f>O408</f>
        <v>428355.15</v>
      </c>
      <c r="J408" s="401">
        <f t="shared" si="77"/>
        <v>7937644.8499999996</v>
      </c>
      <c r="K408" s="454">
        <f t="shared" si="74"/>
        <v>5.12</v>
      </c>
      <c r="L408" s="401">
        <v>2955000</v>
      </c>
      <c r="M408" s="403">
        <v>317013.28000000003</v>
      </c>
      <c r="N408" s="401">
        <v>111341.87</v>
      </c>
      <c r="O408" s="337">
        <f t="shared" si="79"/>
        <v>428355.15</v>
      </c>
      <c r="P408" s="337"/>
      <c r="Q408" s="398">
        <f t="shared" si="75"/>
        <v>14.5</v>
      </c>
      <c r="R408" s="312"/>
    </row>
    <row r="409" spans="1:21" ht="51" x14ac:dyDescent="0.2">
      <c r="A409" s="334"/>
      <c r="B409" s="399"/>
      <c r="C409" s="335"/>
      <c r="D409" s="459"/>
      <c r="E409" s="464">
        <v>51</v>
      </c>
      <c r="F409" s="459"/>
      <c r="G409" s="466" t="s">
        <v>405</v>
      </c>
      <c r="H409" s="401">
        <v>0</v>
      </c>
      <c r="I409" s="402"/>
      <c r="J409" s="401">
        <f t="shared" si="77"/>
        <v>0</v>
      </c>
      <c r="K409" s="454" t="e">
        <f t="shared" si="74"/>
        <v>#DIV/0!</v>
      </c>
      <c r="L409" s="401">
        <v>0</v>
      </c>
      <c r="M409" s="403">
        <f>M410+M411+M412</f>
        <v>0</v>
      </c>
      <c r="N409" s="401">
        <f>N410+N411+N412</f>
        <v>0</v>
      </c>
      <c r="O409" s="337">
        <f t="shared" si="79"/>
        <v>0</v>
      </c>
      <c r="P409" s="337"/>
      <c r="Q409" s="398" t="e">
        <f t="shared" si="75"/>
        <v>#DIV/0!</v>
      </c>
      <c r="R409" s="312"/>
    </row>
    <row r="410" spans="1:21" ht="26.25" x14ac:dyDescent="0.2">
      <c r="A410" s="334"/>
      <c r="B410" s="399"/>
      <c r="C410" s="335"/>
      <c r="D410" s="459"/>
      <c r="E410" s="464"/>
      <c r="F410" s="459" t="s">
        <v>402</v>
      </c>
      <c r="G410" s="466" t="s">
        <v>155</v>
      </c>
      <c r="H410" s="401"/>
      <c r="I410" s="402"/>
      <c r="J410" s="401">
        <f t="shared" si="77"/>
        <v>0</v>
      </c>
      <c r="K410" s="454" t="e">
        <f t="shared" si="74"/>
        <v>#DIV/0!</v>
      </c>
      <c r="L410" s="401"/>
      <c r="M410" s="403"/>
      <c r="N410" s="401"/>
      <c r="O410" s="337">
        <f t="shared" si="79"/>
        <v>0</v>
      </c>
      <c r="P410" s="337"/>
      <c r="Q410" s="398" t="e">
        <f t="shared" si="75"/>
        <v>#DIV/0!</v>
      </c>
      <c r="R410" s="312"/>
    </row>
    <row r="411" spans="1:21" ht="26.25" x14ac:dyDescent="0.2">
      <c r="A411" s="334"/>
      <c r="B411" s="399"/>
      <c r="C411" s="335"/>
      <c r="D411" s="459"/>
      <c r="E411" s="464"/>
      <c r="F411" s="459" t="s">
        <v>403</v>
      </c>
      <c r="G411" s="466" t="s">
        <v>156</v>
      </c>
      <c r="H411" s="401"/>
      <c r="I411" s="402"/>
      <c r="J411" s="401">
        <f t="shared" si="77"/>
        <v>0</v>
      </c>
      <c r="K411" s="454" t="e">
        <f t="shared" si="74"/>
        <v>#DIV/0!</v>
      </c>
      <c r="L411" s="401"/>
      <c r="M411" s="403"/>
      <c r="N411" s="401"/>
      <c r="O411" s="337">
        <f t="shared" si="79"/>
        <v>0</v>
      </c>
      <c r="P411" s="337"/>
      <c r="Q411" s="398" t="e">
        <f t="shared" si="75"/>
        <v>#DIV/0!</v>
      </c>
      <c r="R411" s="312"/>
    </row>
    <row r="412" spans="1:21" ht="26.25" x14ac:dyDescent="0.2">
      <c r="A412" s="334"/>
      <c r="B412" s="399"/>
      <c r="C412" s="335"/>
      <c r="D412" s="459"/>
      <c r="E412" s="464"/>
      <c r="F412" s="459" t="s">
        <v>404</v>
      </c>
      <c r="G412" s="466" t="s">
        <v>230</v>
      </c>
      <c r="H412" s="401"/>
      <c r="I412" s="402"/>
      <c r="J412" s="401">
        <f t="shared" si="77"/>
        <v>0</v>
      </c>
      <c r="K412" s="454" t="e">
        <f t="shared" si="74"/>
        <v>#DIV/0!</v>
      </c>
      <c r="L412" s="401"/>
      <c r="M412" s="403"/>
      <c r="N412" s="401"/>
      <c r="O412" s="337">
        <f t="shared" si="79"/>
        <v>0</v>
      </c>
      <c r="P412" s="337"/>
      <c r="Q412" s="398" t="e">
        <f t="shared" si="75"/>
        <v>#DIV/0!</v>
      </c>
      <c r="R412" s="312"/>
    </row>
    <row r="413" spans="1:21" ht="26.25" x14ac:dyDescent="0.2">
      <c r="A413" s="328"/>
      <c r="B413" s="320"/>
      <c r="C413" s="321"/>
      <c r="D413" s="321">
        <v>57</v>
      </c>
      <c r="E413" s="321"/>
      <c r="F413" s="321"/>
      <c r="G413" s="368" t="s">
        <v>78</v>
      </c>
      <c r="H413" s="394">
        <f>H414+H443</f>
        <v>1000000</v>
      </c>
      <c r="I413" s="395">
        <f>I414</f>
        <v>199886</v>
      </c>
      <c r="J413" s="394">
        <f t="shared" si="77"/>
        <v>800114</v>
      </c>
      <c r="K413" s="454">
        <f t="shared" si="74"/>
        <v>19.989999999999998</v>
      </c>
      <c r="L413" s="394">
        <f>L414+L443</f>
        <v>305300</v>
      </c>
      <c r="M413" s="427">
        <f>M414+M443</f>
        <v>164867</v>
      </c>
      <c r="N413" s="394">
        <f>N414+N443</f>
        <v>35019</v>
      </c>
      <c r="O413" s="428">
        <f>O414+O443</f>
        <v>199886</v>
      </c>
      <c r="P413" s="397">
        <f t="shared" ref="P413:P429" si="80">L413-O413</f>
        <v>105414</v>
      </c>
      <c r="Q413" s="398">
        <f t="shared" si="75"/>
        <v>65.47</v>
      </c>
      <c r="R413" s="365"/>
      <c r="U413" s="366"/>
    </row>
    <row r="414" spans="1:21" ht="26.25" x14ac:dyDescent="0.2">
      <c r="A414" s="328"/>
      <c r="B414" s="320"/>
      <c r="C414" s="321"/>
      <c r="D414" s="321"/>
      <c r="E414" s="321" t="s">
        <v>30</v>
      </c>
      <c r="F414" s="321"/>
      <c r="G414" s="368" t="s">
        <v>207</v>
      </c>
      <c r="H414" s="394">
        <f>+H415+H442</f>
        <v>1000000</v>
      </c>
      <c r="I414" s="395">
        <f>I415</f>
        <v>199886</v>
      </c>
      <c r="J414" s="401">
        <f t="shared" si="77"/>
        <v>800114</v>
      </c>
      <c r="K414" s="454">
        <f t="shared" si="74"/>
        <v>19.989999999999998</v>
      </c>
      <c r="L414" s="394">
        <f>+L415+L442</f>
        <v>305300</v>
      </c>
      <c r="M414" s="369">
        <f>+M415+M442</f>
        <v>164867</v>
      </c>
      <c r="N414" s="394">
        <f>+N415+N442</f>
        <v>35019</v>
      </c>
      <c r="O414" s="394">
        <f>+O415+O442</f>
        <v>199886</v>
      </c>
      <c r="P414" s="397">
        <f t="shared" si="80"/>
        <v>105414</v>
      </c>
      <c r="Q414" s="398">
        <f t="shared" si="75"/>
        <v>65.47</v>
      </c>
      <c r="R414" s="365"/>
    </row>
    <row r="415" spans="1:21" ht="26.25" x14ac:dyDescent="0.2">
      <c r="A415" s="328"/>
      <c r="B415" s="320"/>
      <c r="C415" s="321"/>
      <c r="D415" s="321"/>
      <c r="E415" s="321"/>
      <c r="F415" s="321" t="s">
        <v>32</v>
      </c>
      <c r="G415" s="368" t="s">
        <v>101</v>
      </c>
      <c r="H415" s="394">
        <f>H427+H429+H436+H437+H438</f>
        <v>1000000</v>
      </c>
      <c r="I415" s="395">
        <f>I427+I429+I436+I437+I438</f>
        <v>199886</v>
      </c>
      <c r="J415" s="401">
        <f t="shared" si="77"/>
        <v>800114</v>
      </c>
      <c r="K415" s="454">
        <f t="shared" si="74"/>
        <v>19.989999999999998</v>
      </c>
      <c r="L415" s="394">
        <f>L427+L429+L436+L437++L438</f>
        <v>305300</v>
      </c>
      <c r="M415" s="467">
        <f>+M416+M426+M428+M434+M435+M436+M437+M438+M440+M433+M439+M441</f>
        <v>164867</v>
      </c>
      <c r="N415" s="467">
        <f>+N416+N426+N428+N434+N435+N436+N437+N438+N440+N433+N439+N441</f>
        <v>35019</v>
      </c>
      <c r="O415" s="467">
        <f t="shared" ref="O415" si="81">+O416+O426+O428+O434+O435+O436+O437+O438+O440+O433+O439+O441</f>
        <v>199886</v>
      </c>
      <c r="P415" s="467">
        <f t="shared" si="80"/>
        <v>105414</v>
      </c>
      <c r="Q415" s="398">
        <f t="shared" si="75"/>
        <v>65.47</v>
      </c>
      <c r="R415" s="365"/>
    </row>
    <row r="416" spans="1:21" ht="26.25" x14ac:dyDescent="0.2">
      <c r="A416" s="328"/>
      <c r="B416" s="320"/>
      <c r="C416" s="321"/>
      <c r="D416" s="321"/>
      <c r="E416" s="321"/>
      <c r="F416" s="321"/>
      <c r="G416" s="368" t="s">
        <v>208</v>
      </c>
      <c r="H416" s="394"/>
      <c r="I416" s="395"/>
      <c r="J416" s="401">
        <f t="shared" si="77"/>
        <v>0</v>
      </c>
      <c r="K416" s="454"/>
      <c r="L416" s="394"/>
      <c r="M416" s="369">
        <f>+M417+M418</f>
        <v>0</v>
      </c>
      <c r="N416" s="394">
        <f>+N417+N418</f>
        <v>0</v>
      </c>
      <c r="O416" s="394">
        <f>+O417+O418</f>
        <v>0</v>
      </c>
      <c r="P416" s="397">
        <f t="shared" si="80"/>
        <v>0</v>
      </c>
      <c r="Q416" s="398"/>
      <c r="R416" s="365"/>
    </row>
    <row r="417" spans="1:22" ht="26.25" x14ac:dyDescent="0.2">
      <c r="A417" s="334"/>
      <c r="B417" s="399"/>
      <c r="C417" s="335"/>
      <c r="D417" s="335"/>
      <c r="E417" s="335"/>
      <c r="F417" s="335"/>
      <c r="G417" s="400" t="s">
        <v>209</v>
      </c>
      <c r="H417" s="401"/>
      <c r="I417" s="402"/>
      <c r="J417" s="401">
        <f t="shared" si="77"/>
        <v>0</v>
      </c>
      <c r="K417" s="454"/>
      <c r="L417" s="401"/>
      <c r="M417" s="403"/>
      <c r="N417" s="401"/>
      <c r="O417" s="337">
        <f t="shared" ref="O417:O425" si="82">M417+N417</f>
        <v>0</v>
      </c>
      <c r="P417" s="337">
        <f t="shared" si="80"/>
        <v>0</v>
      </c>
      <c r="Q417" s="398"/>
      <c r="R417" s="365"/>
      <c r="T417" s="366"/>
    </row>
    <row r="418" spans="1:22" ht="26.25" x14ac:dyDescent="0.2">
      <c r="A418" s="334"/>
      <c r="B418" s="399"/>
      <c r="C418" s="335"/>
      <c r="D418" s="335"/>
      <c r="E418" s="335"/>
      <c r="F418" s="335"/>
      <c r="G418" s="400" t="s">
        <v>210</v>
      </c>
      <c r="H418" s="401"/>
      <c r="I418" s="402"/>
      <c r="J418" s="401">
        <f t="shared" si="77"/>
        <v>0</v>
      </c>
      <c r="K418" s="454"/>
      <c r="L418" s="401"/>
      <c r="M418" s="440">
        <f>M419+M420+M421+M422</f>
        <v>0</v>
      </c>
      <c r="N418" s="440">
        <f>N419+N420+N421+N422</f>
        <v>0</v>
      </c>
      <c r="O418" s="468">
        <f>M418+N418</f>
        <v>0</v>
      </c>
      <c r="P418" s="440">
        <f t="shared" si="80"/>
        <v>0</v>
      </c>
      <c r="Q418" s="398"/>
      <c r="R418" s="365"/>
      <c r="T418" s="366"/>
    </row>
    <row r="419" spans="1:22" ht="26.25" x14ac:dyDescent="0.2">
      <c r="A419" s="334"/>
      <c r="B419" s="399"/>
      <c r="C419" s="335"/>
      <c r="D419" s="335"/>
      <c r="E419" s="335"/>
      <c r="F419" s="335"/>
      <c r="G419" s="400" t="s">
        <v>211</v>
      </c>
      <c r="H419" s="401"/>
      <c r="I419" s="402"/>
      <c r="J419" s="401">
        <f t="shared" si="77"/>
        <v>0</v>
      </c>
      <c r="K419" s="454"/>
      <c r="L419" s="401"/>
      <c r="M419" s="403"/>
      <c r="N419" s="468"/>
      <c r="O419" s="468">
        <f t="shared" si="82"/>
        <v>0</v>
      </c>
      <c r="P419" s="337">
        <f t="shared" si="80"/>
        <v>0</v>
      </c>
      <c r="Q419" s="398"/>
      <c r="R419" s="365"/>
      <c r="T419" s="366"/>
    </row>
    <row r="420" spans="1:22" ht="26.25" x14ac:dyDescent="0.2">
      <c r="A420" s="334"/>
      <c r="B420" s="399"/>
      <c r="C420" s="335"/>
      <c r="D420" s="335"/>
      <c r="E420" s="335"/>
      <c r="F420" s="335"/>
      <c r="G420" s="400" t="s">
        <v>212</v>
      </c>
      <c r="H420" s="401"/>
      <c r="I420" s="402"/>
      <c r="J420" s="401">
        <f t="shared" si="77"/>
        <v>0</v>
      </c>
      <c r="K420" s="454"/>
      <c r="L420" s="401"/>
      <c r="M420" s="403"/>
      <c r="N420" s="468"/>
      <c r="O420" s="468">
        <f t="shared" si="82"/>
        <v>0</v>
      </c>
      <c r="P420" s="337">
        <f t="shared" si="80"/>
        <v>0</v>
      </c>
      <c r="Q420" s="398"/>
      <c r="R420" s="365"/>
      <c r="T420" s="366"/>
    </row>
    <row r="421" spans="1:22" ht="26.25" x14ac:dyDescent="0.2">
      <c r="A421" s="334"/>
      <c r="B421" s="399"/>
      <c r="C421" s="335"/>
      <c r="D421" s="335"/>
      <c r="E421" s="335"/>
      <c r="F421" s="335"/>
      <c r="G421" s="400" t="s">
        <v>213</v>
      </c>
      <c r="H421" s="401"/>
      <c r="I421" s="402"/>
      <c r="J421" s="401">
        <f t="shared" si="77"/>
        <v>0</v>
      </c>
      <c r="K421" s="454"/>
      <c r="L421" s="401"/>
      <c r="M421" s="403"/>
      <c r="N421" s="468"/>
      <c r="O421" s="468">
        <f t="shared" si="82"/>
        <v>0</v>
      </c>
      <c r="P421" s="337">
        <f t="shared" si="80"/>
        <v>0</v>
      </c>
      <c r="Q421" s="398"/>
      <c r="R421" s="365"/>
      <c r="T421" s="366"/>
    </row>
    <row r="422" spans="1:22" ht="26.25" x14ac:dyDescent="0.2">
      <c r="A422" s="334"/>
      <c r="B422" s="399"/>
      <c r="C422" s="335"/>
      <c r="D422" s="335"/>
      <c r="E422" s="335"/>
      <c r="F422" s="335"/>
      <c r="G422" s="400" t="s">
        <v>214</v>
      </c>
      <c r="H422" s="401">
        <v>0</v>
      </c>
      <c r="I422" s="402"/>
      <c r="J422" s="401">
        <f t="shared" si="77"/>
        <v>0</v>
      </c>
      <c r="K422" s="454"/>
      <c r="L422" s="401">
        <v>0</v>
      </c>
      <c r="M422" s="440">
        <f>M423+M424+M425</f>
        <v>0</v>
      </c>
      <c r="N422" s="440">
        <f>N423+N424+N425</f>
        <v>0</v>
      </c>
      <c r="O422" s="468">
        <f>M422+N422</f>
        <v>0</v>
      </c>
      <c r="P422" s="440">
        <f t="shared" si="80"/>
        <v>0</v>
      </c>
      <c r="Q422" s="398"/>
      <c r="R422" s="365"/>
      <c r="T422" s="366"/>
    </row>
    <row r="423" spans="1:22" ht="26.25" x14ac:dyDescent="0.2">
      <c r="A423" s="334"/>
      <c r="B423" s="399"/>
      <c r="C423" s="335"/>
      <c r="D423" s="335"/>
      <c r="E423" s="335"/>
      <c r="F423" s="335"/>
      <c r="G423" s="400" t="s">
        <v>215</v>
      </c>
      <c r="H423" s="401"/>
      <c r="I423" s="402"/>
      <c r="J423" s="401">
        <f t="shared" si="77"/>
        <v>0</v>
      </c>
      <c r="K423" s="454"/>
      <c r="L423" s="401"/>
      <c r="M423" s="403"/>
      <c r="N423" s="401"/>
      <c r="O423" s="440">
        <f t="shared" si="82"/>
        <v>0</v>
      </c>
      <c r="P423" s="337">
        <f t="shared" si="80"/>
        <v>0</v>
      </c>
      <c r="Q423" s="398"/>
      <c r="R423" s="365"/>
      <c r="T423" s="366"/>
    </row>
    <row r="424" spans="1:22" ht="26.25" x14ac:dyDescent="0.2">
      <c r="A424" s="334"/>
      <c r="B424" s="399"/>
      <c r="C424" s="335"/>
      <c r="D424" s="335"/>
      <c r="E424" s="335"/>
      <c r="F424" s="335"/>
      <c r="G424" s="400" t="s">
        <v>216</v>
      </c>
      <c r="H424" s="401"/>
      <c r="I424" s="402"/>
      <c r="J424" s="401">
        <f t="shared" si="77"/>
        <v>0</v>
      </c>
      <c r="K424" s="454"/>
      <c r="L424" s="401"/>
      <c r="M424" s="403"/>
      <c r="N424" s="401"/>
      <c r="O424" s="440">
        <f t="shared" si="82"/>
        <v>0</v>
      </c>
      <c r="P424" s="337">
        <f t="shared" si="80"/>
        <v>0</v>
      </c>
      <c r="Q424" s="398"/>
      <c r="R424" s="365"/>
      <c r="T424" s="366"/>
    </row>
    <row r="425" spans="1:22" ht="26.25" x14ac:dyDescent="0.2">
      <c r="A425" s="334"/>
      <c r="B425" s="399"/>
      <c r="C425" s="335"/>
      <c r="D425" s="335"/>
      <c r="E425" s="335"/>
      <c r="F425" s="335"/>
      <c r="G425" s="400" t="s">
        <v>217</v>
      </c>
      <c r="H425" s="401"/>
      <c r="I425" s="402"/>
      <c r="J425" s="401">
        <f t="shared" si="77"/>
        <v>0</v>
      </c>
      <c r="K425" s="454"/>
      <c r="L425" s="401"/>
      <c r="M425" s="403"/>
      <c r="N425" s="401"/>
      <c r="O425" s="440">
        <f t="shared" si="82"/>
        <v>0</v>
      </c>
      <c r="P425" s="337">
        <f t="shared" si="80"/>
        <v>0</v>
      </c>
      <c r="Q425" s="398"/>
      <c r="R425" s="365"/>
      <c r="T425" s="366"/>
    </row>
    <row r="426" spans="1:22" ht="51" x14ac:dyDescent="0.2">
      <c r="A426" s="328"/>
      <c r="B426" s="320"/>
      <c r="C426" s="321"/>
      <c r="D426" s="321"/>
      <c r="E426" s="321"/>
      <c r="F426" s="321"/>
      <c r="G426" s="368" t="s">
        <v>218</v>
      </c>
      <c r="H426" s="394">
        <f>H427</f>
        <v>0</v>
      </c>
      <c r="I426" s="395"/>
      <c r="J426" s="401">
        <f t="shared" si="77"/>
        <v>0</v>
      </c>
      <c r="K426" s="454"/>
      <c r="L426" s="394">
        <f>L427</f>
        <v>0</v>
      </c>
      <c r="M426" s="369">
        <f>M427</f>
        <v>0</v>
      </c>
      <c r="N426" s="394">
        <f>N427</f>
        <v>0</v>
      </c>
      <c r="O426" s="394">
        <f>O427</f>
        <v>0</v>
      </c>
      <c r="P426" s="326">
        <f t="shared" si="80"/>
        <v>0</v>
      </c>
      <c r="Q426" s="398"/>
      <c r="R426" s="365"/>
      <c r="T426" s="366"/>
      <c r="V426" s="366"/>
    </row>
    <row r="427" spans="1:22" ht="26.25" x14ac:dyDescent="0.2">
      <c r="A427" s="334"/>
      <c r="B427" s="399"/>
      <c r="C427" s="335"/>
      <c r="D427" s="335"/>
      <c r="E427" s="335"/>
      <c r="F427" s="335"/>
      <c r="G427" s="469" t="s">
        <v>219</v>
      </c>
      <c r="H427" s="401"/>
      <c r="I427" s="402"/>
      <c r="J427" s="401">
        <f t="shared" si="77"/>
        <v>0</v>
      </c>
      <c r="K427" s="454"/>
      <c r="L427" s="401"/>
      <c r="M427" s="403"/>
      <c r="N427" s="401"/>
      <c r="O427" s="337">
        <f>M427+N427</f>
        <v>0</v>
      </c>
      <c r="P427" s="337">
        <f t="shared" si="80"/>
        <v>0</v>
      </c>
      <c r="Q427" s="398"/>
      <c r="R427" s="365"/>
      <c r="T427" s="366"/>
    </row>
    <row r="428" spans="1:22" ht="76.5" x14ac:dyDescent="0.2">
      <c r="A428" s="328"/>
      <c r="B428" s="320"/>
      <c r="C428" s="321"/>
      <c r="D428" s="321"/>
      <c r="E428" s="321"/>
      <c r="F428" s="321"/>
      <c r="G428" s="368" t="s">
        <v>220</v>
      </c>
      <c r="H428" s="394">
        <f>H429+H430+H431+H432</f>
        <v>0</v>
      </c>
      <c r="I428" s="394">
        <f>I429+I430+I431+I432</f>
        <v>0</v>
      </c>
      <c r="J428" s="401">
        <f t="shared" si="77"/>
        <v>0</v>
      </c>
      <c r="K428" s="454"/>
      <c r="L428" s="394">
        <f>L429+L430+L431+L432</f>
        <v>0</v>
      </c>
      <c r="M428" s="369">
        <f>M429+M430+M431+M432</f>
        <v>0</v>
      </c>
      <c r="N428" s="394">
        <f>N429+N430+N431+N432</f>
        <v>0</v>
      </c>
      <c r="O428" s="394">
        <f>O429+O430+O431+O432</f>
        <v>0</v>
      </c>
      <c r="P428" s="326">
        <f t="shared" si="80"/>
        <v>0</v>
      </c>
      <c r="Q428" s="398"/>
      <c r="R428" s="365"/>
      <c r="T428" s="366"/>
    </row>
    <row r="429" spans="1:22" ht="26.25" x14ac:dyDescent="0.2">
      <c r="A429" s="334"/>
      <c r="B429" s="399"/>
      <c r="C429" s="335"/>
      <c r="D429" s="335"/>
      <c r="E429" s="335"/>
      <c r="F429" s="335"/>
      <c r="G429" s="469" t="s">
        <v>221</v>
      </c>
      <c r="H429" s="401"/>
      <c r="I429" s="402"/>
      <c r="J429" s="401">
        <f t="shared" si="77"/>
        <v>0</v>
      </c>
      <c r="K429" s="454"/>
      <c r="L429" s="401"/>
      <c r="M429" s="403"/>
      <c r="N429" s="401"/>
      <c r="O429" s="394"/>
      <c r="P429" s="337">
        <f t="shared" si="80"/>
        <v>0</v>
      </c>
      <c r="Q429" s="398"/>
      <c r="R429" s="365"/>
      <c r="T429" s="366"/>
    </row>
    <row r="430" spans="1:22" ht="51" x14ac:dyDescent="0.2">
      <c r="A430" s="334"/>
      <c r="B430" s="399"/>
      <c r="C430" s="335"/>
      <c r="D430" s="335"/>
      <c r="E430" s="335"/>
      <c r="F430" s="335"/>
      <c r="G430" s="469" t="s">
        <v>476</v>
      </c>
      <c r="H430" s="401"/>
      <c r="I430" s="402"/>
      <c r="J430" s="401">
        <f t="shared" si="77"/>
        <v>0</v>
      </c>
      <c r="K430" s="454"/>
      <c r="L430" s="401"/>
      <c r="M430" s="440"/>
      <c r="N430" s="401"/>
      <c r="O430" s="394"/>
      <c r="P430" s="337"/>
      <c r="Q430" s="398"/>
      <c r="R430" s="365"/>
      <c r="T430" s="366"/>
    </row>
    <row r="431" spans="1:22" ht="51" x14ac:dyDescent="0.2">
      <c r="A431" s="334"/>
      <c r="B431" s="399"/>
      <c r="C431" s="335"/>
      <c r="D431" s="335"/>
      <c r="E431" s="335"/>
      <c r="F431" s="335"/>
      <c r="G431" s="470" t="s">
        <v>477</v>
      </c>
      <c r="H431" s="401"/>
      <c r="I431" s="402"/>
      <c r="J431" s="401">
        <f t="shared" si="77"/>
        <v>0</v>
      </c>
      <c r="K431" s="454"/>
      <c r="L431" s="401"/>
      <c r="M431" s="440"/>
      <c r="N431" s="401"/>
      <c r="O431" s="394"/>
      <c r="P431" s="337"/>
      <c r="Q431" s="398"/>
      <c r="R431" s="365"/>
      <c r="T431" s="366"/>
    </row>
    <row r="432" spans="1:22" ht="102" x14ac:dyDescent="0.2">
      <c r="A432" s="334"/>
      <c r="B432" s="399"/>
      <c r="C432" s="335"/>
      <c r="D432" s="335"/>
      <c r="E432" s="335"/>
      <c r="F432" s="335"/>
      <c r="G432" s="470" t="s">
        <v>478</v>
      </c>
      <c r="H432" s="401"/>
      <c r="I432" s="402"/>
      <c r="J432" s="401">
        <f t="shared" si="77"/>
        <v>0</v>
      </c>
      <c r="K432" s="454"/>
      <c r="L432" s="401"/>
      <c r="M432" s="440"/>
      <c r="N432" s="401"/>
      <c r="O432" s="394"/>
      <c r="P432" s="337"/>
      <c r="Q432" s="398"/>
      <c r="R432" s="365"/>
      <c r="T432" s="366"/>
    </row>
    <row r="433" spans="1:20" ht="51" x14ac:dyDescent="0.2">
      <c r="A433" s="334"/>
      <c r="B433" s="399"/>
      <c r="C433" s="335"/>
      <c r="D433" s="335"/>
      <c r="E433" s="335"/>
      <c r="F433" s="335"/>
      <c r="G433" s="368" t="s">
        <v>479</v>
      </c>
      <c r="H433" s="394"/>
      <c r="I433" s="395"/>
      <c r="J433" s="401">
        <f t="shared" si="77"/>
        <v>0</v>
      </c>
      <c r="K433" s="454"/>
      <c r="L433" s="394"/>
      <c r="M433" s="394"/>
      <c r="N433" s="394"/>
      <c r="O433" s="394"/>
      <c r="P433" s="337"/>
      <c r="Q433" s="398"/>
      <c r="R433" s="365"/>
      <c r="T433" s="366"/>
    </row>
    <row r="434" spans="1:20" ht="26.25" x14ac:dyDescent="0.2">
      <c r="A434" s="328"/>
      <c r="B434" s="320"/>
      <c r="C434" s="321"/>
      <c r="D434" s="321"/>
      <c r="E434" s="321"/>
      <c r="F434" s="321"/>
      <c r="G434" s="368" t="s">
        <v>224</v>
      </c>
      <c r="H434" s="394">
        <v>0</v>
      </c>
      <c r="I434" s="395"/>
      <c r="J434" s="401">
        <f t="shared" si="77"/>
        <v>0</v>
      </c>
      <c r="K434" s="454"/>
      <c r="L434" s="394">
        <v>0</v>
      </c>
      <c r="M434" s="369"/>
      <c r="N434" s="394"/>
      <c r="O434" s="337">
        <f t="shared" ref="O434:O442" si="83">M434+N434</f>
        <v>0</v>
      </c>
      <c r="P434" s="326">
        <f t="shared" ref="P434:P442" si="84">L434-O434</f>
        <v>0</v>
      </c>
      <c r="Q434" s="398"/>
      <c r="R434" s="425"/>
      <c r="T434" s="366"/>
    </row>
    <row r="435" spans="1:20" ht="51" x14ac:dyDescent="0.2">
      <c r="A435" s="328"/>
      <c r="B435" s="320"/>
      <c r="C435" s="321"/>
      <c r="D435" s="321"/>
      <c r="E435" s="321"/>
      <c r="F435" s="321"/>
      <c r="G435" s="368" t="s">
        <v>480</v>
      </c>
      <c r="H435" s="394"/>
      <c r="I435" s="395"/>
      <c r="J435" s="401"/>
      <c r="K435" s="454"/>
      <c r="L435" s="394"/>
      <c r="M435" s="369"/>
      <c r="N435" s="394"/>
      <c r="O435" s="337"/>
      <c r="P435" s="326"/>
      <c r="Q435" s="398"/>
      <c r="R435" s="425"/>
      <c r="T435" s="366"/>
    </row>
    <row r="436" spans="1:20" ht="26.25" x14ac:dyDescent="0.2">
      <c r="A436" s="328"/>
      <c r="B436" s="320"/>
      <c r="C436" s="321"/>
      <c r="D436" s="321"/>
      <c r="E436" s="321"/>
      <c r="F436" s="321"/>
      <c r="G436" s="368" t="s">
        <v>481</v>
      </c>
      <c r="H436" s="394">
        <v>300000</v>
      </c>
      <c r="I436" s="395">
        <f>O436</f>
        <v>13000</v>
      </c>
      <c r="J436" s="401">
        <f t="shared" si="77"/>
        <v>287000</v>
      </c>
      <c r="K436" s="454"/>
      <c r="L436" s="394">
        <v>100000</v>
      </c>
      <c r="M436" s="369">
        <v>11000</v>
      </c>
      <c r="N436" s="394">
        <v>2000</v>
      </c>
      <c r="O436" s="337">
        <f t="shared" si="83"/>
        <v>13000</v>
      </c>
      <c r="P436" s="326">
        <f t="shared" si="84"/>
        <v>87000</v>
      </c>
      <c r="Q436" s="398"/>
      <c r="R436" s="425"/>
      <c r="T436" s="366"/>
    </row>
    <row r="437" spans="1:20" ht="26.25" x14ac:dyDescent="0.2">
      <c r="A437" s="328"/>
      <c r="B437" s="320"/>
      <c r="C437" s="321"/>
      <c r="D437" s="321"/>
      <c r="E437" s="321"/>
      <c r="F437" s="321"/>
      <c r="G437" s="368" t="s">
        <v>227</v>
      </c>
      <c r="H437" s="394">
        <v>200000</v>
      </c>
      <c r="I437" s="395">
        <f>O437</f>
        <v>6300</v>
      </c>
      <c r="J437" s="401">
        <f t="shared" si="77"/>
        <v>193700</v>
      </c>
      <c r="K437" s="454"/>
      <c r="L437" s="394">
        <v>55300</v>
      </c>
      <c r="M437" s="369">
        <v>3600</v>
      </c>
      <c r="N437" s="394">
        <v>2700</v>
      </c>
      <c r="O437" s="337">
        <f t="shared" si="83"/>
        <v>6300</v>
      </c>
      <c r="P437" s="326">
        <f t="shared" si="84"/>
        <v>49000</v>
      </c>
      <c r="Q437" s="398"/>
      <c r="R437" s="425"/>
      <c r="T437" s="366"/>
    </row>
    <row r="438" spans="1:20" ht="51" x14ac:dyDescent="0.2">
      <c r="A438" s="328"/>
      <c r="B438" s="320"/>
      <c r="C438" s="321"/>
      <c r="D438" s="321"/>
      <c r="E438" s="321"/>
      <c r="F438" s="321"/>
      <c r="G438" s="368" t="s">
        <v>482</v>
      </c>
      <c r="H438" s="394">
        <v>500000</v>
      </c>
      <c r="I438" s="395">
        <f>O438</f>
        <v>180586</v>
      </c>
      <c r="J438" s="401">
        <f t="shared" si="77"/>
        <v>319414</v>
      </c>
      <c r="K438" s="454"/>
      <c r="L438" s="394">
        <v>150000</v>
      </c>
      <c r="M438" s="369">
        <v>150267</v>
      </c>
      <c r="N438" s="394">
        <v>30319</v>
      </c>
      <c r="O438" s="337">
        <f t="shared" si="83"/>
        <v>180586</v>
      </c>
      <c r="P438" s="326">
        <f t="shared" si="84"/>
        <v>-30586</v>
      </c>
      <c r="Q438" s="398"/>
      <c r="R438" s="425"/>
      <c r="T438" s="366"/>
    </row>
    <row r="439" spans="1:20" ht="26.25" x14ac:dyDescent="0.2">
      <c r="A439" s="328"/>
      <c r="B439" s="320"/>
      <c r="C439" s="321"/>
      <c r="D439" s="321"/>
      <c r="E439" s="321"/>
      <c r="F439" s="321"/>
      <c r="G439" s="368" t="s">
        <v>421</v>
      </c>
      <c r="H439" s="394"/>
      <c r="I439" s="395"/>
      <c r="J439" s="401"/>
      <c r="K439" s="454"/>
      <c r="L439" s="394"/>
      <c r="M439" s="369"/>
      <c r="N439" s="394"/>
      <c r="O439" s="337">
        <f t="shared" si="83"/>
        <v>0</v>
      </c>
      <c r="P439" s="326">
        <f t="shared" si="84"/>
        <v>0</v>
      </c>
      <c r="Q439" s="398"/>
      <c r="R439" s="425"/>
      <c r="T439" s="366"/>
    </row>
    <row r="440" spans="1:20" ht="26.25" x14ac:dyDescent="0.2">
      <c r="A440" s="334"/>
      <c r="B440" s="399"/>
      <c r="C440" s="335"/>
      <c r="D440" s="335"/>
      <c r="E440" s="335"/>
      <c r="F440" s="335"/>
      <c r="G440" s="368" t="s">
        <v>229</v>
      </c>
      <c r="H440" s="401">
        <v>0</v>
      </c>
      <c r="I440" s="402"/>
      <c r="J440" s="401">
        <f>H440-I440</f>
        <v>0</v>
      </c>
      <c r="K440" s="454"/>
      <c r="L440" s="401">
        <v>0</v>
      </c>
      <c r="M440" s="403"/>
      <c r="N440" s="401"/>
      <c r="O440" s="337">
        <f t="shared" si="83"/>
        <v>0</v>
      </c>
      <c r="P440" s="337">
        <f t="shared" si="84"/>
        <v>0</v>
      </c>
      <c r="Q440" s="398"/>
      <c r="R440" s="365"/>
      <c r="T440" s="366"/>
    </row>
    <row r="441" spans="1:20" ht="26.25" x14ac:dyDescent="0.35">
      <c r="A441" s="334"/>
      <c r="B441" s="399"/>
      <c r="C441" s="335"/>
      <c r="D441" s="335"/>
      <c r="E441" s="335"/>
      <c r="F441" s="335"/>
      <c r="G441" s="471" t="s">
        <v>483</v>
      </c>
      <c r="H441" s="401"/>
      <c r="I441" s="402"/>
      <c r="J441" s="401"/>
      <c r="K441" s="454"/>
      <c r="L441" s="401"/>
      <c r="M441" s="440"/>
      <c r="N441" s="401"/>
      <c r="O441" s="337"/>
      <c r="P441" s="337"/>
      <c r="Q441" s="398"/>
      <c r="R441" s="365"/>
      <c r="T441" s="366"/>
    </row>
    <row r="442" spans="1:20" ht="26.25" x14ac:dyDescent="0.2">
      <c r="A442" s="334"/>
      <c r="B442" s="399"/>
      <c r="C442" s="335"/>
      <c r="D442" s="335"/>
      <c r="E442" s="335"/>
      <c r="F442" s="321" t="s">
        <v>30</v>
      </c>
      <c r="G442" s="368" t="s">
        <v>420</v>
      </c>
      <c r="H442" s="401"/>
      <c r="I442" s="402"/>
      <c r="J442" s="401">
        <f>H442-I442</f>
        <v>0</v>
      </c>
      <c r="K442" s="454"/>
      <c r="L442" s="401"/>
      <c r="M442" s="440"/>
      <c r="N442" s="401"/>
      <c r="O442" s="337">
        <f t="shared" si="83"/>
        <v>0</v>
      </c>
      <c r="P442" s="337">
        <f t="shared" si="84"/>
        <v>0</v>
      </c>
      <c r="Q442" s="398"/>
      <c r="R442" s="365"/>
    </row>
    <row r="443" spans="1:20" ht="26.25" x14ac:dyDescent="0.2">
      <c r="A443" s="334"/>
      <c r="B443" s="399"/>
      <c r="C443" s="335"/>
      <c r="D443" s="335"/>
      <c r="E443" s="335"/>
      <c r="F443" s="321"/>
      <c r="G443" s="368"/>
      <c r="H443" s="401">
        <v>0</v>
      </c>
      <c r="I443" s="402"/>
      <c r="J443" s="401"/>
      <c r="K443" s="454"/>
      <c r="L443" s="401">
        <v>0</v>
      </c>
      <c r="M443" s="440"/>
      <c r="N443" s="401"/>
      <c r="O443" s="472"/>
      <c r="P443" s="472"/>
      <c r="Q443" s="398"/>
      <c r="R443" s="365"/>
    </row>
    <row r="444" spans="1:20" ht="76.5" x14ac:dyDescent="0.2">
      <c r="A444" s="334"/>
      <c r="B444" s="399"/>
      <c r="C444" s="335"/>
      <c r="D444" s="464">
        <v>60</v>
      </c>
      <c r="E444" s="464"/>
      <c r="F444" s="464"/>
      <c r="G444" s="473" t="s">
        <v>203</v>
      </c>
      <c r="H444" s="401">
        <v>0</v>
      </c>
      <c r="I444" s="402"/>
      <c r="J444" s="401">
        <f t="shared" ref="J444:J457" si="85">H444-I444</f>
        <v>0</v>
      </c>
      <c r="K444" s="454"/>
      <c r="L444" s="401">
        <v>0</v>
      </c>
      <c r="M444" s="401">
        <f>M445+M446</f>
        <v>0</v>
      </c>
      <c r="N444" s="401">
        <f>N445+N446</f>
        <v>0</v>
      </c>
      <c r="O444" s="401">
        <f>O445+O446</f>
        <v>0</v>
      </c>
      <c r="P444" s="401">
        <f>P445+P446</f>
        <v>0</v>
      </c>
      <c r="Q444" s="398"/>
      <c r="R444" s="312"/>
    </row>
    <row r="445" spans="1:20" ht="26.25" x14ac:dyDescent="0.2">
      <c r="A445" s="334"/>
      <c r="B445" s="399"/>
      <c r="C445" s="335"/>
      <c r="D445" s="459"/>
      <c r="E445" s="458" t="s">
        <v>54</v>
      </c>
      <c r="F445" s="459"/>
      <c r="G445" s="466" t="s">
        <v>265</v>
      </c>
      <c r="H445" s="401">
        <v>0</v>
      </c>
      <c r="I445" s="402"/>
      <c r="J445" s="401">
        <f t="shared" si="85"/>
        <v>0</v>
      </c>
      <c r="K445" s="454"/>
      <c r="L445" s="401">
        <v>0</v>
      </c>
      <c r="M445" s="440"/>
      <c r="N445" s="401"/>
      <c r="O445" s="437">
        <f>M445+N445</f>
        <v>0</v>
      </c>
      <c r="P445" s="437"/>
      <c r="Q445" s="398"/>
      <c r="R445" s="312"/>
    </row>
    <row r="446" spans="1:20" ht="26.25" x14ac:dyDescent="0.2">
      <c r="A446" s="334"/>
      <c r="B446" s="399"/>
      <c r="C446" s="335"/>
      <c r="D446" s="459"/>
      <c r="E446" s="458" t="s">
        <v>26</v>
      </c>
      <c r="F446" s="459"/>
      <c r="G446" s="466" t="s">
        <v>266</v>
      </c>
      <c r="H446" s="401">
        <v>0</v>
      </c>
      <c r="I446" s="402"/>
      <c r="J446" s="401">
        <f t="shared" si="85"/>
        <v>0</v>
      </c>
      <c r="K446" s="454"/>
      <c r="L446" s="401">
        <v>0</v>
      </c>
      <c r="M446" s="440"/>
      <c r="N446" s="401"/>
      <c r="O446" s="437">
        <f>M446+N446</f>
        <v>0</v>
      </c>
      <c r="P446" s="437"/>
      <c r="Q446" s="398"/>
      <c r="R446" s="312"/>
    </row>
    <row r="447" spans="1:20" ht="26.25" x14ac:dyDescent="0.2">
      <c r="A447" s="406"/>
      <c r="B447" s="407"/>
      <c r="C447" s="408"/>
      <c r="D447" s="408">
        <v>85</v>
      </c>
      <c r="E447" s="408"/>
      <c r="F447" s="408"/>
      <c r="G447" s="410" t="s">
        <v>86</v>
      </c>
      <c r="H447" s="411">
        <v>0</v>
      </c>
      <c r="I447" s="412">
        <f>O447</f>
        <v>-1401.6799999999998</v>
      </c>
      <c r="J447" s="411">
        <f t="shared" si="85"/>
        <v>1401.6799999999998</v>
      </c>
      <c r="K447" s="474"/>
      <c r="L447" s="411">
        <v>0</v>
      </c>
      <c r="M447" s="414">
        <v>-348.09</v>
      </c>
      <c r="N447" s="411">
        <v>-1053.5899999999999</v>
      </c>
      <c r="O447" s="475">
        <f>M447+N447</f>
        <v>-1401.6799999999998</v>
      </c>
      <c r="P447" s="475">
        <f>L447-O447</f>
        <v>1401.6799999999998</v>
      </c>
      <c r="Q447" s="416"/>
      <c r="R447" s="312"/>
    </row>
    <row r="448" spans="1:20" ht="26.25" x14ac:dyDescent="0.2">
      <c r="A448" s="334"/>
      <c r="B448" s="399"/>
      <c r="C448" s="335"/>
      <c r="D448" s="335"/>
      <c r="E448" s="335"/>
      <c r="F448" s="335"/>
      <c r="G448" s="400" t="s">
        <v>195</v>
      </c>
      <c r="H448" s="401"/>
      <c r="I448" s="369"/>
      <c r="J448" s="401">
        <f t="shared" si="85"/>
        <v>0</v>
      </c>
      <c r="K448" s="454"/>
      <c r="L448" s="401"/>
      <c r="M448" s="403"/>
      <c r="N448" s="401"/>
      <c r="O448" s="437"/>
      <c r="P448" s="437">
        <f t="shared" ref="P448:P457" si="86">H448-O448</f>
        <v>0</v>
      </c>
      <c r="Q448" s="398"/>
      <c r="R448" s="312"/>
    </row>
    <row r="449" spans="1:21" ht="26.25" x14ac:dyDescent="0.2">
      <c r="A449" s="328" t="s">
        <v>204</v>
      </c>
      <c r="B449" s="320" t="s">
        <v>30</v>
      </c>
      <c r="C449" s="321"/>
      <c r="D449" s="321"/>
      <c r="E449" s="321"/>
      <c r="F449" s="321"/>
      <c r="G449" s="368" t="s">
        <v>231</v>
      </c>
      <c r="H449" s="394">
        <f>SUM(H450:H452)</f>
        <v>11582000</v>
      </c>
      <c r="I449" s="394">
        <f>SUM(I450:I452)</f>
        <v>0</v>
      </c>
      <c r="J449" s="394">
        <f t="shared" si="85"/>
        <v>11582000</v>
      </c>
      <c r="K449" s="454"/>
      <c r="L449" s="394">
        <f>SUM(L450:L452)</f>
        <v>3955300</v>
      </c>
      <c r="M449" s="394">
        <f>SUM(M450:M452)</f>
        <v>562519.91</v>
      </c>
      <c r="N449" s="394">
        <f>SUM(N450:N452)</f>
        <v>172944.46</v>
      </c>
      <c r="O449" s="394">
        <f>SUM(O450:O452)</f>
        <v>735464.37</v>
      </c>
      <c r="P449" s="397">
        <f t="shared" si="86"/>
        <v>10846535.630000001</v>
      </c>
      <c r="Q449" s="398"/>
      <c r="R449" s="312"/>
    </row>
    <row r="450" spans="1:21" ht="26.25" x14ac:dyDescent="0.2">
      <c r="A450" s="328"/>
      <c r="B450" s="320"/>
      <c r="C450" s="321" t="s">
        <v>22</v>
      </c>
      <c r="D450" s="321"/>
      <c r="E450" s="321"/>
      <c r="F450" s="321"/>
      <c r="G450" s="368" t="s">
        <v>232</v>
      </c>
      <c r="H450" s="394">
        <f>H385+H390</f>
        <v>3000</v>
      </c>
      <c r="I450" s="394">
        <f>I385+I390</f>
        <v>0</v>
      </c>
      <c r="J450" s="394">
        <f t="shared" si="85"/>
        <v>3000</v>
      </c>
      <c r="K450" s="454"/>
      <c r="L450" s="394">
        <f>L385+L390</f>
        <v>3000</v>
      </c>
      <c r="M450" s="394">
        <f>M385+M390</f>
        <v>0</v>
      </c>
      <c r="N450" s="394">
        <f>N385+N390</f>
        <v>0</v>
      </c>
      <c r="O450" s="394">
        <f>O385+O390</f>
        <v>0</v>
      </c>
      <c r="P450" s="397">
        <f t="shared" si="86"/>
        <v>3000</v>
      </c>
      <c r="Q450" s="398"/>
      <c r="R450" s="312"/>
    </row>
    <row r="451" spans="1:21" ht="26.25" x14ac:dyDescent="0.2">
      <c r="A451" s="328"/>
      <c r="B451" s="320"/>
      <c r="C451" s="321" t="s">
        <v>114</v>
      </c>
      <c r="D451" s="321"/>
      <c r="E451" s="321"/>
      <c r="F451" s="321"/>
      <c r="G451" s="368" t="s">
        <v>233</v>
      </c>
      <c r="H451" s="394">
        <f>H387+H413</f>
        <v>1000000</v>
      </c>
      <c r="I451" s="394">
        <f>I387+I413</f>
        <v>199886</v>
      </c>
      <c r="J451" s="394">
        <f t="shared" si="85"/>
        <v>800114</v>
      </c>
      <c r="K451" s="454"/>
      <c r="L451" s="394">
        <f>L387+L413</f>
        <v>305300</v>
      </c>
      <c r="M451" s="394">
        <f>M387+M413</f>
        <v>164867</v>
      </c>
      <c r="N451" s="394">
        <f>N387+N413</f>
        <v>35019</v>
      </c>
      <c r="O451" s="394">
        <f>O387+O413</f>
        <v>199886</v>
      </c>
      <c r="P451" s="397">
        <f t="shared" si="86"/>
        <v>800114</v>
      </c>
      <c r="Q451" s="398"/>
      <c r="R451" s="312"/>
    </row>
    <row r="452" spans="1:21" ht="26.25" x14ac:dyDescent="0.2">
      <c r="A452" s="328"/>
      <c r="B452" s="320"/>
      <c r="C452" s="321" t="s">
        <v>90</v>
      </c>
      <c r="D452" s="321"/>
      <c r="E452" s="321"/>
      <c r="F452" s="321"/>
      <c r="G452" s="368" t="s">
        <v>234</v>
      </c>
      <c r="H452" s="394">
        <f>H382-H450-H451</f>
        <v>10579000</v>
      </c>
      <c r="I452" s="394">
        <f>I382-I450-I451</f>
        <v>-199886</v>
      </c>
      <c r="J452" s="394">
        <f t="shared" si="85"/>
        <v>10778886</v>
      </c>
      <c r="K452" s="454"/>
      <c r="L452" s="394">
        <f>L382-L450-L451</f>
        <v>3647000</v>
      </c>
      <c r="M452" s="394">
        <f>M382-M450-M451</f>
        <v>397652.91000000003</v>
      </c>
      <c r="N452" s="394">
        <f>N382-N450-N451</f>
        <v>137925.46</v>
      </c>
      <c r="O452" s="394">
        <f>O382-O450-O451</f>
        <v>535578.37</v>
      </c>
      <c r="P452" s="397">
        <f t="shared" si="86"/>
        <v>10043421.630000001</v>
      </c>
      <c r="Q452" s="398"/>
      <c r="R452" s="312"/>
    </row>
    <row r="453" spans="1:21" ht="26.25" x14ac:dyDescent="0.2">
      <c r="A453" s="328">
        <v>8904</v>
      </c>
      <c r="B453" s="320" t="s">
        <v>32</v>
      </c>
      <c r="C453" s="321"/>
      <c r="D453" s="321"/>
      <c r="E453" s="321"/>
      <c r="F453" s="321"/>
      <c r="G453" s="368" t="s">
        <v>235</v>
      </c>
      <c r="H453" s="394">
        <f>H77-H454</f>
        <v>44260500</v>
      </c>
      <c r="I453" s="394">
        <f>I77-I454</f>
        <v>10649909.279999999</v>
      </c>
      <c r="J453" s="394">
        <f t="shared" si="85"/>
        <v>33610590.719999999</v>
      </c>
      <c r="K453" s="454"/>
      <c r="L453" s="394">
        <f>L77-L454</f>
        <v>18265600</v>
      </c>
      <c r="M453" s="394">
        <f>M77-M454</f>
        <v>8434220.5899999999</v>
      </c>
      <c r="N453" s="394">
        <f>N77-N454</f>
        <v>1433258.69</v>
      </c>
      <c r="O453" s="394">
        <f>O77-O454</f>
        <v>9867479.2799999993</v>
      </c>
      <c r="P453" s="397">
        <f t="shared" si="86"/>
        <v>34393020.719999999</v>
      </c>
      <c r="Q453" s="398"/>
      <c r="R453" s="312"/>
    </row>
    <row r="454" spans="1:21" ht="26.25" x14ac:dyDescent="0.2">
      <c r="A454" s="328"/>
      <c r="B454" s="320" t="s">
        <v>30</v>
      </c>
      <c r="C454" s="321"/>
      <c r="D454" s="321"/>
      <c r="E454" s="321"/>
      <c r="F454" s="321"/>
      <c r="G454" s="368" t="s">
        <v>236</v>
      </c>
      <c r="H454" s="394">
        <f>+H105</f>
        <v>1200200</v>
      </c>
      <c r="I454" s="394">
        <f>+I105</f>
        <v>0</v>
      </c>
      <c r="J454" s="394">
        <f t="shared" si="85"/>
        <v>1200200</v>
      </c>
      <c r="K454" s="454"/>
      <c r="L454" s="394">
        <f>+L105</f>
        <v>1200200</v>
      </c>
      <c r="M454" s="394">
        <f>+M105</f>
        <v>758104</v>
      </c>
      <c r="N454" s="394">
        <f>+N105</f>
        <v>24326</v>
      </c>
      <c r="O454" s="394">
        <f>+O105</f>
        <v>782430</v>
      </c>
      <c r="P454" s="397">
        <f t="shared" si="86"/>
        <v>417770</v>
      </c>
      <c r="Q454" s="398"/>
      <c r="R454" s="312"/>
    </row>
    <row r="455" spans="1:21" ht="26.25" x14ac:dyDescent="0.35">
      <c r="A455" s="476" t="s">
        <v>237</v>
      </c>
      <c r="B455" s="360"/>
      <c r="C455" s="360"/>
      <c r="D455" s="360"/>
      <c r="E455" s="360"/>
      <c r="F455" s="361"/>
      <c r="G455" s="368" t="s">
        <v>238</v>
      </c>
      <c r="H455" s="394">
        <f>H9-H77</f>
        <v>-5448700</v>
      </c>
      <c r="I455" s="394">
        <f>I9-I77</f>
        <v>-3441123.0199999986</v>
      </c>
      <c r="J455" s="394">
        <f t="shared" si="85"/>
        <v>-2007576.9800000014</v>
      </c>
      <c r="K455" s="454"/>
      <c r="L455" s="394">
        <f>L9-L77</f>
        <v>-1459800</v>
      </c>
      <c r="M455" s="426">
        <f>M9-M77</f>
        <v>-3277689.0599999996</v>
      </c>
      <c r="N455" s="394">
        <f>N9-N77</f>
        <v>-163433.95999999996</v>
      </c>
      <c r="O455" s="397">
        <f>O9-O77</f>
        <v>-3441123.0199999986</v>
      </c>
      <c r="P455" s="397">
        <f t="shared" si="86"/>
        <v>-2007576.9800000014</v>
      </c>
      <c r="Q455" s="398"/>
      <c r="R455" s="312"/>
    </row>
    <row r="456" spans="1:21" ht="26.25" x14ac:dyDescent="0.2">
      <c r="A456" s="328"/>
      <c r="B456" s="320" t="s">
        <v>88</v>
      </c>
      <c r="C456" s="321"/>
      <c r="D456" s="321"/>
      <c r="E456" s="321"/>
      <c r="F456" s="321"/>
      <c r="G456" s="368" t="s">
        <v>239</v>
      </c>
      <c r="H456" s="394">
        <f>H62-H453</f>
        <v>1200200</v>
      </c>
      <c r="I456" s="394">
        <f>I62-I453</f>
        <v>0</v>
      </c>
      <c r="J456" s="394">
        <f t="shared" si="85"/>
        <v>1200200</v>
      </c>
      <c r="K456" s="454"/>
      <c r="L456" s="394">
        <f>L62-L453</f>
        <v>1200200</v>
      </c>
      <c r="M456" s="426">
        <f>M62-M453</f>
        <v>758104</v>
      </c>
      <c r="N456" s="394">
        <f>N62-N453</f>
        <v>24326</v>
      </c>
      <c r="O456" s="397">
        <f>O62-O453</f>
        <v>782430</v>
      </c>
      <c r="P456" s="397">
        <f t="shared" si="86"/>
        <v>417770</v>
      </c>
      <c r="Q456" s="398"/>
      <c r="R456" s="312"/>
    </row>
    <row r="457" spans="1:21" ht="27" thickBot="1" x14ac:dyDescent="0.25">
      <c r="A457" s="477"/>
      <c r="B457" s="478">
        <v>11</v>
      </c>
      <c r="C457" s="479"/>
      <c r="D457" s="479"/>
      <c r="E457" s="479"/>
      <c r="F457" s="479"/>
      <c r="G457" s="480" t="s">
        <v>240</v>
      </c>
      <c r="H457" s="481">
        <f>+H105-H454</f>
        <v>0</v>
      </c>
      <c r="I457" s="481">
        <f>+I105-I454</f>
        <v>0</v>
      </c>
      <c r="J457" s="481">
        <f t="shared" si="85"/>
        <v>0</v>
      </c>
      <c r="K457" s="481"/>
      <c r="L457" s="481">
        <f>+L105-L454</f>
        <v>0</v>
      </c>
      <c r="M457" s="481">
        <f>+M105-M454</f>
        <v>0</v>
      </c>
      <c r="N457" s="481">
        <f>+N105-N454</f>
        <v>0</v>
      </c>
      <c r="O457" s="481">
        <f>+O105-O454</f>
        <v>0</v>
      </c>
      <c r="P457" s="481">
        <f t="shared" si="86"/>
        <v>0</v>
      </c>
      <c r="Q457" s="482"/>
      <c r="R457" s="312"/>
    </row>
    <row r="458" spans="1:21" ht="20.25" x14ac:dyDescent="0.2">
      <c r="A458" s="248"/>
      <c r="B458" s="241"/>
      <c r="C458" s="248"/>
      <c r="D458" s="248"/>
      <c r="E458" s="248"/>
      <c r="F458" s="248"/>
      <c r="G458" s="241"/>
      <c r="H458" s="242"/>
      <c r="I458" s="243"/>
      <c r="J458" s="242"/>
      <c r="K458" s="244"/>
      <c r="L458" s="242"/>
      <c r="M458" s="483"/>
      <c r="N458" s="483"/>
      <c r="O458" s="483"/>
      <c r="P458" s="484"/>
      <c r="Q458" s="246"/>
      <c r="R458" s="366"/>
    </row>
    <row r="459" spans="1:21" x14ac:dyDescent="0.2">
      <c r="M459" s="491"/>
      <c r="N459" s="491"/>
      <c r="O459" s="491"/>
      <c r="P459" s="492"/>
      <c r="R459" s="366"/>
    </row>
    <row r="460" spans="1:21" ht="16.5" customHeight="1" x14ac:dyDescent="0.2">
      <c r="C460" s="494" t="s">
        <v>433</v>
      </c>
      <c r="D460" s="494"/>
      <c r="E460" s="494"/>
      <c r="F460" s="494"/>
      <c r="G460" s="494"/>
      <c r="I460" s="495" t="s">
        <v>484</v>
      </c>
      <c r="J460" s="495"/>
      <c r="K460" s="495"/>
      <c r="M460" s="491"/>
      <c r="N460" s="496" t="s">
        <v>437</v>
      </c>
      <c r="O460" s="496"/>
      <c r="P460" s="492"/>
      <c r="R460" s="366"/>
    </row>
    <row r="461" spans="1:21" ht="16.5" customHeight="1" x14ac:dyDescent="0.2">
      <c r="C461" s="494"/>
      <c r="D461" s="494"/>
      <c r="E461" s="494"/>
      <c r="F461" s="494"/>
      <c r="G461" s="494"/>
      <c r="I461" s="495"/>
      <c r="J461" s="495"/>
      <c r="K461" s="495"/>
      <c r="M461" s="491"/>
      <c r="N461" s="496"/>
      <c r="O461" s="496"/>
      <c r="P461" s="492"/>
      <c r="R461" s="366"/>
    </row>
    <row r="462" spans="1:21" ht="23.25" x14ac:dyDescent="0.2">
      <c r="C462" s="497"/>
      <c r="D462" s="497"/>
      <c r="E462" s="497"/>
      <c r="F462" s="497"/>
      <c r="G462" s="498" t="s">
        <v>485</v>
      </c>
      <c r="I462" s="495" t="s">
        <v>436</v>
      </c>
      <c r="J462" s="495"/>
      <c r="K462" s="495"/>
      <c r="M462" s="491"/>
      <c r="N462" s="496" t="s">
        <v>438</v>
      </c>
      <c r="O462" s="496"/>
      <c r="P462" s="492"/>
      <c r="R462" s="366"/>
    </row>
    <row r="463" spans="1:21" x14ac:dyDescent="0.2">
      <c r="M463" s="491"/>
      <c r="N463" s="491"/>
      <c r="O463" s="491"/>
      <c r="P463" s="492"/>
      <c r="R463" s="366"/>
    </row>
    <row r="464" spans="1:21" x14ac:dyDescent="0.2">
      <c r="M464" s="491"/>
      <c r="N464" s="491"/>
      <c r="O464" s="491"/>
      <c r="P464" s="492"/>
      <c r="R464" s="366"/>
      <c r="U464" s="499"/>
    </row>
    <row r="465" spans="8:18" x14ac:dyDescent="0.2">
      <c r="M465" s="491"/>
      <c r="N465" s="491"/>
      <c r="O465" s="491"/>
      <c r="P465" s="492"/>
      <c r="R465" s="366"/>
    </row>
    <row r="466" spans="8:18" x14ac:dyDescent="0.2">
      <c r="M466" s="491"/>
      <c r="N466" s="491"/>
      <c r="O466" s="491"/>
      <c r="P466" s="492"/>
      <c r="R466" s="366"/>
    </row>
    <row r="467" spans="8:18" x14ac:dyDescent="0.2">
      <c r="M467" s="491"/>
      <c r="N467" s="491"/>
      <c r="O467" s="491"/>
      <c r="P467" s="492"/>
      <c r="R467" s="366"/>
    </row>
    <row r="468" spans="8:18" x14ac:dyDescent="0.2">
      <c r="H468" s="500"/>
      <c r="M468" s="491"/>
      <c r="N468" s="491"/>
      <c r="O468" s="491"/>
      <c r="P468" s="492"/>
      <c r="R468" s="366"/>
    </row>
    <row r="469" spans="8:18" x14ac:dyDescent="0.2">
      <c r="M469" s="491"/>
      <c r="N469" s="491"/>
      <c r="O469" s="491"/>
      <c r="P469" s="492"/>
      <c r="R469" s="366"/>
    </row>
    <row r="470" spans="8:18" x14ac:dyDescent="0.2">
      <c r="M470" s="491"/>
      <c r="N470" s="491"/>
      <c r="O470" s="491"/>
      <c r="P470" s="492"/>
      <c r="R470" s="366"/>
    </row>
    <row r="471" spans="8:18" x14ac:dyDescent="0.2">
      <c r="M471" s="491"/>
      <c r="N471" s="491"/>
      <c r="O471" s="491"/>
      <c r="P471" s="492"/>
      <c r="R471" s="366"/>
    </row>
    <row r="472" spans="8:18" x14ac:dyDescent="0.2">
      <c r="M472" s="491"/>
      <c r="N472" s="491"/>
      <c r="O472" s="491"/>
      <c r="P472" s="492"/>
      <c r="R472" s="366"/>
    </row>
    <row r="473" spans="8:18" x14ac:dyDescent="0.2">
      <c r="M473" s="491"/>
      <c r="N473" s="491"/>
      <c r="O473" s="491"/>
      <c r="P473" s="492"/>
      <c r="R473" s="366"/>
    </row>
    <row r="474" spans="8:18" x14ac:dyDescent="0.2">
      <c r="M474" s="491"/>
      <c r="N474" s="491"/>
      <c r="O474" s="491"/>
      <c r="P474" s="492"/>
      <c r="R474" s="366"/>
    </row>
    <row r="475" spans="8:18" x14ac:dyDescent="0.2">
      <c r="M475" s="491"/>
      <c r="N475" s="491"/>
      <c r="O475" s="491"/>
      <c r="P475" s="492"/>
      <c r="R475" s="366"/>
    </row>
    <row r="476" spans="8:18" x14ac:dyDescent="0.2">
      <c r="M476" s="491"/>
      <c r="N476" s="491"/>
      <c r="O476" s="491"/>
      <c r="P476" s="492"/>
      <c r="R476" s="366"/>
    </row>
    <row r="477" spans="8:18" x14ac:dyDescent="0.2">
      <c r="H477" s="500"/>
      <c r="M477" s="491"/>
      <c r="N477" s="491"/>
      <c r="O477" s="491"/>
      <c r="P477" s="492"/>
      <c r="R477" s="366"/>
    </row>
    <row r="478" spans="8:18" x14ac:dyDescent="0.2">
      <c r="M478" s="491"/>
      <c r="N478" s="491"/>
      <c r="O478" s="491"/>
      <c r="P478" s="492"/>
      <c r="R478" s="366"/>
    </row>
    <row r="479" spans="8:18" x14ac:dyDescent="0.2">
      <c r="M479" s="491"/>
      <c r="N479" s="491"/>
      <c r="O479" s="491"/>
      <c r="P479" s="492"/>
      <c r="R479" s="366"/>
    </row>
    <row r="480" spans="8:18" x14ac:dyDescent="0.2">
      <c r="H480" s="500"/>
      <c r="M480" s="491"/>
      <c r="N480" s="491"/>
      <c r="O480" s="491"/>
      <c r="P480" s="492"/>
      <c r="R480" s="366"/>
    </row>
    <row r="481" spans="8:18" x14ac:dyDescent="0.2">
      <c r="M481" s="491"/>
      <c r="N481" s="491"/>
      <c r="O481" s="491"/>
      <c r="P481" s="492"/>
      <c r="R481" s="366"/>
    </row>
    <row r="482" spans="8:18" x14ac:dyDescent="0.2">
      <c r="M482" s="491"/>
      <c r="N482" s="491"/>
      <c r="O482" s="491"/>
      <c r="P482" s="492"/>
      <c r="R482" s="366"/>
    </row>
    <row r="483" spans="8:18" x14ac:dyDescent="0.2">
      <c r="H483" s="500"/>
      <c r="M483" s="491"/>
      <c r="N483" s="491"/>
      <c r="O483" s="491"/>
      <c r="P483" s="492"/>
      <c r="R483" s="366"/>
    </row>
    <row r="484" spans="8:18" x14ac:dyDescent="0.2">
      <c r="M484" s="491"/>
      <c r="N484" s="491"/>
      <c r="O484" s="491"/>
      <c r="P484" s="492"/>
      <c r="R484" s="366"/>
    </row>
    <row r="485" spans="8:18" x14ac:dyDescent="0.2">
      <c r="M485" s="491"/>
      <c r="N485" s="491"/>
      <c r="O485" s="491"/>
      <c r="P485" s="492"/>
      <c r="R485" s="366"/>
    </row>
    <row r="486" spans="8:18" x14ac:dyDescent="0.2">
      <c r="H486" s="500"/>
      <c r="M486" s="491"/>
      <c r="N486" s="491"/>
      <c r="O486" s="491"/>
      <c r="P486" s="492"/>
      <c r="R486" s="366"/>
    </row>
    <row r="487" spans="8:18" x14ac:dyDescent="0.2">
      <c r="M487" s="491"/>
      <c r="N487" s="491"/>
      <c r="O487" s="491"/>
      <c r="P487" s="492"/>
      <c r="R487" s="366"/>
    </row>
    <row r="488" spans="8:18" x14ac:dyDescent="0.2">
      <c r="M488" s="491"/>
      <c r="N488" s="491"/>
      <c r="O488" s="491"/>
      <c r="P488" s="492"/>
      <c r="R488" s="366"/>
    </row>
    <row r="489" spans="8:18" x14ac:dyDescent="0.2">
      <c r="H489" s="500"/>
      <c r="M489" s="491"/>
      <c r="N489" s="491"/>
      <c r="O489" s="491"/>
      <c r="P489" s="492"/>
      <c r="R489" s="366"/>
    </row>
    <row r="490" spans="8:18" x14ac:dyDescent="0.2">
      <c r="M490" s="491"/>
      <c r="N490" s="491"/>
      <c r="O490" s="491"/>
      <c r="P490" s="492"/>
      <c r="R490" s="366"/>
    </row>
    <row r="491" spans="8:18" x14ac:dyDescent="0.2">
      <c r="M491" s="491"/>
      <c r="N491" s="491"/>
      <c r="O491" s="491"/>
      <c r="P491" s="492"/>
      <c r="R491" s="366"/>
    </row>
    <row r="492" spans="8:18" x14ac:dyDescent="0.2">
      <c r="M492" s="491"/>
      <c r="N492" s="491"/>
      <c r="O492" s="491"/>
      <c r="P492" s="492"/>
      <c r="R492" s="366"/>
    </row>
    <row r="493" spans="8:18" x14ac:dyDescent="0.2">
      <c r="H493" s="500"/>
      <c r="M493" s="491"/>
      <c r="N493" s="491"/>
      <c r="O493" s="491"/>
      <c r="P493" s="492"/>
      <c r="R493" s="366"/>
    </row>
    <row r="494" spans="8:18" x14ac:dyDescent="0.2">
      <c r="M494" s="491"/>
      <c r="N494" s="491"/>
      <c r="O494" s="491"/>
      <c r="P494" s="492"/>
      <c r="R494" s="366"/>
    </row>
    <row r="495" spans="8:18" x14ac:dyDescent="0.2">
      <c r="M495" s="491"/>
      <c r="N495" s="491"/>
      <c r="O495" s="491"/>
      <c r="P495" s="492"/>
      <c r="R495" s="366"/>
    </row>
    <row r="496" spans="8:18" x14ac:dyDescent="0.2">
      <c r="H496" s="500"/>
      <c r="M496" s="491"/>
      <c r="N496" s="491"/>
      <c r="O496" s="491"/>
      <c r="P496" s="492"/>
      <c r="R496" s="366"/>
    </row>
    <row r="497" spans="8:18" x14ac:dyDescent="0.2">
      <c r="M497" s="491"/>
      <c r="N497" s="491"/>
      <c r="O497" s="491"/>
      <c r="P497" s="492"/>
      <c r="R497" s="366"/>
    </row>
    <row r="498" spans="8:18" x14ac:dyDescent="0.2">
      <c r="M498" s="491"/>
      <c r="N498" s="491"/>
      <c r="O498" s="491"/>
      <c r="P498" s="492"/>
      <c r="R498" s="366"/>
    </row>
    <row r="499" spans="8:18" x14ac:dyDescent="0.2">
      <c r="H499" s="500"/>
      <c r="M499" s="491"/>
      <c r="N499" s="491"/>
      <c r="O499" s="491"/>
      <c r="P499" s="492"/>
      <c r="R499" s="366"/>
    </row>
    <row r="500" spans="8:18" x14ac:dyDescent="0.2">
      <c r="M500" s="491"/>
      <c r="N500" s="491"/>
      <c r="O500" s="491"/>
      <c r="P500" s="492"/>
      <c r="R500" s="366"/>
    </row>
    <row r="501" spans="8:18" x14ac:dyDescent="0.2">
      <c r="M501" s="491"/>
      <c r="N501" s="491"/>
      <c r="O501" s="491"/>
      <c r="P501" s="492"/>
      <c r="R501" s="366"/>
    </row>
    <row r="502" spans="8:18" x14ac:dyDescent="0.2">
      <c r="H502" s="500"/>
      <c r="M502" s="491"/>
      <c r="N502" s="491"/>
      <c r="O502" s="491"/>
      <c r="P502" s="492"/>
      <c r="R502" s="366"/>
    </row>
    <row r="503" spans="8:18" x14ac:dyDescent="0.2">
      <c r="M503" s="491"/>
      <c r="N503" s="491"/>
      <c r="O503" s="491"/>
      <c r="P503" s="492"/>
      <c r="R503" s="366"/>
    </row>
    <row r="504" spans="8:18" x14ac:dyDescent="0.2">
      <c r="M504" s="491"/>
      <c r="N504" s="491"/>
      <c r="O504" s="491"/>
      <c r="P504" s="492"/>
      <c r="R504" s="366"/>
    </row>
    <row r="505" spans="8:18" x14ac:dyDescent="0.2">
      <c r="H505" s="500"/>
      <c r="M505" s="491"/>
      <c r="N505" s="491"/>
      <c r="O505" s="491"/>
      <c r="P505" s="492"/>
      <c r="R505" s="366"/>
    </row>
    <row r="506" spans="8:18" x14ac:dyDescent="0.2">
      <c r="M506" s="491"/>
      <c r="N506" s="491"/>
      <c r="O506" s="491"/>
      <c r="P506" s="492"/>
      <c r="R506" s="366"/>
    </row>
    <row r="507" spans="8:18" x14ac:dyDescent="0.2">
      <c r="M507" s="491"/>
      <c r="N507" s="491"/>
      <c r="O507" s="491"/>
      <c r="P507" s="492"/>
      <c r="R507" s="366"/>
    </row>
    <row r="508" spans="8:18" x14ac:dyDescent="0.2">
      <c r="M508" s="491"/>
      <c r="N508" s="491"/>
      <c r="O508" s="491"/>
      <c r="P508" s="492"/>
      <c r="R508" s="366"/>
    </row>
    <row r="509" spans="8:18" x14ac:dyDescent="0.2">
      <c r="M509" s="491"/>
      <c r="N509" s="491"/>
      <c r="O509" s="491"/>
      <c r="P509" s="492"/>
      <c r="R509" s="366"/>
    </row>
    <row r="510" spans="8:18" x14ac:dyDescent="0.2">
      <c r="M510" s="491"/>
      <c r="N510" s="491"/>
      <c r="O510" s="491"/>
      <c r="P510" s="492"/>
      <c r="R510" s="366"/>
    </row>
    <row r="511" spans="8:18" x14ac:dyDescent="0.2">
      <c r="M511" s="491"/>
      <c r="N511" s="491"/>
      <c r="O511" s="491"/>
      <c r="P511" s="492"/>
      <c r="R511" s="366"/>
    </row>
    <row r="512" spans="8:18" x14ac:dyDescent="0.2">
      <c r="M512" s="491"/>
      <c r="N512" s="491"/>
      <c r="O512" s="491"/>
      <c r="P512" s="492"/>
      <c r="R512" s="366"/>
    </row>
    <row r="513" spans="8:18" x14ac:dyDescent="0.2">
      <c r="H513" s="500"/>
      <c r="M513" s="491"/>
      <c r="N513" s="491"/>
      <c r="O513" s="491"/>
      <c r="P513" s="492"/>
      <c r="R513" s="366"/>
    </row>
    <row r="514" spans="8:18" x14ac:dyDescent="0.2">
      <c r="M514" s="491"/>
      <c r="N514" s="491"/>
      <c r="O514" s="491"/>
      <c r="P514" s="492"/>
      <c r="R514" s="366"/>
    </row>
    <row r="515" spans="8:18" x14ac:dyDescent="0.2">
      <c r="M515" s="491"/>
      <c r="N515" s="491"/>
      <c r="O515" s="491"/>
      <c r="P515" s="492"/>
      <c r="R515" s="366"/>
    </row>
    <row r="516" spans="8:18" x14ac:dyDescent="0.2">
      <c r="H516" s="500"/>
      <c r="M516" s="491"/>
      <c r="N516" s="491"/>
      <c r="O516" s="491"/>
      <c r="P516" s="492"/>
      <c r="R516" s="366"/>
    </row>
    <row r="517" spans="8:18" x14ac:dyDescent="0.2">
      <c r="M517" s="491"/>
      <c r="N517" s="491"/>
      <c r="O517" s="491"/>
      <c r="P517" s="492"/>
      <c r="R517" s="366"/>
    </row>
    <row r="518" spans="8:18" x14ac:dyDescent="0.2">
      <c r="M518" s="491"/>
      <c r="N518" s="491"/>
      <c r="O518" s="491"/>
      <c r="P518" s="492"/>
      <c r="R518" s="366"/>
    </row>
    <row r="519" spans="8:18" x14ac:dyDescent="0.2">
      <c r="M519" s="491"/>
      <c r="N519" s="491"/>
      <c r="O519" s="491"/>
      <c r="P519" s="492"/>
      <c r="R519" s="366"/>
    </row>
    <row r="520" spans="8:18" x14ac:dyDescent="0.2">
      <c r="M520" s="491"/>
      <c r="N520" s="491"/>
      <c r="O520" s="491"/>
      <c r="P520" s="492"/>
      <c r="R520" s="366"/>
    </row>
    <row r="521" spans="8:18" x14ac:dyDescent="0.2">
      <c r="M521" s="491"/>
      <c r="N521" s="491"/>
      <c r="O521" s="491"/>
      <c r="P521" s="492"/>
      <c r="R521" s="366"/>
    </row>
    <row r="522" spans="8:18" x14ac:dyDescent="0.2">
      <c r="H522" s="500"/>
      <c r="M522" s="491"/>
      <c r="N522" s="491"/>
      <c r="O522" s="491"/>
      <c r="P522" s="492"/>
      <c r="R522" s="366"/>
    </row>
    <row r="523" spans="8:18" x14ac:dyDescent="0.2">
      <c r="M523" s="491"/>
      <c r="N523" s="491"/>
      <c r="O523" s="491"/>
      <c r="P523" s="492"/>
      <c r="R523" s="366"/>
    </row>
    <row r="524" spans="8:18" x14ac:dyDescent="0.2">
      <c r="M524" s="491"/>
      <c r="N524" s="491"/>
      <c r="O524" s="491"/>
      <c r="P524" s="492"/>
      <c r="R524" s="366"/>
    </row>
    <row r="525" spans="8:18" x14ac:dyDescent="0.2">
      <c r="M525" s="491"/>
      <c r="N525" s="491"/>
      <c r="O525" s="491"/>
      <c r="P525" s="492"/>
      <c r="R525" s="366"/>
    </row>
    <row r="526" spans="8:18" x14ac:dyDescent="0.2">
      <c r="M526" s="491"/>
      <c r="N526" s="491"/>
      <c r="O526" s="491"/>
      <c r="P526" s="492"/>
      <c r="R526" s="366"/>
    </row>
    <row r="527" spans="8:18" x14ac:dyDescent="0.2">
      <c r="M527" s="491"/>
      <c r="N527" s="491"/>
      <c r="O527" s="491"/>
      <c r="P527" s="492"/>
      <c r="R527" s="366"/>
    </row>
    <row r="528" spans="8:18" x14ac:dyDescent="0.2">
      <c r="H528" s="500"/>
      <c r="M528" s="491"/>
      <c r="N528" s="491"/>
      <c r="O528" s="491"/>
      <c r="P528" s="492"/>
      <c r="R528" s="366"/>
    </row>
    <row r="529" spans="8:18" x14ac:dyDescent="0.2">
      <c r="M529" s="491"/>
      <c r="N529" s="491"/>
      <c r="O529" s="491"/>
      <c r="P529" s="492"/>
      <c r="R529" s="366"/>
    </row>
    <row r="530" spans="8:18" x14ac:dyDescent="0.2">
      <c r="M530" s="491"/>
      <c r="N530" s="491"/>
      <c r="O530" s="491"/>
      <c r="P530" s="492"/>
      <c r="R530" s="366"/>
    </row>
    <row r="531" spans="8:18" x14ac:dyDescent="0.2">
      <c r="H531" s="500"/>
      <c r="M531" s="491"/>
      <c r="N531" s="491"/>
      <c r="O531" s="491"/>
      <c r="P531" s="492"/>
      <c r="R531" s="366"/>
    </row>
    <row r="532" spans="8:18" x14ac:dyDescent="0.2">
      <c r="M532" s="491"/>
      <c r="N532" s="491"/>
      <c r="O532" s="491"/>
      <c r="P532" s="492"/>
      <c r="R532" s="366"/>
    </row>
    <row r="533" spans="8:18" x14ac:dyDescent="0.2">
      <c r="M533" s="491"/>
      <c r="N533" s="491"/>
      <c r="O533" s="491"/>
      <c r="P533" s="492"/>
      <c r="R533" s="366"/>
    </row>
    <row r="534" spans="8:18" x14ac:dyDescent="0.2">
      <c r="H534" s="500"/>
      <c r="M534" s="491"/>
      <c r="N534" s="491"/>
      <c r="O534" s="491"/>
      <c r="P534" s="492"/>
      <c r="R534" s="366"/>
    </row>
    <row r="535" spans="8:18" x14ac:dyDescent="0.2">
      <c r="M535" s="491"/>
      <c r="N535" s="491"/>
      <c r="O535" s="491"/>
      <c r="P535" s="492"/>
      <c r="R535" s="366"/>
    </row>
    <row r="536" spans="8:18" x14ac:dyDescent="0.2">
      <c r="M536" s="491"/>
      <c r="N536" s="491"/>
      <c r="O536" s="491"/>
      <c r="P536" s="492"/>
      <c r="R536" s="366"/>
    </row>
    <row r="537" spans="8:18" x14ac:dyDescent="0.2">
      <c r="M537" s="491"/>
      <c r="N537" s="491"/>
      <c r="O537" s="491"/>
      <c r="P537" s="492"/>
      <c r="R537" s="366"/>
    </row>
    <row r="538" spans="8:18" x14ac:dyDescent="0.2">
      <c r="M538" s="491"/>
      <c r="N538" s="491"/>
      <c r="O538" s="491"/>
      <c r="P538" s="492"/>
      <c r="R538" s="366"/>
    </row>
    <row r="539" spans="8:18" x14ac:dyDescent="0.2">
      <c r="M539" s="491"/>
      <c r="N539" s="491"/>
      <c r="O539" s="491"/>
      <c r="P539" s="492"/>
      <c r="R539" s="366"/>
    </row>
    <row r="540" spans="8:18" x14ac:dyDescent="0.2">
      <c r="M540" s="491"/>
      <c r="N540" s="491"/>
      <c r="O540" s="491"/>
      <c r="P540" s="492"/>
      <c r="R540" s="366"/>
    </row>
    <row r="541" spans="8:18" x14ac:dyDescent="0.2">
      <c r="M541" s="491"/>
      <c r="N541" s="491"/>
      <c r="O541" s="491"/>
      <c r="P541" s="492"/>
      <c r="R541" s="366"/>
    </row>
    <row r="542" spans="8:18" x14ac:dyDescent="0.2">
      <c r="H542" s="500"/>
      <c r="M542" s="491"/>
      <c r="N542" s="491"/>
      <c r="O542" s="491"/>
      <c r="P542" s="492"/>
      <c r="R542" s="366"/>
    </row>
    <row r="543" spans="8:18" x14ac:dyDescent="0.2">
      <c r="M543" s="491"/>
      <c r="N543" s="491"/>
      <c r="O543" s="491"/>
      <c r="P543" s="492"/>
      <c r="R543" s="366"/>
    </row>
    <row r="544" spans="8:18" x14ac:dyDescent="0.2">
      <c r="M544" s="491"/>
      <c r="N544" s="491"/>
      <c r="O544" s="491"/>
      <c r="P544" s="492"/>
      <c r="R544" s="366"/>
    </row>
    <row r="545" spans="8:18" x14ac:dyDescent="0.2">
      <c r="H545" s="500"/>
      <c r="M545" s="491"/>
      <c r="N545" s="491"/>
      <c r="O545" s="491"/>
      <c r="P545" s="492"/>
      <c r="R545" s="366"/>
    </row>
    <row r="546" spans="8:18" x14ac:dyDescent="0.2">
      <c r="M546" s="491"/>
      <c r="N546" s="491"/>
      <c r="O546" s="491"/>
      <c r="P546" s="492"/>
      <c r="R546" s="366"/>
    </row>
    <row r="547" spans="8:18" x14ac:dyDescent="0.2">
      <c r="M547" s="491"/>
      <c r="N547" s="491"/>
      <c r="O547" s="491"/>
      <c r="P547" s="492"/>
      <c r="R547" s="366"/>
    </row>
    <row r="548" spans="8:18" x14ac:dyDescent="0.2">
      <c r="M548" s="491"/>
      <c r="N548" s="491"/>
      <c r="O548" s="491"/>
      <c r="P548" s="492"/>
      <c r="R548" s="366"/>
    </row>
    <row r="549" spans="8:18" x14ac:dyDescent="0.2">
      <c r="M549" s="491"/>
      <c r="N549" s="491"/>
      <c r="O549" s="491"/>
      <c r="P549" s="492"/>
      <c r="R549" s="366"/>
    </row>
    <row r="550" spans="8:18" x14ac:dyDescent="0.2">
      <c r="H550" s="500"/>
      <c r="M550" s="491"/>
      <c r="N550" s="491"/>
      <c r="O550" s="491"/>
      <c r="P550" s="492"/>
      <c r="R550" s="366"/>
    </row>
    <row r="551" spans="8:18" x14ac:dyDescent="0.2">
      <c r="M551" s="491"/>
      <c r="N551" s="491"/>
      <c r="O551" s="491"/>
      <c r="P551" s="492"/>
      <c r="R551" s="366"/>
    </row>
    <row r="552" spans="8:18" x14ac:dyDescent="0.2">
      <c r="M552" s="491"/>
      <c r="N552" s="491"/>
      <c r="O552" s="491"/>
      <c r="P552" s="492"/>
      <c r="R552" s="366"/>
    </row>
    <row r="553" spans="8:18" x14ac:dyDescent="0.2">
      <c r="M553" s="491"/>
      <c r="N553" s="491"/>
      <c r="O553" s="491"/>
      <c r="P553" s="492"/>
      <c r="R553" s="366"/>
    </row>
    <row r="554" spans="8:18" x14ac:dyDescent="0.2">
      <c r="M554" s="491"/>
      <c r="N554" s="491"/>
      <c r="O554" s="491"/>
      <c r="P554" s="492"/>
      <c r="R554" s="366"/>
    </row>
    <row r="555" spans="8:18" x14ac:dyDescent="0.2">
      <c r="M555" s="491"/>
      <c r="N555" s="491"/>
      <c r="O555" s="491"/>
      <c r="P555" s="492"/>
      <c r="R555" s="366"/>
    </row>
    <row r="556" spans="8:18" x14ac:dyDescent="0.2">
      <c r="H556" s="500"/>
      <c r="M556" s="491"/>
      <c r="N556" s="491"/>
      <c r="O556" s="491"/>
      <c r="P556" s="492"/>
      <c r="R556" s="366"/>
    </row>
    <row r="557" spans="8:18" x14ac:dyDescent="0.2">
      <c r="M557" s="491"/>
      <c r="N557" s="491"/>
      <c r="O557" s="491"/>
      <c r="P557" s="492"/>
      <c r="R557" s="366"/>
    </row>
    <row r="558" spans="8:18" x14ac:dyDescent="0.2">
      <c r="M558" s="491"/>
      <c r="N558" s="491"/>
      <c r="O558" s="491"/>
      <c r="P558" s="492"/>
      <c r="R558" s="366"/>
    </row>
    <row r="559" spans="8:18" x14ac:dyDescent="0.2">
      <c r="M559" s="491"/>
      <c r="N559" s="491"/>
      <c r="O559" s="491"/>
      <c r="P559" s="492"/>
      <c r="R559" s="366"/>
    </row>
    <row r="560" spans="8:18" x14ac:dyDescent="0.2">
      <c r="M560" s="491"/>
      <c r="N560" s="491"/>
      <c r="O560" s="491"/>
      <c r="P560" s="492"/>
      <c r="R560" s="366"/>
    </row>
    <row r="561" spans="8:18" x14ac:dyDescent="0.2">
      <c r="M561" s="491"/>
      <c r="N561" s="491"/>
      <c r="O561" s="491"/>
      <c r="P561" s="492"/>
      <c r="R561" s="366"/>
    </row>
    <row r="562" spans="8:18" x14ac:dyDescent="0.2">
      <c r="M562" s="491"/>
      <c r="N562" s="491"/>
      <c r="O562" s="491"/>
      <c r="P562" s="492"/>
      <c r="R562" s="366"/>
    </row>
    <row r="563" spans="8:18" x14ac:dyDescent="0.2">
      <c r="M563" s="491"/>
      <c r="N563" s="491"/>
      <c r="O563" s="491"/>
      <c r="P563" s="492"/>
      <c r="R563" s="366"/>
    </row>
    <row r="564" spans="8:18" x14ac:dyDescent="0.2">
      <c r="M564" s="491"/>
      <c r="N564" s="491"/>
      <c r="O564" s="491"/>
      <c r="P564" s="492"/>
      <c r="R564" s="366"/>
    </row>
    <row r="565" spans="8:18" x14ac:dyDescent="0.2">
      <c r="H565" s="500"/>
      <c r="M565" s="491"/>
      <c r="N565" s="491"/>
      <c r="O565" s="491"/>
      <c r="P565" s="492"/>
      <c r="R565" s="366"/>
    </row>
    <row r="566" spans="8:18" x14ac:dyDescent="0.2">
      <c r="M566" s="491"/>
      <c r="N566" s="491"/>
      <c r="O566" s="491"/>
      <c r="P566" s="492"/>
      <c r="R566" s="366"/>
    </row>
    <row r="567" spans="8:18" x14ac:dyDescent="0.2">
      <c r="M567" s="491"/>
      <c r="N567" s="491"/>
      <c r="O567" s="491"/>
      <c r="P567" s="492"/>
      <c r="R567" s="366"/>
    </row>
    <row r="568" spans="8:18" x14ac:dyDescent="0.2">
      <c r="M568" s="491"/>
      <c r="N568" s="491"/>
      <c r="O568" s="491"/>
      <c r="P568" s="492"/>
      <c r="R568" s="366"/>
    </row>
    <row r="569" spans="8:18" x14ac:dyDescent="0.2">
      <c r="M569" s="491"/>
      <c r="N569" s="491"/>
      <c r="O569" s="491"/>
      <c r="P569" s="492"/>
      <c r="R569" s="366"/>
    </row>
    <row r="570" spans="8:18" x14ac:dyDescent="0.2">
      <c r="M570" s="491"/>
      <c r="N570" s="491"/>
      <c r="O570" s="491"/>
      <c r="P570" s="492"/>
      <c r="R570" s="366"/>
    </row>
    <row r="571" spans="8:18" x14ac:dyDescent="0.2">
      <c r="M571" s="491"/>
      <c r="N571" s="491"/>
      <c r="O571" s="491"/>
      <c r="P571" s="492"/>
      <c r="R571" s="366"/>
    </row>
    <row r="572" spans="8:18" x14ac:dyDescent="0.2">
      <c r="M572" s="491"/>
      <c r="N572" s="491"/>
      <c r="O572" s="491"/>
      <c r="P572" s="492"/>
      <c r="R572" s="366"/>
    </row>
    <row r="573" spans="8:18" x14ac:dyDescent="0.2">
      <c r="M573" s="491"/>
      <c r="N573" s="491"/>
      <c r="O573" s="491"/>
      <c r="P573" s="492"/>
      <c r="R573" s="366"/>
    </row>
    <row r="574" spans="8:18" x14ac:dyDescent="0.2">
      <c r="M574" s="491"/>
      <c r="N574" s="491"/>
      <c r="O574" s="491"/>
      <c r="P574" s="492"/>
      <c r="R574" s="366"/>
    </row>
    <row r="575" spans="8:18" x14ac:dyDescent="0.2">
      <c r="M575" s="491"/>
      <c r="N575" s="491"/>
      <c r="O575" s="491"/>
      <c r="P575" s="492"/>
      <c r="R575" s="366"/>
    </row>
    <row r="576" spans="8:18" x14ac:dyDescent="0.2">
      <c r="M576" s="491"/>
      <c r="N576" s="491"/>
      <c r="O576" s="491"/>
      <c r="P576" s="492"/>
      <c r="R576" s="366"/>
    </row>
    <row r="577" spans="8:18" x14ac:dyDescent="0.2">
      <c r="M577" s="491"/>
      <c r="N577" s="491"/>
      <c r="O577" s="491"/>
      <c r="P577" s="492"/>
      <c r="R577" s="366"/>
    </row>
    <row r="578" spans="8:18" x14ac:dyDescent="0.2">
      <c r="M578" s="491"/>
      <c r="N578" s="491"/>
      <c r="O578" s="491"/>
      <c r="P578" s="492"/>
      <c r="R578" s="366"/>
    </row>
    <row r="579" spans="8:18" x14ac:dyDescent="0.2">
      <c r="M579" s="491"/>
      <c r="N579" s="491"/>
      <c r="O579" s="491"/>
      <c r="P579" s="492"/>
      <c r="R579" s="366"/>
    </row>
    <row r="580" spans="8:18" x14ac:dyDescent="0.2">
      <c r="M580" s="491"/>
      <c r="N580" s="491"/>
      <c r="O580" s="491"/>
      <c r="P580" s="492"/>
      <c r="R580" s="366"/>
    </row>
    <row r="581" spans="8:18" x14ac:dyDescent="0.2">
      <c r="M581" s="491"/>
      <c r="N581" s="491"/>
      <c r="O581" s="491"/>
      <c r="P581" s="492"/>
      <c r="R581" s="366"/>
    </row>
    <row r="582" spans="8:18" x14ac:dyDescent="0.2">
      <c r="M582" s="491"/>
      <c r="N582" s="491"/>
      <c r="O582" s="491"/>
      <c r="P582" s="492"/>
      <c r="R582" s="366"/>
    </row>
    <row r="583" spans="8:18" x14ac:dyDescent="0.2">
      <c r="M583" s="491"/>
      <c r="N583" s="491"/>
      <c r="O583" s="491"/>
      <c r="P583" s="492"/>
      <c r="R583" s="366"/>
    </row>
    <row r="584" spans="8:18" x14ac:dyDescent="0.2">
      <c r="M584" s="491"/>
      <c r="N584" s="491"/>
      <c r="O584" s="491"/>
      <c r="P584" s="492"/>
      <c r="R584" s="366"/>
    </row>
    <row r="585" spans="8:18" x14ac:dyDescent="0.2">
      <c r="M585" s="491"/>
      <c r="N585" s="491"/>
      <c r="O585" s="491"/>
      <c r="P585" s="492"/>
      <c r="R585" s="366"/>
    </row>
    <row r="586" spans="8:18" x14ac:dyDescent="0.2">
      <c r="M586" s="491"/>
      <c r="N586" s="491"/>
      <c r="O586" s="491"/>
      <c r="P586" s="492"/>
      <c r="R586" s="366"/>
    </row>
    <row r="587" spans="8:18" x14ac:dyDescent="0.2">
      <c r="H587" s="500"/>
      <c r="M587" s="491"/>
      <c r="N587" s="491"/>
      <c r="O587" s="491"/>
      <c r="P587" s="492"/>
      <c r="R587" s="366"/>
    </row>
    <row r="588" spans="8:18" x14ac:dyDescent="0.2">
      <c r="M588" s="491"/>
      <c r="N588" s="491"/>
      <c r="O588" s="491"/>
      <c r="P588" s="492"/>
      <c r="R588" s="366"/>
    </row>
    <row r="589" spans="8:18" x14ac:dyDescent="0.2">
      <c r="M589" s="491"/>
      <c r="N589" s="491"/>
      <c r="O589" s="491"/>
      <c r="P589" s="492"/>
      <c r="R589" s="366"/>
    </row>
    <row r="590" spans="8:18" x14ac:dyDescent="0.2">
      <c r="M590" s="491"/>
      <c r="N590" s="491"/>
      <c r="O590" s="491"/>
      <c r="P590" s="492"/>
      <c r="R590" s="366"/>
    </row>
    <row r="591" spans="8:18" x14ac:dyDescent="0.2">
      <c r="M591" s="491"/>
      <c r="N591" s="491"/>
      <c r="O591" s="491"/>
      <c r="P591" s="492"/>
      <c r="R591" s="366"/>
    </row>
    <row r="592" spans="8:18" x14ac:dyDescent="0.2">
      <c r="M592" s="491"/>
      <c r="N592" s="491"/>
      <c r="O592" s="491"/>
      <c r="P592" s="492"/>
      <c r="R592" s="366"/>
    </row>
    <row r="593" spans="13:18" x14ac:dyDescent="0.2">
      <c r="M593" s="491"/>
      <c r="N593" s="491"/>
      <c r="O593" s="491"/>
      <c r="P593" s="492"/>
      <c r="R593" s="366"/>
    </row>
    <row r="594" spans="13:18" x14ac:dyDescent="0.2">
      <c r="M594" s="491"/>
      <c r="N594" s="491"/>
      <c r="O594" s="491"/>
      <c r="P594" s="492"/>
      <c r="R594" s="366"/>
    </row>
    <row r="595" spans="13:18" x14ac:dyDescent="0.2">
      <c r="M595" s="491"/>
      <c r="N595" s="491"/>
      <c r="O595" s="491"/>
      <c r="P595" s="492"/>
      <c r="R595" s="366"/>
    </row>
    <row r="596" spans="13:18" x14ac:dyDescent="0.2">
      <c r="M596" s="491"/>
      <c r="N596" s="491"/>
      <c r="O596" s="491"/>
      <c r="P596" s="492"/>
      <c r="R596" s="366"/>
    </row>
    <row r="597" spans="13:18" x14ac:dyDescent="0.2">
      <c r="M597" s="491"/>
      <c r="N597" s="491"/>
      <c r="O597" s="491"/>
      <c r="P597" s="492"/>
      <c r="R597" s="366"/>
    </row>
    <row r="598" spans="13:18" x14ac:dyDescent="0.2">
      <c r="M598" s="491"/>
      <c r="N598" s="491"/>
      <c r="O598" s="491"/>
      <c r="P598" s="492"/>
      <c r="R598" s="366"/>
    </row>
    <row r="599" spans="13:18" x14ac:dyDescent="0.2">
      <c r="M599" s="491"/>
      <c r="N599" s="491"/>
      <c r="O599" s="491"/>
      <c r="P599" s="492"/>
      <c r="R599" s="366"/>
    </row>
    <row r="600" spans="13:18" x14ac:dyDescent="0.2">
      <c r="M600" s="491"/>
      <c r="N600" s="491"/>
      <c r="O600" s="491"/>
      <c r="P600" s="492"/>
      <c r="R600" s="366"/>
    </row>
    <row r="601" spans="13:18" x14ac:dyDescent="0.2">
      <c r="M601" s="491"/>
      <c r="N601" s="491"/>
      <c r="O601" s="491"/>
      <c r="P601" s="492"/>
      <c r="R601" s="366"/>
    </row>
    <row r="602" spans="13:18" x14ac:dyDescent="0.2">
      <c r="M602" s="491"/>
      <c r="N602" s="491"/>
      <c r="O602" s="491"/>
      <c r="P602" s="492"/>
      <c r="R602" s="366"/>
    </row>
    <row r="603" spans="13:18" x14ac:dyDescent="0.2">
      <c r="M603" s="491"/>
      <c r="N603" s="491"/>
      <c r="O603" s="491"/>
      <c r="P603" s="492"/>
      <c r="R603" s="366"/>
    </row>
    <row r="604" spans="13:18" x14ac:dyDescent="0.2">
      <c r="M604" s="491"/>
      <c r="N604" s="491"/>
      <c r="O604" s="491"/>
      <c r="P604" s="492"/>
      <c r="R604" s="366"/>
    </row>
    <row r="605" spans="13:18" x14ac:dyDescent="0.2">
      <c r="M605" s="491"/>
      <c r="N605" s="491"/>
      <c r="O605" s="491"/>
      <c r="P605" s="492"/>
      <c r="R605" s="366"/>
    </row>
    <row r="606" spans="13:18" x14ac:dyDescent="0.2">
      <c r="M606" s="491"/>
      <c r="N606" s="491"/>
      <c r="O606" s="491"/>
      <c r="P606" s="492"/>
      <c r="R606" s="366"/>
    </row>
    <row r="607" spans="13:18" x14ac:dyDescent="0.2">
      <c r="M607" s="491"/>
      <c r="N607" s="491"/>
      <c r="O607" s="491"/>
      <c r="P607" s="492"/>
      <c r="R607" s="366"/>
    </row>
    <row r="608" spans="13:18" x14ac:dyDescent="0.2">
      <c r="M608" s="491"/>
      <c r="N608" s="491"/>
      <c r="O608" s="491"/>
      <c r="P608" s="492"/>
      <c r="R608" s="366"/>
    </row>
    <row r="609" spans="13:18" x14ac:dyDescent="0.2">
      <c r="M609" s="491"/>
      <c r="N609" s="491"/>
      <c r="O609" s="491"/>
      <c r="P609" s="492"/>
      <c r="R609" s="366"/>
    </row>
    <row r="610" spans="13:18" x14ac:dyDescent="0.2">
      <c r="M610" s="491"/>
      <c r="N610" s="491"/>
      <c r="O610" s="491"/>
      <c r="P610" s="492"/>
      <c r="R610" s="366"/>
    </row>
    <row r="611" spans="13:18" x14ac:dyDescent="0.2">
      <c r="M611" s="491"/>
      <c r="N611" s="491"/>
      <c r="O611" s="491"/>
      <c r="P611" s="492"/>
      <c r="R611" s="366"/>
    </row>
    <row r="612" spans="13:18" x14ac:dyDescent="0.2">
      <c r="M612" s="491"/>
      <c r="N612" s="491"/>
      <c r="O612" s="491"/>
      <c r="P612" s="492"/>
      <c r="R612" s="366"/>
    </row>
    <row r="613" spans="13:18" x14ac:dyDescent="0.2">
      <c r="M613" s="491"/>
      <c r="N613" s="491"/>
      <c r="O613" s="491"/>
      <c r="P613" s="492"/>
      <c r="R613" s="366"/>
    </row>
    <row r="614" spans="13:18" x14ac:dyDescent="0.2">
      <c r="M614" s="491"/>
      <c r="N614" s="491"/>
      <c r="O614" s="491"/>
      <c r="P614" s="492"/>
      <c r="R614" s="366"/>
    </row>
    <row r="615" spans="13:18" x14ac:dyDescent="0.2">
      <c r="M615" s="491"/>
      <c r="N615" s="491"/>
      <c r="O615" s="491"/>
      <c r="P615" s="492"/>
      <c r="R615" s="366"/>
    </row>
    <row r="616" spans="13:18" x14ac:dyDescent="0.2">
      <c r="M616" s="491"/>
      <c r="N616" s="491"/>
      <c r="O616" s="491"/>
      <c r="P616" s="492"/>
      <c r="R616" s="366"/>
    </row>
    <row r="617" spans="13:18" x14ac:dyDescent="0.2">
      <c r="M617" s="491"/>
      <c r="N617" s="491"/>
      <c r="O617" s="491"/>
      <c r="P617" s="492"/>
      <c r="R617" s="366"/>
    </row>
    <row r="618" spans="13:18" x14ac:dyDescent="0.2">
      <c r="M618" s="491"/>
      <c r="N618" s="491"/>
      <c r="O618" s="491"/>
      <c r="P618" s="492"/>
      <c r="R618" s="366"/>
    </row>
    <row r="619" spans="13:18" x14ac:dyDescent="0.2">
      <c r="M619" s="491"/>
      <c r="N619" s="491"/>
      <c r="O619" s="491"/>
      <c r="P619" s="492"/>
      <c r="R619" s="366"/>
    </row>
    <row r="620" spans="13:18" x14ac:dyDescent="0.2">
      <c r="M620" s="491"/>
      <c r="N620" s="491"/>
      <c r="O620" s="491"/>
      <c r="P620" s="492"/>
      <c r="R620" s="366"/>
    </row>
    <row r="621" spans="13:18" x14ac:dyDescent="0.2">
      <c r="M621" s="491"/>
      <c r="N621" s="491"/>
      <c r="O621" s="491"/>
      <c r="P621" s="492"/>
      <c r="R621" s="366"/>
    </row>
    <row r="622" spans="13:18" x14ac:dyDescent="0.2">
      <c r="M622" s="491"/>
      <c r="N622" s="491"/>
      <c r="O622" s="491"/>
      <c r="P622" s="492"/>
      <c r="R622" s="366"/>
    </row>
    <row r="623" spans="13:18" x14ac:dyDescent="0.2">
      <c r="M623" s="491"/>
      <c r="N623" s="491"/>
      <c r="O623" s="491"/>
      <c r="P623" s="492"/>
      <c r="R623" s="366"/>
    </row>
    <row r="624" spans="13:18" x14ac:dyDescent="0.2">
      <c r="M624" s="491"/>
      <c r="N624" s="491"/>
      <c r="O624" s="491"/>
      <c r="P624" s="492"/>
      <c r="R624" s="366"/>
    </row>
    <row r="625" spans="8:18" x14ac:dyDescent="0.2">
      <c r="M625" s="491"/>
      <c r="N625" s="491"/>
      <c r="O625" s="491"/>
      <c r="P625" s="492"/>
      <c r="R625" s="366"/>
    </row>
    <row r="626" spans="8:18" x14ac:dyDescent="0.2">
      <c r="M626" s="491"/>
      <c r="N626" s="491"/>
      <c r="O626" s="491"/>
      <c r="P626" s="492"/>
      <c r="R626" s="366"/>
    </row>
    <row r="627" spans="8:18" x14ac:dyDescent="0.2">
      <c r="M627" s="491"/>
      <c r="N627" s="491"/>
      <c r="O627" s="491"/>
      <c r="P627" s="492"/>
      <c r="R627" s="366"/>
    </row>
    <row r="628" spans="8:18" x14ac:dyDescent="0.2">
      <c r="M628" s="491"/>
      <c r="N628" s="491"/>
      <c r="O628" s="491"/>
      <c r="P628" s="492"/>
      <c r="R628" s="366"/>
    </row>
    <row r="629" spans="8:18" x14ac:dyDescent="0.2">
      <c r="M629" s="491"/>
      <c r="N629" s="491"/>
      <c r="O629" s="491"/>
      <c r="P629" s="492"/>
      <c r="R629" s="366"/>
    </row>
    <row r="630" spans="8:18" x14ac:dyDescent="0.2">
      <c r="M630" s="491"/>
      <c r="N630" s="491"/>
      <c r="O630" s="491"/>
      <c r="P630" s="492"/>
      <c r="R630" s="366"/>
    </row>
    <row r="631" spans="8:18" x14ac:dyDescent="0.2">
      <c r="H631" s="500"/>
      <c r="M631" s="491"/>
      <c r="N631" s="491"/>
      <c r="O631" s="491"/>
      <c r="P631" s="492"/>
      <c r="R631" s="366"/>
    </row>
    <row r="632" spans="8:18" x14ac:dyDescent="0.2">
      <c r="M632" s="491"/>
      <c r="N632" s="491"/>
      <c r="O632" s="491"/>
      <c r="P632" s="492"/>
      <c r="R632" s="366"/>
    </row>
    <row r="633" spans="8:18" x14ac:dyDescent="0.2">
      <c r="M633" s="491"/>
      <c r="N633" s="491"/>
      <c r="O633" s="491"/>
      <c r="P633" s="492"/>
      <c r="R633" s="366"/>
    </row>
    <row r="634" spans="8:18" x14ac:dyDescent="0.2">
      <c r="M634" s="491"/>
      <c r="N634" s="491"/>
      <c r="O634" s="491"/>
      <c r="P634" s="492"/>
      <c r="R634" s="366"/>
    </row>
    <row r="635" spans="8:18" x14ac:dyDescent="0.2">
      <c r="M635" s="491"/>
      <c r="N635" s="491"/>
      <c r="O635" s="491"/>
      <c r="P635" s="492"/>
      <c r="R635" s="366"/>
    </row>
    <row r="636" spans="8:18" x14ac:dyDescent="0.2">
      <c r="M636" s="491"/>
      <c r="N636" s="491"/>
      <c r="O636" s="491"/>
      <c r="P636" s="492"/>
      <c r="R636" s="366"/>
    </row>
    <row r="637" spans="8:18" x14ac:dyDescent="0.2">
      <c r="M637" s="491"/>
      <c r="N637" s="491"/>
      <c r="O637" s="491"/>
      <c r="P637" s="492"/>
      <c r="R637" s="366"/>
    </row>
    <row r="638" spans="8:18" x14ac:dyDescent="0.2">
      <c r="M638" s="491"/>
      <c r="N638" s="491"/>
      <c r="O638" s="491"/>
      <c r="P638" s="492"/>
      <c r="R638" s="366"/>
    </row>
    <row r="639" spans="8:18" x14ac:dyDescent="0.2">
      <c r="M639" s="491"/>
      <c r="N639" s="491"/>
      <c r="O639" s="491"/>
      <c r="P639" s="492"/>
      <c r="R639" s="366"/>
    </row>
    <row r="640" spans="8:18" x14ac:dyDescent="0.2">
      <c r="M640" s="491"/>
      <c r="N640" s="491"/>
      <c r="O640" s="491"/>
      <c r="P640" s="492"/>
      <c r="R640" s="366"/>
    </row>
    <row r="641" spans="13:18" x14ac:dyDescent="0.2">
      <c r="M641" s="491"/>
      <c r="N641" s="491"/>
      <c r="O641" s="491"/>
      <c r="P641" s="492"/>
      <c r="R641" s="366"/>
    </row>
    <row r="642" spans="13:18" x14ac:dyDescent="0.2">
      <c r="M642" s="491"/>
      <c r="N642" s="491"/>
      <c r="O642" s="491"/>
      <c r="P642" s="492"/>
      <c r="R642" s="366"/>
    </row>
    <row r="643" spans="13:18" x14ac:dyDescent="0.2">
      <c r="M643" s="491"/>
      <c r="N643" s="491"/>
      <c r="O643" s="491"/>
      <c r="P643" s="492"/>
      <c r="R643" s="366"/>
    </row>
    <row r="644" spans="13:18" x14ac:dyDescent="0.2">
      <c r="M644" s="491"/>
      <c r="N644" s="491"/>
      <c r="O644" s="491"/>
      <c r="P644" s="492"/>
      <c r="R644" s="366"/>
    </row>
    <row r="645" spans="13:18" x14ac:dyDescent="0.2">
      <c r="M645" s="491"/>
      <c r="N645" s="491"/>
      <c r="O645" s="491"/>
      <c r="P645" s="492"/>
      <c r="R645" s="366"/>
    </row>
    <row r="646" spans="13:18" x14ac:dyDescent="0.2">
      <c r="M646" s="491"/>
      <c r="N646" s="491"/>
      <c r="O646" s="491"/>
      <c r="P646" s="492"/>
      <c r="R646" s="366"/>
    </row>
    <row r="647" spans="13:18" x14ac:dyDescent="0.2">
      <c r="M647" s="491"/>
      <c r="N647" s="491"/>
      <c r="O647" s="491"/>
      <c r="P647" s="492"/>
      <c r="R647" s="366"/>
    </row>
    <row r="648" spans="13:18" x14ac:dyDescent="0.2">
      <c r="M648" s="491"/>
      <c r="N648" s="491"/>
      <c r="O648" s="491"/>
      <c r="P648" s="492"/>
      <c r="R648" s="366"/>
    </row>
    <row r="649" spans="13:18" x14ac:dyDescent="0.2">
      <c r="M649" s="491"/>
      <c r="N649" s="491"/>
      <c r="O649" s="491"/>
      <c r="P649" s="492"/>
      <c r="R649" s="366"/>
    </row>
    <row r="650" spans="13:18" x14ac:dyDescent="0.2">
      <c r="M650" s="491"/>
      <c r="N650" s="491"/>
      <c r="O650" s="491"/>
      <c r="P650" s="492"/>
      <c r="R650" s="366"/>
    </row>
    <row r="651" spans="13:18" x14ac:dyDescent="0.2">
      <c r="M651" s="491"/>
      <c r="N651" s="491"/>
      <c r="O651" s="491"/>
      <c r="P651" s="492"/>
      <c r="R651" s="366"/>
    </row>
    <row r="652" spans="13:18" x14ac:dyDescent="0.2">
      <c r="M652" s="491"/>
      <c r="N652" s="491"/>
      <c r="O652" s="491"/>
      <c r="P652" s="492"/>
      <c r="R652" s="366"/>
    </row>
    <row r="653" spans="13:18" x14ac:dyDescent="0.2">
      <c r="M653" s="491"/>
      <c r="N653" s="491"/>
      <c r="O653" s="491"/>
      <c r="P653" s="492"/>
      <c r="R653" s="366"/>
    </row>
    <row r="654" spans="13:18" x14ac:dyDescent="0.2">
      <c r="M654" s="491"/>
      <c r="N654" s="491"/>
      <c r="O654" s="491"/>
      <c r="P654" s="492"/>
      <c r="R654" s="366"/>
    </row>
    <row r="655" spans="13:18" x14ac:dyDescent="0.2">
      <c r="M655" s="491"/>
      <c r="N655" s="491"/>
      <c r="O655" s="491"/>
      <c r="P655" s="492"/>
      <c r="R655" s="366"/>
    </row>
    <row r="656" spans="13:18" x14ac:dyDescent="0.2">
      <c r="M656" s="491"/>
      <c r="N656" s="491"/>
      <c r="O656" s="491"/>
      <c r="P656" s="492"/>
      <c r="R656" s="366"/>
    </row>
    <row r="657" spans="13:18" x14ac:dyDescent="0.2">
      <c r="M657" s="491"/>
      <c r="N657" s="491"/>
      <c r="O657" s="491"/>
      <c r="P657" s="492"/>
      <c r="R657" s="366"/>
    </row>
    <row r="658" spans="13:18" x14ac:dyDescent="0.2">
      <c r="M658" s="491"/>
      <c r="N658" s="491"/>
      <c r="O658" s="491"/>
      <c r="P658" s="492"/>
      <c r="R658" s="366"/>
    </row>
    <row r="659" spans="13:18" x14ac:dyDescent="0.2">
      <c r="M659" s="491"/>
      <c r="N659" s="491"/>
      <c r="O659" s="491"/>
      <c r="P659" s="492"/>
      <c r="R659" s="366"/>
    </row>
    <row r="660" spans="13:18" x14ac:dyDescent="0.2">
      <c r="M660" s="491"/>
      <c r="N660" s="491"/>
      <c r="O660" s="491"/>
      <c r="P660" s="492"/>
      <c r="R660" s="366"/>
    </row>
    <row r="661" spans="13:18" x14ac:dyDescent="0.2">
      <c r="M661" s="491"/>
      <c r="N661" s="491"/>
      <c r="O661" s="491"/>
      <c r="P661" s="492"/>
      <c r="R661" s="366"/>
    </row>
    <row r="662" spans="13:18" x14ac:dyDescent="0.2">
      <c r="M662" s="491"/>
      <c r="N662" s="491"/>
      <c r="O662" s="491"/>
      <c r="P662" s="492"/>
      <c r="R662" s="366"/>
    </row>
    <row r="663" spans="13:18" x14ac:dyDescent="0.2">
      <c r="M663" s="491"/>
      <c r="N663" s="491"/>
      <c r="O663" s="491"/>
      <c r="P663" s="492"/>
      <c r="R663" s="366"/>
    </row>
    <row r="664" spans="13:18" x14ac:dyDescent="0.2">
      <c r="M664" s="491"/>
      <c r="N664" s="491"/>
      <c r="O664" s="491"/>
      <c r="P664" s="492"/>
      <c r="R664" s="366"/>
    </row>
    <row r="665" spans="13:18" x14ac:dyDescent="0.2">
      <c r="M665" s="491"/>
      <c r="N665" s="491"/>
      <c r="O665" s="491"/>
      <c r="P665" s="492"/>
      <c r="R665" s="366"/>
    </row>
    <row r="666" spans="13:18" x14ac:dyDescent="0.2">
      <c r="M666" s="491"/>
      <c r="N666" s="491"/>
      <c r="O666" s="491"/>
      <c r="P666" s="492"/>
      <c r="R666" s="366"/>
    </row>
    <row r="667" spans="13:18" x14ac:dyDescent="0.2">
      <c r="M667" s="491"/>
      <c r="N667" s="491"/>
      <c r="O667" s="491"/>
      <c r="P667" s="492"/>
      <c r="R667" s="366"/>
    </row>
    <row r="668" spans="13:18" x14ac:dyDescent="0.2">
      <c r="M668" s="491"/>
      <c r="N668" s="491"/>
      <c r="O668" s="491"/>
      <c r="P668" s="492"/>
      <c r="R668" s="366"/>
    </row>
    <row r="669" spans="13:18" x14ac:dyDescent="0.2">
      <c r="M669" s="491"/>
      <c r="N669" s="491"/>
      <c r="O669" s="491"/>
      <c r="P669" s="492"/>
      <c r="R669" s="366"/>
    </row>
    <row r="670" spans="13:18" x14ac:dyDescent="0.2">
      <c r="M670" s="491"/>
      <c r="N670" s="491"/>
      <c r="O670" s="491"/>
      <c r="P670" s="492"/>
      <c r="R670" s="366"/>
    </row>
    <row r="671" spans="13:18" x14ac:dyDescent="0.2">
      <c r="M671" s="491"/>
      <c r="N671" s="491"/>
      <c r="O671" s="491"/>
      <c r="P671" s="492"/>
      <c r="R671" s="366"/>
    </row>
    <row r="672" spans="13:18" x14ac:dyDescent="0.2">
      <c r="M672" s="491"/>
      <c r="N672" s="491"/>
      <c r="O672" s="491"/>
      <c r="P672" s="492"/>
      <c r="R672" s="366"/>
    </row>
    <row r="673" spans="13:18" x14ac:dyDescent="0.2">
      <c r="M673" s="491"/>
      <c r="N673" s="491"/>
      <c r="O673" s="491"/>
      <c r="P673" s="492"/>
      <c r="R673" s="366"/>
    </row>
    <row r="674" spans="13:18" x14ac:dyDescent="0.2">
      <c r="M674" s="491"/>
      <c r="N674" s="491"/>
      <c r="O674" s="491"/>
      <c r="P674" s="492"/>
      <c r="R674" s="366"/>
    </row>
    <row r="675" spans="13:18" x14ac:dyDescent="0.2">
      <c r="M675" s="491"/>
      <c r="N675" s="491"/>
      <c r="O675" s="491"/>
      <c r="P675" s="492"/>
      <c r="R675" s="366"/>
    </row>
    <row r="676" spans="13:18" x14ac:dyDescent="0.2">
      <c r="M676" s="491"/>
      <c r="N676" s="491"/>
      <c r="O676" s="491"/>
      <c r="P676" s="492"/>
      <c r="R676" s="366"/>
    </row>
    <row r="677" spans="13:18" x14ac:dyDescent="0.2">
      <c r="M677" s="491"/>
      <c r="N677" s="491"/>
      <c r="O677" s="491"/>
      <c r="P677" s="492"/>
      <c r="R677" s="366"/>
    </row>
    <row r="678" spans="13:18" x14ac:dyDescent="0.2">
      <c r="M678" s="491"/>
      <c r="N678" s="491"/>
      <c r="O678" s="491"/>
      <c r="P678" s="492"/>
      <c r="R678" s="366"/>
    </row>
    <row r="679" spans="13:18" x14ac:dyDescent="0.2">
      <c r="M679" s="491"/>
      <c r="N679" s="491"/>
      <c r="O679" s="491"/>
      <c r="P679" s="492"/>
      <c r="R679" s="366"/>
    </row>
    <row r="680" spans="13:18" x14ac:dyDescent="0.2">
      <c r="M680" s="491"/>
      <c r="N680" s="491"/>
      <c r="O680" s="491"/>
      <c r="P680" s="492"/>
      <c r="R680" s="366"/>
    </row>
    <row r="681" spans="13:18" x14ac:dyDescent="0.2">
      <c r="M681" s="491"/>
      <c r="N681" s="491"/>
      <c r="O681" s="491"/>
      <c r="P681" s="492"/>
      <c r="R681" s="366"/>
    </row>
    <row r="682" spans="13:18" x14ac:dyDescent="0.2">
      <c r="M682" s="491"/>
      <c r="N682" s="491"/>
      <c r="O682" s="491"/>
      <c r="P682" s="492"/>
      <c r="R682" s="366"/>
    </row>
    <row r="683" spans="13:18" x14ac:dyDescent="0.2">
      <c r="M683" s="491"/>
      <c r="N683" s="491"/>
      <c r="O683" s="491"/>
      <c r="P683" s="492"/>
      <c r="R683" s="366"/>
    </row>
    <row r="684" spans="13:18" x14ac:dyDescent="0.2">
      <c r="M684" s="491"/>
      <c r="N684" s="491"/>
      <c r="O684" s="491"/>
      <c r="P684" s="492"/>
      <c r="R684" s="366"/>
    </row>
    <row r="685" spans="13:18" x14ac:dyDescent="0.2">
      <c r="M685" s="491"/>
      <c r="N685" s="491"/>
      <c r="O685" s="491"/>
      <c r="P685" s="492"/>
      <c r="R685" s="366"/>
    </row>
    <row r="686" spans="13:18" x14ac:dyDescent="0.2">
      <c r="M686" s="491"/>
      <c r="N686" s="491"/>
      <c r="O686" s="491"/>
      <c r="P686" s="492"/>
      <c r="R686" s="366"/>
    </row>
    <row r="687" spans="13:18" x14ac:dyDescent="0.2">
      <c r="M687" s="491"/>
      <c r="N687" s="491"/>
      <c r="O687" s="491"/>
      <c r="P687" s="492"/>
      <c r="R687" s="366"/>
    </row>
    <row r="688" spans="13:18" x14ac:dyDescent="0.2">
      <c r="M688" s="491"/>
      <c r="N688" s="491"/>
      <c r="O688" s="491"/>
      <c r="P688" s="492"/>
      <c r="R688" s="366"/>
    </row>
    <row r="689" spans="13:18" x14ac:dyDescent="0.2">
      <c r="M689" s="491"/>
      <c r="N689" s="491"/>
      <c r="O689" s="491"/>
      <c r="P689" s="492"/>
      <c r="R689" s="366"/>
    </row>
    <row r="690" spans="13:18" x14ac:dyDescent="0.2">
      <c r="M690" s="491"/>
      <c r="N690" s="491"/>
      <c r="O690" s="491"/>
      <c r="P690" s="492"/>
      <c r="R690" s="366"/>
    </row>
    <row r="691" spans="13:18" x14ac:dyDescent="0.2">
      <c r="M691" s="491"/>
      <c r="N691" s="491"/>
      <c r="O691" s="491"/>
      <c r="P691" s="492"/>
      <c r="R691" s="366"/>
    </row>
    <row r="692" spans="13:18" x14ac:dyDescent="0.2">
      <c r="M692" s="491"/>
      <c r="N692" s="491"/>
      <c r="O692" s="491"/>
      <c r="P692" s="492"/>
      <c r="R692" s="366"/>
    </row>
    <row r="693" spans="13:18" x14ac:dyDescent="0.2">
      <c r="M693" s="491"/>
      <c r="N693" s="491"/>
      <c r="O693" s="491"/>
      <c r="P693" s="492"/>
      <c r="R693" s="366"/>
    </row>
    <row r="694" spans="13:18" x14ac:dyDescent="0.2">
      <c r="M694" s="491"/>
      <c r="N694" s="491"/>
      <c r="O694" s="491"/>
      <c r="P694" s="492"/>
      <c r="R694" s="366"/>
    </row>
    <row r="695" spans="13:18" x14ac:dyDescent="0.2">
      <c r="M695" s="491"/>
      <c r="N695" s="491"/>
      <c r="O695" s="491"/>
      <c r="P695" s="492"/>
      <c r="R695" s="366"/>
    </row>
    <row r="696" spans="13:18" x14ac:dyDescent="0.2">
      <c r="M696" s="491"/>
      <c r="N696" s="491"/>
      <c r="O696" s="491"/>
      <c r="P696" s="492"/>
      <c r="R696" s="366"/>
    </row>
    <row r="697" spans="13:18" x14ac:dyDescent="0.2">
      <c r="M697" s="491"/>
      <c r="N697" s="491"/>
      <c r="O697" s="491"/>
      <c r="P697" s="492"/>
      <c r="R697" s="366"/>
    </row>
    <row r="698" spans="13:18" x14ac:dyDescent="0.2">
      <c r="M698" s="491"/>
      <c r="N698" s="491"/>
      <c r="O698" s="491"/>
      <c r="P698" s="492"/>
      <c r="R698" s="366"/>
    </row>
    <row r="699" spans="13:18" x14ac:dyDescent="0.2">
      <c r="M699" s="491"/>
      <c r="N699" s="491"/>
      <c r="O699" s="491"/>
      <c r="P699" s="492"/>
      <c r="R699" s="366"/>
    </row>
    <row r="700" spans="13:18" x14ac:dyDescent="0.2">
      <c r="M700" s="491"/>
      <c r="N700" s="491"/>
      <c r="O700" s="491"/>
      <c r="P700" s="492"/>
      <c r="R700" s="366"/>
    </row>
    <row r="701" spans="13:18" x14ac:dyDescent="0.2">
      <c r="M701" s="491"/>
      <c r="N701" s="491"/>
      <c r="O701" s="491"/>
      <c r="P701" s="492"/>
      <c r="R701" s="366"/>
    </row>
    <row r="702" spans="13:18" x14ac:dyDescent="0.2">
      <c r="M702" s="491"/>
      <c r="N702" s="491"/>
      <c r="O702" s="491"/>
      <c r="P702" s="492"/>
      <c r="R702" s="366"/>
    </row>
    <row r="703" spans="13:18" x14ac:dyDescent="0.2">
      <c r="M703" s="491"/>
      <c r="N703" s="491"/>
      <c r="O703" s="491"/>
      <c r="P703" s="492"/>
      <c r="R703" s="366"/>
    </row>
    <row r="704" spans="13:18" x14ac:dyDescent="0.2">
      <c r="M704" s="491"/>
      <c r="N704" s="491"/>
      <c r="O704" s="491"/>
      <c r="P704" s="492"/>
      <c r="R704" s="366"/>
    </row>
    <row r="705" spans="13:18" x14ac:dyDescent="0.2">
      <c r="M705" s="491"/>
      <c r="N705" s="491"/>
      <c r="O705" s="491"/>
      <c r="P705" s="492"/>
      <c r="R705" s="366"/>
    </row>
    <row r="706" spans="13:18" x14ac:dyDescent="0.2">
      <c r="M706" s="491"/>
      <c r="N706" s="491"/>
      <c r="O706" s="491"/>
      <c r="P706" s="492"/>
      <c r="R706" s="366"/>
    </row>
    <row r="707" spans="13:18" x14ac:dyDescent="0.2">
      <c r="M707" s="491"/>
      <c r="N707" s="491"/>
      <c r="O707" s="491"/>
      <c r="P707" s="492"/>
      <c r="R707" s="366"/>
    </row>
    <row r="708" spans="13:18" x14ac:dyDescent="0.2">
      <c r="M708" s="491"/>
      <c r="N708" s="491"/>
      <c r="O708" s="491"/>
      <c r="P708" s="492"/>
      <c r="R708" s="366"/>
    </row>
    <row r="709" spans="13:18" x14ac:dyDescent="0.2">
      <c r="M709" s="491"/>
      <c r="N709" s="491"/>
      <c r="O709" s="491"/>
      <c r="P709" s="492"/>
      <c r="R709" s="366"/>
    </row>
    <row r="710" spans="13:18" x14ac:dyDescent="0.2">
      <c r="M710" s="491"/>
      <c r="N710" s="491"/>
      <c r="O710" s="491"/>
      <c r="P710" s="492"/>
      <c r="R710" s="366"/>
    </row>
    <row r="711" spans="13:18" x14ac:dyDescent="0.2">
      <c r="M711" s="491"/>
      <c r="N711" s="491"/>
      <c r="O711" s="491"/>
      <c r="P711" s="492"/>
      <c r="R711" s="366"/>
    </row>
    <row r="712" spans="13:18" x14ac:dyDescent="0.2">
      <c r="M712" s="491"/>
      <c r="N712" s="491"/>
      <c r="O712" s="491"/>
      <c r="P712" s="492"/>
      <c r="R712" s="366"/>
    </row>
    <row r="713" spans="13:18" x14ac:dyDescent="0.2">
      <c r="M713" s="491"/>
      <c r="N713" s="491"/>
      <c r="O713" s="491"/>
      <c r="P713" s="492"/>
      <c r="R713" s="366"/>
    </row>
    <row r="714" spans="13:18" x14ac:dyDescent="0.2">
      <c r="M714" s="491"/>
      <c r="N714" s="491"/>
      <c r="O714" s="491"/>
      <c r="P714" s="492"/>
      <c r="R714" s="366"/>
    </row>
    <row r="715" spans="13:18" x14ac:dyDescent="0.2">
      <c r="M715" s="491"/>
      <c r="N715" s="491"/>
      <c r="O715" s="491"/>
      <c r="P715" s="492"/>
      <c r="R715" s="366"/>
    </row>
    <row r="716" spans="13:18" x14ac:dyDescent="0.2">
      <c r="M716" s="491"/>
      <c r="N716" s="491"/>
      <c r="O716" s="491"/>
      <c r="P716" s="492"/>
      <c r="R716" s="366"/>
    </row>
    <row r="717" spans="13:18" x14ac:dyDescent="0.2">
      <c r="M717" s="491"/>
      <c r="N717" s="491"/>
      <c r="O717" s="491"/>
      <c r="P717" s="492"/>
      <c r="R717" s="366"/>
    </row>
    <row r="718" spans="13:18" x14ac:dyDescent="0.2">
      <c r="M718" s="491"/>
      <c r="N718" s="491"/>
      <c r="O718" s="491"/>
      <c r="P718" s="492"/>
      <c r="R718" s="366"/>
    </row>
    <row r="719" spans="13:18" x14ac:dyDescent="0.2">
      <c r="M719" s="491"/>
      <c r="N719" s="491"/>
      <c r="O719" s="491"/>
      <c r="P719" s="492"/>
      <c r="R719" s="366"/>
    </row>
    <row r="720" spans="13:18" x14ac:dyDescent="0.2">
      <c r="M720" s="491"/>
      <c r="N720" s="491"/>
      <c r="O720" s="491"/>
      <c r="P720" s="492"/>
      <c r="R720" s="366"/>
    </row>
    <row r="721" spans="13:18" x14ac:dyDescent="0.2">
      <c r="M721" s="491"/>
      <c r="N721" s="491"/>
      <c r="O721" s="491"/>
      <c r="P721" s="492"/>
      <c r="R721" s="366"/>
    </row>
    <row r="722" spans="13:18" x14ac:dyDescent="0.2">
      <c r="M722" s="491"/>
      <c r="N722" s="491"/>
      <c r="O722" s="491"/>
      <c r="P722" s="492"/>
      <c r="R722" s="366"/>
    </row>
    <row r="723" spans="13:18" x14ac:dyDescent="0.2">
      <c r="M723" s="491"/>
      <c r="N723" s="491"/>
      <c r="O723" s="491"/>
      <c r="P723" s="492"/>
      <c r="R723" s="366"/>
    </row>
    <row r="724" spans="13:18" x14ac:dyDescent="0.2">
      <c r="M724" s="491"/>
      <c r="N724" s="491"/>
      <c r="O724" s="491"/>
      <c r="P724" s="492"/>
      <c r="R724" s="366"/>
    </row>
    <row r="725" spans="13:18" x14ac:dyDescent="0.2">
      <c r="M725" s="491"/>
      <c r="N725" s="491"/>
      <c r="O725" s="491"/>
      <c r="P725" s="492"/>
      <c r="R725" s="366"/>
    </row>
    <row r="726" spans="13:18" x14ac:dyDescent="0.2">
      <c r="M726" s="491"/>
      <c r="N726" s="491"/>
      <c r="O726" s="491"/>
      <c r="P726" s="492"/>
      <c r="R726" s="366"/>
    </row>
    <row r="727" spans="13:18" x14ac:dyDescent="0.2">
      <c r="M727" s="491"/>
      <c r="N727" s="491"/>
      <c r="O727" s="491"/>
      <c r="P727" s="492"/>
      <c r="R727" s="366"/>
    </row>
    <row r="728" spans="13:18" x14ac:dyDescent="0.2">
      <c r="M728" s="491"/>
      <c r="N728" s="491"/>
      <c r="O728" s="491"/>
      <c r="P728" s="492"/>
      <c r="R728" s="366"/>
    </row>
    <row r="729" spans="13:18" x14ac:dyDescent="0.2">
      <c r="M729" s="491"/>
      <c r="N729" s="491"/>
      <c r="O729" s="491"/>
      <c r="P729" s="492"/>
      <c r="R729" s="366"/>
    </row>
    <row r="730" spans="13:18" x14ac:dyDescent="0.2">
      <c r="M730" s="491"/>
      <c r="N730" s="491"/>
      <c r="O730" s="491"/>
      <c r="P730" s="492"/>
      <c r="R730" s="366"/>
    </row>
    <row r="731" spans="13:18" x14ac:dyDescent="0.2">
      <c r="M731" s="491"/>
      <c r="N731" s="491"/>
      <c r="O731" s="491"/>
      <c r="P731" s="492"/>
      <c r="R731" s="366"/>
    </row>
    <row r="732" spans="13:18" x14ac:dyDescent="0.2">
      <c r="M732" s="491"/>
      <c r="N732" s="491"/>
      <c r="O732" s="491"/>
      <c r="P732" s="492"/>
      <c r="R732" s="366"/>
    </row>
    <row r="733" spans="13:18" x14ac:dyDescent="0.2">
      <c r="M733" s="491"/>
      <c r="N733" s="491"/>
      <c r="O733" s="491"/>
      <c r="P733" s="492"/>
      <c r="R733" s="366"/>
    </row>
    <row r="734" spans="13:18" x14ac:dyDescent="0.2">
      <c r="M734" s="491"/>
      <c r="N734" s="491"/>
      <c r="O734" s="491"/>
      <c r="P734" s="492"/>
      <c r="R734" s="366"/>
    </row>
    <row r="735" spans="13:18" x14ac:dyDescent="0.2">
      <c r="M735" s="491"/>
      <c r="N735" s="491"/>
      <c r="O735" s="491"/>
      <c r="P735" s="492"/>
      <c r="R735" s="366"/>
    </row>
    <row r="736" spans="13:18" x14ac:dyDescent="0.2">
      <c r="M736" s="491"/>
      <c r="N736" s="491"/>
      <c r="O736" s="491"/>
      <c r="P736" s="492"/>
      <c r="R736" s="366"/>
    </row>
    <row r="737" spans="13:18" x14ac:dyDescent="0.2">
      <c r="M737" s="491"/>
      <c r="N737" s="491"/>
      <c r="O737" s="491"/>
      <c r="P737" s="492"/>
      <c r="R737" s="366"/>
    </row>
    <row r="738" spans="13:18" x14ac:dyDescent="0.2">
      <c r="M738" s="491"/>
      <c r="N738" s="491"/>
      <c r="O738" s="491"/>
      <c r="P738" s="492"/>
      <c r="R738" s="366"/>
    </row>
    <row r="739" spans="13:18" x14ac:dyDescent="0.2">
      <c r="M739" s="491"/>
      <c r="N739" s="491"/>
      <c r="O739" s="491"/>
      <c r="P739" s="492"/>
      <c r="R739" s="366"/>
    </row>
    <row r="740" spans="13:18" x14ac:dyDescent="0.2">
      <c r="M740" s="491"/>
      <c r="N740" s="491"/>
      <c r="O740" s="491"/>
      <c r="P740" s="492"/>
      <c r="R740" s="366"/>
    </row>
    <row r="741" spans="13:18" x14ac:dyDescent="0.2">
      <c r="M741" s="491"/>
      <c r="N741" s="491"/>
      <c r="O741" s="491"/>
      <c r="P741" s="492"/>
      <c r="R741" s="366"/>
    </row>
    <row r="742" spans="13:18" x14ac:dyDescent="0.2">
      <c r="M742" s="491"/>
      <c r="N742" s="491"/>
      <c r="O742" s="491"/>
      <c r="P742" s="492"/>
      <c r="R742" s="366"/>
    </row>
    <row r="743" spans="13:18" x14ac:dyDescent="0.2">
      <c r="M743" s="491"/>
      <c r="N743" s="491"/>
      <c r="O743" s="491"/>
      <c r="P743" s="492"/>
      <c r="R743" s="366"/>
    </row>
    <row r="744" spans="13:18" x14ac:dyDescent="0.2">
      <c r="M744" s="491"/>
      <c r="N744" s="491"/>
      <c r="O744" s="491"/>
      <c r="P744" s="492"/>
      <c r="R744" s="366"/>
    </row>
    <row r="745" spans="13:18" x14ac:dyDescent="0.2">
      <c r="M745" s="491"/>
      <c r="N745" s="491"/>
      <c r="O745" s="491"/>
      <c r="P745" s="492"/>
      <c r="R745" s="366"/>
    </row>
    <row r="746" spans="13:18" x14ac:dyDescent="0.2">
      <c r="M746" s="491"/>
      <c r="N746" s="491"/>
      <c r="O746" s="491"/>
      <c r="P746" s="492"/>
      <c r="R746" s="366"/>
    </row>
    <row r="747" spans="13:18" x14ac:dyDescent="0.2">
      <c r="M747" s="491"/>
      <c r="N747" s="491"/>
      <c r="O747" s="491"/>
      <c r="P747" s="492"/>
      <c r="R747" s="366"/>
    </row>
    <row r="748" spans="13:18" x14ac:dyDescent="0.2">
      <c r="M748" s="491"/>
      <c r="N748" s="491"/>
      <c r="O748" s="491"/>
      <c r="P748" s="492"/>
      <c r="R748" s="366"/>
    </row>
    <row r="749" spans="13:18" x14ac:dyDescent="0.2">
      <c r="M749" s="491"/>
      <c r="N749" s="491"/>
      <c r="O749" s="491"/>
      <c r="P749" s="492"/>
      <c r="R749" s="366"/>
    </row>
    <row r="750" spans="13:18" x14ac:dyDescent="0.2">
      <c r="M750" s="491"/>
      <c r="N750" s="491"/>
      <c r="O750" s="491"/>
      <c r="P750" s="492"/>
      <c r="R750" s="366"/>
    </row>
    <row r="751" spans="13:18" x14ac:dyDescent="0.2">
      <c r="M751" s="491"/>
      <c r="N751" s="491"/>
      <c r="O751" s="491"/>
      <c r="P751" s="492"/>
      <c r="R751" s="366"/>
    </row>
    <row r="752" spans="13:18" x14ac:dyDescent="0.2">
      <c r="M752" s="491"/>
      <c r="N752" s="491"/>
      <c r="O752" s="491"/>
      <c r="P752" s="492"/>
      <c r="R752" s="366"/>
    </row>
    <row r="753" spans="13:18" x14ac:dyDescent="0.2">
      <c r="M753" s="491"/>
      <c r="N753" s="491"/>
      <c r="O753" s="491"/>
      <c r="P753" s="492"/>
      <c r="R753" s="366"/>
    </row>
    <row r="754" spans="13:18" x14ac:dyDescent="0.2">
      <c r="M754" s="491"/>
      <c r="N754" s="491"/>
      <c r="O754" s="491"/>
      <c r="P754" s="492"/>
      <c r="R754" s="366"/>
    </row>
    <row r="755" spans="13:18" x14ac:dyDescent="0.2">
      <c r="M755" s="491"/>
      <c r="N755" s="491"/>
      <c r="O755" s="491"/>
      <c r="P755" s="492"/>
      <c r="R755" s="366"/>
    </row>
    <row r="756" spans="13:18" x14ac:dyDescent="0.2">
      <c r="M756" s="491"/>
      <c r="N756" s="491"/>
      <c r="O756" s="491"/>
      <c r="P756" s="492"/>
      <c r="R756" s="366"/>
    </row>
    <row r="757" spans="13:18" x14ac:dyDescent="0.2">
      <c r="M757" s="491"/>
      <c r="N757" s="491"/>
      <c r="O757" s="491"/>
      <c r="P757" s="492"/>
      <c r="R757" s="366"/>
    </row>
    <row r="758" spans="13:18" x14ac:dyDescent="0.2">
      <c r="M758" s="491"/>
      <c r="N758" s="491"/>
      <c r="O758" s="491"/>
      <c r="P758" s="492"/>
      <c r="R758" s="366"/>
    </row>
    <row r="759" spans="13:18" x14ac:dyDescent="0.2">
      <c r="M759" s="491"/>
      <c r="N759" s="491"/>
      <c r="O759" s="491"/>
      <c r="P759" s="492"/>
      <c r="R759" s="366"/>
    </row>
    <row r="760" spans="13:18" x14ac:dyDescent="0.2">
      <c r="M760" s="491"/>
      <c r="N760" s="491"/>
      <c r="O760" s="491"/>
      <c r="P760" s="492"/>
      <c r="R760" s="366"/>
    </row>
    <row r="761" spans="13:18" x14ac:dyDescent="0.2">
      <c r="M761" s="491"/>
      <c r="N761" s="491"/>
      <c r="O761" s="491"/>
      <c r="P761" s="492"/>
      <c r="R761" s="366"/>
    </row>
    <row r="762" spans="13:18" x14ac:dyDescent="0.2">
      <c r="M762" s="491"/>
      <c r="N762" s="491"/>
      <c r="O762" s="491"/>
      <c r="P762" s="492"/>
      <c r="R762" s="366"/>
    </row>
    <row r="763" spans="13:18" x14ac:dyDescent="0.2">
      <c r="M763" s="491"/>
      <c r="N763" s="491"/>
      <c r="O763" s="491"/>
      <c r="P763" s="492"/>
      <c r="R763" s="366"/>
    </row>
    <row r="764" spans="13:18" x14ac:dyDescent="0.2">
      <c r="M764" s="491"/>
      <c r="N764" s="491"/>
      <c r="O764" s="491"/>
      <c r="P764" s="492"/>
      <c r="R764" s="366"/>
    </row>
    <row r="765" spans="13:18" x14ac:dyDescent="0.2">
      <c r="M765" s="491"/>
      <c r="N765" s="491"/>
      <c r="O765" s="491"/>
      <c r="P765" s="492"/>
      <c r="R765" s="366"/>
    </row>
    <row r="766" spans="13:18" x14ac:dyDescent="0.2">
      <c r="M766" s="491"/>
      <c r="N766" s="491"/>
      <c r="O766" s="491"/>
      <c r="P766" s="492"/>
      <c r="R766" s="366"/>
    </row>
    <row r="767" spans="13:18" x14ac:dyDescent="0.2">
      <c r="M767" s="491"/>
      <c r="N767" s="491"/>
      <c r="O767" s="491"/>
      <c r="P767" s="492"/>
      <c r="R767" s="366"/>
    </row>
    <row r="768" spans="13:18" x14ac:dyDescent="0.2">
      <c r="M768" s="491"/>
      <c r="N768" s="491"/>
      <c r="O768" s="491"/>
      <c r="P768" s="492"/>
      <c r="R768" s="366"/>
    </row>
    <row r="769" spans="13:18" x14ac:dyDescent="0.2">
      <c r="M769" s="491"/>
      <c r="N769" s="491"/>
      <c r="O769" s="491"/>
      <c r="P769" s="492"/>
      <c r="R769" s="366"/>
    </row>
    <row r="770" spans="13:18" x14ac:dyDescent="0.2">
      <c r="M770" s="491"/>
      <c r="N770" s="491"/>
      <c r="O770" s="491"/>
      <c r="P770" s="492"/>
      <c r="R770" s="366"/>
    </row>
    <row r="771" spans="13:18" x14ac:dyDescent="0.2">
      <c r="M771" s="491"/>
      <c r="N771" s="491"/>
      <c r="O771" s="491"/>
      <c r="P771" s="492"/>
      <c r="R771" s="366"/>
    </row>
    <row r="772" spans="13:18" x14ac:dyDescent="0.2">
      <c r="M772" s="491"/>
      <c r="N772" s="491"/>
      <c r="O772" s="491"/>
      <c r="P772" s="492"/>
      <c r="R772" s="366"/>
    </row>
    <row r="773" spans="13:18" x14ac:dyDescent="0.2">
      <c r="M773" s="491"/>
      <c r="N773" s="491"/>
      <c r="O773" s="491"/>
      <c r="P773" s="492"/>
      <c r="R773" s="366"/>
    </row>
    <row r="774" spans="13:18" x14ac:dyDescent="0.2">
      <c r="M774" s="491"/>
      <c r="N774" s="491"/>
      <c r="O774" s="491"/>
      <c r="P774" s="492"/>
      <c r="R774" s="366"/>
    </row>
    <row r="775" spans="13:18" x14ac:dyDescent="0.2">
      <c r="M775" s="491"/>
      <c r="N775" s="491"/>
      <c r="O775" s="491"/>
      <c r="P775" s="492"/>
      <c r="R775" s="366"/>
    </row>
    <row r="776" spans="13:18" x14ac:dyDescent="0.2">
      <c r="M776" s="491"/>
      <c r="N776" s="491"/>
      <c r="O776" s="491"/>
      <c r="P776" s="492"/>
      <c r="R776" s="366"/>
    </row>
    <row r="777" spans="13:18" x14ac:dyDescent="0.2">
      <c r="M777" s="491"/>
      <c r="N777" s="491"/>
      <c r="O777" s="491"/>
      <c r="P777" s="492"/>
      <c r="R777" s="366"/>
    </row>
    <row r="778" spans="13:18" x14ac:dyDescent="0.2">
      <c r="M778" s="491"/>
      <c r="N778" s="491"/>
      <c r="O778" s="491"/>
      <c r="P778" s="492"/>
      <c r="R778" s="366"/>
    </row>
    <row r="779" spans="13:18" x14ac:dyDescent="0.2">
      <c r="M779" s="491"/>
      <c r="N779" s="491"/>
      <c r="O779" s="491"/>
      <c r="P779" s="492"/>
      <c r="R779" s="366"/>
    </row>
    <row r="780" spans="13:18" x14ac:dyDescent="0.2">
      <c r="M780" s="491"/>
      <c r="N780" s="491"/>
      <c r="O780" s="491"/>
      <c r="P780" s="492"/>
      <c r="R780" s="366"/>
    </row>
    <row r="781" spans="13:18" x14ac:dyDescent="0.2">
      <c r="M781" s="491"/>
      <c r="N781" s="491"/>
      <c r="O781" s="491"/>
      <c r="P781" s="492"/>
      <c r="R781" s="366"/>
    </row>
    <row r="782" spans="13:18" x14ac:dyDescent="0.2">
      <c r="M782" s="491"/>
      <c r="N782" s="491"/>
      <c r="O782" s="491"/>
      <c r="P782" s="492"/>
      <c r="R782" s="366"/>
    </row>
    <row r="783" spans="13:18" x14ac:dyDescent="0.2">
      <c r="M783" s="491"/>
      <c r="N783" s="491"/>
      <c r="O783" s="491"/>
      <c r="P783" s="492"/>
      <c r="R783" s="366"/>
    </row>
    <row r="784" spans="13:18" x14ac:dyDescent="0.2">
      <c r="M784" s="491"/>
      <c r="N784" s="491"/>
      <c r="O784" s="491"/>
      <c r="P784" s="492"/>
      <c r="R784" s="366"/>
    </row>
    <row r="785" spans="13:18" x14ac:dyDescent="0.2">
      <c r="M785" s="491"/>
      <c r="N785" s="491"/>
      <c r="O785" s="491"/>
      <c r="P785" s="492"/>
      <c r="R785" s="366"/>
    </row>
    <row r="786" spans="13:18" x14ac:dyDescent="0.2">
      <c r="M786" s="491"/>
      <c r="N786" s="491"/>
      <c r="O786" s="491"/>
      <c r="P786" s="492"/>
      <c r="R786" s="366"/>
    </row>
    <row r="787" spans="13:18" x14ac:dyDescent="0.2">
      <c r="M787" s="491"/>
      <c r="N787" s="491"/>
      <c r="O787" s="491"/>
      <c r="P787" s="492"/>
      <c r="R787" s="366"/>
    </row>
    <row r="788" spans="13:18" x14ac:dyDescent="0.2">
      <c r="M788" s="491"/>
      <c r="N788" s="491"/>
      <c r="O788" s="491"/>
      <c r="P788" s="492"/>
      <c r="R788" s="366"/>
    </row>
    <row r="789" spans="13:18" x14ac:dyDescent="0.2">
      <c r="M789" s="491"/>
      <c r="N789" s="491"/>
      <c r="O789" s="491"/>
      <c r="P789" s="492"/>
      <c r="R789" s="366"/>
    </row>
    <row r="790" spans="13:18" x14ac:dyDescent="0.2">
      <c r="M790" s="491"/>
      <c r="N790" s="491"/>
      <c r="O790" s="491"/>
      <c r="P790" s="492"/>
      <c r="R790" s="366"/>
    </row>
    <row r="791" spans="13:18" x14ac:dyDescent="0.2">
      <c r="M791" s="491"/>
      <c r="N791" s="491"/>
      <c r="O791" s="491"/>
      <c r="P791" s="492"/>
      <c r="R791" s="366"/>
    </row>
    <row r="792" spans="13:18" x14ac:dyDescent="0.2">
      <c r="M792" s="491"/>
      <c r="N792" s="491"/>
      <c r="O792" s="491"/>
      <c r="P792" s="492"/>
      <c r="R792" s="366"/>
    </row>
    <row r="793" spans="13:18" x14ac:dyDescent="0.2">
      <c r="M793" s="491"/>
      <c r="N793" s="491"/>
      <c r="O793" s="491"/>
      <c r="P793" s="492"/>
      <c r="R793" s="366"/>
    </row>
    <row r="794" spans="13:18" x14ac:dyDescent="0.2">
      <c r="M794" s="491"/>
      <c r="N794" s="491"/>
      <c r="O794" s="491"/>
      <c r="P794" s="492"/>
      <c r="R794" s="366"/>
    </row>
    <row r="795" spans="13:18" x14ac:dyDescent="0.2">
      <c r="M795" s="491"/>
      <c r="N795" s="491"/>
      <c r="O795" s="491"/>
      <c r="P795" s="492"/>
      <c r="R795" s="366"/>
    </row>
    <row r="796" spans="13:18" x14ac:dyDescent="0.2">
      <c r="M796" s="491"/>
      <c r="N796" s="491"/>
      <c r="O796" s="491"/>
      <c r="P796" s="492"/>
      <c r="R796" s="366"/>
    </row>
    <row r="797" spans="13:18" x14ac:dyDescent="0.2">
      <c r="M797" s="491"/>
      <c r="N797" s="491"/>
      <c r="O797" s="491"/>
      <c r="P797" s="492"/>
      <c r="R797" s="366"/>
    </row>
    <row r="798" spans="13:18" x14ac:dyDescent="0.2">
      <c r="M798" s="491"/>
      <c r="N798" s="491"/>
      <c r="O798" s="491"/>
      <c r="P798" s="492"/>
      <c r="R798" s="366"/>
    </row>
    <row r="799" spans="13:18" x14ac:dyDescent="0.2">
      <c r="M799" s="491"/>
      <c r="N799" s="491"/>
      <c r="O799" s="491"/>
      <c r="P799" s="492"/>
      <c r="R799" s="366"/>
    </row>
    <row r="800" spans="13:18" x14ac:dyDescent="0.2">
      <c r="M800" s="491"/>
      <c r="N800" s="491"/>
      <c r="O800" s="491"/>
      <c r="P800" s="492"/>
      <c r="R800" s="366"/>
    </row>
    <row r="801" spans="13:18" x14ac:dyDescent="0.2">
      <c r="M801" s="491"/>
      <c r="N801" s="491"/>
      <c r="O801" s="491"/>
      <c r="P801" s="492"/>
      <c r="R801" s="366"/>
    </row>
    <row r="802" spans="13:18" x14ac:dyDescent="0.2">
      <c r="M802" s="491"/>
      <c r="N802" s="491"/>
      <c r="O802" s="491"/>
      <c r="P802" s="492"/>
      <c r="R802" s="366"/>
    </row>
    <row r="803" spans="13:18" x14ac:dyDescent="0.2">
      <c r="M803" s="491"/>
      <c r="N803" s="491"/>
      <c r="O803" s="491"/>
      <c r="P803" s="492"/>
      <c r="R803" s="366"/>
    </row>
    <row r="804" spans="13:18" x14ac:dyDescent="0.2">
      <c r="M804" s="491"/>
      <c r="N804" s="491"/>
      <c r="O804" s="491"/>
      <c r="P804" s="492"/>
      <c r="R804" s="366"/>
    </row>
    <row r="805" spans="13:18" x14ac:dyDescent="0.2">
      <c r="M805" s="491"/>
      <c r="N805" s="491"/>
      <c r="O805" s="491"/>
      <c r="P805" s="492"/>
      <c r="R805" s="366"/>
    </row>
    <row r="806" spans="13:18" x14ac:dyDescent="0.2">
      <c r="M806" s="491"/>
      <c r="N806" s="491"/>
      <c r="O806" s="491"/>
      <c r="P806" s="492"/>
      <c r="R806" s="366"/>
    </row>
    <row r="807" spans="13:18" x14ac:dyDescent="0.2">
      <c r="M807" s="491"/>
      <c r="N807" s="491"/>
      <c r="O807" s="491"/>
      <c r="P807" s="492"/>
      <c r="R807" s="366"/>
    </row>
    <row r="808" spans="13:18" x14ac:dyDescent="0.2">
      <c r="M808" s="491"/>
      <c r="N808" s="491"/>
      <c r="O808" s="491"/>
      <c r="P808" s="492"/>
      <c r="R808" s="366"/>
    </row>
    <row r="809" spans="13:18" x14ac:dyDescent="0.2">
      <c r="M809" s="491"/>
      <c r="N809" s="491"/>
      <c r="O809" s="491"/>
      <c r="P809" s="492"/>
      <c r="R809" s="366"/>
    </row>
    <row r="810" spans="13:18" x14ac:dyDescent="0.2">
      <c r="M810" s="491"/>
      <c r="N810" s="491"/>
      <c r="O810" s="491"/>
      <c r="P810" s="492"/>
      <c r="R810" s="366"/>
    </row>
    <row r="811" spans="13:18" x14ac:dyDescent="0.2">
      <c r="M811" s="491"/>
      <c r="N811" s="491"/>
      <c r="O811" s="491"/>
      <c r="P811" s="492"/>
      <c r="R811" s="366"/>
    </row>
    <row r="812" spans="13:18" x14ac:dyDescent="0.2">
      <c r="M812" s="491"/>
      <c r="N812" s="491"/>
      <c r="O812" s="491"/>
      <c r="P812" s="492"/>
      <c r="R812" s="366"/>
    </row>
    <row r="813" spans="13:18" x14ac:dyDescent="0.2">
      <c r="M813" s="491"/>
      <c r="N813" s="491"/>
      <c r="O813" s="491"/>
      <c r="P813" s="492"/>
      <c r="R813" s="366"/>
    </row>
    <row r="814" spans="13:18" x14ac:dyDescent="0.2">
      <c r="M814" s="491"/>
      <c r="N814" s="491"/>
      <c r="O814" s="491"/>
      <c r="P814" s="492"/>
      <c r="R814" s="366"/>
    </row>
    <row r="815" spans="13:18" x14ac:dyDescent="0.2">
      <c r="M815" s="491"/>
      <c r="N815" s="491"/>
      <c r="O815" s="491"/>
      <c r="P815" s="492"/>
      <c r="R815" s="366"/>
    </row>
    <row r="816" spans="13:18" x14ac:dyDescent="0.2">
      <c r="M816" s="491"/>
      <c r="N816" s="491"/>
      <c r="O816" s="491"/>
      <c r="P816" s="492"/>
      <c r="R816" s="366"/>
    </row>
    <row r="817" spans="13:18" x14ac:dyDescent="0.2">
      <c r="M817" s="491"/>
      <c r="N817" s="491"/>
      <c r="O817" s="491"/>
      <c r="P817" s="492"/>
      <c r="R817" s="366"/>
    </row>
    <row r="818" spans="13:18" x14ac:dyDescent="0.2">
      <c r="M818" s="491"/>
      <c r="N818" s="491"/>
      <c r="O818" s="491"/>
      <c r="P818" s="492"/>
      <c r="R818" s="366"/>
    </row>
    <row r="819" spans="13:18" x14ac:dyDescent="0.2">
      <c r="M819" s="491"/>
      <c r="N819" s="491"/>
      <c r="O819" s="491"/>
      <c r="P819" s="492"/>
      <c r="R819" s="366"/>
    </row>
    <row r="820" spans="13:18" x14ac:dyDescent="0.2">
      <c r="M820" s="491"/>
      <c r="N820" s="491"/>
      <c r="O820" s="491"/>
      <c r="P820" s="492"/>
      <c r="R820" s="366"/>
    </row>
    <row r="821" spans="13:18" x14ac:dyDescent="0.2">
      <c r="M821" s="491"/>
      <c r="N821" s="491"/>
      <c r="O821" s="491"/>
      <c r="P821" s="492"/>
      <c r="R821" s="366"/>
    </row>
    <row r="822" spans="13:18" x14ac:dyDescent="0.2">
      <c r="M822" s="491"/>
      <c r="N822" s="491"/>
      <c r="O822" s="491"/>
      <c r="P822" s="492"/>
      <c r="R822" s="366"/>
    </row>
    <row r="823" spans="13:18" x14ac:dyDescent="0.2">
      <c r="M823" s="491"/>
      <c r="N823" s="491"/>
      <c r="O823" s="491"/>
      <c r="P823" s="492"/>
      <c r="R823" s="366"/>
    </row>
    <row r="824" spans="13:18" x14ac:dyDescent="0.2">
      <c r="M824" s="491"/>
      <c r="N824" s="491"/>
      <c r="O824" s="491"/>
      <c r="P824" s="492"/>
      <c r="R824" s="366"/>
    </row>
    <row r="825" spans="13:18" x14ac:dyDescent="0.2">
      <c r="M825" s="491"/>
      <c r="N825" s="491"/>
      <c r="O825" s="491"/>
      <c r="P825" s="492"/>
      <c r="R825" s="366"/>
    </row>
    <row r="826" spans="13:18" x14ac:dyDescent="0.2">
      <c r="M826" s="491"/>
      <c r="N826" s="491"/>
      <c r="O826" s="491"/>
      <c r="P826" s="492"/>
      <c r="R826" s="366"/>
    </row>
    <row r="827" spans="13:18" x14ac:dyDescent="0.2">
      <c r="M827" s="491"/>
      <c r="N827" s="491"/>
      <c r="O827" s="491"/>
      <c r="P827" s="492"/>
      <c r="R827" s="366"/>
    </row>
    <row r="828" spans="13:18" x14ac:dyDescent="0.2">
      <c r="M828" s="491"/>
      <c r="N828" s="491"/>
      <c r="O828" s="491"/>
      <c r="P828" s="492"/>
      <c r="R828" s="366"/>
    </row>
    <row r="829" spans="13:18" x14ac:dyDescent="0.2">
      <c r="M829" s="491"/>
      <c r="N829" s="491"/>
      <c r="O829" s="491"/>
      <c r="P829" s="492"/>
      <c r="R829" s="366"/>
    </row>
    <row r="830" spans="13:18" x14ac:dyDescent="0.2">
      <c r="M830" s="491"/>
      <c r="N830" s="491"/>
      <c r="O830" s="491"/>
      <c r="P830" s="492"/>
      <c r="R830" s="366"/>
    </row>
    <row r="831" spans="13:18" x14ac:dyDescent="0.2">
      <c r="M831" s="491"/>
      <c r="N831" s="491"/>
      <c r="O831" s="491"/>
      <c r="P831" s="492"/>
      <c r="R831" s="366"/>
    </row>
    <row r="832" spans="13:18" x14ac:dyDescent="0.2">
      <c r="M832" s="491"/>
      <c r="N832" s="491"/>
      <c r="O832" s="491"/>
      <c r="P832" s="492"/>
      <c r="R832" s="366"/>
    </row>
    <row r="833" spans="13:18" x14ac:dyDescent="0.2">
      <c r="M833" s="491"/>
      <c r="N833" s="491"/>
      <c r="O833" s="491"/>
      <c r="P833" s="492"/>
      <c r="R833" s="366"/>
    </row>
    <row r="834" spans="13:18" x14ac:dyDescent="0.2">
      <c r="M834" s="491"/>
      <c r="N834" s="491"/>
      <c r="O834" s="491"/>
      <c r="P834" s="492"/>
      <c r="R834" s="366"/>
    </row>
    <row r="835" spans="13:18" x14ac:dyDescent="0.2">
      <c r="M835" s="491"/>
      <c r="N835" s="491"/>
      <c r="O835" s="491"/>
      <c r="P835" s="492"/>
      <c r="R835" s="366"/>
    </row>
    <row r="836" spans="13:18" x14ac:dyDescent="0.2">
      <c r="M836" s="491"/>
      <c r="N836" s="491"/>
      <c r="O836" s="491"/>
      <c r="P836" s="492"/>
      <c r="R836" s="366"/>
    </row>
    <row r="837" spans="13:18" x14ac:dyDescent="0.2">
      <c r="M837" s="491"/>
      <c r="N837" s="491"/>
      <c r="O837" s="491"/>
      <c r="P837" s="492"/>
      <c r="R837" s="366"/>
    </row>
    <row r="838" spans="13:18" x14ac:dyDescent="0.2">
      <c r="M838" s="491"/>
      <c r="N838" s="491"/>
      <c r="O838" s="491"/>
      <c r="P838" s="492"/>
      <c r="R838" s="366"/>
    </row>
    <row r="839" spans="13:18" x14ac:dyDescent="0.2">
      <c r="M839" s="491"/>
      <c r="N839" s="491"/>
      <c r="O839" s="491"/>
      <c r="P839" s="492"/>
      <c r="R839" s="366"/>
    </row>
    <row r="840" spans="13:18" x14ac:dyDescent="0.2">
      <c r="M840" s="491"/>
      <c r="N840" s="491"/>
      <c r="O840" s="491"/>
      <c r="P840" s="492"/>
      <c r="R840" s="366"/>
    </row>
    <row r="841" spans="13:18" x14ac:dyDescent="0.2">
      <c r="M841" s="491"/>
      <c r="N841" s="491"/>
      <c r="O841" s="491"/>
      <c r="P841" s="492"/>
      <c r="R841" s="366"/>
    </row>
    <row r="842" spans="13:18" x14ac:dyDescent="0.2">
      <c r="M842" s="491"/>
      <c r="N842" s="491"/>
      <c r="O842" s="491"/>
      <c r="P842" s="492"/>
      <c r="R842" s="366"/>
    </row>
    <row r="843" spans="13:18" x14ac:dyDescent="0.2">
      <c r="M843" s="491"/>
      <c r="N843" s="491"/>
      <c r="O843" s="491"/>
      <c r="P843" s="492"/>
      <c r="R843" s="366"/>
    </row>
    <row r="844" spans="13:18" x14ac:dyDescent="0.2">
      <c r="M844" s="491"/>
      <c r="N844" s="491"/>
      <c r="O844" s="491"/>
      <c r="P844" s="492"/>
      <c r="R844" s="366"/>
    </row>
    <row r="845" spans="13:18" x14ac:dyDescent="0.2">
      <c r="M845" s="491"/>
      <c r="N845" s="491"/>
      <c r="O845" s="491"/>
      <c r="P845" s="492"/>
      <c r="R845" s="366"/>
    </row>
    <row r="846" spans="13:18" x14ac:dyDescent="0.2">
      <c r="M846" s="491"/>
      <c r="N846" s="491"/>
      <c r="O846" s="491"/>
      <c r="P846" s="492"/>
      <c r="R846" s="366"/>
    </row>
    <row r="847" spans="13:18" x14ac:dyDescent="0.2">
      <c r="M847" s="491"/>
      <c r="N847" s="491"/>
      <c r="O847" s="491"/>
      <c r="P847" s="492"/>
      <c r="R847" s="366"/>
    </row>
    <row r="848" spans="13:18" x14ac:dyDescent="0.2">
      <c r="M848" s="491"/>
      <c r="N848" s="491"/>
      <c r="O848" s="491"/>
      <c r="P848" s="492"/>
      <c r="R848" s="366"/>
    </row>
    <row r="849" spans="13:18" x14ac:dyDescent="0.2">
      <c r="M849" s="491"/>
      <c r="N849" s="491"/>
      <c r="O849" s="491"/>
      <c r="P849" s="492"/>
      <c r="R849" s="366"/>
    </row>
    <row r="850" spans="13:18" x14ac:dyDescent="0.2">
      <c r="M850" s="491"/>
      <c r="N850" s="491"/>
      <c r="O850" s="491"/>
      <c r="P850" s="492"/>
      <c r="R850" s="366"/>
    </row>
    <row r="851" spans="13:18" x14ac:dyDescent="0.2">
      <c r="M851" s="491"/>
      <c r="N851" s="491"/>
      <c r="O851" s="491"/>
      <c r="P851" s="492"/>
      <c r="R851" s="366"/>
    </row>
    <row r="852" spans="13:18" x14ac:dyDescent="0.2">
      <c r="M852" s="491"/>
      <c r="N852" s="491"/>
      <c r="O852" s="491"/>
      <c r="P852" s="492"/>
      <c r="R852" s="366"/>
    </row>
  </sheetData>
  <mergeCells count="26">
    <mergeCell ref="I460:K461"/>
    <mergeCell ref="N460:O461"/>
    <mergeCell ref="I462:K462"/>
    <mergeCell ref="N462:O462"/>
    <mergeCell ref="A105:F105"/>
    <mergeCell ref="A172:F172"/>
    <mergeCell ref="A257:F257"/>
    <mergeCell ref="A382:F382"/>
    <mergeCell ref="A455:F455"/>
    <mergeCell ref="C460:G461"/>
    <mergeCell ref="H6:K6"/>
    <mergeCell ref="L6:O6"/>
    <mergeCell ref="P6:P7"/>
    <mergeCell ref="Q6:Q7"/>
    <mergeCell ref="A62:F62"/>
    <mergeCell ref="A77:F77"/>
    <mergeCell ref="A1:F1"/>
    <mergeCell ref="D2:F2"/>
    <mergeCell ref="G5:N5"/>
    <mergeCell ref="A6:A7"/>
    <mergeCell ref="B6:B7"/>
    <mergeCell ref="C6:C7"/>
    <mergeCell ref="D6:D7"/>
    <mergeCell ref="E6:E7"/>
    <mergeCell ref="F6:F7"/>
    <mergeCell ref="G6:G7"/>
  </mergeCells>
  <printOptions horizontalCentered="1"/>
  <pageMargins left="0.39370078740157483" right="0.19685039370078741" top="0.19685039370078741" bottom="0.39370078740157483" header="0" footer="0"/>
  <pageSetup paperSize="9" scale="34" fitToHeight="15" orientation="landscape" r:id="rId1"/>
  <headerFooter alignWithMargins="0">
    <oddFooter>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5C839-7B03-4037-AFBF-58A2D1DBEECB}">
  <sheetPr>
    <tabColor rgb="FF92D050"/>
    <pageSetUpPr fitToPage="1"/>
  </sheetPr>
  <dimension ref="A1:V852"/>
  <sheetViews>
    <sheetView tabSelected="1" zoomScale="40" zoomScaleNormal="40" workbookViewId="0">
      <selection activeCell="N26" sqref="N26"/>
    </sheetView>
  </sheetViews>
  <sheetFormatPr defaultColWidth="10.875" defaultRowHeight="16.5" x14ac:dyDescent="0.2"/>
  <cols>
    <col min="1" max="1" width="12" style="485" customWidth="1"/>
    <col min="2" max="2" width="10" style="486" bestFit="1" customWidth="1"/>
    <col min="3" max="3" width="7.75" style="485" customWidth="1"/>
    <col min="4" max="4" width="8.625" style="485" customWidth="1"/>
    <col min="5" max="6" width="6.375" style="485" bestFit="1" customWidth="1"/>
    <col min="7" max="7" width="86.25" style="487" customWidth="1"/>
    <col min="8" max="8" width="24.125" style="488" customWidth="1"/>
    <col min="9" max="9" width="24.375" style="489" customWidth="1"/>
    <col min="10" max="10" width="26.25" style="488" customWidth="1"/>
    <col min="11" max="11" width="23.25" style="490" customWidth="1"/>
    <col min="12" max="12" width="25.75" style="488" customWidth="1"/>
    <col min="13" max="13" width="25.375" style="488" customWidth="1"/>
    <col min="14" max="14" width="25" style="488" customWidth="1"/>
    <col min="15" max="15" width="28.75" style="488" customWidth="1"/>
    <col min="16" max="16" width="18.5" style="501" customWidth="1"/>
    <col min="17" max="17" width="16" style="493" customWidth="1"/>
    <col min="18" max="18" width="10.875" style="247" customWidth="1"/>
    <col min="19" max="19" width="14.875" style="247" customWidth="1"/>
    <col min="20" max="20" width="10.25" style="247" customWidth="1"/>
    <col min="21" max="21" width="44.25" style="247" customWidth="1"/>
    <col min="22" max="22" width="10.125" style="247" customWidth="1"/>
    <col min="23" max="23" width="10.5" style="247" customWidth="1"/>
    <col min="24" max="24" width="10.875" style="247" customWidth="1"/>
    <col min="25" max="25" width="10.5" style="247" customWidth="1"/>
    <col min="26" max="26" width="10.25" style="247" customWidth="1"/>
    <col min="27" max="27" width="10.875" style="247" customWidth="1"/>
    <col min="28" max="28" width="9.625" style="247" customWidth="1"/>
    <col min="29" max="37" width="10.875" style="247" customWidth="1"/>
    <col min="38" max="16384" width="10.875" style="247"/>
  </cols>
  <sheetData>
    <row r="1" spans="1:18" ht="26.25" x14ac:dyDescent="0.2">
      <c r="A1" s="240" t="s">
        <v>442</v>
      </c>
      <c r="B1" s="240"/>
      <c r="C1" s="240"/>
      <c r="D1" s="240"/>
      <c r="E1" s="240"/>
      <c r="F1" s="240"/>
      <c r="G1" s="241"/>
      <c r="H1" s="242"/>
      <c r="I1" s="243"/>
      <c r="J1" s="242"/>
      <c r="K1" s="244"/>
      <c r="L1" s="242"/>
      <c r="M1" s="242"/>
      <c r="N1" s="242"/>
      <c r="O1" s="242"/>
      <c r="P1" s="245"/>
      <c r="Q1" s="246"/>
    </row>
    <row r="2" spans="1:18" ht="17.45" customHeight="1" x14ac:dyDescent="0.2">
      <c r="A2" s="248"/>
      <c r="B2" s="241"/>
      <c r="C2" s="249"/>
      <c r="D2" s="250"/>
      <c r="E2" s="251"/>
      <c r="F2" s="251"/>
      <c r="G2" s="241"/>
      <c r="H2" s="242"/>
      <c r="I2" s="243"/>
      <c r="J2" s="242"/>
      <c r="K2" s="244"/>
      <c r="L2" s="242"/>
      <c r="M2" s="242"/>
      <c r="N2" s="242"/>
      <c r="O2" s="242"/>
      <c r="P2" s="245"/>
      <c r="Q2" s="246"/>
      <c r="R2" s="252"/>
    </row>
    <row r="3" spans="1:18" ht="17.45" customHeight="1" x14ac:dyDescent="0.2">
      <c r="A3" s="248"/>
      <c r="B3" s="241"/>
      <c r="C3" s="249"/>
      <c r="D3" s="253"/>
      <c r="E3" s="248"/>
      <c r="F3" s="248"/>
      <c r="G3" s="241"/>
      <c r="H3" s="242"/>
      <c r="I3" s="243"/>
      <c r="J3" s="242"/>
      <c r="K3" s="244"/>
      <c r="L3" s="242"/>
      <c r="M3" s="242"/>
      <c r="N3" s="242"/>
      <c r="O3" s="242"/>
      <c r="P3" s="245"/>
      <c r="Q3" s="246"/>
      <c r="R3" s="252"/>
    </row>
    <row r="4" spans="1:18" ht="17.45" customHeight="1" x14ac:dyDescent="0.2">
      <c r="A4" s="248"/>
      <c r="B4" s="241"/>
      <c r="C4" s="249"/>
      <c r="D4" s="253"/>
      <c r="E4" s="248"/>
      <c r="F4" s="248"/>
      <c r="G4" s="241"/>
      <c r="H4" s="242"/>
      <c r="I4" s="243"/>
      <c r="J4" s="242"/>
      <c r="K4" s="244"/>
      <c r="L4" s="242"/>
      <c r="M4" s="242"/>
      <c r="N4" s="242"/>
      <c r="O4" s="242"/>
      <c r="P4" s="245"/>
      <c r="Q4" s="246"/>
      <c r="R4" s="252"/>
    </row>
    <row r="5" spans="1:18" ht="55.5" customHeight="1" thickBot="1" x14ac:dyDescent="0.25">
      <c r="A5" s="254"/>
      <c r="B5" s="255"/>
      <c r="C5" s="254"/>
      <c r="D5" s="254"/>
      <c r="E5" s="254"/>
      <c r="F5" s="254"/>
      <c r="G5" s="256" t="s">
        <v>486</v>
      </c>
      <c r="H5" s="257"/>
      <c r="I5" s="258"/>
      <c r="J5" s="257"/>
      <c r="K5" s="259"/>
      <c r="L5" s="257"/>
      <c r="M5" s="257"/>
      <c r="N5" s="260"/>
      <c r="O5" s="261"/>
      <c r="P5" s="262"/>
      <c r="Q5" s="263"/>
      <c r="R5" s="252"/>
    </row>
    <row r="6" spans="1:18" ht="27" thickBot="1" x14ac:dyDescent="0.4">
      <c r="A6" s="264" t="s">
        <v>0</v>
      </c>
      <c r="B6" s="265" t="s">
        <v>1</v>
      </c>
      <c r="C6" s="266" t="s">
        <v>2</v>
      </c>
      <c r="D6" s="266" t="s">
        <v>3</v>
      </c>
      <c r="E6" s="266" t="s">
        <v>4</v>
      </c>
      <c r="F6" s="266" t="s">
        <v>5</v>
      </c>
      <c r="G6" s="267" t="s">
        <v>6</v>
      </c>
      <c r="H6" s="268" t="s">
        <v>7</v>
      </c>
      <c r="I6" s="269"/>
      <c r="J6" s="269"/>
      <c r="K6" s="270"/>
      <c r="L6" s="271" t="s">
        <v>8</v>
      </c>
      <c r="M6" s="269"/>
      <c r="N6" s="269"/>
      <c r="O6" s="272"/>
      <c r="P6" s="273" t="s">
        <v>9</v>
      </c>
      <c r="Q6" s="274" t="s">
        <v>241</v>
      </c>
      <c r="R6" s="252"/>
    </row>
    <row r="7" spans="1:18" ht="132" thickBot="1" x14ac:dyDescent="0.25">
      <c r="A7" s="275"/>
      <c r="B7" s="276"/>
      <c r="C7" s="277"/>
      <c r="D7" s="277"/>
      <c r="E7" s="277"/>
      <c r="F7" s="277"/>
      <c r="G7" s="278"/>
      <c r="H7" s="279" t="s">
        <v>10</v>
      </c>
      <c r="I7" s="280" t="s">
        <v>11</v>
      </c>
      <c r="J7" s="281" t="s">
        <v>12</v>
      </c>
      <c r="K7" s="282" t="s">
        <v>13</v>
      </c>
      <c r="L7" s="283" t="s">
        <v>14</v>
      </c>
      <c r="M7" s="281" t="s">
        <v>15</v>
      </c>
      <c r="N7" s="281" t="s">
        <v>16</v>
      </c>
      <c r="O7" s="284" t="s">
        <v>17</v>
      </c>
      <c r="P7" s="285"/>
      <c r="Q7" s="286"/>
      <c r="R7" s="287"/>
    </row>
    <row r="8" spans="1:18" ht="51.75" thickBot="1" x14ac:dyDescent="0.25">
      <c r="A8" s="288"/>
      <c r="B8" s="289"/>
      <c r="C8" s="290"/>
      <c r="D8" s="290"/>
      <c r="E8" s="290"/>
      <c r="F8" s="290"/>
      <c r="G8" s="291">
        <v>1</v>
      </c>
      <c r="H8" s="292">
        <v>2</v>
      </c>
      <c r="I8" s="293">
        <v>3</v>
      </c>
      <c r="J8" s="294">
        <v>4</v>
      </c>
      <c r="K8" s="295" t="s">
        <v>18</v>
      </c>
      <c r="L8" s="296">
        <v>6</v>
      </c>
      <c r="M8" s="294">
        <v>7</v>
      </c>
      <c r="N8" s="294">
        <v>8</v>
      </c>
      <c r="O8" s="297" t="s">
        <v>19</v>
      </c>
      <c r="P8" s="298" t="s">
        <v>20</v>
      </c>
      <c r="Q8" s="299" t="s">
        <v>21</v>
      </c>
      <c r="R8" s="300"/>
    </row>
    <row r="9" spans="1:18" ht="27" thickBot="1" x14ac:dyDescent="0.25">
      <c r="A9" s="301" t="s">
        <v>444</v>
      </c>
      <c r="B9" s="302"/>
      <c r="C9" s="303"/>
      <c r="D9" s="303"/>
      <c r="E9" s="303"/>
      <c r="F9" s="303"/>
      <c r="G9" s="304" t="s">
        <v>23</v>
      </c>
      <c r="H9" s="305">
        <f>+H10+H53+H51+H36+H57+H40</f>
        <v>40012000</v>
      </c>
      <c r="I9" s="305">
        <f>+I10+I53+I51+I36+I57+I40</f>
        <v>8279081.3700000001</v>
      </c>
      <c r="J9" s="305">
        <f>+J10+J53+J51+J36+J57+J40</f>
        <v>31732918.630000003</v>
      </c>
      <c r="K9" s="306" t="s">
        <v>24</v>
      </c>
      <c r="L9" s="307">
        <f>+L10+L53+L51+L36+L57+L40</f>
        <v>18006000</v>
      </c>
      <c r="M9" s="308">
        <f>+M10+M53+M51+M36+M57+M40</f>
        <v>7208786.3600000013</v>
      </c>
      <c r="N9" s="308">
        <f>+N10+N53+N51+N36+N57+N40</f>
        <v>1070295.01</v>
      </c>
      <c r="O9" s="309">
        <f>+O10+O53+O51+O36+O57+O40</f>
        <v>8279081.3700000001</v>
      </c>
      <c r="P9" s="310">
        <f>+P10+P34</f>
        <v>2964186.0599999996</v>
      </c>
      <c r="Q9" s="311"/>
      <c r="R9" s="312"/>
    </row>
    <row r="10" spans="1:18" ht="26.25" x14ac:dyDescent="0.2">
      <c r="A10" s="313" t="s">
        <v>445</v>
      </c>
      <c r="B10" s="314"/>
      <c r="C10" s="315"/>
      <c r="D10" s="315"/>
      <c r="E10" s="315"/>
      <c r="F10" s="315"/>
      <c r="G10" s="316" t="s">
        <v>446</v>
      </c>
      <c r="H10" s="317">
        <f>+H13+H25+H11</f>
        <v>19012000</v>
      </c>
      <c r="I10" s="317">
        <f>+I13+I25+I11</f>
        <v>8041813.9400000004</v>
      </c>
      <c r="J10" s="317">
        <f>+J13+J25+J11</f>
        <v>10970186.060000001</v>
      </c>
      <c r="K10" s="318">
        <f t="shared" ref="K10:K60" si="0">I10/H10*100</f>
        <v>42.298621607405849</v>
      </c>
      <c r="L10" s="317">
        <f>+L13+L25+L11</f>
        <v>11006000</v>
      </c>
      <c r="M10" s="317">
        <f>+M13+M25+M11</f>
        <v>7000877.1700000009</v>
      </c>
      <c r="N10" s="317">
        <f>+N13+N25+N11</f>
        <v>1040936.77</v>
      </c>
      <c r="O10" s="317">
        <f>+O13+O25+O11</f>
        <v>8041813.9400000004</v>
      </c>
      <c r="P10" s="319">
        <f t="shared" ref="P10:P60" si="1">L10-O10</f>
        <v>2964186.0599999996</v>
      </c>
      <c r="Q10" s="318">
        <f t="shared" ref="Q10:Q60" si="2">ROUND(O10/L10*100,2)</f>
        <v>73.069999999999993</v>
      </c>
      <c r="R10" s="312"/>
    </row>
    <row r="11" spans="1:18" ht="52.5" x14ac:dyDescent="0.2">
      <c r="A11" s="313"/>
      <c r="B11" s="320"/>
      <c r="C11" s="321"/>
      <c r="D11" s="321"/>
      <c r="E11" s="321"/>
      <c r="F11" s="321"/>
      <c r="G11" s="322" t="s">
        <v>25</v>
      </c>
      <c r="H11" s="323"/>
      <c r="I11" s="323"/>
      <c r="J11" s="324">
        <f t="shared" ref="J11:J58" si="3">H11-I11</f>
        <v>0</v>
      </c>
      <c r="K11" s="325" t="e">
        <f t="shared" si="0"/>
        <v>#DIV/0!</v>
      </c>
      <c r="L11" s="323"/>
      <c r="M11" s="323"/>
      <c r="N11" s="323"/>
      <c r="O11" s="326">
        <f>M11+N11</f>
        <v>0</v>
      </c>
      <c r="P11" s="327">
        <f t="shared" si="1"/>
        <v>0</v>
      </c>
      <c r="Q11" s="325" t="e">
        <f t="shared" si="2"/>
        <v>#DIV/0!</v>
      </c>
      <c r="R11" s="312"/>
    </row>
    <row r="12" spans="1:18" ht="52.5" x14ac:dyDescent="0.2">
      <c r="A12" s="328"/>
      <c r="B12" s="329"/>
      <c r="C12" s="321"/>
      <c r="D12" s="321"/>
      <c r="E12" s="321"/>
      <c r="F12" s="321"/>
      <c r="G12" s="322" t="s">
        <v>27</v>
      </c>
      <c r="H12" s="323"/>
      <c r="I12" s="323"/>
      <c r="J12" s="324">
        <f t="shared" si="3"/>
        <v>0</v>
      </c>
      <c r="K12" s="325" t="e">
        <f t="shared" si="0"/>
        <v>#DIV/0!</v>
      </c>
      <c r="L12" s="323"/>
      <c r="M12" s="323"/>
      <c r="N12" s="323"/>
      <c r="O12" s="326">
        <f>M12+N12</f>
        <v>0</v>
      </c>
      <c r="P12" s="327">
        <f t="shared" si="1"/>
        <v>0</v>
      </c>
      <c r="Q12" s="325" t="e">
        <f t="shared" si="2"/>
        <v>#DIV/0!</v>
      </c>
      <c r="R12" s="312"/>
    </row>
    <row r="13" spans="1:18" ht="26.25" x14ac:dyDescent="0.2">
      <c r="A13" s="328">
        <v>2000</v>
      </c>
      <c r="B13" s="320"/>
      <c r="C13" s="321"/>
      <c r="D13" s="321"/>
      <c r="E13" s="321"/>
      <c r="F13" s="321"/>
      <c r="G13" s="330" t="s">
        <v>28</v>
      </c>
      <c r="H13" s="323">
        <f>+H14+H19</f>
        <v>19000000</v>
      </c>
      <c r="I13" s="323">
        <f>+I14+I19</f>
        <v>8041371.3200000003</v>
      </c>
      <c r="J13" s="323">
        <f>+J14+J19</f>
        <v>10958628.68</v>
      </c>
      <c r="K13" s="325">
        <f t="shared" si="0"/>
        <v>42.323006947368427</v>
      </c>
      <c r="L13" s="323">
        <f>+L14+L19</f>
        <v>11000000</v>
      </c>
      <c r="M13" s="323">
        <f>+M14+M19</f>
        <v>7000540.4700000007</v>
      </c>
      <c r="N13" s="323">
        <f>+N14+N19</f>
        <v>1040830.85</v>
      </c>
      <c r="O13" s="326">
        <f>+O14+O19</f>
        <v>8041371.3200000003</v>
      </c>
      <c r="P13" s="327">
        <f t="shared" si="1"/>
        <v>2958628.6799999997</v>
      </c>
      <c r="Q13" s="325">
        <f t="shared" si="2"/>
        <v>73.099999999999994</v>
      </c>
      <c r="R13" s="312"/>
    </row>
    <row r="14" spans="1:18" ht="26.25" x14ac:dyDescent="0.2">
      <c r="A14" s="328">
        <v>2004</v>
      </c>
      <c r="B14" s="320"/>
      <c r="C14" s="321"/>
      <c r="D14" s="321"/>
      <c r="E14" s="321"/>
      <c r="F14" s="321"/>
      <c r="G14" s="330" t="s">
        <v>29</v>
      </c>
      <c r="H14" s="323">
        <f>+H15+H16+H17+H18</f>
        <v>19000000</v>
      </c>
      <c r="I14" s="323">
        <f>+I15+I16+I17+I18</f>
        <v>8040559.3200000003</v>
      </c>
      <c r="J14" s="323">
        <f>+J15+J16+J17+J18</f>
        <v>10959440.68</v>
      </c>
      <c r="K14" s="325">
        <f t="shared" si="0"/>
        <v>42.318733263157895</v>
      </c>
      <c r="L14" s="323">
        <f>+L15+L16+L17+L18</f>
        <v>11000000</v>
      </c>
      <c r="M14" s="323">
        <f>+M15+M16+M17+M18</f>
        <v>7000194.4700000007</v>
      </c>
      <c r="N14" s="323">
        <f>+N15+N16+N17+N18</f>
        <v>1040364.85</v>
      </c>
      <c r="O14" s="326">
        <f>+O15+O16+O17+O18</f>
        <v>8040559.3200000003</v>
      </c>
      <c r="P14" s="327">
        <f t="shared" si="1"/>
        <v>2959440.6799999997</v>
      </c>
      <c r="Q14" s="325">
        <f t="shared" si="2"/>
        <v>73.099999999999994</v>
      </c>
      <c r="R14" s="312"/>
    </row>
    <row r="15" spans="1:18" ht="26.25" x14ac:dyDescent="0.2">
      <c r="A15" s="328"/>
      <c r="B15" s="329" t="s">
        <v>55</v>
      </c>
      <c r="C15" s="331" t="s">
        <v>54</v>
      </c>
      <c r="D15" s="321"/>
      <c r="E15" s="321"/>
      <c r="F15" s="321"/>
      <c r="G15" s="332" t="s">
        <v>447</v>
      </c>
      <c r="H15" s="323">
        <v>0</v>
      </c>
      <c r="I15" s="323">
        <f>O15</f>
        <v>1085</v>
      </c>
      <c r="J15" s="324">
        <f t="shared" si="3"/>
        <v>-1085</v>
      </c>
      <c r="K15" s="325" t="e">
        <f t="shared" si="0"/>
        <v>#DIV/0!</v>
      </c>
      <c r="L15" s="323">
        <v>0</v>
      </c>
      <c r="M15" s="323">
        <v>596</v>
      </c>
      <c r="N15" s="323">
        <v>489</v>
      </c>
      <c r="O15" s="326">
        <f>M15+N15</f>
        <v>1085</v>
      </c>
      <c r="P15" s="327">
        <f t="shared" si="1"/>
        <v>-1085</v>
      </c>
      <c r="Q15" s="325" t="e">
        <f t="shared" si="2"/>
        <v>#DIV/0!</v>
      </c>
      <c r="R15" s="333"/>
    </row>
    <row r="16" spans="1:18" ht="52.5" x14ac:dyDescent="0.2">
      <c r="A16" s="334"/>
      <c r="B16" s="329" t="s">
        <v>104</v>
      </c>
      <c r="C16" s="331" t="s">
        <v>448</v>
      </c>
      <c r="D16" s="335"/>
      <c r="E16" s="335"/>
      <c r="F16" s="335"/>
      <c r="G16" s="336" t="s">
        <v>449</v>
      </c>
      <c r="H16" s="323">
        <v>0</v>
      </c>
      <c r="I16" s="323">
        <f>O16</f>
        <v>492</v>
      </c>
      <c r="J16" s="324">
        <f t="shared" si="3"/>
        <v>-492</v>
      </c>
      <c r="K16" s="325" t="e">
        <f t="shared" si="0"/>
        <v>#DIV/0!</v>
      </c>
      <c r="L16" s="323">
        <v>0</v>
      </c>
      <c r="M16" s="323">
        <v>261</v>
      </c>
      <c r="N16" s="323">
        <v>231</v>
      </c>
      <c r="O16" s="337">
        <f>M16+N16</f>
        <v>492</v>
      </c>
      <c r="P16" s="327">
        <f t="shared" si="1"/>
        <v>-492</v>
      </c>
      <c r="Q16" s="325" t="e">
        <f t="shared" si="2"/>
        <v>#DIV/0!</v>
      </c>
      <c r="R16" s="312"/>
    </row>
    <row r="17" spans="1:18" ht="52.5" x14ac:dyDescent="0.2">
      <c r="A17" s="334" t="s">
        <v>126</v>
      </c>
      <c r="B17" s="329" t="s">
        <v>63</v>
      </c>
      <c r="C17" s="331" t="s">
        <v>448</v>
      </c>
      <c r="D17" s="335"/>
      <c r="E17" s="335"/>
      <c r="F17" s="335"/>
      <c r="G17" s="322" t="s">
        <v>373</v>
      </c>
      <c r="H17" s="323">
        <v>17000000</v>
      </c>
      <c r="I17" s="323">
        <f>O17</f>
        <v>5381491.1299999999</v>
      </c>
      <c r="J17" s="324">
        <f t="shared" si="3"/>
        <v>11618508.870000001</v>
      </c>
      <c r="K17" s="325">
        <f t="shared" si="0"/>
        <v>31.655830176470591</v>
      </c>
      <c r="L17" s="323">
        <v>9000000</v>
      </c>
      <c r="M17" s="323">
        <v>4401505.5</v>
      </c>
      <c r="N17" s="323">
        <v>979985.63</v>
      </c>
      <c r="O17" s="337">
        <f t="shared" ref="O17:O24" si="4">M17+N17</f>
        <v>5381491.1299999999</v>
      </c>
      <c r="P17" s="327">
        <f t="shared" si="1"/>
        <v>3618508.87</v>
      </c>
      <c r="Q17" s="325">
        <f t="shared" si="2"/>
        <v>59.79</v>
      </c>
      <c r="R17" s="312"/>
    </row>
    <row r="18" spans="1:18" ht="52.5" x14ac:dyDescent="0.2">
      <c r="A18" s="334"/>
      <c r="B18" s="329" t="s">
        <v>450</v>
      </c>
      <c r="C18" s="331" t="s">
        <v>448</v>
      </c>
      <c r="D18" s="335"/>
      <c r="E18" s="335"/>
      <c r="F18" s="335"/>
      <c r="G18" s="322" t="s">
        <v>35</v>
      </c>
      <c r="H18" s="323">
        <v>2000000</v>
      </c>
      <c r="I18" s="323">
        <f>O18</f>
        <v>2657491.1900000004</v>
      </c>
      <c r="J18" s="324">
        <f t="shared" si="3"/>
        <v>-657491.19000000041</v>
      </c>
      <c r="K18" s="325">
        <f t="shared" si="0"/>
        <v>132.87455950000003</v>
      </c>
      <c r="L18" s="323">
        <v>2000000</v>
      </c>
      <c r="M18" s="323">
        <v>2597831.9700000002</v>
      </c>
      <c r="N18" s="323">
        <v>59659.22</v>
      </c>
      <c r="O18" s="337">
        <f t="shared" si="4"/>
        <v>2657491.1900000004</v>
      </c>
      <c r="P18" s="327">
        <f t="shared" si="1"/>
        <v>-657491.19000000041</v>
      </c>
      <c r="Q18" s="325">
        <f t="shared" si="2"/>
        <v>132.87</v>
      </c>
      <c r="R18" s="312"/>
    </row>
    <row r="19" spans="1:18" ht="26.25" x14ac:dyDescent="0.2">
      <c r="A19" s="328">
        <v>2104</v>
      </c>
      <c r="B19" s="320"/>
      <c r="C19" s="321"/>
      <c r="D19" s="321"/>
      <c r="E19" s="321"/>
      <c r="F19" s="321"/>
      <c r="G19" s="338" t="s">
        <v>36</v>
      </c>
      <c r="H19" s="323">
        <f>+H20+H24</f>
        <v>0</v>
      </c>
      <c r="I19" s="323">
        <f>+I20+I24</f>
        <v>812</v>
      </c>
      <c r="J19" s="324">
        <f t="shared" si="3"/>
        <v>-812</v>
      </c>
      <c r="K19" s="325" t="e">
        <f t="shared" si="0"/>
        <v>#DIV/0!</v>
      </c>
      <c r="L19" s="323">
        <f>+L20+L24</f>
        <v>0</v>
      </c>
      <c r="M19" s="323">
        <f>+M20+M24</f>
        <v>346</v>
      </c>
      <c r="N19" s="323">
        <f>+N20+N24</f>
        <v>466</v>
      </c>
      <c r="O19" s="323">
        <f>+O20+O24</f>
        <v>812</v>
      </c>
      <c r="P19" s="327">
        <f t="shared" si="1"/>
        <v>-812</v>
      </c>
      <c r="Q19" s="325" t="e">
        <f t="shared" si="2"/>
        <v>#DIV/0!</v>
      </c>
      <c r="R19" s="312"/>
    </row>
    <row r="20" spans="1:18" ht="26.25" x14ac:dyDescent="0.2">
      <c r="A20" s="328"/>
      <c r="B20" s="329" t="s">
        <v>55</v>
      </c>
      <c r="C20" s="321"/>
      <c r="D20" s="321"/>
      <c r="E20" s="321"/>
      <c r="F20" s="321"/>
      <c r="G20" s="336" t="s">
        <v>451</v>
      </c>
      <c r="H20" s="323">
        <v>0</v>
      </c>
      <c r="I20" s="323">
        <f>I21</f>
        <v>812</v>
      </c>
      <c r="J20" s="324">
        <f t="shared" si="3"/>
        <v>-812</v>
      </c>
      <c r="K20" s="325" t="e">
        <f t="shared" si="0"/>
        <v>#DIV/0!</v>
      </c>
      <c r="L20" s="323">
        <v>0</v>
      </c>
      <c r="M20" s="323">
        <f>M21+U19</f>
        <v>346</v>
      </c>
      <c r="N20" s="323">
        <f>N21+N22</f>
        <v>466</v>
      </c>
      <c r="O20" s="323">
        <f t="shared" si="4"/>
        <v>812</v>
      </c>
      <c r="P20" s="327">
        <f t="shared" si="1"/>
        <v>-812</v>
      </c>
      <c r="Q20" s="325" t="e">
        <f t="shared" si="2"/>
        <v>#DIV/0!</v>
      </c>
      <c r="R20" s="333"/>
    </row>
    <row r="21" spans="1:18" ht="26.25" x14ac:dyDescent="0.2">
      <c r="A21" s="334"/>
      <c r="B21" s="329"/>
      <c r="C21" s="331" t="s">
        <v>54</v>
      </c>
      <c r="D21" s="335"/>
      <c r="E21" s="335"/>
      <c r="F21" s="335"/>
      <c r="G21" s="339" t="s">
        <v>242</v>
      </c>
      <c r="H21" s="323"/>
      <c r="I21" s="323">
        <f>O21</f>
        <v>812</v>
      </c>
      <c r="J21" s="324">
        <f t="shared" si="3"/>
        <v>-812</v>
      </c>
      <c r="K21" s="325" t="e">
        <f t="shared" si="0"/>
        <v>#DIV/0!</v>
      </c>
      <c r="L21" s="323"/>
      <c r="M21" s="323">
        <v>346</v>
      </c>
      <c r="N21" s="323">
        <v>466</v>
      </c>
      <c r="O21" s="323">
        <f t="shared" si="4"/>
        <v>812</v>
      </c>
      <c r="P21" s="327">
        <f t="shared" si="1"/>
        <v>-812</v>
      </c>
      <c r="Q21" s="325" t="e">
        <f t="shared" si="2"/>
        <v>#DIV/0!</v>
      </c>
      <c r="R21" s="312"/>
    </row>
    <row r="22" spans="1:18" ht="52.5" x14ac:dyDescent="0.2">
      <c r="A22" s="334"/>
      <c r="B22" s="329"/>
      <c r="C22" s="331" t="s">
        <v>55</v>
      </c>
      <c r="D22" s="335"/>
      <c r="E22" s="335"/>
      <c r="F22" s="335"/>
      <c r="G22" s="336" t="s">
        <v>243</v>
      </c>
      <c r="H22" s="323"/>
      <c r="I22" s="323"/>
      <c r="J22" s="324">
        <f t="shared" si="3"/>
        <v>0</v>
      </c>
      <c r="K22" s="325" t="e">
        <f t="shared" si="0"/>
        <v>#DIV/0!</v>
      </c>
      <c r="L22" s="323"/>
      <c r="M22" s="323"/>
      <c r="N22" s="323"/>
      <c r="O22" s="323">
        <f t="shared" si="4"/>
        <v>0</v>
      </c>
      <c r="P22" s="327">
        <f t="shared" si="1"/>
        <v>0</v>
      </c>
      <c r="Q22" s="325" t="e">
        <f t="shared" si="2"/>
        <v>#DIV/0!</v>
      </c>
      <c r="R22" s="312"/>
    </row>
    <row r="23" spans="1:18" ht="78.75" x14ac:dyDescent="0.2">
      <c r="A23" s="334"/>
      <c r="B23" s="329" t="s">
        <v>452</v>
      </c>
      <c r="C23" s="335"/>
      <c r="D23" s="335"/>
      <c r="E23" s="335"/>
      <c r="F23" s="335"/>
      <c r="G23" s="322" t="s">
        <v>453</v>
      </c>
      <c r="H23" s="323"/>
      <c r="I23" s="323"/>
      <c r="J23" s="324">
        <f t="shared" si="3"/>
        <v>0</v>
      </c>
      <c r="K23" s="325" t="e">
        <f t="shared" si="0"/>
        <v>#DIV/0!</v>
      </c>
      <c r="L23" s="323"/>
      <c r="M23" s="323"/>
      <c r="N23" s="323"/>
      <c r="O23" s="323">
        <f t="shared" si="4"/>
        <v>0</v>
      </c>
      <c r="P23" s="327">
        <f t="shared" si="1"/>
        <v>0</v>
      </c>
      <c r="Q23" s="325" t="e">
        <f t="shared" si="2"/>
        <v>#DIV/0!</v>
      </c>
      <c r="R23" s="312"/>
    </row>
    <row r="24" spans="1:18" ht="78.75" x14ac:dyDescent="0.2">
      <c r="A24" s="334"/>
      <c r="B24" s="329" t="s">
        <v>63</v>
      </c>
      <c r="C24" s="335"/>
      <c r="D24" s="335"/>
      <c r="E24" s="335"/>
      <c r="F24" s="335"/>
      <c r="G24" s="322" t="s">
        <v>409</v>
      </c>
      <c r="H24" s="323"/>
      <c r="I24" s="323"/>
      <c r="J24" s="324">
        <f t="shared" si="3"/>
        <v>0</v>
      </c>
      <c r="K24" s="325" t="e">
        <f t="shared" si="0"/>
        <v>#DIV/0!</v>
      </c>
      <c r="L24" s="323"/>
      <c r="M24" s="323"/>
      <c r="N24" s="323"/>
      <c r="O24" s="323">
        <f t="shared" si="4"/>
        <v>0</v>
      </c>
      <c r="P24" s="327">
        <f t="shared" si="1"/>
        <v>0</v>
      </c>
      <c r="Q24" s="325" t="e">
        <f t="shared" si="2"/>
        <v>#DIV/0!</v>
      </c>
      <c r="R24" s="312"/>
    </row>
    <row r="25" spans="1:18" ht="26.25" x14ac:dyDescent="0.2">
      <c r="A25" s="340" t="s">
        <v>454</v>
      </c>
      <c r="B25" s="341" t="s">
        <v>103</v>
      </c>
      <c r="C25" s="321"/>
      <c r="D25" s="321"/>
      <c r="E25" s="321"/>
      <c r="F25" s="321"/>
      <c r="G25" s="330" t="s">
        <v>40</v>
      </c>
      <c r="H25" s="323">
        <f>+H26+H30</f>
        <v>12000</v>
      </c>
      <c r="I25" s="323">
        <f>+I26+I30</f>
        <v>442.62</v>
      </c>
      <c r="J25" s="324">
        <f t="shared" si="3"/>
        <v>11557.38</v>
      </c>
      <c r="K25" s="325">
        <f t="shared" si="0"/>
        <v>3.6885000000000003</v>
      </c>
      <c r="L25" s="323">
        <f>+L26+L30</f>
        <v>6000</v>
      </c>
      <c r="M25" s="323">
        <f>+M26+M30</f>
        <v>336.7</v>
      </c>
      <c r="N25" s="323">
        <f>+N26+N30</f>
        <v>105.92</v>
      </c>
      <c r="O25" s="326">
        <f>+O26+O30</f>
        <v>442.62</v>
      </c>
      <c r="P25" s="327">
        <f t="shared" si="1"/>
        <v>5557.38</v>
      </c>
      <c r="Q25" s="325">
        <f t="shared" si="2"/>
        <v>7.38</v>
      </c>
      <c r="R25" s="312"/>
    </row>
    <row r="26" spans="1:18" ht="26.25" x14ac:dyDescent="0.2">
      <c r="A26" s="340" t="s">
        <v>455</v>
      </c>
      <c r="B26" s="341" t="s">
        <v>103</v>
      </c>
      <c r="C26" s="321"/>
      <c r="D26" s="321"/>
      <c r="E26" s="321"/>
      <c r="F26" s="321"/>
      <c r="G26" s="330" t="s">
        <v>41</v>
      </c>
      <c r="H26" s="323">
        <f>+H27</f>
        <v>0</v>
      </c>
      <c r="I26" s="323">
        <f>+I27</f>
        <v>0</v>
      </c>
      <c r="J26" s="324">
        <f t="shared" si="3"/>
        <v>0</v>
      </c>
      <c r="K26" s="325" t="e">
        <f t="shared" si="0"/>
        <v>#DIV/0!</v>
      </c>
      <c r="L26" s="323">
        <f>+L27</f>
        <v>0</v>
      </c>
      <c r="M26" s="323">
        <f>+M27</f>
        <v>0</v>
      </c>
      <c r="N26" s="323">
        <f>+N27</f>
        <v>0</v>
      </c>
      <c r="O26" s="326">
        <f>+O27</f>
        <v>0</v>
      </c>
      <c r="P26" s="327">
        <f t="shared" si="1"/>
        <v>0</v>
      </c>
      <c r="Q26" s="325" t="e">
        <f t="shared" si="2"/>
        <v>#DIV/0!</v>
      </c>
      <c r="R26" s="312"/>
    </row>
    <row r="27" spans="1:18" ht="26.25" x14ac:dyDescent="0.2">
      <c r="A27" s="340" t="s">
        <v>456</v>
      </c>
      <c r="B27" s="329"/>
      <c r="C27" s="321"/>
      <c r="D27" s="321"/>
      <c r="E27" s="321"/>
      <c r="F27" s="321"/>
      <c r="G27" s="330" t="s">
        <v>42</v>
      </c>
      <c r="H27" s="323">
        <f>+H28+H29</f>
        <v>0</v>
      </c>
      <c r="I27" s="323">
        <f>+I28+I29</f>
        <v>0</v>
      </c>
      <c r="J27" s="324">
        <f t="shared" si="3"/>
        <v>0</v>
      </c>
      <c r="K27" s="325" t="e">
        <f t="shared" si="0"/>
        <v>#DIV/0!</v>
      </c>
      <c r="L27" s="323">
        <f>+L28+L29</f>
        <v>0</v>
      </c>
      <c r="M27" s="323">
        <f>+M28+M29</f>
        <v>0</v>
      </c>
      <c r="N27" s="323">
        <f>+N28+N29</f>
        <v>0</v>
      </c>
      <c r="O27" s="326">
        <f>+O28+O29</f>
        <v>0</v>
      </c>
      <c r="P27" s="327">
        <f t="shared" si="1"/>
        <v>0</v>
      </c>
      <c r="Q27" s="325" t="e">
        <f t="shared" si="2"/>
        <v>#DIV/0!</v>
      </c>
      <c r="R27" s="312"/>
    </row>
    <row r="28" spans="1:18" ht="26.25" x14ac:dyDescent="0.2">
      <c r="A28" s="334"/>
      <c r="B28" s="329" t="s">
        <v>26</v>
      </c>
      <c r="C28" s="335"/>
      <c r="D28" s="335"/>
      <c r="E28" s="335"/>
      <c r="F28" s="335"/>
      <c r="G28" s="322" t="s">
        <v>44</v>
      </c>
      <c r="H28" s="323"/>
      <c r="I28" s="323"/>
      <c r="J28" s="324">
        <f t="shared" si="3"/>
        <v>0</v>
      </c>
      <c r="K28" s="325" t="e">
        <f t="shared" si="0"/>
        <v>#DIV/0!</v>
      </c>
      <c r="L28" s="323"/>
      <c r="M28" s="323"/>
      <c r="N28" s="323"/>
      <c r="O28" s="337">
        <f t="shared" ref="O28:O29" si="5">M28+N28</f>
        <v>0</v>
      </c>
      <c r="P28" s="327">
        <f t="shared" si="1"/>
        <v>0</v>
      </c>
      <c r="Q28" s="325" t="e">
        <f t="shared" si="2"/>
        <v>#DIV/0!</v>
      </c>
      <c r="R28" s="312"/>
    </row>
    <row r="29" spans="1:18" ht="52.5" x14ac:dyDescent="0.2">
      <c r="A29" s="334"/>
      <c r="B29" s="329" t="s">
        <v>103</v>
      </c>
      <c r="C29" s="335"/>
      <c r="D29" s="335"/>
      <c r="E29" s="335"/>
      <c r="F29" s="335"/>
      <c r="G29" s="322" t="s">
        <v>244</v>
      </c>
      <c r="H29" s="323"/>
      <c r="I29" s="323"/>
      <c r="J29" s="324">
        <f t="shared" si="3"/>
        <v>0</v>
      </c>
      <c r="K29" s="325" t="e">
        <f t="shared" si="0"/>
        <v>#DIV/0!</v>
      </c>
      <c r="L29" s="323"/>
      <c r="M29" s="323"/>
      <c r="N29" s="323"/>
      <c r="O29" s="337">
        <f t="shared" si="5"/>
        <v>0</v>
      </c>
      <c r="P29" s="327">
        <f t="shared" si="1"/>
        <v>0</v>
      </c>
      <c r="Q29" s="325" t="e">
        <f t="shared" si="2"/>
        <v>#DIV/0!</v>
      </c>
      <c r="R29" s="312"/>
    </row>
    <row r="30" spans="1:18" ht="26.25" x14ac:dyDescent="0.2">
      <c r="A30" s="340" t="s">
        <v>457</v>
      </c>
      <c r="B30" s="341" t="s">
        <v>103</v>
      </c>
      <c r="C30" s="321"/>
      <c r="D30" s="321"/>
      <c r="E30" s="321"/>
      <c r="F30" s="321"/>
      <c r="G30" s="338" t="s">
        <v>45</v>
      </c>
      <c r="H30" s="323">
        <f>+H31</f>
        <v>12000</v>
      </c>
      <c r="I30" s="323">
        <f>+I31</f>
        <v>442.62</v>
      </c>
      <c r="J30" s="323">
        <f>+J31</f>
        <v>11557.38</v>
      </c>
      <c r="K30" s="325">
        <f t="shared" si="0"/>
        <v>3.6885000000000003</v>
      </c>
      <c r="L30" s="323">
        <f>+L31</f>
        <v>6000</v>
      </c>
      <c r="M30" s="323">
        <f>+M31</f>
        <v>336.7</v>
      </c>
      <c r="N30" s="323">
        <f>+N31</f>
        <v>105.92</v>
      </c>
      <c r="O30" s="326">
        <f>+O31</f>
        <v>442.62</v>
      </c>
      <c r="P30" s="327">
        <f t="shared" si="1"/>
        <v>5557.38</v>
      </c>
      <c r="Q30" s="325">
        <f t="shared" si="2"/>
        <v>7.38</v>
      </c>
      <c r="R30" s="312"/>
    </row>
    <row r="31" spans="1:18" ht="26.25" x14ac:dyDescent="0.2">
      <c r="A31" s="340" t="s">
        <v>458</v>
      </c>
      <c r="B31" s="341"/>
      <c r="C31" s="321"/>
      <c r="D31" s="321"/>
      <c r="E31" s="321"/>
      <c r="F31" s="321"/>
      <c r="G31" s="338" t="s">
        <v>46</v>
      </c>
      <c r="H31" s="323">
        <f>+H32+H33</f>
        <v>12000</v>
      </c>
      <c r="I31" s="323">
        <f>+I32+I33</f>
        <v>442.62</v>
      </c>
      <c r="J31" s="323">
        <f>+J32+J33</f>
        <v>11557.38</v>
      </c>
      <c r="K31" s="325">
        <f t="shared" si="0"/>
        <v>3.6885000000000003</v>
      </c>
      <c r="L31" s="323">
        <f>+L32+L33</f>
        <v>6000</v>
      </c>
      <c r="M31" s="323">
        <f>+M32+M33</f>
        <v>336.7</v>
      </c>
      <c r="N31" s="323">
        <f>+N32+N33</f>
        <v>105.92</v>
      </c>
      <c r="O31" s="323">
        <f>+O32+O33</f>
        <v>442.62</v>
      </c>
      <c r="P31" s="327">
        <f t="shared" si="1"/>
        <v>5557.38</v>
      </c>
      <c r="Q31" s="325">
        <f t="shared" si="2"/>
        <v>7.38</v>
      </c>
      <c r="R31" s="312"/>
    </row>
    <row r="32" spans="1:18" ht="52.5" x14ac:dyDescent="0.2">
      <c r="A32" s="334"/>
      <c r="B32" s="329" t="s">
        <v>459</v>
      </c>
      <c r="C32" s="335"/>
      <c r="D32" s="335"/>
      <c r="E32" s="335"/>
      <c r="F32" s="335"/>
      <c r="G32" s="342" t="s">
        <v>460</v>
      </c>
      <c r="H32" s="323"/>
      <c r="I32" s="323"/>
      <c r="J32" s="324">
        <f t="shared" si="3"/>
        <v>0</v>
      </c>
      <c r="K32" s="325" t="e">
        <f t="shared" si="0"/>
        <v>#DIV/0!</v>
      </c>
      <c r="L32" s="323"/>
      <c r="M32" s="323"/>
      <c r="N32" s="323"/>
      <c r="O32" s="323">
        <f t="shared" ref="O32:O35" si="6">M32+N32</f>
        <v>0</v>
      </c>
      <c r="P32" s="327">
        <f t="shared" si="1"/>
        <v>0</v>
      </c>
      <c r="Q32" s="325" t="e">
        <f t="shared" si="2"/>
        <v>#DIV/0!</v>
      </c>
      <c r="R32" s="312"/>
    </row>
    <row r="33" spans="1:18" ht="26.25" x14ac:dyDescent="0.2">
      <c r="A33" s="334"/>
      <c r="B33" s="329" t="s">
        <v>461</v>
      </c>
      <c r="C33" s="335"/>
      <c r="D33" s="335"/>
      <c r="E33" s="335"/>
      <c r="F33" s="335"/>
      <c r="G33" s="342" t="s">
        <v>49</v>
      </c>
      <c r="H33" s="323">
        <v>12000</v>
      </c>
      <c r="I33" s="323">
        <f>O33</f>
        <v>442.62</v>
      </c>
      <c r="J33" s="324">
        <f t="shared" si="3"/>
        <v>11557.38</v>
      </c>
      <c r="K33" s="325">
        <f t="shared" si="0"/>
        <v>3.6885000000000003</v>
      </c>
      <c r="L33" s="323">
        <v>6000</v>
      </c>
      <c r="M33" s="323">
        <v>336.7</v>
      </c>
      <c r="N33" s="323">
        <v>105.92</v>
      </c>
      <c r="O33" s="323">
        <f t="shared" si="6"/>
        <v>442.62</v>
      </c>
      <c r="P33" s="327">
        <f t="shared" si="1"/>
        <v>5557.38</v>
      </c>
      <c r="Q33" s="325">
        <f t="shared" si="2"/>
        <v>7.38</v>
      </c>
      <c r="R33" s="312"/>
    </row>
    <row r="34" spans="1:18" ht="51" x14ac:dyDescent="0.2">
      <c r="A34" s="340" t="s">
        <v>462</v>
      </c>
      <c r="B34" s="329"/>
      <c r="C34" s="321"/>
      <c r="D34" s="321"/>
      <c r="E34" s="321"/>
      <c r="F34" s="321"/>
      <c r="G34" s="338" t="s">
        <v>50</v>
      </c>
      <c r="H34" s="323">
        <f>H35</f>
        <v>0</v>
      </c>
      <c r="I34" s="323">
        <f>I35</f>
        <v>0</v>
      </c>
      <c r="J34" s="323">
        <f>J35</f>
        <v>0</v>
      </c>
      <c r="K34" s="325" t="e">
        <f t="shared" si="0"/>
        <v>#DIV/0!</v>
      </c>
      <c r="L34" s="323">
        <f>L35</f>
        <v>0</v>
      </c>
      <c r="M34" s="323">
        <f>M35</f>
        <v>0</v>
      </c>
      <c r="N34" s="323">
        <f>N35</f>
        <v>0</v>
      </c>
      <c r="O34" s="326">
        <f>O35</f>
        <v>0</v>
      </c>
      <c r="P34" s="327">
        <f t="shared" si="1"/>
        <v>0</v>
      </c>
      <c r="Q34" s="325" t="e">
        <f t="shared" si="2"/>
        <v>#DIV/0!</v>
      </c>
      <c r="R34" s="312"/>
    </row>
    <row r="35" spans="1:18" ht="52.5" x14ac:dyDescent="0.2">
      <c r="A35" s="334" t="s">
        <v>462</v>
      </c>
      <c r="B35" s="329" t="s">
        <v>26</v>
      </c>
      <c r="C35" s="335"/>
      <c r="D35" s="335"/>
      <c r="E35" s="335"/>
      <c r="F35" s="335"/>
      <c r="G35" s="342" t="s">
        <v>246</v>
      </c>
      <c r="H35" s="323"/>
      <c r="I35" s="323"/>
      <c r="J35" s="323">
        <f t="shared" si="3"/>
        <v>0</v>
      </c>
      <c r="K35" s="325" t="e">
        <f t="shared" si="0"/>
        <v>#DIV/0!</v>
      </c>
      <c r="L35" s="323"/>
      <c r="M35" s="323"/>
      <c r="N35" s="323"/>
      <c r="O35" s="337">
        <f t="shared" si="6"/>
        <v>0</v>
      </c>
      <c r="P35" s="327">
        <f t="shared" si="1"/>
        <v>0</v>
      </c>
      <c r="Q35" s="325" t="e">
        <f t="shared" si="2"/>
        <v>#DIV/0!</v>
      </c>
      <c r="R35" s="312"/>
    </row>
    <row r="36" spans="1:18" ht="26.25" x14ac:dyDescent="0.2">
      <c r="A36" s="340" t="s">
        <v>463</v>
      </c>
      <c r="B36" s="329" t="s">
        <v>103</v>
      </c>
      <c r="C36" s="335"/>
      <c r="D36" s="335"/>
      <c r="E36" s="335"/>
      <c r="F36" s="335"/>
      <c r="G36" s="342" t="s">
        <v>51</v>
      </c>
      <c r="H36" s="323">
        <f t="shared" ref="H36:O37" si="7">+H37</f>
        <v>0</v>
      </c>
      <c r="I36" s="323">
        <f t="shared" si="7"/>
        <v>0</v>
      </c>
      <c r="J36" s="323">
        <f t="shared" si="7"/>
        <v>0</v>
      </c>
      <c r="K36" s="325" t="e">
        <f t="shared" si="0"/>
        <v>#DIV/0!</v>
      </c>
      <c r="L36" s="323">
        <f t="shared" si="7"/>
        <v>0</v>
      </c>
      <c r="M36" s="323">
        <f t="shared" si="7"/>
        <v>0</v>
      </c>
      <c r="N36" s="323">
        <f t="shared" si="7"/>
        <v>0</v>
      </c>
      <c r="O36" s="337">
        <f t="shared" si="7"/>
        <v>0</v>
      </c>
      <c r="P36" s="327">
        <f t="shared" si="1"/>
        <v>0</v>
      </c>
      <c r="Q36" s="325" t="e">
        <f t="shared" si="2"/>
        <v>#DIV/0!</v>
      </c>
      <c r="R36" s="312"/>
    </row>
    <row r="37" spans="1:18" ht="52.5" x14ac:dyDescent="0.2">
      <c r="A37" s="343" t="s">
        <v>464</v>
      </c>
      <c r="B37" s="329" t="s">
        <v>103</v>
      </c>
      <c r="C37" s="335"/>
      <c r="D37" s="335"/>
      <c r="E37" s="335"/>
      <c r="F37" s="335"/>
      <c r="G37" s="342" t="s">
        <v>245</v>
      </c>
      <c r="H37" s="323">
        <f t="shared" si="7"/>
        <v>0</v>
      </c>
      <c r="I37" s="323">
        <f t="shared" si="7"/>
        <v>0</v>
      </c>
      <c r="J37" s="323">
        <f t="shared" si="7"/>
        <v>0</v>
      </c>
      <c r="K37" s="325" t="e">
        <f t="shared" si="0"/>
        <v>#DIV/0!</v>
      </c>
      <c r="L37" s="323">
        <f t="shared" si="7"/>
        <v>0</v>
      </c>
      <c r="M37" s="323">
        <f t="shared" si="7"/>
        <v>0</v>
      </c>
      <c r="N37" s="323">
        <f t="shared" si="7"/>
        <v>0</v>
      </c>
      <c r="O37" s="337">
        <f t="shared" si="7"/>
        <v>0</v>
      </c>
      <c r="P37" s="327">
        <f t="shared" si="1"/>
        <v>0</v>
      </c>
      <c r="Q37" s="325" t="e">
        <f t="shared" si="2"/>
        <v>#DIV/0!</v>
      </c>
      <c r="R37" s="312"/>
    </row>
    <row r="38" spans="1:18" ht="26.25" x14ac:dyDescent="0.2">
      <c r="A38" s="343" t="s">
        <v>465</v>
      </c>
      <c r="B38" s="329"/>
      <c r="C38" s="335"/>
      <c r="D38" s="335"/>
      <c r="E38" s="335"/>
      <c r="F38" s="335"/>
      <c r="G38" s="342" t="s">
        <v>52</v>
      </c>
      <c r="H38" s="323">
        <f>+H39+H50</f>
        <v>0</v>
      </c>
      <c r="I38" s="323">
        <f>+I39+I50</f>
        <v>0</v>
      </c>
      <c r="J38" s="323">
        <f>+J39+J50</f>
        <v>0</v>
      </c>
      <c r="K38" s="325" t="e">
        <f t="shared" si="0"/>
        <v>#DIV/0!</v>
      </c>
      <c r="L38" s="323">
        <f>+L39+L50</f>
        <v>0</v>
      </c>
      <c r="M38" s="323">
        <f>+M39+M50</f>
        <v>0</v>
      </c>
      <c r="N38" s="323">
        <f>+N39+N50</f>
        <v>0</v>
      </c>
      <c r="O38" s="323">
        <f>+O39+O50</f>
        <v>0</v>
      </c>
      <c r="P38" s="327">
        <f t="shared" si="1"/>
        <v>0</v>
      </c>
      <c r="Q38" s="325" t="e">
        <f t="shared" si="2"/>
        <v>#DIV/0!</v>
      </c>
      <c r="R38" s="312"/>
    </row>
    <row r="39" spans="1:18" ht="26.25" x14ac:dyDescent="0.2">
      <c r="A39" s="328"/>
      <c r="B39" s="329" t="s">
        <v>466</v>
      </c>
      <c r="C39" s="335"/>
      <c r="D39" s="335"/>
      <c r="E39" s="335"/>
      <c r="F39" s="335"/>
      <c r="G39" s="342" t="s">
        <v>53</v>
      </c>
      <c r="H39" s="323"/>
      <c r="I39" s="323"/>
      <c r="J39" s="324">
        <f t="shared" si="3"/>
        <v>0</v>
      </c>
      <c r="K39" s="325" t="e">
        <f t="shared" si="0"/>
        <v>#DIV/0!</v>
      </c>
      <c r="L39" s="323"/>
      <c r="M39" s="323"/>
      <c r="N39" s="323"/>
      <c r="O39" s="337">
        <f t="shared" ref="O39" si="8">M39+N39</f>
        <v>0</v>
      </c>
      <c r="P39" s="327">
        <f t="shared" si="1"/>
        <v>0</v>
      </c>
      <c r="Q39" s="325" t="e">
        <f t="shared" si="2"/>
        <v>#DIV/0!</v>
      </c>
      <c r="R39" s="312"/>
    </row>
    <row r="40" spans="1:18" ht="76.5" x14ac:dyDescent="0.2">
      <c r="A40" s="340" t="s">
        <v>467</v>
      </c>
      <c r="B40" s="329"/>
      <c r="C40" s="335"/>
      <c r="D40" s="335"/>
      <c r="E40" s="335"/>
      <c r="F40" s="335"/>
      <c r="G40" s="338" t="s">
        <v>256</v>
      </c>
      <c r="H40" s="323">
        <f>H41+H44+H47</f>
        <v>21000000</v>
      </c>
      <c r="I40" s="323">
        <f>I41+I44+I47</f>
        <v>237267.43</v>
      </c>
      <c r="J40" s="323">
        <f>J41+J44+J47</f>
        <v>20762732.57</v>
      </c>
      <c r="K40" s="325">
        <f t="shared" si="0"/>
        <v>1.1298449047619048</v>
      </c>
      <c r="L40" s="323">
        <f>L41+L44+L47</f>
        <v>7000000</v>
      </c>
      <c r="M40" s="323">
        <f>M41+M44+M47</f>
        <v>207909.19</v>
      </c>
      <c r="N40" s="323">
        <f>N41+N44+N47</f>
        <v>29358.240000000002</v>
      </c>
      <c r="O40" s="323">
        <f>O41+O44+O47</f>
        <v>237267.43</v>
      </c>
      <c r="P40" s="327">
        <f t="shared" si="1"/>
        <v>6762732.5700000003</v>
      </c>
      <c r="Q40" s="325">
        <f t="shared" si="2"/>
        <v>3.39</v>
      </c>
      <c r="R40" s="312"/>
    </row>
    <row r="41" spans="1:18" ht="52.5" x14ac:dyDescent="0.2">
      <c r="A41" s="328"/>
      <c r="B41" s="344">
        <v>48</v>
      </c>
      <c r="C41" s="335"/>
      <c r="D41" s="335"/>
      <c r="E41" s="335"/>
      <c r="F41" s="335"/>
      <c r="G41" s="345" t="s">
        <v>468</v>
      </c>
      <c r="H41" s="323">
        <f>H42+H43</f>
        <v>0</v>
      </c>
      <c r="I41" s="323">
        <f>I42+I43</f>
        <v>0</v>
      </c>
      <c r="J41" s="324">
        <f>H41-I41</f>
        <v>0</v>
      </c>
      <c r="K41" s="325" t="e">
        <f t="shared" si="0"/>
        <v>#DIV/0!</v>
      </c>
      <c r="L41" s="323">
        <f>L42+L43</f>
        <v>0</v>
      </c>
      <c r="M41" s="323">
        <f>M42+M43</f>
        <v>0</v>
      </c>
      <c r="N41" s="323">
        <f>N42+N43</f>
        <v>0</v>
      </c>
      <c r="O41" s="323">
        <f>M41+N41</f>
        <v>0</v>
      </c>
      <c r="P41" s="327">
        <f t="shared" si="1"/>
        <v>0</v>
      </c>
      <c r="Q41" s="325" t="e">
        <f t="shared" si="2"/>
        <v>#DIV/0!</v>
      </c>
      <c r="R41" s="312"/>
    </row>
    <row r="42" spans="1:18" ht="26.25" x14ac:dyDescent="0.2">
      <c r="A42" s="328"/>
      <c r="B42" s="344"/>
      <c r="C42" s="331" t="s">
        <v>54</v>
      </c>
      <c r="D42" s="335"/>
      <c r="E42" s="335"/>
      <c r="F42" s="335"/>
      <c r="G42" s="345" t="s">
        <v>417</v>
      </c>
      <c r="H42" s="323"/>
      <c r="I42" s="323"/>
      <c r="J42" s="324"/>
      <c r="K42" s="325"/>
      <c r="L42" s="323"/>
      <c r="M42" s="323"/>
      <c r="N42" s="323"/>
      <c r="O42" s="323"/>
      <c r="P42" s="327"/>
      <c r="Q42" s="325"/>
      <c r="R42" s="312"/>
    </row>
    <row r="43" spans="1:18" ht="26.25" x14ac:dyDescent="0.2">
      <c r="A43" s="328"/>
      <c r="B43" s="344"/>
      <c r="C43" s="331" t="s">
        <v>55</v>
      </c>
      <c r="D43" s="335"/>
      <c r="E43" s="335"/>
      <c r="F43" s="335"/>
      <c r="G43" s="345" t="s">
        <v>418</v>
      </c>
      <c r="H43" s="323"/>
      <c r="I43" s="323"/>
      <c r="J43" s="324"/>
      <c r="K43" s="325"/>
      <c r="L43" s="323"/>
      <c r="M43" s="323"/>
      <c r="N43" s="323"/>
      <c r="O43" s="323"/>
      <c r="P43" s="327"/>
      <c r="Q43" s="325"/>
      <c r="R43" s="312"/>
    </row>
    <row r="44" spans="1:18" ht="52.5" x14ac:dyDescent="0.2">
      <c r="A44" s="328"/>
      <c r="B44" s="344" t="s">
        <v>469</v>
      </c>
      <c r="C44" s="335"/>
      <c r="D44" s="335"/>
      <c r="E44" s="335"/>
      <c r="F44" s="335"/>
      <c r="G44" s="345" t="s">
        <v>413</v>
      </c>
      <c r="H44" s="323">
        <f t="shared" ref="H44:I44" si="9">H45+H46</f>
        <v>21000000</v>
      </c>
      <c r="I44" s="323">
        <f t="shared" si="9"/>
        <v>237267.43</v>
      </c>
      <c r="J44" s="324">
        <f t="shared" si="3"/>
        <v>20762732.57</v>
      </c>
      <c r="K44" s="325">
        <f t="shared" si="0"/>
        <v>1.1298449047619048</v>
      </c>
      <c r="L44" s="323">
        <f t="shared" ref="L44:N44" si="10">L45+L46</f>
        <v>7000000</v>
      </c>
      <c r="M44" s="323">
        <f t="shared" si="10"/>
        <v>207909.19</v>
      </c>
      <c r="N44" s="323">
        <f t="shared" si="10"/>
        <v>29358.240000000002</v>
      </c>
      <c r="O44" s="323">
        <f t="shared" ref="O44:O52" si="11">M44+N44</f>
        <v>237267.43</v>
      </c>
      <c r="P44" s="327">
        <f t="shared" si="1"/>
        <v>6762732.5700000003</v>
      </c>
      <c r="Q44" s="325">
        <f t="shared" si="2"/>
        <v>3.39</v>
      </c>
      <c r="R44" s="312"/>
    </row>
    <row r="45" spans="1:18" ht="26.25" x14ac:dyDescent="0.2">
      <c r="A45" s="328"/>
      <c r="B45" s="344"/>
      <c r="C45" s="331" t="s">
        <v>54</v>
      </c>
      <c r="D45" s="335"/>
      <c r="E45" s="335"/>
      <c r="F45" s="335"/>
      <c r="G45" s="345" t="s">
        <v>417</v>
      </c>
      <c r="H45" s="323">
        <v>21000000</v>
      </c>
      <c r="I45" s="323">
        <f>O45</f>
        <v>0</v>
      </c>
      <c r="J45" s="324"/>
      <c r="K45" s="325"/>
      <c r="L45" s="323">
        <v>7000000</v>
      </c>
      <c r="M45" s="323"/>
      <c r="N45" s="323"/>
      <c r="O45" s="323">
        <f>M45+N45</f>
        <v>0</v>
      </c>
      <c r="P45" s="327"/>
      <c r="Q45" s="325"/>
      <c r="R45" s="312"/>
    </row>
    <row r="46" spans="1:18" ht="26.25" x14ac:dyDescent="0.2">
      <c r="A46" s="328"/>
      <c r="B46" s="344"/>
      <c r="C46" s="331" t="s">
        <v>55</v>
      </c>
      <c r="D46" s="335"/>
      <c r="E46" s="335"/>
      <c r="F46" s="335"/>
      <c r="G46" s="345" t="s">
        <v>418</v>
      </c>
      <c r="H46" s="323"/>
      <c r="I46" s="323">
        <f>O46</f>
        <v>237267.43</v>
      </c>
      <c r="J46" s="324"/>
      <c r="K46" s="325"/>
      <c r="L46" s="323"/>
      <c r="M46" s="323">
        <v>207909.19</v>
      </c>
      <c r="N46" s="323">
        <v>29358.240000000002</v>
      </c>
      <c r="O46" s="323">
        <f>M46+N46</f>
        <v>237267.43</v>
      </c>
      <c r="P46" s="327"/>
      <c r="Q46" s="325"/>
      <c r="R46" s="312"/>
    </row>
    <row r="47" spans="1:18" ht="52.5" x14ac:dyDescent="0.2">
      <c r="A47" s="328"/>
      <c r="B47" s="344" t="s">
        <v>71</v>
      </c>
      <c r="C47" s="335"/>
      <c r="D47" s="335"/>
      <c r="E47" s="335"/>
      <c r="F47" s="335"/>
      <c r="G47" s="345" t="s">
        <v>470</v>
      </c>
      <c r="H47" s="323">
        <f t="shared" ref="H47:I47" si="12">H48+H49</f>
        <v>0</v>
      </c>
      <c r="I47" s="323">
        <f t="shared" si="12"/>
        <v>0</v>
      </c>
      <c r="J47" s="324">
        <f t="shared" si="3"/>
        <v>0</v>
      </c>
      <c r="K47" s="325" t="e">
        <f t="shared" si="0"/>
        <v>#DIV/0!</v>
      </c>
      <c r="L47" s="323">
        <f t="shared" ref="L47:N47" si="13">L48+L49</f>
        <v>0</v>
      </c>
      <c r="M47" s="323">
        <f t="shared" si="13"/>
        <v>0</v>
      </c>
      <c r="N47" s="323">
        <f t="shared" si="13"/>
        <v>0</v>
      </c>
      <c r="O47" s="323">
        <f t="shared" si="11"/>
        <v>0</v>
      </c>
      <c r="P47" s="327">
        <f t="shared" si="1"/>
        <v>0</v>
      </c>
      <c r="Q47" s="325" t="e">
        <f t="shared" si="2"/>
        <v>#DIV/0!</v>
      </c>
      <c r="R47" s="312"/>
    </row>
    <row r="48" spans="1:18" ht="26.25" x14ac:dyDescent="0.2">
      <c r="A48" s="328"/>
      <c r="B48" s="344"/>
      <c r="C48" s="331" t="s">
        <v>54</v>
      </c>
      <c r="D48" s="335"/>
      <c r="E48" s="335"/>
      <c r="F48" s="335"/>
      <c r="G48" s="345" t="s">
        <v>417</v>
      </c>
      <c r="H48" s="323"/>
      <c r="I48" s="323"/>
      <c r="J48" s="324"/>
      <c r="K48" s="325"/>
      <c r="L48" s="323"/>
      <c r="M48" s="323"/>
      <c r="N48" s="323"/>
      <c r="O48" s="323"/>
      <c r="P48" s="327"/>
      <c r="Q48" s="325"/>
      <c r="R48" s="312"/>
    </row>
    <row r="49" spans="1:22" ht="26.25" x14ac:dyDescent="0.2">
      <c r="A49" s="328"/>
      <c r="B49" s="344"/>
      <c r="C49" s="331" t="s">
        <v>55</v>
      </c>
      <c r="D49" s="335"/>
      <c r="E49" s="335"/>
      <c r="F49" s="335"/>
      <c r="G49" s="345" t="s">
        <v>418</v>
      </c>
      <c r="H49" s="323"/>
      <c r="I49" s="323"/>
      <c r="J49" s="324"/>
      <c r="K49" s="325"/>
      <c r="L49" s="323"/>
      <c r="M49" s="323"/>
      <c r="N49" s="323"/>
      <c r="O49" s="323"/>
      <c r="P49" s="327"/>
      <c r="Q49" s="325"/>
      <c r="R49" s="312"/>
    </row>
    <row r="50" spans="1:22" ht="52.5" x14ac:dyDescent="0.2">
      <c r="A50" s="334"/>
      <c r="B50" s="346" t="s">
        <v>471</v>
      </c>
      <c r="C50" s="335"/>
      <c r="D50" s="335"/>
      <c r="E50" s="335"/>
      <c r="F50" s="335"/>
      <c r="G50" s="336" t="s">
        <v>260</v>
      </c>
      <c r="H50" s="323"/>
      <c r="I50" s="323"/>
      <c r="J50" s="324">
        <f t="shared" si="3"/>
        <v>0</v>
      </c>
      <c r="K50" s="325" t="e">
        <f t="shared" si="0"/>
        <v>#DIV/0!</v>
      </c>
      <c r="L50" s="323"/>
      <c r="M50" s="323"/>
      <c r="N50" s="323"/>
      <c r="O50" s="323">
        <f t="shared" si="11"/>
        <v>0</v>
      </c>
      <c r="P50" s="327">
        <f t="shared" si="1"/>
        <v>0</v>
      </c>
      <c r="Q50" s="325" t="e">
        <f t="shared" si="2"/>
        <v>#DIV/0!</v>
      </c>
      <c r="R50" s="312"/>
    </row>
    <row r="51" spans="1:22" ht="26.25" x14ac:dyDescent="0.2">
      <c r="A51" s="328" t="s">
        <v>472</v>
      </c>
      <c r="B51" s="329"/>
      <c r="C51" s="321"/>
      <c r="D51" s="321"/>
      <c r="E51" s="321"/>
      <c r="F51" s="321"/>
      <c r="G51" s="338" t="s">
        <v>247</v>
      </c>
      <c r="H51" s="323">
        <f>+H52</f>
        <v>0</v>
      </c>
      <c r="I51" s="323">
        <f>+I52</f>
        <v>0</v>
      </c>
      <c r="J51" s="323">
        <f>+J52</f>
        <v>0</v>
      </c>
      <c r="K51" s="325" t="e">
        <f t="shared" si="0"/>
        <v>#DIV/0!</v>
      </c>
      <c r="L51" s="323">
        <f>+L52</f>
        <v>0</v>
      </c>
      <c r="M51" s="323">
        <f>+M52</f>
        <v>0</v>
      </c>
      <c r="N51" s="323">
        <f>+N52</f>
        <v>0</v>
      </c>
      <c r="O51" s="323">
        <f>+O52</f>
        <v>0</v>
      </c>
      <c r="P51" s="327">
        <f t="shared" si="1"/>
        <v>0</v>
      </c>
      <c r="Q51" s="325" t="e">
        <f t="shared" si="2"/>
        <v>#DIV/0!</v>
      </c>
      <c r="R51" s="333"/>
    </row>
    <row r="52" spans="1:22" ht="78.75" x14ac:dyDescent="0.2">
      <c r="A52" s="328"/>
      <c r="B52" s="329" t="s">
        <v>103</v>
      </c>
      <c r="C52" s="321"/>
      <c r="D52" s="321"/>
      <c r="E52" s="321"/>
      <c r="F52" s="321"/>
      <c r="G52" s="342" t="s">
        <v>248</v>
      </c>
      <c r="H52" s="323"/>
      <c r="I52" s="323"/>
      <c r="J52" s="324">
        <f t="shared" si="3"/>
        <v>0</v>
      </c>
      <c r="K52" s="325" t="e">
        <f t="shared" si="0"/>
        <v>#DIV/0!</v>
      </c>
      <c r="L52" s="323"/>
      <c r="M52" s="323"/>
      <c r="N52" s="323"/>
      <c r="O52" s="326">
        <f t="shared" si="11"/>
        <v>0</v>
      </c>
      <c r="P52" s="327">
        <f t="shared" si="1"/>
        <v>0</v>
      </c>
      <c r="Q52" s="325" t="e">
        <f t="shared" si="2"/>
        <v>#DIV/0!</v>
      </c>
      <c r="R52" s="333"/>
    </row>
    <row r="53" spans="1:22" ht="102" x14ac:dyDescent="0.2">
      <c r="A53" s="328">
        <v>4804</v>
      </c>
      <c r="B53" s="329"/>
      <c r="C53" s="321"/>
      <c r="D53" s="321"/>
      <c r="E53" s="321"/>
      <c r="F53" s="321"/>
      <c r="G53" s="338" t="s">
        <v>253</v>
      </c>
      <c r="H53" s="323">
        <f>+H54+H55+H56</f>
        <v>0</v>
      </c>
      <c r="I53" s="323">
        <f>+I54+I55+I56</f>
        <v>0</v>
      </c>
      <c r="J53" s="323">
        <f>+J54+J55+J56</f>
        <v>0</v>
      </c>
      <c r="K53" s="325" t="e">
        <f t="shared" si="0"/>
        <v>#DIV/0!</v>
      </c>
      <c r="L53" s="323">
        <f>+L54+L55+L56</f>
        <v>0</v>
      </c>
      <c r="M53" s="323">
        <f>+M54+M55+M56</f>
        <v>0</v>
      </c>
      <c r="N53" s="323">
        <f>+N54+N55+N56</f>
        <v>0</v>
      </c>
      <c r="O53" s="323">
        <f>+O54+O55+O56</f>
        <v>0</v>
      </c>
      <c r="P53" s="327">
        <f t="shared" si="1"/>
        <v>0</v>
      </c>
      <c r="Q53" s="325" t="e">
        <f t="shared" si="2"/>
        <v>#DIV/0!</v>
      </c>
      <c r="R53" s="333"/>
    </row>
    <row r="54" spans="1:22" ht="26.25" x14ac:dyDescent="0.2">
      <c r="A54" s="334"/>
      <c r="B54" s="329" t="s">
        <v>54</v>
      </c>
      <c r="C54" s="335"/>
      <c r="D54" s="335"/>
      <c r="E54" s="335"/>
      <c r="F54" s="335"/>
      <c r="G54" s="342" t="s">
        <v>250</v>
      </c>
      <c r="H54" s="323"/>
      <c r="I54" s="323"/>
      <c r="J54" s="324">
        <f t="shared" si="3"/>
        <v>0</v>
      </c>
      <c r="K54" s="325" t="e">
        <f t="shared" si="0"/>
        <v>#DIV/0!</v>
      </c>
      <c r="L54" s="323"/>
      <c r="M54" s="323"/>
      <c r="N54" s="323"/>
      <c r="O54" s="337">
        <f t="shared" ref="O54:O56" si="14">M54+N54</f>
        <v>0</v>
      </c>
      <c r="P54" s="327">
        <f t="shared" si="1"/>
        <v>0</v>
      </c>
      <c r="Q54" s="325" t="e">
        <f t="shared" si="2"/>
        <v>#DIV/0!</v>
      </c>
      <c r="R54" s="312"/>
    </row>
    <row r="55" spans="1:22" ht="26.25" x14ac:dyDescent="0.2">
      <c r="A55" s="334"/>
      <c r="B55" s="329" t="s">
        <v>55</v>
      </c>
      <c r="C55" s="335"/>
      <c r="D55" s="335"/>
      <c r="E55" s="335"/>
      <c r="F55" s="335"/>
      <c r="G55" s="342" t="s">
        <v>251</v>
      </c>
      <c r="H55" s="323"/>
      <c r="I55" s="323"/>
      <c r="J55" s="324">
        <f t="shared" si="3"/>
        <v>0</v>
      </c>
      <c r="K55" s="325" t="e">
        <f t="shared" si="0"/>
        <v>#DIV/0!</v>
      </c>
      <c r="L55" s="323"/>
      <c r="M55" s="323"/>
      <c r="N55" s="323"/>
      <c r="O55" s="337">
        <f t="shared" si="14"/>
        <v>0</v>
      </c>
      <c r="P55" s="327">
        <f t="shared" si="1"/>
        <v>0</v>
      </c>
      <c r="Q55" s="325" t="e">
        <f t="shared" si="2"/>
        <v>#DIV/0!</v>
      </c>
      <c r="R55" s="312"/>
    </row>
    <row r="56" spans="1:22" ht="26.25" x14ac:dyDescent="0.2">
      <c r="A56" s="334"/>
      <c r="B56" s="329" t="s">
        <v>249</v>
      </c>
      <c r="C56" s="335"/>
      <c r="D56" s="335"/>
      <c r="E56" s="335"/>
      <c r="F56" s="335"/>
      <c r="G56" s="342" t="s">
        <v>252</v>
      </c>
      <c r="H56" s="323"/>
      <c r="I56" s="323"/>
      <c r="J56" s="324">
        <f t="shared" si="3"/>
        <v>0</v>
      </c>
      <c r="K56" s="325" t="e">
        <f t="shared" si="0"/>
        <v>#DIV/0!</v>
      </c>
      <c r="L56" s="323"/>
      <c r="M56" s="323"/>
      <c r="N56" s="323"/>
      <c r="O56" s="337">
        <f t="shared" si="14"/>
        <v>0</v>
      </c>
      <c r="P56" s="327">
        <f t="shared" si="1"/>
        <v>0</v>
      </c>
      <c r="Q56" s="325" t="e">
        <f t="shared" si="2"/>
        <v>#DIV/0!</v>
      </c>
      <c r="R56" s="312"/>
    </row>
    <row r="57" spans="1:22" ht="52.5" x14ac:dyDescent="0.2">
      <c r="A57" s="328">
        <v>4904</v>
      </c>
      <c r="B57" s="329"/>
      <c r="C57" s="335"/>
      <c r="D57" s="335"/>
      <c r="E57" s="335"/>
      <c r="F57" s="335"/>
      <c r="G57" s="342" t="s">
        <v>254</v>
      </c>
      <c r="H57" s="323">
        <f>+H58</f>
        <v>0</v>
      </c>
      <c r="I57" s="323">
        <f>+I58</f>
        <v>0</v>
      </c>
      <c r="J57" s="323">
        <f>+J58</f>
        <v>0</v>
      </c>
      <c r="K57" s="325" t="e">
        <f t="shared" si="0"/>
        <v>#DIV/0!</v>
      </c>
      <c r="L57" s="323">
        <f>+L58</f>
        <v>0</v>
      </c>
      <c r="M57" s="323">
        <f>+M58</f>
        <v>0</v>
      </c>
      <c r="N57" s="323">
        <f>+N58</f>
        <v>0</v>
      </c>
      <c r="O57" s="323">
        <f>+O58</f>
        <v>0</v>
      </c>
      <c r="P57" s="327">
        <f t="shared" si="1"/>
        <v>0</v>
      </c>
      <c r="Q57" s="325" t="e">
        <f t="shared" si="2"/>
        <v>#DIV/0!</v>
      </c>
      <c r="R57" s="312"/>
    </row>
    <row r="58" spans="1:22" ht="26.25" x14ac:dyDescent="0.2">
      <c r="A58" s="334"/>
      <c r="B58" s="329" t="s">
        <v>55</v>
      </c>
      <c r="C58" s="335"/>
      <c r="D58" s="335"/>
      <c r="E58" s="335"/>
      <c r="F58" s="335"/>
      <c r="G58" s="342" t="s">
        <v>255</v>
      </c>
      <c r="H58" s="323"/>
      <c r="I58" s="323"/>
      <c r="J58" s="324">
        <f t="shared" si="3"/>
        <v>0</v>
      </c>
      <c r="K58" s="325" t="e">
        <f t="shared" si="0"/>
        <v>#DIV/0!</v>
      </c>
      <c r="L58" s="323"/>
      <c r="M58" s="323"/>
      <c r="N58" s="323"/>
      <c r="O58" s="337">
        <f t="shared" ref="O58" si="15">M58+N58</f>
        <v>0</v>
      </c>
      <c r="P58" s="327">
        <f t="shared" si="1"/>
        <v>0</v>
      </c>
      <c r="Q58" s="325" t="e">
        <f t="shared" si="2"/>
        <v>#DIV/0!</v>
      </c>
      <c r="R58" s="312"/>
    </row>
    <row r="59" spans="1:22" ht="26.25" x14ac:dyDescent="0.2">
      <c r="A59" s="340" t="s">
        <v>473</v>
      </c>
      <c r="B59" s="341" t="s">
        <v>54</v>
      </c>
      <c r="C59" s="321"/>
      <c r="D59" s="321"/>
      <c r="E59" s="321"/>
      <c r="F59" s="321"/>
      <c r="G59" s="338" t="s">
        <v>56</v>
      </c>
      <c r="H59" s="323">
        <f>+H15+H17+H20+H28+H33+H53+H51+H24+H39+H57+H40</f>
        <v>38012000</v>
      </c>
      <c r="I59" s="323">
        <f>+I15+I17+I20+I28+I33+I53+I51+I24+I39+I57+I40</f>
        <v>5621098.1799999997</v>
      </c>
      <c r="J59" s="323">
        <f>+J15+J17+J20+J28+J33+J53+J51+J24+J39+J57+J40</f>
        <v>32390901.82</v>
      </c>
      <c r="K59" s="325">
        <f t="shared" si="0"/>
        <v>14.787693833526255</v>
      </c>
      <c r="L59" s="323">
        <f>+L15+L17+L20+L28+L33+L53+L51+L24+L39+L57+L40</f>
        <v>16006000</v>
      </c>
      <c r="M59" s="323">
        <f>+M15+M17+M20+M28+M33+M53+M51+M24+M39+M57+M40</f>
        <v>4610693.3900000006</v>
      </c>
      <c r="N59" s="323">
        <f>+N15+N17+N20+N28+N33+N53+N51+N24+N39+N57+N40</f>
        <v>1010404.79</v>
      </c>
      <c r="O59" s="323">
        <f>+O15+O17+O20+O28+O33+O53+O51+O24+O39+O57+O40</f>
        <v>5621098.1799999997</v>
      </c>
      <c r="P59" s="327">
        <f t="shared" si="1"/>
        <v>10384901.82</v>
      </c>
      <c r="Q59" s="325">
        <f t="shared" si="2"/>
        <v>35.119999999999997</v>
      </c>
      <c r="R59" s="312"/>
    </row>
    <row r="60" spans="1:22" ht="51" x14ac:dyDescent="0.2">
      <c r="A60" s="340"/>
      <c r="B60" s="341" t="s">
        <v>55</v>
      </c>
      <c r="C60" s="321"/>
      <c r="D60" s="321"/>
      <c r="E60" s="321"/>
      <c r="F60" s="321"/>
      <c r="G60" s="338" t="s">
        <v>474</v>
      </c>
      <c r="H60" s="323">
        <f>+H16+H18+H29+H32+H50</f>
        <v>2000000</v>
      </c>
      <c r="I60" s="323">
        <f>+I16+I18+I29+I32+I50</f>
        <v>2657983.1900000004</v>
      </c>
      <c r="J60" s="323">
        <f>+J16+J18+J29+J32+J50</f>
        <v>-657983.19000000041</v>
      </c>
      <c r="K60" s="325">
        <f t="shared" si="0"/>
        <v>132.89915950000002</v>
      </c>
      <c r="L60" s="323">
        <f>+L16+L18+L29+L32+L50</f>
        <v>2000000</v>
      </c>
      <c r="M60" s="323">
        <f>+M16+M18+M29+M32+M50</f>
        <v>2598092.9700000002</v>
      </c>
      <c r="N60" s="323">
        <f>+N16+N18+N29+N32+N50</f>
        <v>59890.22</v>
      </c>
      <c r="O60" s="323">
        <f>+O16+O18+O29+O32+O50</f>
        <v>2657983.1900000004</v>
      </c>
      <c r="P60" s="327">
        <f t="shared" si="1"/>
        <v>-657983.19000000041</v>
      </c>
      <c r="Q60" s="325">
        <f t="shared" si="2"/>
        <v>132.9</v>
      </c>
      <c r="R60" s="312"/>
    </row>
    <row r="61" spans="1:22" ht="26.25" thickBot="1" x14ac:dyDescent="0.25">
      <c r="A61" s="347"/>
      <c r="B61" s="348"/>
      <c r="C61" s="349"/>
      <c r="D61" s="349"/>
      <c r="E61" s="349"/>
      <c r="F61" s="349"/>
      <c r="G61" s="350"/>
      <c r="H61" s="351"/>
      <c r="I61" s="352"/>
      <c r="J61" s="353"/>
      <c r="K61" s="354"/>
      <c r="L61" s="355"/>
      <c r="M61" s="355"/>
      <c r="N61" s="353"/>
      <c r="O61" s="356"/>
      <c r="P61" s="357"/>
      <c r="Q61" s="358"/>
      <c r="R61" s="312"/>
    </row>
    <row r="62" spans="1:22" ht="26.25" x14ac:dyDescent="0.35">
      <c r="A62" s="359" t="s">
        <v>60</v>
      </c>
      <c r="B62" s="360"/>
      <c r="C62" s="360"/>
      <c r="D62" s="360"/>
      <c r="E62" s="360"/>
      <c r="F62" s="361"/>
      <c r="G62" s="362" t="s">
        <v>61</v>
      </c>
      <c r="H62" s="363">
        <f>+H63+H74+H76</f>
        <v>45484700</v>
      </c>
      <c r="I62" s="363">
        <f>+I63+I74+I76</f>
        <v>13338092.99</v>
      </c>
      <c r="J62" s="363">
        <f>+J63+J74+J76</f>
        <v>32184414.009999998</v>
      </c>
      <c r="K62" s="364">
        <f>ROUND(I62/H62*100,2)</f>
        <v>29.32</v>
      </c>
      <c r="L62" s="363">
        <f>+L63+L74+L76</f>
        <v>18851800</v>
      </c>
      <c r="M62" s="363">
        <f>+M63+M74+M76</f>
        <v>10649908.799999999</v>
      </c>
      <c r="N62" s="363">
        <f>+N63+N74+N76</f>
        <v>2688184.19</v>
      </c>
      <c r="O62" s="363">
        <f>+O63+O74+O76</f>
        <v>13338092.99</v>
      </c>
      <c r="P62" s="363">
        <f t="shared" ref="P62:P125" si="16">L62-O62</f>
        <v>5513707.0099999998</v>
      </c>
      <c r="Q62" s="364">
        <f>ROUND(O62/L62*100,2)</f>
        <v>70.75</v>
      </c>
      <c r="R62" s="365"/>
      <c r="V62" s="366"/>
    </row>
    <row r="63" spans="1:22" ht="26.25" x14ac:dyDescent="0.2">
      <c r="A63" s="328"/>
      <c r="B63" s="320"/>
      <c r="C63" s="321"/>
      <c r="D63" s="367" t="s">
        <v>54</v>
      </c>
      <c r="E63" s="321"/>
      <c r="F63" s="321"/>
      <c r="G63" s="368" t="s">
        <v>62</v>
      </c>
      <c r="H63" s="369">
        <f>+H64+H65+H66+H67+H68+H69+H70+H71+H72+H73</f>
        <v>45484700</v>
      </c>
      <c r="I63" s="369">
        <f>+I64+I65+I66+I67+I68+I69+I70+I71+I72+I73</f>
        <v>13368037.48</v>
      </c>
      <c r="J63" s="369">
        <f>+J64+J65+J66+J67+J68+J69+J70+J71+J72+J73</f>
        <v>32154469.52</v>
      </c>
      <c r="K63" s="325">
        <f>ROUND(I63/H63*100,2)</f>
        <v>29.39</v>
      </c>
      <c r="L63" s="369">
        <f>+L64+L65+L66+L67+L68+L69+L70+L71+L72+L73</f>
        <v>18851800</v>
      </c>
      <c r="M63" s="369">
        <f>+M64+M65+M66+M67+M68+M69+M70+M71+M72+M73</f>
        <v>10679768.1</v>
      </c>
      <c r="N63" s="369">
        <f>+N64+N65+N66+N67+N68+N69+N70+N71+N72+N73</f>
        <v>2688269.38</v>
      </c>
      <c r="O63" s="369">
        <f>+O64+O65+O66+O67+O68+O69+O70+O71+O72+O73</f>
        <v>13368037.48</v>
      </c>
      <c r="P63" s="369">
        <f t="shared" si="16"/>
        <v>5483762.5199999996</v>
      </c>
      <c r="Q63" s="325">
        <f>ROUND(O63/L63*100,2)</f>
        <v>70.91</v>
      </c>
      <c r="R63" s="365"/>
    </row>
    <row r="64" spans="1:22" ht="26.25" x14ac:dyDescent="0.2">
      <c r="A64" s="328"/>
      <c r="B64" s="320"/>
      <c r="C64" s="321"/>
      <c r="D64" s="367" t="s">
        <v>63</v>
      </c>
      <c r="E64" s="321"/>
      <c r="F64" s="321"/>
      <c r="G64" s="368" t="s">
        <v>64</v>
      </c>
      <c r="H64" s="369">
        <f t="shared" ref="H64:J68" si="17">+H79</f>
        <v>4417000</v>
      </c>
      <c r="I64" s="369">
        <f t="shared" si="17"/>
        <v>1832135</v>
      </c>
      <c r="J64" s="369">
        <f t="shared" si="17"/>
        <v>2622672</v>
      </c>
      <c r="K64" s="325">
        <f>ROUND(I64/H64*100,2)</f>
        <v>41.48</v>
      </c>
      <c r="L64" s="369">
        <f t="shared" ref="L64:O68" si="18">+L79</f>
        <v>2211500</v>
      </c>
      <c r="M64" s="369">
        <f t="shared" si="18"/>
        <v>1462068</v>
      </c>
      <c r="N64" s="369">
        <f t="shared" si="18"/>
        <v>370067</v>
      </c>
      <c r="O64" s="369">
        <f t="shared" si="18"/>
        <v>1832135</v>
      </c>
      <c r="P64" s="369">
        <f t="shared" si="16"/>
        <v>379365</v>
      </c>
      <c r="Q64" s="325">
        <f>ROUND(O64/L64*100,2)</f>
        <v>82.85</v>
      </c>
      <c r="R64" s="365"/>
    </row>
    <row r="65" spans="1:18" ht="26.25" x14ac:dyDescent="0.2">
      <c r="A65" s="328"/>
      <c r="B65" s="320"/>
      <c r="C65" s="321"/>
      <c r="D65" s="367" t="s">
        <v>65</v>
      </c>
      <c r="E65" s="321"/>
      <c r="F65" s="321"/>
      <c r="G65" s="368" t="s">
        <v>66</v>
      </c>
      <c r="H65" s="369">
        <f t="shared" si="17"/>
        <v>410500</v>
      </c>
      <c r="I65" s="369">
        <f t="shared" si="17"/>
        <v>208854.43</v>
      </c>
      <c r="J65" s="369">
        <f t="shared" si="17"/>
        <v>201645.57</v>
      </c>
      <c r="K65" s="325">
        <f>ROUND(I65/H65*100,2)</f>
        <v>50.88</v>
      </c>
      <c r="L65" s="369">
        <f t="shared" si="18"/>
        <v>257800</v>
      </c>
      <c r="M65" s="369">
        <f t="shared" si="18"/>
        <v>171419.05000000002</v>
      </c>
      <c r="N65" s="369">
        <f t="shared" si="18"/>
        <v>37435.379999999997</v>
      </c>
      <c r="O65" s="369">
        <f t="shared" si="18"/>
        <v>208854.43</v>
      </c>
      <c r="P65" s="369">
        <f t="shared" si="16"/>
        <v>48945.570000000007</v>
      </c>
      <c r="Q65" s="325">
        <f>ROUND(O65/L65*100,2)</f>
        <v>81.010000000000005</v>
      </c>
      <c r="R65" s="365"/>
    </row>
    <row r="66" spans="1:18" ht="26.25" x14ac:dyDescent="0.2">
      <c r="A66" s="328"/>
      <c r="B66" s="320"/>
      <c r="C66" s="321"/>
      <c r="D66" s="367" t="s">
        <v>67</v>
      </c>
      <c r="E66" s="321"/>
      <c r="F66" s="321"/>
      <c r="G66" s="368" t="s">
        <v>68</v>
      </c>
      <c r="H66" s="369">
        <f t="shared" si="17"/>
        <v>0</v>
      </c>
      <c r="I66" s="369">
        <f t="shared" si="17"/>
        <v>0</v>
      </c>
      <c r="J66" s="369">
        <f t="shared" si="17"/>
        <v>0</v>
      </c>
      <c r="K66" s="325"/>
      <c r="L66" s="369">
        <f t="shared" si="18"/>
        <v>0</v>
      </c>
      <c r="M66" s="369">
        <f t="shared" si="18"/>
        <v>0</v>
      </c>
      <c r="N66" s="369">
        <f t="shared" si="18"/>
        <v>0</v>
      </c>
      <c r="O66" s="369">
        <f t="shared" si="18"/>
        <v>0</v>
      </c>
      <c r="P66" s="369">
        <f t="shared" si="16"/>
        <v>0</v>
      </c>
      <c r="Q66" s="325"/>
      <c r="R66" s="365"/>
    </row>
    <row r="67" spans="1:18" ht="26.25" x14ac:dyDescent="0.2">
      <c r="A67" s="328"/>
      <c r="B67" s="320"/>
      <c r="C67" s="321"/>
      <c r="D67" s="367" t="s">
        <v>69</v>
      </c>
      <c r="E67" s="321"/>
      <c r="F67" s="321"/>
      <c r="G67" s="368" t="s">
        <v>70</v>
      </c>
      <c r="H67" s="369">
        <f t="shared" si="17"/>
        <v>0</v>
      </c>
      <c r="I67" s="369">
        <f t="shared" si="17"/>
        <v>0</v>
      </c>
      <c r="J67" s="369">
        <f t="shared" si="17"/>
        <v>0</v>
      </c>
      <c r="K67" s="325" t="e">
        <f>ROUND(I67/H67*100,2)</f>
        <v>#DIV/0!</v>
      </c>
      <c r="L67" s="369">
        <f t="shared" si="18"/>
        <v>0</v>
      </c>
      <c r="M67" s="369">
        <f t="shared" si="18"/>
        <v>0</v>
      </c>
      <c r="N67" s="369">
        <f t="shared" si="18"/>
        <v>0</v>
      </c>
      <c r="O67" s="369">
        <f t="shared" si="18"/>
        <v>0</v>
      </c>
      <c r="P67" s="369">
        <f t="shared" si="16"/>
        <v>0</v>
      </c>
      <c r="Q67" s="325"/>
      <c r="R67" s="365"/>
    </row>
    <row r="68" spans="1:18" ht="51" x14ac:dyDescent="0.2">
      <c r="A68" s="328"/>
      <c r="B68" s="320"/>
      <c r="C68" s="321"/>
      <c r="D68" s="367" t="s">
        <v>71</v>
      </c>
      <c r="E68" s="321"/>
      <c r="F68" s="321"/>
      <c r="G68" s="368" t="s">
        <v>72</v>
      </c>
      <c r="H68" s="369">
        <f t="shared" si="17"/>
        <v>5407000</v>
      </c>
      <c r="I68" s="369">
        <f t="shared" si="17"/>
        <v>1836260</v>
      </c>
      <c r="J68" s="369">
        <f t="shared" si="17"/>
        <v>3570740</v>
      </c>
      <c r="K68" s="325">
        <f>ROUND(I68/H68*100,2)</f>
        <v>33.96</v>
      </c>
      <c r="L68" s="369">
        <f t="shared" si="18"/>
        <v>2313000</v>
      </c>
      <c r="M68" s="369">
        <f t="shared" si="18"/>
        <v>1502018</v>
      </c>
      <c r="N68" s="369">
        <f t="shared" si="18"/>
        <v>334242</v>
      </c>
      <c r="O68" s="369">
        <f t="shared" si="18"/>
        <v>1836260</v>
      </c>
      <c r="P68" s="369">
        <f t="shared" si="16"/>
        <v>476740</v>
      </c>
      <c r="Q68" s="325">
        <f>ROUND(O68/L68*100,2)</f>
        <v>79.39</v>
      </c>
      <c r="R68" s="365"/>
    </row>
    <row r="69" spans="1:18" ht="26.25" x14ac:dyDescent="0.2">
      <c r="A69" s="328"/>
      <c r="B69" s="320"/>
      <c r="C69" s="321"/>
      <c r="D69" s="367" t="s">
        <v>73</v>
      </c>
      <c r="E69" s="321"/>
      <c r="F69" s="321"/>
      <c r="G69" s="368" t="s">
        <v>74</v>
      </c>
      <c r="H69" s="369">
        <f t="shared" ref="H69:J71" si="19">+H90</f>
        <v>0</v>
      </c>
      <c r="I69" s="369">
        <f t="shared" si="19"/>
        <v>0</v>
      </c>
      <c r="J69" s="369">
        <f t="shared" si="19"/>
        <v>0</v>
      </c>
      <c r="K69" s="325"/>
      <c r="L69" s="369">
        <f t="shared" ref="L69:O71" si="20">+L90</f>
        <v>0</v>
      </c>
      <c r="M69" s="369">
        <f t="shared" si="20"/>
        <v>0</v>
      </c>
      <c r="N69" s="369">
        <f t="shared" si="20"/>
        <v>0</v>
      </c>
      <c r="O69" s="369">
        <f t="shared" si="20"/>
        <v>0</v>
      </c>
      <c r="P69" s="369">
        <f t="shared" si="16"/>
        <v>0</v>
      </c>
      <c r="Q69" s="325"/>
      <c r="R69" s="365"/>
    </row>
    <row r="70" spans="1:18" ht="51" x14ac:dyDescent="0.2">
      <c r="A70" s="328"/>
      <c r="B70" s="320"/>
      <c r="C70" s="321"/>
      <c r="D70" s="367" t="s">
        <v>75</v>
      </c>
      <c r="E70" s="321"/>
      <c r="F70" s="321"/>
      <c r="G70" s="368" t="s">
        <v>76</v>
      </c>
      <c r="H70" s="369">
        <f t="shared" si="19"/>
        <v>10579000</v>
      </c>
      <c r="I70" s="369">
        <f t="shared" si="19"/>
        <v>689010.05</v>
      </c>
      <c r="J70" s="369">
        <f t="shared" si="19"/>
        <v>9889989.9499999993</v>
      </c>
      <c r="K70" s="325">
        <f>ROUND(I70/H70*100,2)</f>
        <v>6.51</v>
      </c>
      <c r="L70" s="369">
        <f t="shared" si="20"/>
        <v>2891000</v>
      </c>
      <c r="M70" s="369">
        <f t="shared" si="20"/>
        <v>536980.05000000005</v>
      </c>
      <c r="N70" s="369">
        <f t="shared" si="20"/>
        <v>152030</v>
      </c>
      <c r="O70" s="369">
        <f t="shared" si="20"/>
        <v>689010.05</v>
      </c>
      <c r="P70" s="369">
        <f t="shared" si="16"/>
        <v>2201989.9500000002</v>
      </c>
      <c r="Q70" s="325">
        <f>ROUND(O70/L70*100,2)</f>
        <v>23.83</v>
      </c>
      <c r="R70" s="365"/>
    </row>
    <row r="71" spans="1:18" ht="26.25" x14ac:dyDescent="0.2">
      <c r="A71" s="328"/>
      <c r="B71" s="320"/>
      <c r="C71" s="321"/>
      <c r="D71" s="367" t="s">
        <v>77</v>
      </c>
      <c r="E71" s="321"/>
      <c r="F71" s="321"/>
      <c r="G71" s="368" t="s">
        <v>78</v>
      </c>
      <c r="H71" s="369">
        <f t="shared" si="19"/>
        <v>23471000</v>
      </c>
      <c r="I71" s="369">
        <f t="shared" si="19"/>
        <v>7615219</v>
      </c>
      <c r="J71" s="369">
        <f t="shared" si="19"/>
        <v>15855781</v>
      </c>
      <c r="K71" s="325">
        <f>ROUND(I71/H71*100,2)</f>
        <v>32.450000000000003</v>
      </c>
      <c r="L71" s="369">
        <f t="shared" si="20"/>
        <v>9978300</v>
      </c>
      <c r="M71" s="369">
        <f t="shared" si="20"/>
        <v>6224853</v>
      </c>
      <c r="N71" s="369">
        <f t="shared" si="20"/>
        <v>1390366</v>
      </c>
      <c r="O71" s="369">
        <f t="shared" si="20"/>
        <v>7615219</v>
      </c>
      <c r="P71" s="369">
        <f t="shared" si="16"/>
        <v>2363081</v>
      </c>
      <c r="Q71" s="325">
        <f>ROUND(O71/L71*100,2)</f>
        <v>76.319999999999993</v>
      </c>
      <c r="R71" s="365"/>
    </row>
    <row r="72" spans="1:18" ht="26.25" x14ac:dyDescent="0.2">
      <c r="A72" s="328"/>
      <c r="B72" s="320"/>
      <c r="C72" s="321"/>
      <c r="D72" s="367" t="s">
        <v>79</v>
      </c>
      <c r="E72" s="321"/>
      <c r="F72" s="321"/>
      <c r="G72" s="368" t="s">
        <v>80</v>
      </c>
      <c r="H72" s="369">
        <f>+H97</f>
        <v>1200200</v>
      </c>
      <c r="I72" s="369">
        <f>+I97</f>
        <v>1186559</v>
      </c>
      <c r="J72" s="369">
        <f>+J97</f>
        <v>13641</v>
      </c>
      <c r="K72" s="325"/>
      <c r="L72" s="369">
        <f>+L97</f>
        <v>1200200</v>
      </c>
      <c r="M72" s="369">
        <f>+M97</f>
        <v>782430</v>
      </c>
      <c r="N72" s="369">
        <f>+N97</f>
        <v>404129</v>
      </c>
      <c r="O72" s="369">
        <f>+O97</f>
        <v>1186559</v>
      </c>
      <c r="P72" s="369">
        <f t="shared" si="16"/>
        <v>13641</v>
      </c>
      <c r="Q72" s="325">
        <f>ROUND(O72/L72*100,2)</f>
        <v>98.86</v>
      </c>
      <c r="R72" s="365"/>
    </row>
    <row r="73" spans="1:18" ht="76.5" x14ac:dyDescent="0.2">
      <c r="A73" s="328"/>
      <c r="B73" s="320"/>
      <c r="C73" s="321"/>
      <c r="D73" s="367" t="s">
        <v>81</v>
      </c>
      <c r="E73" s="321"/>
      <c r="F73" s="321"/>
      <c r="G73" s="370" t="s">
        <v>203</v>
      </c>
      <c r="H73" s="369">
        <f>H98</f>
        <v>0</v>
      </c>
      <c r="I73" s="369">
        <f>I98</f>
        <v>0</v>
      </c>
      <c r="J73" s="369">
        <v>0</v>
      </c>
      <c r="K73" s="325"/>
      <c r="L73" s="369">
        <f>L98</f>
        <v>0</v>
      </c>
      <c r="M73" s="369">
        <f>M98</f>
        <v>0</v>
      </c>
      <c r="N73" s="369">
        <f>N98</f>
        <v>0</v>
      </c>
      <c r="O73" s="369">
        <f>O98</f>
        <v>0</v>
      </c>
      <c r="P73" s="369">
        <f t="shared" si="16"/>
        <v>0</v>
      </c>
      <c r="Q73" s="325"/>
      <c r="R73" s="365"/>
    </row>
    <row r="74" spans="1:18" ht="26.25" x14ac:dyDescent="0.2">
      <c r="A74" s="328"/>
      <c r="B74" s="320"/>
      <c r="C74" s="321"/>
      <c r="D74" s="367" t="s">
        <v>82</v>
      </c>
      <c r="E74" s="321"/>
      <c r="F74" s="321"/>
      <c r="G74" s="368" t="s">
        <v>83</v>
      </c>
      <c r="H74" s="369">
        <f>+H75</f>
        <v>0</v>
      </c>
      <c r="I74" s="369">
        <f>+I75</f>
        <v>0</v>
      </c>
      <c r="J74" s="369">
        <f>+J75</f>
        <v>0</v>
      </c>
      <c r="K74" s="325"/>
      <c r="L74" s="369">
        <f>+L75</f>
        <v>0</v>
      </c>
      <c r="M74" s="369">
        <f>+M75</f>
        <v>0</v>
      </c>
      <c r="N74" s="369">
        <f>+N75</f>
        <v>0</v>
      </c>
      <c r="O74" s="369">
        <f>+O75</f>
        <v>0</v>
      </c>
      <c r="P74" s="369">
        <f t="shared" si="16"/>
        <v>0</v>
      </c>
      <c r="Q74" s="325" t="e">
        <f t="shared" ref="Q74:Q76" si="21">ROUND(O74/L74*100,2)</f>
        <v>#DIV/0!</v>
      </c>
      <c r="R74" s="365"/>
    </row>
    <row r="75" spans="1:18" ht="26.25" x14ac:dyDescent="0.2">
      <c r="A75" s="328"/>
      <c r="B75" s="320"/>
      <c r="C75" s="321"/>
      <c r="D75" s="367" t="s">
        <v>84</v>
      </c>
      <c r="E75" s="321"/>
      <c r="F75" s="321"/>
      <c r="G75" s="368" t="s">
        <v>85</v>
      </c>
      <c r="H75" s="369">
        <f>H100</f>
        <v>0</v>
      </c>
      <c r="I75" s="369">
        <f>I100</f>
        <v>0</v>
      </c>
      <c r="J75" s="369">
        <f>J170</f>
        <v>0</v>
      </c>
      <c r="K75" s="325"/>
      <c r="L75" s="369">
        <f>L100</f>
        <v>0</v>
      </c>
      <c r="M75" s="369">
        <f>M100</f>
        <v>0</v>
      </c>
      <c r="N75" s="369">
        <f>N100</f>
        <v>0</v>
      </c>
      <c r="O75" s="369">
        <f>O100</f>
        <v>0</v>
      </c>
      <c r="P75" s="369">
        <f t="shared" si="16"/>
        <v>0</v>
      </c>
      <c r="Q75" s="325" t="e">
        <f t="shared" si="21"/>
        <v>#DIV/0!</v>
      </c>
      <c r="R75" s="365"/>
    </row>
    <row r="76" spans="1:18" ht="26.25" x14ac:dyDescent="0.2">
      <c r="A76" s="328"/>
      <c r="B76" s="320"/>
      <c r="C76" s="321"/>
      <c r="D76" s="321">
        <v>85</v>
      </c>
      <c r="E76" s="321"/>
      <c r="F76" s="321"/>
      <c r="G76" s="368" t="s">
        <v>86</v>
      </c>
      <c r="H76" s="369">
        <f>+H104</f>
        <v>0</v>
      </c>
      <c r="I76" s="369">
        <f>+I104</f>
        <v>-29944.489999999998</v>
      </c>
      <c r="J76" s="369">
        <f>+J104</f>
        <v>29944.489999999998</v>
      </c>
      <c r="K76" s="325"/>
      <c r="L76" s="369">
        <f>+L104</f>
        <v>0</v>
      </c>
      <c r="M76" s="369">
        <f>+M104</f>
        <v>-29859.3</v>
      </c>
      <c r="N76" s="369">
        <f>+N104</f>
        <v>-85.190000000000055</v>
      </c>
      <c r="O76" s="369">
        <f>+O104</f>
        <v>-29944.489999999998</v>
      </c>
      <c r="P76" s="369">
        <f t="shared" si="16"/>
        <v>29944.489999999998</v>
      </c>
      <c r="Q76" s="325" t="e">
        <f t="shared" si="21"/>
        <v>#DIV/0!</v>
      </c>
      <c r="R76" s="365"/>
    </row>
    <row r="77" spans="1:18" ht="26.25" x14ac:dyDescent="0.35">
      <c r="A77" s="371">
        <v>5004</v>
      </c>
      <c r="B77" s="360"/>
      <c r="C77" s="360"/>
      <c r="D77" s="360"/>
      <c r="E77" s="360"/>
      <c r="F77" s="361"/>
      <c r="G77" s="372" t="s">
        <v>87</v>
      </c>
      <c r="H77" s="373">
        <f>+H78+H99+H104</f>
        <v>45484700</v>
      </c>
      <c r="I77" s="373">
        <f>+I78+I99+I104</f>
        <v>13338092.99</v>
      </c>
      <c r="J77" s="373">
        <f>+J78+J99+J101+J104</f>
        <v>32184414.009999998</v>
      </c>
      <c r="K77" s="364">
        <f>ROUND(I77/H77*100,2)</f>
        <v>29.32</v>
      </c>
      <c r="L77" s="373">
        <f>+L78+L99+L104</f>
        <v>18851800</v>
      </c>
      <c r="M77" s="373">
        <f>+M78+M99+M104</f>
        <v>10649908.799999999</v>
      </c>
      <c r="N77" s="373">
        <f>+N78+N99+N104</f>
        <v>2688184.19</v>
      </c>
      <c r="O77" s="373">
        <f>+O78+O99+O104</f>
        <v>13338092.99</v>
      </c>
      <c r="P77" s="373">
        <f t="shared" si="16"/>
        <v>5513707.0099999998</v>
      </c>
      <c r="Q77" s="364">
        <f>ROUND(O77/L77*100,2)</f>
        <v>70.75</v>
      </c>
      <c r="R77" s="312"/>
    </row>
    <row r="78" spans="1:18" ht="26.25" x14ac:dyDescent="0.2">
      <c r="A78" s="374"/>
      <c r="B78" s="375"/>
      <c r="C78" s="376"/>
      <c r="D78" s="376" t="s">
        <v>32</v>
      </c>
      <c r="E78" s="376"/>
      <c r="F78" s="376"/>
      <c r="G78" s="368" t="s">
        <v>62</v>
      </c>
      <c r="H78" s="369">
        <f>H79+H80+H81+H82+H83+H90+H91+H92+H97+H98</f>
        <v>45484700</v>
      </c>
      <c r="I78" s="369">
        <f>I79+I80+I81+I82+I83+I90+I91+I92+I97+I98</f>
        <v>13368037.48</v>
      </c>
      <c r="J78" s="369">
        <f>J79+J80+J81+J82+J83+J90+J91+J92+J97+J98</f>
        <v>32154469.52</v>
      </c>
      <c r="K78" s="325">
        <f>ROUND(I78/H78*100,2)</f>
        <v>29.39</v>
      </c>
      <c r="L78" s="369">
        <f>L79+L80+L81+L82+L83+L90+L91+L92+L97+L98</f>
        <v>18851800</v>
      </c>
      <c r="M78" s="369">
        <f>M79+M80+M81+M82+M83+M90+M91+M92+M97+M98</f>
        <v>10679768.1</v>
      </c>
      <c r="N78" s="369">
        <f>N79+N80+N81+N82+N83+N90+N91+N92+N97+N98</f>
        <v>2688269.38</v>
      </c>
      <c r="O78" s="369">
        <f>O79+O80+O81+O82+O83+O90+O91+O92+O97+O98</f>
        <v>13368037.48</v>
      </c>
      <c r="P78" s="369">
        <f t="shared" si="16"/>
        <v>5483762.5199999996</v>
      </c>
      <c r="Q78" s="325">
        <f>ROUND(O78/L78*100,2)</f>
        <v>70.91</v>
      </c>
      <c r="R78" s="312"/>
    </row>
    <row r="79" spans="1:18" ht="26.25" x14ac:dyDescent="0.2">
      <c r="A79" s="328"/>
      <c r="B79" s="320"/>
      <c r="C79" s="321"/>
      <c r="D79" s="321" t="s">
        <v>88</v>
      </c>
      <c r="E79" s="321"/>
      <c r="F79" s="321"/>
      <c r="G79" s="368" t="s">
        <v>64</v>
      </c>
      <c r="H79" s="369">
        <f>H107+H174+H259</f>
        <v>4417000</v>
      </c>
      <c r="I79" s="369">
        <f>I107+I174+I259</f>
        <v>1832135</v>
      </c>
      <c r="J79" s="369">
        <f>J107+J174+J259</f>
        <v>2622672</v>
      </c>
      <c r="K79" s="325">
        <f>ROUND(I79/H79*100,2)</f>
        <v>41.48</v>
      </c>
      <c r="L79" s="369">
        <f>L107+L174+L259</f>
        <v>2211500</v>
      </c>
      <c r="M79" s="369">
        <f>M107+M174+M259</f>
        <v>1462068</v>
      </c>
      <c r="N79" s="369">
        <f>N107+N174+N259</f>
        <v>370067</v>
      </c>
      <c r="O79" s="369">
        <f>O107+O174+O259</f>
        <v>1832135</v>
      </c>
      <c r="P79" s="369">
        <f t="shared" si="16"/>
        <v>379365</v>
      </c>
      <c r="Q79" s="325">
        <f>ROUND(O79/L79*100,2)</f>
        <v>82.85</v>
      </c>
      <c r="R79" s="312"/>
    </row>
    <row r="80" spans="1:18" ht="26.25" x14ac:dyDescent="0.2">
      <c r="A80" s="328"/>
      <c r="B80" s="320"/>
      <c r="C80" s="321"/>
      <c r="D80" s="321" t="s">
        <v>89</v>
      </c>
      <c r="E80" s="321"/>
      <c r="F80" s="321"/>
      <c r="G80" s="368" t="s">
        <v>66</v>
      </c>
      <c r="H80" s="369">
        <f>H134+H201+H291+H384</f>
        <v>410500</v>
      </c>
      <c r="I80" s="369">
        <f>I134+I201+I291+I384</f>
        <v>208854.43</v>
      </c>
      <c r="J80" s="369">
        <f>J134+J201+J291+J384</f>
        <v>201645.57</v>
      </c>
      <c r="K80" s="325">
        <f>ROUND(I80/H80*100,2)</f>
        <v>50.88</v>
      </c>
      <c r="L80" s="369">
        <f>L134+L201+L291+L384</f>
        <v>257800</v>
      </c>
      <c r="M80" s="369">
        <f>M134+M201+M291+M384</f>
        <v>171419.05000000002</v>
      </c>
      <c r="N80" s="369">
        <f>N134+N201+N291+N384</f>
        <v>37435.379999999997</v>
      </c>
      <c r="O80" s="369">
        <f>O134+O201+O291+O384</f>
        <v>208854.43</v>
      </c>
      <c r="P80" s="369">
        <f t="shared" si="16"/>
        <v>48945.570000000007</v>
      </c>
      <c r="Q80" s="325">
        <f>ROUND(O80/L80*100,2)</f>
        <v>81.010000000000005</v>
      </c>
      <c r="R80" s="312"/>
    </row>
    <row r="81" spans="1:18" ht="26.25" x14ac:dyDescent="0.2">
      <c r="A81" s="328"/>
      <c r="B81" s="320"/>
      <c r="C81" s="321"/>
      <c r="D81" s="321" t="s">
        <v>90</v>
      </c>
      <c r="E81" s="321"/>
      <c r="F81" s="321"/>
      <c r="G81" s="368" t="s">
        <v>68</v>
      </c>
      <c r="H81" s="369">
        <f>H324</f>
        <v>0</v>
      </c>
      <c r="I81" s="369">
        <f>I324</f>
        <v>0</v>
      </c>
      <c r="J81" s="369">
        <f>J326</f>
        <v>0</v>
      </c>
      <c r="K81" s="325"/>
      <c r="L81" s="369">
        <f>L324</f>
        <v>0</v>
      </c>
      <c r="M81" s="369">
        <f>M324</f>
        <v>0</v>
      </c>
      <c r="N81" s="369">
        <f>N324</f>
        <v>0</v>
      </c>
      <c r="O81" s="369">
        <f>O324</f>
        <v>0</v>
      </c>
      <c r="P81" s="369">
        <f t="shared" si="16"/>
        <v>0</v>
      </c>
      <c r="Q81" s="325"/>
      <c r="R81" s="312"/>
    </row>
    <row r="82" spans="1:18" ht="26.25" x14ac:dyDescent="0.2">
      <c r="A82" s="328"/>
      <c r="B82" s="320"/>
      <c r="C82" s="321"/>
      <c r="D82" s="321" t="s">
        <v>91</v>
      </c>
      <c r="E82" s="321"/>
      <c r="F82" s="321"/>
      <c r="G82" s="368" t="s">
        <v>70</v>
      </c>
      <c r="H82" s="369">
        <f>H230+H387</f>
        <v>0</v>
      </c>
      <c r="I82" s="369">
        <f>I230+I387</f>
        <v>0</v>
      </c>
      <c r="J82" s="369">
        <f>J230+J387</f>
        <v>0</v>
      </c>
      <c r="K82" s="325" t="e">
        <f>ROUND(I82/H82*100,2)</f>
        <v>#DIV/0!</v>
      </c>
      <c r="L82" s="369">
        <f>L230+L387</f>
        <v>0</v>
      </c>
      <c r="M82" s="369">
        <f>M230+M387</f>
        <v>0</v>
      </c>
      <c r="N82" s="369">
        <f>N230+N387</f>
        <v>0</v>
      </c>
      <c r="O82" s="369">
        <f>O230+O387</f>
        <v>0</v>
      </c>
      <c r="P82" s="369">
        <f t="shared" si="16"/>
        <v>0</v>
      </c>
      <c r="Q82" s="325" t="e">
        <f>ROUND(O82/L82*100,2)</f>
        <v>#DIV/0!</v>
      </c>
      <c r="R82" s="312"/>
    </row>
    <row r="83" spans="1:18" ht="51" x14ac:dyDescent="0.2">
      <c r="A83" s="328"/>
      <c r="B83" s="320"/>
      <c r="C83" s="321"/>
      <c r="D83" s="321">
        <v>51</v>
      </c>
      <c r="E83" s="321"/>
      <c r="F83" s="321"/>
      <c r="G83" s="368" t="s">
        <v>72</v>
      </c>
      <c r="H83" s="369">
        <f>H232+H327+H390</f>
        <v>5407000</v>
      </c>
      <c r="I83" s="369">
        <f>I232+I327+I390</f>
        <v>1836260</v>
      </c>
      <c r="J83" s="369">
        <f>J232+J327+J390</f>
        <v>3570740</v>
      </c>
      <c r="K83" s="325">
        <f>ROUND(I83/H83*100,2)</f>
        <v>33.96</v>
      </c>
      <c r="L83" s="369">
        <f>L232+L327+L390</f>
        <v>2313000</v>
      </c>
      <c r="M83" s="369">
        <f>M232+M327+M390</f>
        <v>1502018</v>
      </c>
      <c r="N83" s="369">
        <f>N232+N327+N390</f>
        <v>334242</v>
      </c>
      <c r="O83" s="369">
        <f>O232+O327+O390</f>
        <v>1836260</v>
      </c>
      <c r="P83" s="369">
        <f t="shared" si="16"/>
        <v>476740</v>
      </c>
      <c r="Q83" s="325">
        <f>ROUND(O83/L83*100,2)</f>
        <v>79.39</v>
      </c>
      <c r="R83" s="312"/>
    </row>
    <row r="84" spans="1:18" ht="26.25" x14ac:dyDescent="0.2">
      <c r="A84" s="328"/>
      <c r="B84" s="320"/>
      <c r="C84" s="321"/>
      <c r="D84" s="321"/>
      <c r="E84" s="321" t="s">
        <v>32</v>
      </c>
      <c r="F84" s="321"/>
      <c r="G84" s="368" t="s">
        <v>92</v>
      </c>
      <c r="H84" s="369">
        <f>H85+H86+H87+H88+H89</f>
        <v>5407000</v>
      </c>
      <c r="I84" s="369">
        <f>I85+I86+I87+I88+I89</f>
        <v>1836260</v>
      </c>
      <c r="J84" s="369">
        <f>J85+J86+J87+J88+J89</f>
        <v>3570740</v>
      </c>
      <c r="K84" s="325">
        <f>ROUND(I84/H84*100,2)</f>
        <v>33.96</v>
      </c>
      <c r="L84" s="369">
        <f>L85+L86+L87+L88+L89</f>
        <v>2313000</v>
      </c>
      <c r="M84" s="369">
        <f>M85+M86+M87+M88+M89</f>
        <v>1502018</v>
      </c>
      <c r="N84" s="369">
        <f>N85+N86+N87+N88+N89</f>
        <v>334242</v>
      </c>
      <c r="O84" s="369">
        <f>O85+O86+O87+O88+O89</f>
        <v>1836260</v>
      </c>
      <c r="P84" s="369">
        <f t="shared" si="16"/>
        <v>476740</v>
      </c>
      <c r="Q84" s="325">
        <f>ROUND(O84/L84*100,2)</f>
        <v>79.39</v>
      </c>
      <c r="R84" s="312"/>
    </row>
    <row r="85" spans="1:18" ht="26.25" x14ac:dyDescent="0.2">
      <c r="A85" s="328"/>
      <c r="B85" s="320"/>
      <c r="C85" s="321"/>
      <c r="D85" s="321"/>
      <c r="E85" s="321"/>
      <c r="F85" s="321" t="s">
        <v>32</v>
      </c>
      <c r="G85" s="368" t="s">
        <v>93</v>
      </c>
      <c r="H85" s="369">
        <f>H232</f>
        <v>0</v>
      </c>
      <c r="I85" s="369">
        <f>I232</f>
        <v>0</v>
      </c>
      <c r="J85" s="369">
        <f>J232</f>
        <v>0</v>
      </c>
      <c r="K85" s="325"/>
      <c r="L85" s="369">
        <f>L232</f>
        <v>0</v>
      </c>
      <c r="M85" s="369">
        <f>M232</f>
        <v>0</v>
      </c>
      <c r="N85" s="369">
        <f>N232</f>
        <v>0</v>
      </c>
      <c r="O85" s="369">
        <f>O232</f>
        <v>0</v>
      </c>
      <c r="P85" s="369">
        <f t="shared" si="16"/>
        <v>0</v>
      </c>
      <c r="Q85" s="325"/>
      <c r="R85" s="312"/>
    </row>
    <row r="86" spans="1:18" ht="51" x14ac:dyDescent="0.2">
      <c r="A86" s="328"/>
      <c r="B86" s="320"/>
      <c r="C86" s="321"/>
      <c r="D86" s="321"/>
      <c r="E86" s="321"/>
      <c r="F86" s="321">
        <v>17</v>
      </c>
      <c r="G86" s="368" t="s">
        <v>94</v>
      </c>
      <c r="H86" s="369">
        <f>H329</f>
        <v>5407000</v>
      </c>
      <c r="I86" s="369">
        <f>I329</f>
        <v>1836260</v>
      </c>
      <c r="J86" s="369">
        <f>J329</f>
        <v>3570740</v>
      </c>
      <c r="K86" s="325">
        <f>ROUND(I86/H86*100,2)</f>
        <v>33.96</v>
      </c>
      <c r="L86" s="369">
        <f>L329</f>
        <v>2313000</v>
      </c>
      <c r="M86" s="369">
        <f>M329</f>
        <v>1502018</v>
      </c>
      <c r="N86" s="369">
        <f>N329</f>
        <v>334242</v>
      </c>
      <c r="O86" s="369">
        <f>O329</f>
        <v>1836260</v>
      </c>
      <c r="P86" s="369">
        <f t="shared" si="16"/>
        <v>476740</v>
      </c>
      <c r="Q86" s="325">
        <f>ROUND(O86/L86*100,2)</f>
        <v>79.39</v>
      </c>
      <c r="R86" s="312"/>
    </row>
    <row r="87" spans="1:18" ht="76.5" x14ac:dyDescent="0.2">
      <c r="A87" s="328"/>
      <c r="B87" s="320"/>
      <c r="C87" s="321"/>
      <c r="D87" s="321"/>
      <c r="E87" s="321"/>
      <c r="F87" s="321">
        <v>18</v>
      </c>
      <c r="G87" s="368" t="s">
        <v>95</v>
      </c>
      <c r="H87" s="369">
        <f>H392</f>
        <v>0</v>
      </c>
      <c r="I87" s="369">
        <f>I392</f>
        <v>0</v>
      </c>
      <c r="J87" s="369">
        <f>J392</f>
        <v>0</v>
      </c>
      <c r="K87" s="325"/>
      <c r="L87" s="369">
        <f>L392</f>
        <v>0</v>
      </c>
      <c r="M87" s="369">
        <f>M392</f>
        <v>0</v>
      </c>
      <c r="N87" s="369">
        <f>N392</f>
        <v>0</v>
      </c>
      <c r="O87" s="369">
        <f>O392</f>
        <v>0</v>
      </c>
      <c r="P87" s="369">
        <f t="shared" si="16"/>
        <v>0</v>
      </c>
      <c r="Q87" s="325"/>
      <c r="R87" s="312"/>
    </row>
    <row r="88" spans="1:18" ht="76.5" x14ac:dyDescent="0.2">
      <c r="A88" s="328"/>
      <c r="B88" s="320"/>
      <c r="C88" s="321"/>
      <c r="D88" s="321"/>
      <c r="E88" s="321"/>
      <c r="F88" s="321">
        <v>19</v>
      </c>
      <c r="G88" s="368" t="s">
        <v>96</v>
      </c>
      <c r="H88" s="369">
        <f t="shared" ref="H88:J89" si="22">H330</f>
        <v>0</v>
      </c>
      <c r="I88" s="369">
        <f t="shared" si="22"/>
        <v>0</v>
      </c>
      <c r="J88" s="369">
        <f t="shared" si="22"/>
        <v>0</v>
      </c>
      <c r="K88" s="325"/>
      <c r="L88" s="369">
        <f t="shared" ref="L88:O89" si="23">L330</f>
        <v>0</v>
      </c>
      <c r="M88" s="369">
        <f t="shared" si="23"/>
        <v>0</v>
      </c>
      <c r="N88" s="369">
        <f t="shared" si="23"/>
        <v>0</v>
      </c>
      <c r="O88" s="369">
        <f t="shared" si="23"/>
        <v>0</v>
      </c>
      <c r="P88" s="369">
        <f t="shared" si="16"/>
        <v>0</v>
      </c>
      <c r="Q88" s="325"/>
      <c r="R88" s="312"/>
    </row>
    <row r="89" spans="1:18" ht="102" x14ac:dyDescent="0.2">
      <c r="A89" s="328"/>
      <c r="B89" s="320"/>
      <c r="C89" s="321"/>
      <c r="D89" s="321"/>
      <c r="E89" s="321"/>
      <c r="F89" s="321" t="s">
        <v>89</v>
      </c>
      <c r="G89" s="368" t="s">
        <v>97</v>
      </c>
      <c r="H89" s="369">
        <f t="shared" si="22"/>
        <v>0</v>
      </c>
      <c r="I89" s="369">
        <f t="shared" si="22"/>
        <v>0</v>
      </c>
      <c r="J89" s="369">
        <f t="shared" si="22"/>
        <v>0</v>
      </c>
      <c r="K89" s="325"/>
      <c r="L89" s="369">
        <f t="shared" si="23"/>
        <v>0</v>
      </c>
      <c r="M89" s="369">
        <f t="shared" si="23"/>
        <v>0</v>
      </c>
      <c r="N89" s="369">
        <f t="shared" si="23"/>
        <v>0</v>
      </c>
      <c r="O89" s="369">
        <f t="shared" si="23"/>
        <v>0</v>
      </c>
      <c r="P89" s="369">
        <f t="shared" si="16"/>
        <v>0</v>
      </c>
      <c r="Q89" s="325"/>
      <c r="R89" s="312"/>
    </row>
    <row r="90" spans="1:18" ht="26.25" x14ac:dyDescent="0.2">
      <c r="A90" s="328"/>
      <c r="B90" s="320"/>
      <c r="C90" s="321"/>
      <c r="D90" s="321">
        <v>55</v>
      </c>
      <c r="E90" s="321"/>
      <c r="F90" s="321"/>
      <c r="G90" s="368" t="s">
        <v>74</v>
      </c>
      <c r="H90" s="369">
        <f>H393</f>
        <v>0</v>
      </c>
      <c r="I90" s="369">
        <f>I393</f>
        <v>0</v>
      </c>
      <c r="J90" s="369"/>
      <c r="K90" s="325"/>
      <c r="L90" s="369">
        <f>L393</f>
        <v>0</v>
      </c>
      <c r="M90" s="369">
        <f>M393</f>
        <v>0</v>
      </c>
      <c r="N90" s="369">
        <f>N393</f>
        <v>0</v>
      </c>
      <c r="O90" s="369">
        <f>O393</f>
        <v>0</v>
      </c>
      <c r="P90" s="369">
        <f t="shared" si="16"/>
        <v>0</v>
      </c>
      <c r="Q90" s="325"/>
      <c r="R90" s="312"/>
    </row>
    <row r="91" spans="1:18" ht="51" x14ac:dyDescent="0.2">
      <c r="A91" s="328"/>
      <c r="B91" s="320"/>
      <c r="C91" s="321"/>
      <c r="D91" s="321">
        <v>56</v>
      </c>
      <c r="E91" s="321"/>
      <c r="F91" s="321"/>
      <c r="G91" s="368" t="s">
        <v>98</v>
      </c>
      <c r="H91" s="369">
        <f>H235+H399</f>
        <v>10579000</v>
      </c>
      <c r="I91" s="369">
        <f>I235+I399</f>
        <v>689010.05</v>
      </c>
      <c r="J91" s="369">
        <f>+J399</f>
        <v>9889989.9499999993</v>
      </c>
      <c r="K91" s="325">
        <f t="shared" ref="K91:K97" si="24">ROUND(I91/H91*100,2)</f>
        <v>6.51</v>
      </c>
      <c r="L91" s="369">
        <f>L235+L399</f>
        <v>2891000</v>
      </c>
      <c r="M91" s="369">
        <f>M235+M399</f>
        <v>536980.05000000005</v>
      </c>
      <c r="N91" s="369">
        <f>N235+N399</f>
        <v>152030</v>
      </c>
      <c r="O91" s="369">
        <f>O235+O399</f>
        <v>689010.05</v>
      </c>
      <c r="P91" s="369">
        <f t="shared" si="16"/>
        <v>2201989.9500000002</v>
      </c>
      <c r="Q91" s="325">
        <f t="shared" ref="Q91:Q97" si="25">ROUND(O91/L91*100,2)</f>
        <v>23.83</v>
      </c>
      <c r="R91" s="312"/>
    </row>
    <row r="92" spans="1:18" ht="26.25" x14ac:dyDescent="0.2">
      <c r="A92" s="328"/>
      <c r="B92" s="320"/>
      <c r="C92" s="321"/>
      <c r="D92" s="321">
        <v>57</v>
      </c>
      <c r="E92" s="321"/>
      <c r="F92" s="321"/>
      <c r="G92" s="368" t="s">
        <v>78</v>
      </c>
      <c r="H92" s="369">
        <f>H239+H332+H413</f>
        <v>23471000</v>
      </c>
      <c r="I92" s="369">
        <f>I239+I332+I413</f>
        <v>7615219</v>
      </c>
      <c r="J92" s="369">
        <f>J239+J332+J413</f>
        <v>15855781</v>
      </c>
      <c r="K92" s="325">
        <f t="shared" si="24"/>
        <v>32.450000000000003</v>
      </c>
      <c r="L92" s="369">
        <f>L239+L332+L413</f>
        <v>9978300</v>
      </c>
      <c r="M92" s="369">
        <f>M239+M332+M413</f>
        <v>6224853</v>
      </c>
      <c r="N92" s="369">
        <f>N239+N332+N413</f>
        <v>1390366</v>
      </c>
      <c r="O92" s="369">
        <f>O239+O332+O413</f>
        <v>7615219</v>
      </c>
      <c r="P92" s="369">
        <f t="shared" si="16"/>
        <v>2363081</v>
      </c>
      <c r="Q92" s="325">
        <f t="shared" si="25"/>
        <v>76.319999999999993</v>
      </c>
      <c r="R92" s="312"/>
    </row>
    <row r="93" spans="1:18" ht="26.25" x14ac:dyDescent="0.2">
      <c r="A93" s="328"/>
      <c r="B93" s="320"/>
      <c r="C93" s="321"/>
      <c r="D93" s="321"/>
      <c r="E93" s="321" t="s">
        <v>32</v>
      </c>
      <c r="F93" s="321"/>
      <c r="G93" s="368" t="s">
        <v>99</v>
      </c>
      <c r="H93" s="369">
        <f>H240+H333</f>
        <v>22435000</v>
      </c>
      <c r="I93" s="369">
        <f>I240+I333</f>
        <v>7361953</v>
      </c>
      <c r="J93" s="369">
        <f>J240+J333</f>
        <v>15073047</v>
      </c>
      <c r="K93" s="325">
        <f t="shared" si="24"/>
        <v>32.81</v>
      </c>
      <c r="L93" s="369">
        <f>L240+L333</f>
        <v>9637000</v>
      </c>
      <c r="M93" s="369">
        <f>M240+M333</f>
        <v>6020767</v>
      </c>
      <c r="N93" s="369">
        <f>N240+N333</f>
        <v>1341186</v>
      </c>
      <c r="O93" s="369">
        <f>O240+O333</f>
        <v>7361953</v>
      </c>
      <c r="P93" s="369">
        <f t="shared" si="16"/>
        <v>2275047</v>
      </c>
      <c r="Q93" s="325">
        <f t="shared" si="25"/>
        <v>76.39</v>
      </c>
      <c r="R93" s="312"/>
    </row>
    <row r="94" spans="1:18" ht="26.25" x14ac:dyDescent="0.2">
      <c r="A94" s="328"/>
      <c r="B94" s="320"/>
      <c r="C94" s="321"/>
      <c r="D94" s="321"/>
      <c r="E94" s="321" t="s">
        <v>30</v>
      </c>
      <c r="F94" s="321"/>
      <c r="G94" s="368" t="s">
        <v>100</v>
      </c>
      <c r="H94" s="369">
        <f>H95+H96</f>
        <v>1036000</v>
      </c>
      <c r="I94" s="369">
        <f>I95+I96</f>
        <v>253266</v>
      </c>
      <c r="J94" s="369">
        <f>J95+J96</f>
        <v>782734</v>
      </c>
      <c r="K94" s="325">
        <f t="shared" si="24"/>
        <v>24.45</v>
      </c>
      <c r="L94" s="369">
        <f>L95+L96</f>
        <v>341300</v>
      </c>
      <c r="M94" s="369">
        <f>M95+M96</f>
        <v>204086</v>
      </c>
      <c r="N94" s="369">
        <f>N95+N96</f>
        <v>49180</v>
      </c>
      <c r="O94" s="369">
        <f>O95+O96</f>
        <v>253266</v>
      </c>
      <c r="P94" s="369">
        <f t="shared" si="16"/>
        <v>88034</v>
      </c>
      <c r="Q94" s="325">
        <f t="shared" si="25"/>
        <v>74.209999999999994</v>
      </c>
      <c r="R94" s="312"/>
    </row>
    <row r="95" spans="1:18" ht="26.25" x14ac:dyDescent="0.2">
      <c r="A95" s="328"/>
      <c r="B95" s="320"/>
      <c r="C95" s="321"/>
      <c r="D95" s="321"/>
      <c r="E95" s="321"/>
      <c r="F95" s="321" t="s">
        <v>32</v>
      </c>
      <c r="G95" s="368" t="s">
        <v>101</v>
      </c>
      <c r="H95" s="369">
        <f>H242+H353+H415</f>
        <v>1024000</v>
      </c>
      <c r="I95" s="369">
        <f>I242+I353+I415</f>
        <v>249066</v>
      </c>
      <c r="J95" s="369">
        <f>J242+J352+J415</f>
        <v>774934</v>
      </c>
      <c r="K95" s="325">
        <f t="shared" si="24"/>
        <v>24.32</v>
      </c>
      <c r="L95" s="369">
        <f>L242+L353+L415</f>
        <v>329300</v>
      </c>
      <c r="M95" s="369">
        <f>M242+M353+M415</f>
        <v>199886</v>
      </c>
      <c r="N95" s="369">
        <f>N242+N353+N415</f>
        <v>49180</v>
      </c>
      <c r="O95" s="369">
        <f>O242+O353+O415</f>
        <v>249066</v>
      </c>
      <c r="P95" s="369">
        <f t="shared" si="16"/>
        <v>80234</v>
      </c>
      <c r="Q95" s="325">
        <f t="shared" si="25"/>
        <v>75.63</v>
      </c>
      <c r="R95" s="312"/>
    </row>
    <row r="96" spans="1:18" ht="26.25" x14ac:dyDescent="0.2">
      <c r="A96" s="328"/>
      <c r="B96" s="320"/>
      <c r="C96" s="321"/>
      <c r="D96" s="321"/>
      <c r="E96" s="321"/>
      <c r="F96" s="321" t="s">
        <v>30</v>
      </c>
      <c r="G96" s="368" t="s">
        <v>102</v>
      </c>
      <c r="H96" s="369">
        <f>H243</f>
        <v>12000</v>
      </c>
      <c r="I96" s="369">
        <f>I243</f>
        <v>4200</v>
      </c>
      <c r="J96" s="369">
        <f>J243</f>
        <v>7800</v>
      </c>
      <c r="K96" s="325">
        <f t="shared" si="24"/>
        <v>35</v>
      </c>
      <c r="L96" s="369">
        <f>L243</f>
        <v>12000</v>
      </c>
      <c r="M96" s="369">
        <f>M243</f>
        <v>4200</v>
      </c>
      <c r="N96" s="369">
        <f>N243</f>
        <v>0</v>
      </c>
      <c r="O96" s="369">
        <f>O243</f>
        <v>4200</v>
      </c>
      <c r="P96" s="369">
        <f t="shared" si="16"/>
        <v>7800</v>
      </c>
      <c r="Q96" s="325">
        <f t="shared" si="25"/>
        <v>35</v>
      </c>
      <c r="R96" s="312"/>
    </row>
    <row r="97" spans="1:18" ht="26.25" x14ac:dyDescent="0.2">
      <c r="A97" s="328"/>
      <c r="B97" s="320"/>
      <c r="C97" s="321"/>
      <c r="D97" s="321">
        <v>59</v>
      </c>
      <c r="E97" s="321"/>
      <c r="F97" s="321"/>
      <c r="G97" s="368" t="s">
        <v>80</v>
      </c>
      <c r="H97" s="369">
        <f>H152+H357</f>
        <v>1200200</v>
      </c>
      <c r="I97" s="369">
        <f>I152+I357</f>
        <v>1186559</v>
      </c>
      <c r="J97" s="369">
        <f>J152+J357</f>
        <v>13641</v>
      </c>
      <c r="K97" s="325">
        <f t="shared" si="24"/>
        <v>98.86</v>
      </c>
      <c r="L97" s="369">
        <f>L152+L357</f>
        <v>1200200</v>
      </c>
      <c r="M97" s="369">
        <f>M152+M357</f>
        <v>782430</v>
      </c>
      <c r="N97" s="369">
        <f>N152+N357</f>
        <v>404129</v>
      </c>
      <c r="O97" s="369">
        <f>O152+O357</f>
        <v>1186559</v>
      </c>
      <c r="P97" s="369">
        <f t="shared" si="16"/>
        <v>13641</v>
      </c>
      <c r="Q97" s="325">
        <f t="shared" si="25"/>
        <v>98.86</v>
      </c>
      <c r="R97" s="312"/>
    </row>
    <row r="98" spans="1:18" ht="76.5" x14ac:dyDescent="0.2">
      <c r="A98" s="328"/>
      <c r="B98" s="320"/>
      <c r="C98" s="321"/>
      <c r="D98" s="321">
        <v>60</v>
      </c>
      <c r="E98" s="321"/>
      <c r="F98" s="321"/>
      <c r="G98" s="370" t="s">
        <v>203</v>
      </c>
      <c r="H98" s="369">
        <f>H444</f>
        <v>0</v>
      </c>
      <c r="I98" s="369">
        <f>I444</f>
        <v>0</v>
      </c>
      <c r="J98" s="369">
        <v>0</v>
      </c>
      <c r="K98" s="325"/>
      <c r="L98" s="369">
        <f>L444</f>
        <v>0</v>
      </c>
      <c r="M98" s="369">
        <f>M444</f>
        <v>0</v>
      </c>
      <c r="N98" s="369">
        <f>N444</f>
        <v>0</v>
      </c>
      <c r="O98" s="369">
        <f>O444</f>
        <v>0</v>
      </c>
      <c r="P98" s="369">
        <f t="shared" si="16"/>
        <v>0</v>
      </c>
      <c r="Q98" s="325"/>
      <c r="R98" s="312"/>
    </row>
    <row r="99" spans="1:18" ht="26.25" x14ac:dyDescent="0.2">
      <c r="A99" s="328"/>
      <c r="B99" s="320"/>
      <c r="C99" s="321"/>
      <c r="D99" s="321" t="s">
        <v>105</v>
      </c>
      <c r="E99" s="321"/>
      <c r="F99" s="321"/>
      <c r="G99" s="368" t="s">
        <v>83</v>
      </c>
      <c r="H99" s="369">
        <f>H244+H360</f>
        <v>0</v>
      </c>
      <c r="I99" s="369">
        <f>I244+I360</f>
        <v>0</v>
      </c>
      <c r="J99" s="369">
        <f>J100</f>
        <v>0</v>
      </c>
      <c r="K99" s="325"/>
      <c r="L99" s="369">
        <f>L244+L360</f>
        <v>0</v>
      </c>
      <c r="M99" s="369">
        <f t="shared" ref="M99:O100" si="26">M244+M360</f>
        <v>0</v>
      </c>
      <c r="N99" s="369">
        <f t="shared" si="26"/>
        <v>0</v>
      </c>
      <c r="O99" s="369">
        <f t="shared" si="26"/>
        <v>0</v>
      </c>
      <c r="P99" s="369">
        <f t="shared" si="16"/>
        <v>0</v>
      </c>
      <c r="Q99" s="325"/>
      <c r="R99" s="312"/>
    </row>
    <row r="100" spans="1:18" ht="26.25" x14ac:dyDescent="0.2">
      <c r="A100" s="328"/>
      <c r="B100" s="320"/>
      <c r="C100" s="321"/>
      <c r="D100" s="321">
        <v>71</v>
      </c>
      <c r="E100" s="321"/>
      <c r="F100" s="321"/>
      <c r="G100" s="368" t="s">
        <v>85</v>
      </c>
      <c r="H100" s="369">
        <f>H245+H361</f>
        <v>0</v>
      </c>
      <c r="I100" s="369">
        <f>I245+I361</f>
        <v>0</v>
      </c>
      <c r="J100" s="369">
        <f>J245+J361</f>
        <v>0</v>
      </c>
      <c r="K100" s="325"/>
      <c r="L100" s="369">
        <f>L245+L361</f>
        <v>0</v>
      </c>
      <c r="M100" s="369">
        <f t="shared" si="26"/>
        <v>0</v>
      </c>
      <c r="N100" s="369">
        <f t="shared" si="26"/>
        <v>0</v>
      </c>
      <c r="O100" s="369">
        <f t="shared" si="26"/>
        <v>0</v>
      </c>
      <c r="P100" s="369">
        <f t="shared" si="16"/>
        <v>0</v>
      </c>
      <c r="Q100" s="325"/>
      <c r="R100" s="312"/>
    </row>
    <row r="101" spans="1:18" ht="26.25" x14ac:dyDescent="0.2">
      <c r="A101" s="328"/>
      <c r="B101" s="320"/>
      <c r="C101" s="321"/>
      <c r="D101" s="321">
        <v>79</v>
      </c>
      <c r="E101" s="321"/>
      <c r="F101" s="321"/>
      <c r="G101" s="368" t="s">
        <v>106</v>
      </c>
      <c r="H101" s="369">
        <f>H102+H103</f>
        <v>0</v>
      </c>
      <c r="I101" s="369">
        <f>I102+I103</f>
        <v>0</v>
      </c>
      <c r="J101" s="369">
        <f>J102+J103</f>
        <v>0</v>
      </c>
      <c r="K101" s="325"/>
      <c r="L101" s="369">
        <f>L102+L103</f>
        <v>0</v>
      </c>
      <c r="M101" s="369">
        <f>M102+M103</f>
        <v>0</v>
      </c>
      <c r="N101" s="369">
        <f>N102+N103</f>
        <v>0</v>
      </c>
      <c r="O101" s="369">
        <f>O368</f>
        <v>0</v>
      </c>
      <c r="P101" s="369">
        <f t="shared" si="16"/>
        <v>0</v>
      </c>
      <c r="Q101" s="325"/>
      <c r="R101" s="312"/>
    </row>
    <row r="102" spans="1:18" ht="26.25" x14ac:dyDescent="0.2">
      <c r="A102" s="328"/>
      <c r="B102" s="320"/>
      <c r="C102" s="321"/>
      <c r="D102" s="321" t="s">
        <v>107</v>
      </c>
      <c r="E102" s="321"/>
      <c r="F102" s="321"/>
      <c r="G102" s="368" t="s">
        <v>108</v>
      </c>
      <c r="H102" s="369">
        <v>0</v>
      </c>
      <c r="I102" s="369">
        <v>0</v>
      </c>
      <c r="J102" s="369">
        <v>0</v>
      </c>
      <c r="K102" s="325"/>
      <c r="L102" s="369">
        <v>0</v>
      </c>
      <c r="M102" s="369">
        <v>0</v>
      </c>
      <c r="N102" s="369">
        <v>0</v>
      </c>
      <c r="O102" s="369">
        <v>0</v>
      </c>
      <c r="P102" s="369">
        <f t="shared" si="16"/>
        <v>0</v>
      </c>
      <c r="Q102" s="325"/>
      <c r="R102" s="312"/>
    </row>
    <row r="103" spans="1:18" ht="26.25" x14ac:dyDescent="0.2">
      <c r="A103" s="328"/>
      <c r="B103" s="320"/>
      <c r="C103" s="321"/>
      <c r="D103" s="321">
        <v>81</v>
      </c>
      <c r="E103" s="321"/>
      <c r="F103" s="321"/>
      <c r="G103" s="368" t="s">
        <v>109</v>
      </c>
      <c r="H103" s="369">
        <f>H371</f>
        <v>0</v>
      </c>
      <c r="I103" s="369">
        <f>I371</f>
        <v>0</v>
      </c>
      <c r="J103" s="369">
        <f>J371</f>
        <v>0</v>
      </c>
      <c r="K103" s="325"/>
      <c r="L103" s="369">
        <f>L371</f>
        <v>0</v>
      </c>
      <c r="M103" s="369">
        <f>M371</f>
        <v>0</v>
      </c>
      <c r="N103" s="369">
        <f>N371</f>
        <v>0</v>
      </c>
      <c r="O103" s="369">
        <f>O371</f>
        <v>0</v>
      </c>
      <c r="P103" s="369">
        <f t="shared" si="16"/>
        <v>0</v>
      </c>
      <c r="Q103" s="325"/>
      <c r="R103" s="312"/>
    </row>
    <row r="104" spans="1:18" ht="27" thickBot="1" x14ac:dyDescent="0.25">
      <c r="A104" s="377"/>
      <c r="B104" s="378"/>
      <c r="C104" s="379"/>
      <c r="D104" s="379">
        <v>85</v>
      </c>
      <c r="E104" s="379"/>
      <c r="F104" s="379"/>
      <c r="G104" s="380" t="s">
        <v>86</v>
      </c>
      <c r="H104" s="381">
        <f>+H252+H372+H447+H154</f>
        <v>0</v>
      </c>
      <c r="I104" s="381">
        <f>+I252+I372+I447+I154</f>
        <v>-29944.489999999998</v>
      </c>
      <c r="J104" s="381">
        <f>+J252+J372+J447</f>
        <v>29944.489999999998</v>
      </c>
      <c r="K104" s="382"/>
      <c r="L104" s="381">
        <f>+L252+L372+L447+L154</f>
        <v>0</v>
      </c>
      <c r="M104" s="381">
        <f>+M252+M372+M447+M154</f>
        <v>-29859.3</v>
      </c>
      <c r="N104" s="381">
        <f>+N252+N372+N447+N154</f>
        <v>-85.190000000000055</v>
      </c>
      <c r="O104" s="381">
        <f>+O252+O372+O447+O154</f>
        <v>-29944.489999999998</v>
      </c>
      <c r="P104" s="381">
        <f t="shared" si="16"/>
        <v>29944.489999999998</v>
      </c>
      <c r="Q104" s="382"/>
      <c r="R104" s="312"/>
    </row>
    <row r="105" spans="1:18" ht="51" x14ac:dyDescent="0.35">
      <c r="A105" s="383" t="s">
        <v>110</v>
      </c>
      <c r="B105" s="384"/>
      <c r="C105" s="384"/>
      <c r="D105" s="384"/>
      <c r="E105" s="384"/>
      <c r="F105" s="385"/>
      <c r="G105" s="386" t="s">
        <v>111</v>
      </c>
      <c r="H105" s="387">
        <f>H106+H154</f>
        <v>1200200</v>
      </c>
      <c r="I105" s="388"/>
      <c r="J105" s="387">
        <f>J106+J154</f>
        <v>13641</v>
      </c>
      <c r="K105" s="389">
        <f>ROUND(I105/H105*100,2)</f>
        <v>0</v>
      </c>
      <c r="L105" s="387">
        <f>L106+L154</f>
        <v>1200200</v>
      </c>
      <c r="M105" s="390">
        <f>M106+M154</f>
        <v>782430</v>
      </c>
      <c r="N105" s="387">
        <f>N106+N154</f>
        <v>404129</v>
      </c>
      <c r="O105" s="391">
        <f>O106+O154</f>
        <v>1186559</v>
      </c>
      <c r="P105" s="392">
        <f t="shared" si="16"/>
        <v>13641</v>
      </c>
      <c r="Q105" s="364">
        <f>ROUND(O105/L105*100,2)</f>
        <v>98.86</v>
      </c>
      <c r="R105" s="312"/>
    </row>
    <row r="106" spans="1:18" ht="26.25" x14ac:dyDescent="0.2">
      <c r="A106" s="328"/>
      <c r="B106" s="320"/>
      <c r="C106" s="321"/>
      <c r="D106" s="321" t="s">
        <v>32</v>
      </c>
      <c r="E106" s="321"/>
      <c r="F106" s="321"/>
      <c r="G106" s="393" t="s">
        <v>62</v>
      </c>
      <c r="H106" s="394">
        <f>H107+H134+H152</f>
        <v>1200200</v>
      </c>
      <c r="I106" s="395"/>
      <c r="J106" s="394">
        <f>J107+J134+J152</f>
        <v>13641</v>
      </c>
      <c r="K106" s="396">
        <f>ROUND(I106/H106*100,2)</f>
        <v>0</v>
      </c>
      <c r="L106" s="394">
        <f>L107+L134+L152</f>
        <v>1200200</v>
      </c>
      <c r="M106" s="369">
        <f>M107+M134+M152</f>
        <v>782430</v>
      </c>
      <c r="N106" s="394">
        <f>N107+N134+N152</f>
        <v>404129</v>
      </c>
      <c r="O106" s="397">
        <f>O107+O134+O152</f>
        <v>1186559</v>
      </c>
      <c r="P106" s="397">
        <f t="shared" si="16"/>
        <v>13641</v>
      </c>
      <c r="Q106" s="398">
        <f>ROUND(O106/L106*100,2)</f>
        <v>98.86</v>
      </c>
      <c r="R106" s="312"/>
    </row>
    <row r="107" spans="1:18" ht="26.25" x14ac:dyDescent="0.2">
      <c r="A107" s="328"/>
      <c r="B107" s="320"/>
      <c r="C107" s="321"/>
      <c r="D107" s="321" t="s">
        <v>88</v>
      </c>
      <c r="E107" s="321"/>
      <c r="F107" s="321"/>
      <c r="G107" s="393" t="s">
        <v>64</v>
      </c>
      <c r="H107" s="394">
        <f>H108+H127+H125</f>
        <v>0</v>
      </c>
      <c r="I107" s="395"/>
      <c r="J107" s="394">
        <f>J108+J127+J125</f>
        <v>0</v>
      </c>
      <c r="K107" s="396"/>
      <c r="L107" s="394">
        <f>L108+L127+L125</f>
        <v>0</v>
      </c>
      <c r="M107" s="369">
        <f>M108+M127+M125</f>
        <v>0</v>
      </c>
      <c r="N107" s="394">
        <f>N108+N127+N125</f>
        <v>0</v>
      </c>
      <c r="O107" s="397">
        <f>O108+O127+O125</f>
        <v>0</v>
      </c>
      <c r="P107" s="397">
        <f t="shared" si="16"/>
        <v>0</v>
      </c>
      <c r="Q107" s="398" t="e">
        <f>ROUND(O107/L107*100,2)</f>
        <v>#DIV/0!</v>
      </c>
      <c r="R107" s="312"/>
    </row>
    <row r="108" spans="1:18" ht="26.25" x14ac:dyDescent="0.2">
      <c r="A108" s="328"/>
      <c r="B108" s="320"/>
      <c r="C108" s="321"/>
      <c r="D108" s="321"/>
      <c r="E108" s="321" t="s">
        <v>32</v>
      </c>
      <c r="F108" s="321"/>
      <c r="G108" s="368" t="s">
        <v>112</v>
      </c>
      <c r="H108" s="394">
        <f>SUM(H109:H124)</f>
        <v>0</v>
      </c>
      <c r="I108" s="395"/>
      <c r="J108" s="394">
        <f>SUM(J109:J124)</f>
        <v>0</v>
      </c>
      <c r="K108" s="396"/>
      <c r="L108" s="394">
        <f>SUM(L109:L124)</f>
        <v>0</v>
      </c>
      <c r="M108" s="369">
        <f>SUM(M109:M124)</f>
        <v>0</v>
      </c>
      <c r="N108" s="394">
        <f>SUM(N109:N124)</f>
        <v>0</v>
      </c>
      <c r="O108" s="397">
        <f>SUM(O109:O124)</f>
        <v>0</v>
      </c>
      <c r="P108" s="397">
        <f t="shared" si="16"/>
        <v>0</v>
      </c>
      <c r="Q108" s="398"/>
      <c r="R108" s="312"/>
    </row>
    <row r="109" spans="1:18" ht="26.25" x14ac:dyDescent="0.2">
      <c r="A109" s="334"/>
      <c r="B109" s="399"/>
      <c r="C109" s="335"/>
      <c r="D109" s="335"/>
      <c r="E109" s="335"/>
      <c r="F109" s="335" t="s">
        <v>32</v>
      </c>
      <c r="G109" s="400" t="s">
        <v>113</v>
      </c>
      <c r="H109" s="401"/>
      <c r="I109" s="402"/>
      <c r="J109" s="401">
        <f t="shared" ref="J109:J151" si="27">H109-I109</f>
        <v>0</v>
      </c>
      <c r="K109" s="396"/>
      <c r="L109" s="401"/>
      <c r="M109" s="403"/>
      <c r="N109" s="401"/>
      <c r="O109" s="337">
        <f t="shared" ref="O109:O124" si="28">M109+N109</f>
        <v>0</v>
      </c>
      <c r="P109" s="337">
        <f t="shared" si="16"/>
        <v>0</v>
      </c>
      <c r="Q109" s="398"/>
      <c r="R109" s="312"/>
    </row>
    <row r="110" spans="1:18" ht="26.25" x14ac:dyDescent="0.2">
      <c r="A110" s="334"/>
      <c r="B110" s="399"/>
      <c r="C110" s="335"/>
      <c r="D110" s="335"/>
      <c r="E110" s="335"/>
      <c r="F110" s="335" t="s">
        <v>30</v>
      </c>
      <c r="G110" s="400" t="s">
        <v>293</v>
      </c>
      <c r="H110" s="401"/>
      <c r="I110" s="402"/>
      <c r="J110" s="401">
        <f t="shared" si="27"/>
        <v>0</v>
      </c>
      <c r="K110" s="396"/>
      <c r="L110" s="401"/>
      <c r="M110" s="403"/>
      <c r="N110" s="401"/>
      <c r="O110" s="337">
        <f t="shared" si="28"/>
        <v>0</v>
      </c>
      <c r="P110" s="337">
        <f t="shared" si="16"/>
        <v>0</v>
      </c>
      <c r="Q110" s="398"/>
      <c r="R110" s="312"/>
    </row>
    <row r="111" spans="1:18" ht="26.25" x14ac:dyDescent="0.2">
      <c r="A111" s="334"/>
      <c r="B111" s="399"/>
      <c r="C111" s="335"/>
      <c r="D111" s="335"/>
      <c r="E111" s="335"/>
      <c r="F111" s="335" t="s">
        <v>114</v>
      </c>
      <c r="G111" s="400" t="s">
        <v>291</v>
      </c>
      <c r="H111" s="401"/>
      <c r="I111" s="402"/>
      <c r="J111" s="401">
        <f t="shared" si="27"/>
        <v>0</v>
      </c>
      <c r="K111" s="396"/>
      <c r="L111" s="401"/>
      <c r="M111" s="403"/>
      <c r="N111" s="401"/>
      <c r="O111" s="337">
        <f t="shared" si="28"/>
        <v>0</v>
      </c>
      <c r="P111" s="337">
        <f t="shared" si="16"/>
        <v>0</v>
      </c>
      <c r="Q111" s="398"/>
      <c r="R111" s="312"/>
    </row>
    <row r="112" spans="1:18" ht="26.25" x14ac:dyDescent="0.2">
      <c r="A112" s="334"/>
      <c r="B112" s="399"/>
      <c r="C112" s="335"/>
      <c r="D112" s="335"/>
      <c r="E112" s="335"/>
      <c r="F112" s="335" t="s">
        <v>22</v>
      </c>
      <c r="G112" s="400" t="s">
        <v>292</v>
      </c>
      <c r="H112" s="401"/>
      <c r="I112" s="402"/>
      <c r="J112" s="401">
        <f t="shared" si="27"/>
        <v>0</v>
      </c>
      <c r="K112" s="396"/>
      <c r="L112" s="401"/>
      <c r="M112" s="403"/>
      <c r="N112" s="401"/>
      <c r="O112" s="337">
        <f t="shared" si="28"/>
        <v>0</v>
      </c>
      <c r="P112" s="337">
        <f t="shared" si="16"/>
        <v>0</v>
      </c>
      <c r="Q112" s="398"/>
      <c r="R112" s="312"/>
    </row>
    <row r="113" spans="1:18" ht="26.25" x14ac:dyDescent="0.2">
      <c r="A113" s="334"/>
      <c r="B113" s="399"/>
      <c r="C113" s="335"/>
      <c r="D113" s="335"/>
      <c r="E113" s="335"/>
      <c r="F113" s="335" t="s">
        <v>33</v>
      </c>
      <c r="G113" s="400" t="s">
        <v>294</v>
      </c>
      <c r="H113" s="401"/>
      <c r="I113" s="402"/>
      <c r="J113" s="401">
        <f t="shared" si="27"/>
        <v>0</v>
      </c>
      <c r="K113" s="396"/>
      <c r="L113" s="401"/>
      <c r="M113" s="403"/>
      <c r="N113" s="401"/>
      <c r="O113" s="337">
        <f t="shared" si="28"/>
        <v>0</v>
      </c>
      <c r="P113" s="337">
        <f t="shared" si="16"/>
        <v>0</v>
      </c>
      <c r="Q113" s="398"/>
      <c r="R113" s="312"/>
    </row>
    <row r="114" spans="1:18" ht="26.25" x14ac:dyDescent="0.2">
      <c r="A114" s="334"/>
      <c r="B114" s="399"/>
      <c r="C114" s="335"/>
      <c r="D114" s="335"/>
      <c r="E114" s="335"/>
      <c r="F114" s="335" t="s">
        <v>124</v>
      </c>
      <c r="G114" s="400" t="s">
        <v>282</v>
      </c>
      <c r="H114" s="401"/>
      <c r="I114" s="402"/>
      <c r="J114" s="401">
        <f t="shared" si="27"/>
        <v>0</v>
      </c>
      <c r="K114" s="396"/>
      <c r="L114" s="401"/>
      <c r="M114" s="403"/>
      <c r="N114" s="401"/>
      <c r="O114" s="337">
        <f t="shared" si="28"/>
        <v>0</v>
      </c>
      <c r="P114" s="337">
        <f t="shared" si="16"/>
        <v>0</v>
      </c>
      <c r="Q114" s="398"/>
      <c r="R114" s="312"/>
    </row>
    <row r="115" spans="1:18" ht="26.25" x14ac:dyDescent="0.2">
      <c r="A115" s="334"/>
      <c r="B115" s="399"/>
      <c r="C115" s="335"/>
      <c r="D115" s="335"/>
      <c r="E115" s="335"/>
      <c r="F115" s="335" t="s">
        <v>115</v>
      </c>
      <c r="G115" s="400" t="s">
        <v>295</v>
      </c>
      <c r="H115" s="401"/>
      <c r="I115" s="402"/>
      <c r="J115" s="401">
        <f t="shared" si="27"/>
        <v>0</v>
      </c>
      <c r="K115" s="396"/>
      <c r="L115" s="401"/>
      <c r="M115" s="403"/>
      <c r="N115" s="401"/>
      <c r="O115" s="337">
        <f t="shared" si="28"/>
        <v>0</v>
      </c>
      <c r="P115" s="337">
        <f t="shared" si="16"/>
        <v>0</v>
      </c>
      <c r="Q115" s="398"/>
      <c r="R115" s="312"/>
    </row>
    <row r="116" spans="1:18" ht="26.25" x14ac:dyDescent="0.2">
      <c r="A116" s="334"/>
      <c r="B116" s="399"/>
      <c r="C116" s="335"/>
      <c r="D116" s="335"/>
      <c r="E116" s="335"/>
      <c r="F116" s="335" t="s">
        <v>38</v>
      </c>
      <c r="G116" s="400" t="s">
        <v>296</v>
      </c>
      <c r="H116" s="401"/>
      <c r="I116" s="402"/>
      <c r="J116" s="401">
        <f t="shared" si="27"/>
        <v>0</v>
      </c>
      <c r="K116" s="396"/>
      <c r="L116" s="401"/>
      <c r="M116" s="403"/>
      <c r="N116" s="401"/>
      <c r="O116" s="337">
        <f t="shared" si="28"/>
        <v>0</v>
      </c>
      <c r="P116" s="337">
        <f t="shared" si="16"/>
        <v>0</v>
      </c>
      <c r="Q116" s="398"/>
      <c r="R116" s="312"/>
    </row>
    <row r="117" spans="1:18" ht="26.25" x14ac:dyDescent="0.2">
      <c r="A117" s="334"/>
      <c r="B117" s="399"/>
      <c r="C117" s="335"/>
      <c r="D117" s="335"/>
      <c r="E117" s="335"/>
      <c r="F117" s="335" t="s">
        <v>88</v>
      </c>
      <c r="G117" s="400" t="s">
        <v>285</v>
      </c>
      <c r="H117" s="401"/>
      <c r="I117" s="402"/>
      <c r="J117" s="401">
        <f t="shared" si="27"/>
        <v>0</v>
      </c>
      <c r="K117" s="396"/>
      <c r="L117" s="401"/>
      <c r="M117" s="403"/>
      <c r="N117" s="401"/>
      <c r="O117" s="337">
        <f t="shared" si="28"/>
        <v>0</v>
      </c>
      <c r="P117" s="337">
        <f t="shared" si="16"/>
        <v>0</v>
      </c>
      <c r="Q117" s="398"/>
      <c r="R117" s="312"/>
    </row>
    <row r="118" spans="1:18" ht="26.25" x14ac:dyDescent="0.2">
      <c r="A118" s="334"/>
      <c r="B118" s="399"/>
      <c r="C118" s="335"/>
      <c r="D118" s="335"/>
      <c r="E118" s="335"/>
      <c r="F118" s="335">
        <v>11</v>
      </c>
      <c r="G118" s="400" t="s">
        <v>286</v>
      </c>
      <c r="H118" s="401"/>
      <c r="I118" s="402"/>
      <c r="J118" s="401">
        <f t="shared" si="27"/>
        <v>0</v>
      </c>
      <c r="K118" s="396"/>
      <c r="L118" s="401"/>
      <c r="M118" s="403"/>
      <c r="N118" s="401"/>
      <c r="O118" s="337">
        <f t="shared" si="28"/>
        <v>0</v>
      </c>
      <c r="P118" s="337">
        <f t="shared" si="16"/>
        <v>0</v>
      </c>
      <c r="Q118" s="398"/>
      <c r="R118" s="312"/>
    </row>
    <row r="119" spans="1:18" ht="26.25" x14ac:dyDescent="0.2">
      <c r="A119" s="334"/>
      <c r="B119" s="399"/>
      <c r="C119" s="335"/>
      <c r="D119" s="335"/>
      <c r="E119" s="335"/>
      <c r="F119" s="335">
        <v>12</v>
      </c>
      <c r="G119" s="400" t="s">
        <v>297</v>
      </c>
      <c r="H119" s="401"/>
      <c r="I119" s="402"/>
      <c r="J119" s="401">
        <f t="shared" si="27"/>
        <v>0</v>
      </c>
      <c r="K119" s="396"/>
      <c r="L119" s="401"/>
      <c r="M119" s="403"/>
      <c r="N119" s="401"/>
      <c r="O119" s="337">
        <f t="shared" si="28"/>
        <v>0</v>
      </c>
      <c r="P119" s="337">
        <f t="shared" si="16"/>
        <v>0</v>
      </c>
      <c r="Q119" s="398"/>
      <c r="R119" s="312"/>
    </row>
    <row r="120" spans="1:18" ht="26.25" x14ac:dyDescent="0.2">
      <c r="A120" s="334"/>
      <c r="B120" s="399"/>
      <c r="C120" s="335"/>
      <c r="D120" s="335"/>
      <c r="E120" s="335"/>
      <c r="F120" s="335">
        <v>13</v>
      </c>
      <c r="G120" s="400" t="s">
        <v>298</v>
      </c>
      <c r="H120" s="401"/>
      <c r="I120" s="402"/>
      <c r="J120" s="401">
        <f t="shared" si="27"/>
        <v>0</v>
      </c>
      <c r="K120" s="396"/>
      <c r="L120" s="401"/>
      <c r="M120" s="403"/>
      <c r="N120" s="401"/>
      <c r="O120" s="337">
        <f t="shared" si="28"/>
        <v>0</v>
      </c>
      <c r="P120" s="337">
        <f t="shared" si="16"/>
        <v>0</v>
      </c>
      <c r="Q120" s="398"/>
      <c r="R120" s="312"/>
    </row>
    <row r="121" spans="1:18" ht="26.25" x14ac:dyDescent="0.2">
      <c r="A121" s="334"/>
      <c r="B121" s="399"/>
      <c r="C121" s="335"/>
      <c r="D121" s="335"/>
      <c r="E121" s="335"/>
      <c r="F121" s="335">
        <v>14</v>
      </c>
      <c r="G121" s="400" t="s">
        <v>272</v>
      </c>
      <c r="H121" s="401"/>
      <c r="I121" s="402"/>
      <c r="J121" s="401">
        <f t="shared" si="27"/>
        <v>0</v>
      </c>
      <c r="K121" s="396"/>
      <c r="L121" s="401"/>
      <c r="M121" s="403"/>
      <c r="N121" s="401"/>
      <c r="O121" s="337">
        <f t="shared" si="28"/>
        <v>0</v>
      </c>
      <c r="P121" s="337">
        <f t="shared" si="16"/>
        <v>0</v>
      </c>
      <c r="Q121" s="398"/>
      <c r="R121" s="312"/>
    </row>
    <row r="122" spans="1:18" ht="26.25" x14ac:dyDescent="0.2">
      <c r="A122" s="334"/>
      <c r="B122" s="399"/>
      <c r="C122" s="335"/>
      <c r="D122" s="335"/>
      <c r="E122" s="335"/>
      <c r="F122" s="335">
        <v>15</v>
      </c>
      <c r="G122" s="400" t="s">
        <v>299</v>
      </c>
      <c r="H122" s="401"/>
      <c r="I122" s="402"/>
      <c r="J122" s="401">
        <f t="shared" si="27"/>
        <v>0</v>
      </c>
      <c r="K122" s="396"/>
      <c r="L122" s="401"/>
      <c r="M122" s="403"/>
      <c r="N122" s="401"/>
      <c r="O122" s="337">
        <f t="shared" si="28"/>
        <v>0</v>
      </c>
      <c r="P122" s="337">
        <f t="shared" si="16"/>
        <v>0</v>
      </c>
      <c r="Q122" s="398"/>
      <c r="R122" s="312"/>
    </row>
    <row r="123" spans="1:18" ht="26.25" x14ac:dyDescent="0.2">
      <c r="A123" s="334"/>
      <c r="B123" s="399"/>
      <c r="C123" s="335"/>
      <c r="D123" s="335"/>
      <c r="E123" s="335"/>
      <c r="F123" s="335">
        <v>17</v>
      </c>
      <c r="G123" s="400" t="s">
        <v>274</v>
      </c>
      <c r="H123" s="401"/>
      <c r="I123" s="402"/>
      <c r="J123" s="401">
        <f t="shared" si="27"/>
        <v>0</v>
      </c>
      <c r="K123" s="396"/>
      <c r="L123" s="401"/>
      <c r="M123" s="403"/>
      <c r="N123" s="401"/>
      <c r="O123" s="337">
        <f t="shared" si="28"/>
        <v>0</v>
      </c>
      <c r="P123" s="337">
        <f t="shared" si="16"/>
        <v>0</v>
      </c>
      <c r="Q123" s="398"/>
      <c r="R123" s="312"/>
    </row>
    <row r="124" spans="1:18" ht="26.25" x14ac:dyDescent="0.2">
      <c r="A124" s="334"/>
      <c r="B124" s="399"/>
      <c r="C124" s="335"/>
      <c r="D124" s="335"/>
      <c r="E124" s="335"/>
      <c r="F124" s="335" t="s">
        <v>90</v>
      </c>
      <c r="G124" s="400" t="s">
        <v>273</v>
      </c>
      <c r="H124" s="401"/>
      <c r="I124" s="402"/>
      <c r="J124" s="401">
        <f t="shared" si="27"/>
        <v>0</v>
      </c>
      <c r="K124" s="396"/>
      <c r="L124" s="401"/>
      <c r="M124" s="403"/>
      <c r="N124" s="401"/>
      <c r="O124" s="337">
        <f t="shared" si="28"/>
        <v>0</v>
      </c>
      <c r="P124" s="337">
        <f t="shared" si="16"/>
        <v>0</v>
      </c>
      <c r="Q124" s="398"/>
      <c r="R124" s="312"/>
    </row>
    <row r="125" spans="1:18" ht="26.25" x14ac:dyDescent="0.2">
      <c r="A125" s="334"/>
      <c r="B125" s="399"/>
      <c r="C125" s="335"/>
      <c r="D125" s="335"/>
      <c r="E125" s="404" t="s">
        <v>55</v>
      </c>
      <c r="F125" s="321"/>
      <c r="G125" s="368" t="s">
        <v>116</v>
      </c>
      <c r="H125" s="394">
        <f>H126</f>
        <v>0</v>
      </c>
      <c r="I125" s="395"/>
      <c r="J125" s="401">
        <f t="shared" si="27"/>
        <v>0</v>
      </c>
      <c r="K125" s="396"/>
      <c r="L125" s="394">
        <f>L126</f>
        <v>0</v>
      </c>
      <c r="M125" s="369">
        <f>M126</f>
        <v>0</v>
      </c>
      <c r="N125" s="394">
        <f>N126</f>
        <v>0</v>
      </c>
      <c r="O125" s="397">
        <f>O126</f>
        <v>0</v>
      </c>
      <c r="P125" s="397">
        <f t="shared" si="16"/>
        <v>0</v>
      </c>
      <c r="Q125" s="398"/>
      <c r="R125" s="312"/>
    </row>
    <row r="126" spans="1:18" ht="26.25" x14ac:dyDescent="0.2">
      <c r="A126" s="334"/>
      <c r="B126" s="399"/>
      <c r="C126" s="335"/>
      <c r="D126" s="335"/>
      <c r="E126" s="335"/>
      <c r="F126" s="405" t="s">
        <v>104</v>
      </c>
      <c r="G126" s="400" t="s">
        <v>117</v>
      </c>
      <c r="H126" s="401">
        <v>0</v>
      </c>
      <c r="I126" s="402"/>
      <c r="J126" s="401">
        <f t="shared" si="27"/>
        <v>0</v>
      </c>
      <c r="K126" s="396"/>
      <c r="L126" s="401">
        <v>0</v>
      </c>
      <c r="M126" s="403"/>
      <c r="N126" s="401"/>
      <c r="O126" s="337">
        <f>M126+N126</f>
        <v>0</v>
      </c>
      <c r="P126" s="337">
        <f t="shared" ref="P126:P178" si="29">L126-O126</f>
        <v>0</v>
      </c>
      <c r="Q126" s="398"/>
      <c r="R126" s="312"/>
    </row>
    <row r="127" spans="1:18" ht="26.25" x14ac:dyDescent="0.2">
      <c r="A127" s="328"/>
      <c r="B127" s="320"/>
      <c r="C127" s="321"/>
      <c r="D127" s="321"/>
      <c r="E127" s="321" t="s">
        <v>43</v>
      </c>
      <c r="F127" s="321"/>
      <c r="G127" s="368" t="s">
        <v>118</v>
      </c>
      <c r="H127" s="394">
        <f>H128+H129+H130+H131+H132+H133</f>
        <v>0</v>
      </c>
      <c r="I127" s="395"/>
      <c r="J127" s="401">
        <f t="shared" si="27"/>
        <v>0</v>
      </c>
      <c r="K127" s="396"/>
      <c r="L127" s="394">
        <f>L128+L129+L130+L131+L132+L133</f>
        <v>0</v>
      </c>
      <c r="M127" s="369">
        <f>M128+M129+M130+M131+M132+M133</f>
        <v>0</v>
      </c>
      <c r="N127" s="394">
        <f>N128+N129+N130+N131+N132+N133</f>
        <v>0</v>
      </c>
      <c r="O127" s="397">
        <f>O128+O129+O130+O131+O132+O133</f>
        <v>0</v>
      </c>
      <c r="P127" s="397">
        <f t="shared" si="29"/>
        <v>0</v>
      </c>
      <c r="Q127" s="398"/>
      <c r="R127" s="312"/>
    </row>
    <row r="128" spans="1:18" ht="26.25" x14ac:dyDescent="0.2">
      <c r="A128" s="334"/>
      <c r="B128" s="399"/>
      <c r="C128" s="335"/>
      <c r="D128" s="335"/>
      <c r="E128" s="335"/>
      <c r="F128" s="335" t="s">
        <v>32</v>
      </c>
      <c r="G128" s="400" t="s">
        <v>119</v>
      </c>
      <c r="H128" s="401"/>
      <c r="I128" s="402"/>
      <c r="J128" s="401">
        <f t="shared" si="27"/>
        <v>0</v>
      </c>
      <c r="K128" s="396"/>
      <c r="L128" s="401"/>
      <c r="M128" s="403"/>
      <c r="N128" s="401"/>
      <c r="O128" s="337">
        <f t="shared" ref="O128:O133" si="30">M128+N128</f>
        <v>0</v>
      </c>
      <c r="P128" s="337">
        <f t="shared" si="29"/>
        <v>0</v>
      </c>
      <c r="Q128" s="398"/>
      <c r="R128" s="312"/>
    </row>
    <row r="129" spans="1:18" ht="26.25" x14ac:dyDescent="0.2">
      <c r="A129" s="334"/>
      <c r="B129" s="399"/>
      <c r="C129" s="335"/>
      <c r="D129" s="335"/>
      <c r="E129" s="335"/>
      <c r="F129" s="335" t="s">
        <v>30</v>
      </c>
      <c r="G129" s="400" t="s">
        <v>120</v>
      </c>
      <c r="H129" s="401"/>
      <c r="I129" s="402"/>
      <c r="J129" s="401">
        <f t="shared" si="27"/>
        <v>0</v>
      </c>
      <c r="K129" s="396"/>
      <c r="L129" s="401"/>
      <c r="M129" s="403"/>
      <c r="N129" s="401"/>
      <c r="O129" s="337">
        <f t="shared" si="30"/>
        <v>0</v>
      </c>
      <c r="P129" s="337">
        <f t="shared" si="29"/>
        <v>0</v>
      </c>
      <c r="Q129" s="398"/>
      <c r="R129" s="312"/>
    </row>
    <row r="130" spans="1:18" ht="26.25" x14ac:dyDescent="0.2">
      <c r="A130" s="334"/>
      <c r="B130" s="399"/>
      <c r="C130" s="335"/>
      <c r="D130" s="335"/>
      <c r="E130" s="335"/>
      <c r="F130" s="335" t="s">
        <v>43</v>
      </c>
      <c r="G130" s="400" t="s">
        <v>121</v>
      </c>
      <c r="H130" s="401"/>
      <c r="I130" s="402"/>
      <c r="J130" s="401">
        <f t="shared" si="27"/>
        <v>0</v>
      </c>
      <c r="K130" s="396"/>
      <c r="L130" s="401"/>
      <c r="M130" s="403"/>
      <c r="N130" s="401"/>
      <c r="O130" s="337">
        <f t="shared" si="30"/>
        <v>0</v>
      </c>
      <c r="P130" s="337">
        <f t="shared" si="29"/>
        <v>0</v>
      </c>
      <c r="Q130" s="398"/>
      <c r="R130" s="312"/>
    </row>
    <row r="131" spans="1:18" ht="51" x14ac:dyDescent="0.2">
      <c r="A131" s="334"/>
      <c r="B131" s="399"/>
      <c r="C131" s="335"/>
      <c r="D131" s="335"/>
      <c r="E131" s="335"/>
      <c r="F131" s="335" t="s">
        <v>22</v>
      </c>
      <c r="G131" s="400" t="s">
        <v>122</v>
      </c>
      <c r="H131" s="401"/>
      <c r="I131" s="402"/>
      <c r="J131" s="401">
        <f t="shared" si="27"/>
        <v>0</v>
      </c>
      <c r="K131" s="396"/>
      <c r="L131" s="401"/>
      <c r="M131" s="403"/>
      <c r="N131" s="401"/>
      <c r="O131" s="337">
        <f t="shared" si="30"/>
        <v>0</v>
      </c>
      <c r="P131" s="337">
        <f t="shared" si="29"/>
        <v>0</v>
      </c>
      <c r="Q131" s="398"/>
      <c r="R131" s="312"/>
    </row>
    <row r="132" spans="1:18" ht="26.25" x14ac:dyDescent="0.2">
      <c r="A132" s="334"/>
      <c r="B132" s="399"/>
      <c r="C132" s="335"/>
      <c r="D132" s="335"/>
      <c r="E132" s="335"/>
      <c r="F132" s="335" t="s">
        <v>33</v>
      </c>
      <c r="G132" s="400" t="s">
        <v>123</v>
      </c>
      <c r="H132" s="401"/>
      <c r="I132" s="402"/>
      <c r="J132" s="401">
        <f t="shared" si="27"/>
        <v>0</v>
      </c>
      <c r="K132" s="396"/>
      <c r="L132" s="401"/>
      <c r="M132" s="403"/>
      <c r="N132" s="401"/>
      <c r="O132" s="337">
        <f t="shared" si="30"/>
        <v>0</v>
      </c>
      <c r="P132" s="337">
        <f t="shared" si="29"/>
        <v>0</v>
      </c>
      <c r="Q132" s="398"/>
      <c r="R132" s="312"/>
    </row>
    <row r="133" spans="1:18" ht="26.25" x14ac:dyDescent="0.2">
      <c r="A133" s="334"/>
      <c r="B133" s="399"/>
      <c r="C133" s="335"/>
      <c r="D133" s="335"/>
      <c r="E133" s="335"/>
      <c r="F133" s="335" t="s">
        <v>124</v>
      </c>
      <c r="G133" s="400" t="s">
        <v>125</v>
      </c>
      <c r="H133" s="401"/>
      <c r="I133" s="402"/>
      <c r="J133" s="401">
        <f t="shared" si="27"/>
        <v>0</v>
      </c>
      <c r="K133" s="396"/>
      <c r="L133" s="401"/>
      <c r="M133" s="403"/>
      <c r="N133" s="401"/>
      <c r="O133" s="337">
        <f t="shared" si="30"/>
        <v>0</v>
      </c>
      <c r="P133" s="337">
        <f t="shared" si="29"/>
        <v>0</v>
      </c>
      <c r="Q133" s="398"/>
      <c r="R133" s="312"/>
    </row>
    <row r="134" spans="1:18" ht="26.25" x14ac:dyDescent="0.2">
      <c r="A134" s="328"/>
      <c r="B134" s="320"/>
      <c r="C134" s="321"/>
      <c r="D134" s="321" t="s">
        <v>89</v>
      </c>
      <c r="E134" s="321"/>
      <c r="F134" s="321"/>
      <c r="G134" s="393" t="s">
        <v>66</v>
      </c>
      <c r="H134" s="394">
        <f>H135+H142+H146+H147</f>
        <v>0</v>
      </c>
      <c r="I134" s="395"/>
      <c r="J134" s="401">
        <f t="shared" si="27"/>
        <v>0</v>
      </c>
      <c r="K134" s="396"/>
      <c r="L134" s="394">
        <f>L135+L142+L146+L147</f>
        <v>0</v>
      </c>
      <c r="M134" s="369">
        <f>M135+M142+M146+M147</f>
        <v>0</v>
      </c>
      <c r="N134" s="394">
        <f>N135+N142+N146+N147</f>
        <v>0</v>
      </c>
      <c r="O134" s="397">
        <f>O135+O142+O146+O147</f>
        <v>0</v>
      </c>
      <c r="P134" s="397">
        <f t="shared" si="29"/>
        <v>0</v>
      </c>
      <c r="Q134" s="398"/>
      <c r="R134" s="312"/>
    </row>
    <row r="135" spans="1:18" ht="26.25" x14ac:dyDescent="0.2">
      <c r="A135" s="328"/>
      <c r="B135" s="320"/>
      <c r="C135" s="321"/>
      <c r="D135" s="321"/>
      <c r="E135" s="321" t="s">
        <v>32</v>
      </c>
      <c r="F135" s="321"/>
      <c r="G135" s="368" t="s">
        <v>302</v>
      </c>
      <c r="H135" s="394">
        <f>SUM(H136:H141)</f>
        <v>0</v>
      </c>
      <c r="I135" s="395"/>
      <c r="J135" s="401">
        <f t="shared" si="27"/>
        <v>0</v>
      </c>
      <c r="K135" s="396"/>
      <c r="L135" s="394">
        <f>SUM(L136:L141)</f>
        <v>0</v>
      </c>
      <c r="M135" s="369">
        <f>SUM(M136:M141)</f>
        <v>0</v>
      </c>
      <c r="N135" s="394">
        <f>SUM(N136:N141)</f>
        <v>0</v>
      </c>
      <c r="O135" s="397">
        <f>SUM(O136:O141)</f>
        <v>0</v>
      </c>
      <c r="P135" s="397">
        <f t="shared" si="29"/>
        <v>0</v>
      </c>
      <c r="Q135" s="398"/>
      <c r="R135" s="312"/>
    </row>
    <row r="136" spans="1:18" ht="26.25" x14ac:dyDescent="0.2">
      <c r="A136" s="334"/>
      <c r="B136" s="399"/>
      <c r="C136" s="335"/>
      <c r="D136" s="335"/>
      <c r="E136" s="335"/>
      <c r="F136" s="335" t="s">
        <v>32</v>
      </c>
      <c r="G136" s="400" t="s">
        <v>300</v>
      </c>
      <c r="H136" s="401"/>
      <c r="I136" s="402"/>
      <c r="J136" s="401">
        <f t="shared" si="27"/>
        <v>0</v>
      </c>
      <c r="K136" s="396"/>
      <c r="L136" s="401"/>
      <c r="M136" s="403"/>
      <c r="N136" s="401"/>
      <c r="O136" s="337">
        <f t="shared" ref="O136:O141" si="31">M136+N136</f>
        <v>0</v>
      </c>
      <c r="P136" s="337">
        <f t="shared" si="29"/>
        <v>0</v>
      </c>
      <c r="Q136" s="398"/>
      <c r="R136" s="312"/>
    </row>
    <row r="137" spans="1:18" ht="26.25" x14ac:dyDescent="0.2">
      <c r="A137" s="334"/>
      <c r="B137" s="399"/>
      <c r="C137" s="335"/>
      <c r="D137" s="335"/>
      <c r="E137" s="335"/>
      <c r="F137" s="335" t="s">
        <v>30</v>
      </c>
      <c r="G137" s="400" t="s">
        <v>301</v>
      </c>
      <c r="H137" s="401"/>
      <c r="I137" s="402"/>
      <c r="J137" s="401">
        <f t="shared" si="27"/>
        <v>0</v>
      </c>
      <c r="K137" s="396"/>
      <c r="L137" s="401"/>
      <c r="M137" s="403"/>
      <c r="N137" s="401"/>
      <c r="O137" s="337">
        <f t="shared" si="31"/>
        <v>0</v>
      </c>
      <c r="P137" s="337">
        <f t="shared" si="29"/>
        <v>0</v>
      </c>
      <c r="Q137" s="398"/>
      <c r="R137" s="312"/>
    </row>
    <row r="138" spans="1:18" ht="26.25" x14ac:dyDescent="0.2">
      <c r="A138" s="334"/>
      <c r="B138" s="399"/>
      <c r="C138" s="335"/>
      <c r="D138" s="335"/>
      <c r="E138" s="335"/>
      <c r="F138" s="335" t="s">
        <v>43</v>
      </c>
      <c r="G138" s="400" t="s">
        <v>303</v>
      </c>
      <c r="H138" s="401"/>
      <c r="I138" s="402"/>
      <c r="J138" s="401">
        <f t="shared" si="27"/>
        <v>0</v>
      </c>
      <c r="K138" s="396"/>
      <c r="L138" s="401"/>
      <c r="M138" s="403"/>
      <c r="N138" s="401"/>
      <c r="O138" s="337">
        <f t="shared" si="31"/>
        <v>0</v>
      </c>
      <c r="P138" s="337">
        <f t="shared" si="29"/>
        <v>0</v>
      </c>
      <c r="Q138" s="398"/>
      <c r="R138" s="312"/>
    </row>
    <row r="139" spans="1:18" ht="26.25" x14ac:dyDescent="0.2">
      <c r="A139" s="334"/>
      <c r="B139" s="399"/>
      <c r="C139" s="335"/>
      <c r="D139" s="335"/>
      <c r="E139" s="335"/>
      <c r="F139" s="335" t="s">
        <v>22</v>
      </c>
      <c r="G139" s="400" t="s">
        <v>304</v>
      </c>
      <c r="H139" s="401"/>
      <c r="I139" s="402"/>
      <c r="J139" s="401">
        <f t="shared" si="27"/>
        <v>0</v>
      </c>
      <c r="K139" s="396"/>
      <c r="L139" s="401"/>
      <c r="M139" s="403"/>
      <c r="N139" s="401"/>
      <c r="O139" s="337">
        <f t="shared" si="31"/>
        <v>0</v>
      </c>
      <c r="P139" s="337">
        <f t="shared" si="29"/>
        <v>0</v>
      </c>
      <c r="Q139" s="398"/>
      <c r="R139" s="312"/>
    </row>
    <row r="140" spans="1:18" ht="26.25" x14ac:dyDescent="0.2">
      <c r="A140" s="334"/>
      <c r="B140" s="399"/>
      <c r="C140" s="335"/>
      <c r="D140" s="335"/>
      <c r="E140" s="335"/>
      <c r="F140" s="335" t="s">
        <v>38</v>
      </c>
      <c r="G140" s="400" t="s">
        <v>305</v>
      </c>
      <c r="H140" s="401">
        <v>0</v>
      </c>
      <c r="I140" s="402"/>
      <c r="J140" s="401">
        <f t="shared" si="27"/>
        <v>0</v>
      </c>
      <c r="K140" s="396"/>
      <c r="L140" s="401">
        <v>0</v>
      </c>
      <c r="M140" s="403"/>
      <c r="N140" s="401"/>
      <c r="O140" s="337">
        <f t="shared" si="31"/>
        <v>0</v>
      </c>
      <c r="P140" s="337">
        <f t="shared" si="29"/>
        <v>0</v>
      </c>
      <c r="Q140" s="398"/>
      <c r="R140" s="312"/>
    </row>
    <row r="141" spans="1:18" ht="26.25" x14ac:dyDescent="0.2">
      <c r="A141" s="334"/>
      <c r="B141" s="399"/>
      <c r="C141" s="335"/>
      <c r="D141" s="335"/>
      <c r="E141" s="335"/>
      <c r="F141" s="335" t="s">
        <v>90</v>
      </c>
      <c r="G141" s="400" t="s">
        <v>306</v>
      </c>
      <c r="H141" s="401"/>
      <c r="I141" s="402"/>
      <c r="J141" s="401">
        <f t="shared" si="27"/>
        <v>0</v>
      </c>
      <c r="K141" s="396"/>
      <c r="L141" s="401"/>
      <c r="M141" s="403"/>
      <c r="N141" s="401"/>
      <c r="O141" s="337">
        <f t="shared" si="31"/>
        <v>0</v>
      </c>
      <c r="P141" s="337">
        <f t="shared" si="29"/>
        <v>0</v>
      </c>
      <c r="Q141" s="398"/>
      <c r="R141" s="312"/>
    </row>
    <row r="142" spans="1:18" ht="26.25" x14ac:dyDescent="0.2">
      <c r="A142" s="328"/>
      <c r="B142" s="320"/>
      <c r="C142" s="321"/>
      <c r="D142" s="321"/>
      <c r="E142" s="321" t="s">
        <v>114</v>
      </c>
      <c r="F142" s="321"/>
      <c r="G142" s="393" t="s">
        <v>150</v>
      </c>
      <c r="H142" s="394">
        <v>0</v>
      </c>
      <c r="I142" s="395"/>
      <c r="J142" s="401">
        <f t="shared" si="27"/>
        <v>0</v>
      </c>
      <c r="K142" s="396"/>
      <c r="L142" s="394">
        <v>0</v>
      </c>
      <c r="M142" s="369">
        <f>M143+M144+M145</f>
        <v>0</v>
      </c>
      <c r="N142" s="394">
        <f>N143+N144+N145</f>
        <v>0</v>
      </c>
      <c r="O142" s="397">
        <f>O143+O144+O145</f>
        <v>0</v>
      </c>
      <c r="P142" s="397">
        <f t="shared" si="29"/>
        <v>0</v>
      </c>
      <c r="Q142" s="398"/>
      <c r="R142" s="312"/>
    </row>
    <row r="143" spans="1:18" ht="26.25" x14ac:dyDescent="0.2">
      <c r="A143" s="334"/>
      <c r="B143" s="399"/>
      <c r="C143" s="335"/>
      <c r="D143" s="335"/>
      <c r="E143" s="335"/>
      <c r="F143" s="335" t="s">
        <v>32</v>
      </c>
      <c r="G143" s="400" t="s">
        <v>307</v>
      </c>
      <c r="H143" s="401"/>
      <c r="I143" s="402"/>
      <c r="J143" s="401">
        <f t="shared" si="27"/>
        <v>0</v>
      </c>
      <c r="K143" s="396"/>
      <c r="L143" s="401"/>
      <c r="M143" s="403"/>
      <c r="N143" s="401"/>
      <c r="O143" s="337">
        <f>M143+N143</f>
        <v>0</v>
      </c>
      <c r="P143" s="337">
        <f t="shared" si="29"/>
        <v>0</v>
      </c>
      <c r="Q143" s="398"/>
      <c r="R143" s="312"/>
    </row>
    <row r="144" spans="1:18" ht="26.25" x14ac:dyDescent="0.2">
      <c r="A144" s="334"/>
      <c r="B144" s="399"/>
      <c r="C144" s="335"/>
      <c r="D144" s="335"/>
      <c r="E144" s="335"/>
      <c r="F144" s="335" t="s">
        <v>43</v>
      </c>
      <c r="G144" s="400" t="s">
        <v>308</v>
      </c>
      <c r="H144" s="401"/>
      <c r="I144" s="402"/>
      <c r="J144" s="401">
        <f t="shared" si="27"/>
        <v>0</v>
      </c>
      <c r="K144" s="396"/>
      <c r="L144" s="401"/>
      <c r="M144" s="403"/>
      <c r="N144" s="401"/>
      <c r="O144" s="337">
        <f>M144+N144</f>
        <v>0</v>
      </c>
      <c r="P144" s="337">
        <f t="shared" si="29"/>
        <v>0</v>
      </c>
      <c r="Q144" s="398"/>
      <c r="R144" s="312"/>
    </row>
    <row r="145" spans="1:18" ht="26.25" x14ac:dyDescent="0.2">
      <c r="A145" s="334"/>
      <c r="B145" s="399"/>
      <c r="C145" s="335"/>
      <c r="D145" s="335"/>
      <c r="E145" s="335"/>
      <c r="F145" s="335" t="s">
        <v>90</v>
      </c>
      <c r="G145" s="400" t="s">
        <v>151</v>
      </c>
      <c r="H145" s="401"/>
      <c r="I145" s="402"/>
      <c r="J145" s="401">
        <f t="shared" si="27"/>
        <v>0</v>
      </c>
      <c r="K145" s="396"/>
      <c r="L145" s="401"/>
      <c r="M145" s="403"/>
      <c r="N145" s="401"/>
      <c r="O145" s="337">
        <f>M145+N145</f>
        <v>0</v>
      </c>
      <c r="P145" s="337">
        <f t="shared" si="29"/>
        <v>0</v>
      </c>
      <c r="Q145" s="398"/>
      <c r="R145" s="312"/>
    </row>
    <row r="146" spans="1:18" ht="26.25" x14ac:dyDescent="0.2">
      <c r="A146" s="334"/>
      <c r="B146" s="399"/>
      <c r="C146" s="335"/>
      <c r="D146" s="335"/>
      <c r="E146" s="335">
        <v>13</v>
      </c>
      <c r="F146" s="335"/>
      <c r="G146" s="400" t="s">
        <v>309</v>
      </c>
      <c r="H146" s="401"/>
      <c r="I146" s="402"/>
      <c r="J146" s="401">
        <f t="shared" si="27"/>
        <v>0</v>
      </c>
      <c r="K146" s="396"/>
      <c r="L146" s="401"/>
      <c r="M146" s="403"/>
      <c r="N146" s="401"/>
      <c r="O146" s="337">
        <f>M146+N146</f>
        <v>0</v>
      </c>
      <c r="P146" s="337">
        <f t="shared" si="29"/>
        <v>0</v>
      </c>
      <c r="Q146" s="398"/>
      <c r="R146" s="312"/>
    </row>
    <row r="147" spans="1:18" ht="26.25" x14ac:dyDescent="0.2">
      <c r="A147" s="328"/>
      <c r="B147" s="320"/>
      <c r="C147" s="321"/>
      <c r="D147" s="321"/>
      <c r="E147" s="321" t="s">
        <v>90</v>
      </c>
      <c r="F147" s="321"/>
      <c r="G147" s="393" t="s">
        <v>314</v>
      </c>
      <c r="H147" s="394">
        <f>H148+H149+H150+H151</f>
        <v>0</v>
      </c>
      <c r="I147" s="395"/>
      <c r="J147" s="401">
        <f t="shared" si="27"/>
        <v>0</v>
      </c>
      <c r="K147" s="396"/>
      <c r="L147" s="394">
        <f>L148+L149+L150+L151</f>
        <v>0</v>
      </c>
      <c r="M147" s="369">
        <f>M148+M149+M150+M151</f>
        <v>0</v>
      </c>
      <c r="N147" s="394">
        <f>N148+N149+N150+N151</f>
        <v>0</v>
      </c>
      <c r="O147" s="397">
        <f>O148+O149+O150+O151</f>
        <v>0</v>
      </c>
      <c r="P147" s="397">
        <f t="shared" si="29"/>
        <v>0</v>
      </c>
      <c r="Q147" s="398"/>
      <c r="R147" s="312"/>
    </row>
    <row r="148" spans="1:18" ht="26.25" x14ac:dyDescent="0.2">
      <c r="A148" s="334"/>
      <c r="B148" s="399"/>
      <c r="C148" s="335"/>
      <c r="D148" s="335"/>
      <c r="E148" s="335"/>
      <c r="F148" s="335" t="s">
        <v>30</v>
      </c>
      <c r="G148" s="400" t="s">
        <v>290</v>
      </c>
      <c r="H148" s="401"/>
      <c r="I148" s="402"/>
      <c r="J148" s="401">
        <f t="shared" si="27"/>
        <v>0</v>
      </c>
      <c r="K148" s="396"/>
      <c r="L148" s="401"/>
      <c r="M148" s="403"/>
      <c r="N148" s="401"/>
      <c r="O148" s="337">
        <f>M148+N148</f>
        <v>0</v>
      </c>
      <c r="P148" s="337">
        <f t="shared" si="29"/>
        <v>0</v>
      </c>
      <c r="Q148" s="398"/>
      <c r="R148" s="312"/>
    </row>
    <row r="149" spans="1:18" ht="26.25" x14ac:dyDescent="0.2">
      <c r="A149" s="334"/>
      <c r="B149" s="399"/>
      <c r="C149" s="335"/>
      <c r="D149" s="335"/>
      <c r="E149" s="335"/>
      <c r="F149" s="335" t="s">
        <v>22</v>
      </c>
      <c r="G149" s="400" t="s">
        <v>310</v>
      </c>
      <c r="H149" s="401"/>
      <c r="I149" s="402"/>
      <c r="J149" s="401">
        <f t="shared" si="27"/>
        <v>0</v>
      </c>
      <c r="K149" s="396"/>
      <c r="L149" s="401"/>
      <c r="M149" s="403"/>
      <c r="N149" s="401"/>
      <c r="O149" s="337">
        <f>M149+N149</f>
        <v>0</v>
      </c>
      <c r="P149" s="337">
        <f t="shared" si="29"/>
        <v>0</v>
      </c>
      <c r="Q149" s="398"/>
      <c r="R149" s="312"/>
    </row>
    <row r="150" spans="1:18" ht="26.25" x14ac:dyDescent="0.2">
      <c r="A150" s="334"/>
      <c r="B150" s="399"/>
      <c r="C150" s="335"/>
      <c r="D150" s="335"/>
      <c r="E150" s="335"/>
      <c r="F150" s="335" t="s">
        <v>33</v>
      </c>
      <c r="G150" s="400" t="s">
        <v>289</v>
      </c>
      <c r="H150" s="401"/>
      <c r="I150" s="402"/>
      <c r="J150" s="401">
        <f t="shared" si="27"/>
        <v>0</v>
      </c>
      <c r="K150" s="396"/>
      <c r="L150" s="401"/>
      <c r="M150" s="403"/>
      <c r="N150" s="401"/>
      <c r="O150" s="337">
        <f>M150+N150</f>
        <v>0</v>
      </c>
      <c r="P150" s="337">
        <f t="shared" si="29"/>
        <v>0</v>
      </c>
      <c r="Q150" s="398"/>
      <c r="R150" s="312"/>
    </row>
    <row r="151" spans="1:18" ht="26.25" x14ac:dyDescent="0.2">
      <c r="A151" s="334"/>
      <c r="B151" s="399"/>
      <c r="C151" s="335"/>
      <c r="D151" s="335"/>
      <c r="E151" s="335"/>
      <c r="F151" s="335" t="s">
        <v>90</v>
      </c>
      <c r="G151" s="400" t="s">
        <v>311</v>
      </c>
      <c r="H151" s="401"/>
      <c r="I151" s="402"/>
      <c r="J151" s="401">
        <f t="shared" si="27"/>
        <v>0</v>
      </c>
      <c r="K151" s="396"/>
      <c r="L151" s="401"/>
      <c r="M151" s="403"/>
      <c r="N151" s="401"/>
      <c r="O151" s="337">
        <f>M151+N151</f>
        <v>0</v>
      </c>
      <c r="P151" s="337">
        <f t="shared" si="29"/>
        <v>0</v>
      </c>
      <c r="Q151" s="398"/>
      <c r="R151" s="312"/>
    </row>
    <row r="152" spans="1:18" ht="26.25" x14ac:dyDescent="0.2">
      <c r="A152" s="328"/>
      <c r="B152" s="320"/>
      <c r="C152" s="321"/>
      <c r="D152" s="321">
        <v>59</v>
      </c>
      <c r="E152" s="321"/>
      <c r="F152" s="321"/>
      <c r="G152" s="393" t="s">
        <v>313</v>
      </c>
      <c r="H152" s="394">
        <f>+H153</f>
        <v>1200200</v>
      </c>
      <c r="I152" s="395">
        <f>I153</f>
        <v>1186559</v>
      </c>
      <c r="J152" s="394">
        <f>+J153</f>
        <v>13641</v>
      </c>
      <c r="K152" s="396">
        <f>ROUND(I152/H152*100,2)</f>
        <v>98.86</v>
      </c>
      <c r="L152" s="394">
        <f>+L153</f>
        <v>1200200</v>
      </c>
      <c r="M152" s="394">
        <f>+M153</f>
        <v>782430</v>
      </c>
      <c r="N152" s="394">
        <f>+N153</f>
        <v>404129</v>
      </c>
      <c r="O152" s="394">
        <f>+O153</f>
        <v>1186559</v>
      </c>
      <c r="P152" s="397">
        <f t="shared" si="29"/>
        <v>13641</v>
      </c>
      <c r="Q152" s="398">
        <f>ROUND(O152/L152*100,2)</f>
        <v>98.86</v>
      </c>
      <c r="R152" s="312"/>
    </row>
    <row r="153" spans="1:18" ht="26.25" x14ac:dyDescent="0.2">
      <c r="A153" s="334"/>
      <c r="B153" s="399"/>
      <c r="C153" s="335"/>
      <c r="D153" s="335"/>
      <c r="E153" s="335">
        <v>25</v>
      </c>
      <c r="F153" s="335"/>
      <c r="G153" s="400" t="s">
        <v>312</v>
      </c>
      <c r="H153" s="401">
        <v>1200200</v>
      </c>
      <c r="I153" s="402">
        <f>O153</f>
        <v>1186559</v>
      </c>
      <c r="J153" s="401">
        <f t="shared" ref="J153:J159" si="32">H153-I153</f>
        <v>13641</v>
      </c>
      <c r="K153" s="396">
        <f>ROUND(I153/H153*100,2)</f>
        <v>98.86</v>
      </c>
      <c r="L153" s="401">
        <v>1200200</v>
      </c>
      <c r="M153" s="403">
        <v>782430</v>
      </c>
      <c r="N153" s="401">
        <v>404129</v>
      </c>
      <c r="O153" s="337">
        <f>M153+N153</f>
        <v>1186559</v>
      </c>
      <c r="P153" s="337">
        <f t="shared" si="29"/>
        <v>13641</v>
      </c>
      <c r="Q153" s="398">
        <f>ROUND(O153/L153*100,2)</f>
        <v>98.86</v>
      </c>
      <c r="R153" s="312"/>
    </row>
    <row r="154" spans="1:18" ht="26.25" x14ac:dyDescent="0.2">
      <c r="A154" s="406" t="s">
        <v>126</v>
      </c>
      <c r="B154" s="407"/>
      <c r="C154" s="408"/>
      <c r="D154" s="409">
        <v>85</v>
      </c>
      <c r="E154" s="408"/>
      <c r="F154" s="408"/>
      <c r="G154" s="410" t="s">
        <v>127</v>
      </c>
      <c r="H154" s="411"/>
      <c r="I154" s="412"/>
      <c r="J154" s="411">
        <f t="shared" si="32"/>
        <v>0</v>
      </c>
      <c r="K154" s="413"/>
      <c r="L154" s="411"/>
      <c r="M154" s="414"/>
      <c r="N154" s="411"/>
      <c r="O154" s="415">
        <f>M154+N154</f>
        <v>0</v>
      </c>
      <c r="P154" s="415">
        <f t="shared" si="29"/>
        <v>0</v>
      </c>
      <c r="Q154" s="416"/>
      <c r="R154" s="312"/>
    </row>
    <row r="155" spans="1:18" ht="26.25" x14ac:dyDescent="0.2">
      <c r="A155" s="328" t="s">
        <v>110</v>
      </c>
      <c r="B155" s="320" t="s">
        <v>32</v>
      </c>
      <c r="C155" s="321"/>
      <c r="D155" s="321"/>
      <c r="E155" s="321"/>
      <c r="F155" s="321"/>
      <c r="G155" s="368" t="s">
        <v>128</v>
      </c>
      <c r="H155" s="394">
        <f>H152</f>
        <v>1200200</v>
      </c>
      <c r="I155" s="394"/>
      <c r="J155" s="401">
        <f t="shared" si="32"/>
        <v>1200200</v>
      </c>
      <c r="K155" s="396">
        <f t="shared" ref="K155:K170" si="33">ROUND(I155/H155*100,2)</f>
        <v>0</v>
      </c>
      <c r="L155" s="394">
        <f>L152</f>
        <v>1200200</v>
      </c>
      <c r="M155" s="417">
        <f>M152</f>
        <v>782430</v>
      </c>
      <c r="N155" s="394">
        <f>N152</f>
        <v>404129</v>
      </c>
      <c r="O155" s="417">
        <f>O152</f>
        <v>1186559</v>
      </c>
      <c r="P155" s="397">
        <f t="shared" si="29"/>
        <v>13641</v>
      </c>
      <c r="Q155" s="398">
        <f t="shared" ref="Q155:Q170" si="34">ROUND(O155/L155*100,2)</f>
        <v>98.86</v>
      </c>
      <c r="R155" s="312"/>
    </row>
    <row r="156" spans="1:18" ht="51" x14ac:dyDescent="0.2">
      <c r="A156" s="328"/>
      <c r="B156" s="320" t="s">
        <v>30</v>
      </c>
      <c r="C156" s="321"/>
      <c r="D156" s="321"/>
      <c r="E156" s="321"/>
      <c r="F156" s="321"/>
      <c r="G156" s="368" t="s">
        <v>129</v>
      </c>
      <c r="H156" s="394">
        <f>H157+H158</f>
        <v>0</v>
      </c>
      <c r="I156" s="394"/>
      <c r="J156" s="401">
        <f t="shared" si="32"/>
        <v>0</v>
      </c>
      <c r="K156" s="396" t="e">
        <f t="shared" si="33"/>
        <v>#DIV/0!</v>
      </c>
      <c r="L156" s="394">
        <f>L157+L158</f>
        <v>0</v>
      </c>
      <c r="M156" s="394">
        <f>M157+M158</f>
        <v>0</v>
      </c>
      <c r="N156" s="394">
        <f>N157+N158</f>
        <v>0</v>
      </c>
      <c r="O156" s="394">
        <f>O157+O158</f>
        <v>0</v>
      </c>
      <c r="P156" s="397">
        <f t="shared" si="29"/>
        <v>0</v>
      </c>
      <c r="Q156" s="398" t="e">
        <f t="shared" si="34"/>
        <v>#DIV/0!</v>
      </c>
      <c r="R156" s="312"/>
    </row>
    <row r="157" spans="1:18" ht="26.25" x14ac:dyDescent="0.2">
      <c r="A157" s="328"/>
      <c r="B157" s="320"/>
      <c r="C157" s="321" t="s">
        <v>32</v>
      </c>
      <c r="D157" s="321"/>
      <c r="E157" s="321"/>
      <c r="F157" s="321"/>
      <c r="G157" s="368" t="s">
        <v>130</v>
      </c>
      <c r="H157" s="394">
        <f>H150</f>
        <v>0</v>
      </c>
      <c r="I157" s="394"/>
      <c r="J157" s="401">
        <f t="shared" si="32"/>
        <v>0</v>
      </c>
      <c r="K157" s="396" t="e">
        <f t="shared" si="33"/>
        <v>#DIV/0!</v>
      </c>
      <c r="L157" s="394">
        <f>L150</f>
        <v>0</v>
      </c>
      <c r="M157" s="394">
        <f>M150</f>
        <v>0</v>
      </c>
      <c r="N157" s="394">
        <f>N150</f>
        <v>0</v>
      </c>
      <c r="O157" s="394">
        <f>O150</f>
        <v>0</v>
      </c>
      <c r="P157" s="397">
        <f t="shared" si="29"/>
        <v>0</v>
      </c>
      <c r="Q157" s="398" t="e">
        <f t="shared" si="34"/>
        <v>#DIV/0!</v>
      </c>
      <c r="R157" s="312"/>
    </row>
    <row r="158" spans="1:18" ht="26.25" x14ac:dyDescent="0.2">
      <c r="A158" s="328"/>
      <c r="B158" s="320"/>
      <c r="C158" s="321" t="s">
        <v>30</v>
      </c>
      <c r="D158" s="321"/>
      <c r="E158" s="321"/>
      <c r="F158" s="321"/>
      <c r="G158" s="368" t="s">
        <v>131</v>
      </c>
      <c r="H158" s="394">
        <f>H105-H150-H152</f>
        <v>0</v>
      </c>
      <c r="I158" s="394"/>
      <c r="J158" s="401">
        <f t="shared" si="32"/>
        <v>0</v>
      </c>
      <c r="K158" s="396" t="e">
        <f t="shared" si="33"/>
        <v>#DIV/0!</v>
      </c>
      <c r="L158" s="394">
        <f>L105-L150-L152</f>
        <v>0</v>
      </c>
      <c r="M158" s="394">
        <f>M105-M150-M152</f>
        <v>0</v>
      </c>
      <c r="N158" s="394">
        <f>N105-N150-N152</f>
        <v>0</v>
      </c>
      <c r="O158" s="394">
        <f>O105-O150-O152</f>
        <v>0</v>
      </c>
      <c r="P158" s="397">
        <f t="shared" si="29"/>
        <v>0</v>
      </c>
      <c r="Q158" s="398" t="e">
        <f t="shared" si="34"/>
        <v>#DIV/0!</v>
      </c>
      <c r="R158" s="312"/>
    </row>
    <row r="159" spans="1:18" ht="26.25" x14ac:dyDescent="0.2">
      <c r="A159" s="328" t="s">
        <v>132</v>
      </c>
      <c r="B159" s="320" t="s">
        <v>22</v>
      </c>
      <c r="C159" s="321"/>
      <c r="D159" s="321"/>
      <c r="E159" s="321"/>
      <c r="F159" s="321"/>
      <c r="G159" s="368" t="s">
        <v>133</v>
      </c>
      <c r="H159" s="394">
        <f>+H160+H169</f>
        <v>44457700</v>
      </c>
      <c r="I159" s="394"/>
      <c r="J159" s="401">
        <f t="shared" si="32"/>
        <v>44457700</v>
      </c>
      <c r="K159" s="396">
        <f t="shared" si="33"/>
        <v>0</v>
      </c>
      <c r="L159" s="394">
        <f>+L160+L169</f>
        <v>18519500</v>
      </c>
      <c r="M159" s="394">
        <f>+M160+M169</f>
        <v>10479882.1</v>
      </c>
      <c r="N159" s="394">
        <f>+N160+N169</f>
        <v>2639089.38</v>
      </c>
      <c r="O159" s="394">
        <f>+O160+O169</f>
        <v>13118971.48</v>
      </c>
      <c r="P159" s="397">
        <f t="shared" si="29"/>
        <v>5400528.5199999996</v>
      </c>
      <c r="Q159" s="398">
        <f t="shared" si="34"/>
        <v>70.84</v>
      </c>
      <c r="R159" s="312"/>
    </row>
    <row r="160" spans="1:18" ht="26.25" x14ac:dyDescent="0.2">
      <c r="A160" s="328"/>
      <c r="B160" s="320"/>
      <c r="C160" s="321"/>
      <c r="D160" s="321" t="s">
        <v>32</v>
      </c>
      <c r="E160" s="321"/>
      <c r="F160" s="321"/>
      <c r="G160" s="368" t="s">
        <v>62</v>
      </c>
      <c r="H160" s="394">
        <f>+H161+H162+H163+H164+H165+H166+H167+H168</f>
        <v>44457700</v>
      </c>
      <c r="I160" s="394"/>
      <c r="J160" s="394">
        <f>+J161+J162+J163+J164+J165+J166+J167+J168</f>
        <v>44457700</v>
      </c>
      <c r="K160" s="396">
        <f t="shared" si="33"/>
        <v>0</v>
      </c>
      <c r="L160" s="394">
        <f>+L161+L162+L163+L164+L165+L166+L167+L168</f>
        <v>18519500</v>
      </c>
      <c r="M160" s="394">
        <f>+M161+M162+M163+M164+M165+M166+M167+M168</f>
        <v>10479882.1</v>
      </c>
      <c r="N160" s="394">
        <f>+N161+N162+N163+N164+N165+N166+N167+N168</f>
        <v>2639089.38</v>
      </c>
      <c r="O160" s="394">
        <f>+O161+O162+O163+O164+O165+O166+O167+O168</f>
        <v>13118971.48</v>
      </c>
      <c r="P160" s="397">
        <f t="shared" si="29"/>
        <v>5400528.5199999996</v>
      </c>
      <c r="Q160" s="398">
        <f t="shared" si="34"/>
        <v>70.84</v>
      </c>
      <c r="R160" s="312"/>
    </row>
    <row r="161" spans="1:18" ht="26.25" x14ac:dyDescent="0.2">
      <c r="A161" s="328"/>
      <c r="B161" s="320"/>
      <c r="C161" s="321"/>
      <c r="D161" s="321" t="s">
        <v>88</v>
      </c>
      <c r="E161" s="321"/>
      <c r="F161" s="321"/>
      <c r="G161" s="368" t="s">
        <v>134</v>
      </c>
      <c r="H161" s="394">
        <f>+H174+H259+H107</f>
        <v>4417000</v>
      </c>
      <c r="I161" s="394"/>
      <c r="J161" s="401">
        <f t="shared" ref="J161:J171" si="35">H161-I161</f>
        <v>4417000</v>
      </c>
      <c r="K161" s="396">
        <f t="shared" si="33"/>
        <v>0</v>
      </c>
      <c r="L161" s="394">
        <f>+L174+L259+L107</f>
        <v>2211500</v>
      </c>
      <c r="M161" s="394">
        <f>+M174+M259+M107</f>
        <v>1462068</v>
      </c>
      <c r="N161" s="394">
        <f>+N174+N259+N107</f>
        <v>370067</v>
      </c>
      <c r="O161" s="394">
        <f>+O174+O259+O107</f>
        <v>1832135</v>
      </c>
      <c r="P161" s="397">
        <f t="shared" si="29"/>
        <v>379365</v>
      </c>
      <c r="Q161" s="398">
        <f t="shared" si="34"/>
        <v>82.85</v>
      </c>
      <c r="R161" s="312"/>
    </row>
    <row r="162" spans="1:18" ht="26.25" x14ac:dyDescent="0.2">
      <c r="A162" s="328"/>
      <c r="B162" s="320"/>
      <c r="C162" s="321"/>
      <c r="D162" s="321" t="s">
        <v>89</v>
      </c>
      <c r="E162" s="321"/>
      <c r="F162" s="321"/>
      <c r="G162" s="368" t="s">
        <v>135</v>
      </c>
      <c r="H162" s="394">
        <f>+H201+H291+H134</f>
        <v>407500</v>
      </c>
      <c r="I162" s="394"/>
      <c r="J162" s="401">
        <f t="shared" si="35"/>
        <v>407500</v>
      </c>
      <c r="K162" s="396">
        <f t="shared" si="33"/>
        <v>0</v>
      </c>
      <c r="L162" s="394">
        <f>+L201+L291+L134</f>
        <v>254800</v>
      </c>
      <c r="M162" s="394">
        <f>+M201+M291+M134</f>
        <v>171419.05000000002</v>
      </c>
      <c r="N162" s="394">
        <f>+N201+N291+N134</f>
        <v>37435.379999999997</v>
      </c>
      <c r="O162" s="394">
        <f>+O201+O291+O134</f>
        <v>208854.43</v>
      </c>
      <c r="P162" s="397">
        <f t="shared" si="29"/>
        <v>45945.570000000007</v>
      </c>
      <c r="Q162" s="398">
        <f t="shared" si="34"/>
        <v>81.97</v>
      </c>
      <c r="R162" s="312"/>
    </row>
    <row r="163" spans="1:18" ht="26.25" x14ac:dyDescent="0.2">
      <c r="A163" s="328"/>
      <c r="B163" s="320"/>
      <c r="C163" s="321"/>
      <c r="D163" s="321" t="s">
        <v>90</v>
      </c>
      <c r="E163" s="321"/>
      <c r="F163" s="321"/>
      <c r="G163" s="368" t="s">
        <v>136</v>
      </c>
      <c r="H163" s="394">
        <f>+H324</f>
        <v>0</v>
      </c>
      <c r="I163" s="394"/>
      <c r="J163" s="401">
        <f t="shared" si="35"/>
        <v>0</v>
      </c>
      <c r="K163" s="396" t="e">
        <f t="shared" si="33"/>
        <v>#DIV/0!</v>
      </c>
      <c r="L163" s="394">
        <f>+L324</f>
        <v>0</v>
      </c>
      <c r="M163" s="394">
        <f>+M324</f>
        <v>0</v>
      </c>
      <c r="N163" s="394">
        <f>+N324</f>
        <v>0</v>
      </c>
      <c r="O163" s="394">
        <f>+O324</f>
        <v>0</v>
      </c>
      <c r="P163" s="397">
        <f t="shared" si="29"/>
        <v>0</v>
      </c>
      <c r="Q163" s="398" t="e">
        <f t="shared" si="34"/>
        <v>#DIV/0!</v>
      </c>
      <c r="R163" s="312"/>
    </row>
    <row r="164" spans="1:18" ht="26.25" x14ac:dyDescent="0.2">
      <c r="A164" s="328"/>
      <c r="B164" s="320"/>
      <c r="C164" s="321"/>
      <c r="D164" s="321" t="s">
        <v>91</v>
      </c>
      <c r="E164" s="321"/>
      <c r="F164" s="321"/>
      <c r="G164" s="368" t="s">
        <v>137</v>
      </c>
      <c r="H164" s="394">
        <f>+H230</f>
        <v>0</v>
      </c>
      <c r="I164" s="394"/>
      <c r="J164" s="401">
        <f t="shared" si="35"/>
        <v>0</v>
      </c>
      <c r="K164" s="396" t="e">
        <f t="shared" si="33"/>
        <v>#DIV/0!</v>
      </c>
      <c r="L164" s="394">
        <f>+L230</f>
        <v>0</v>
      </c>
      <c r="M164" s="394">
        <f>+M230</f>
        <v>0</v>
      </c>
      <c r="N164" s="394">
        <f>+N230</f>
        <v>0</v>
      </c>
      <c r="O164" s="394">
        <f>+O230</f>
        <v>0</v>
      </c>
      <c r="P164" s="397">
        <f t="shared" si="29"/>
        <v>0</v>
      </c>
      <c r="Q164" s="398" t="e">
        <f t="shared" si="34"/>
        <v>#DIV/0!</v>
      </c>
      <c r="R164" s="312"/>
    </row>
    <row r="165" spans="1:18" ht="51" x14ac:dyDescent="0.2">
      <c r="A165" s="328"/>
      <c r="B165" s="320"/>
      <c r="C165" s="321"/>
      <c r="D165" s="321">
        <v>51</v>
      </c>
      <c r="E165" s="321"/>
      <c r="F165" s="321"/>
      <c r="G165" s="368" t="s">
        <v>138</v>
      </c>
      <c r="H165" s="394">
        <f>+H232+H327</f>
        <v>5407000</v>
      </c>
      <c r="I165" s="394"/>
      <c r="J165" s="401">
        <f t="shared" si="35"/>
        <v>5407000</v>
      </c>
      <c r="K165" s="396">
        <f t="shared" si="33"/>
        <v>0</v>
      </c>
      <c r="L165" s="394">
        <f>+L232+L327</f>
        <v>2313000</v>
      </c>
      <c r="M165" s="394">
        <f>+M232+M327</f>
        <v>1502018</v>
      </c>
      <c r="N165" s="394">
        <f>+N232+N327</f>
        <v>334242</v>
      </c>
      <c r="O165" s="394">
        <f>+O232+O327</f>
        <v>1836260</v>
      </c>
      <c r="P165" s="397">
        <f t="shared" si="29"/>
        <v>476740</v>
      </c>
      <c r="Q165" s="398">
        <f t="shared" si="34"/>
        <v>79.39</v>
      </c>
      <c r="R165" s="312"/>
    </row>
    <row r="166" spans="1:18" ht="51" x14ac:dyDescent="0.2">
      <c r="A166" s="328"/>
      <c r="B166" s="320"/>
      <c r="C166" s="321"/>
      <c r="D166" s="321">
        <v>56</v>
      </c>
      <c r="E166" s="321"/>
      <c r="F166" s="321"/>
      <c r="G166" s="368" t="s">
        <v>139</v>
      </c>
      <c r="H166" s="394">
        <f>H235+H399</f>
        <v>10579000</v>
      </c>
      <c r="I166" s="394"/>
      <c r="J166" s="401">
        <f t="shared" si="35"/>
        <v>10579000</v>
      </c>
      <c r="K166" s="396">
        <f t="shared" si="33"/>
        <v>0</v>
      </c>
      <c r="L166" s="394">
        <f>L235+L399</f>
        <v>2891000</v>
      </c>
      <c r="M166" s="394">
        <f>M235+M399</f>
        <v>536980.05000000005</v>
      </c>
      <c r="N166" s="394">
        <f>N235+N399</f>
        <v>152030</v>
      </c>
      <c r="O166" s="394">
        <f>O235+O399</f>
        <v>689010.05</v>
      </c>
      <c r="P166" s="397">
        <f t="shared" si="29"/>
        <v>2201989.9500000002</v>
      </c>
      <c r="Q166" s="398">
        <f t="shared" si="34"/>
        <v>23.83</v>
      </c>
      <c r="R166" s="312"/>
    </row>
    <row r="167" spans="1:18" ht="26.25" x14ac:dyDescent="0.2">
      <c r="A167" s="328"/>
      <c r="B167" s="320"/>
      <c r="C167" s="321"/>
      <c r="D167" s="321">
        <v>57</v>
      </c>
      <c r="E167" s="321"/>
      <c r="F167" s="321"/>
      <c r="G167" s="368" t="s">
        <v>140</v>
      </c>
      <c r="H167" s="394">
        <f>+H239+H332</f>
        <v>22447000</v>
      </c>
      <c r="I167" s="394"/>
      <c r="J167" s="401">
        <f t="shared" si="35"/>
        <v>22447000</v>
      </c>
      <c r="K167" s="396">
        <f t="shared" si="33"/>
        <v>0</v>
      </c>
      <c r="L167" s="394">
        <f>+L239+L332</f>
        <v>9649000</v>
      </c>
      <c r="M167" s="394">
        <f>+M239+M332</f>
        <v>6024967</v>
      </c>
      <c r="N167" s="394">
        <f>+N239+N332</f>
        <v>1341186</v>
      </c>
      <c r="O167" s="394">
        <f>+O239+O332</f>
        <v>7366153</v>
      </c>
      <c r="P167" s="397">
        <f t="shared" si="29"/>
        <v>2282847</v>
      </c>
      <c r="Q167" s="398">
        <f t="shared" si="34"/>
        <v>76.34</v>
      </c>
      <c r="R167" s="312"/>
    </row>
    <row r="168" spans="1:18" ht="26.25" x14ac:dyDescent="0.2">
      <c r="A168" s="328"/>
      <c r="B168" s="320"/>
      <c r="C168" s="321"/>
      <c r="D168" s="321">
        <v>59</v>
      </c>
      <c r="E168" s="321"/>
      <c r="F168" s="321"/>
      <c r="G168" s="368" t="s">
        <v>80</v>
      </c>
      <c r="H168" s="394">
        <f>+H357+H152</f>
        <v>1200200</v>
      </c>
      <c r="I168" s="394"/>
      <c r="J168" s="401">
        <f t="shared" si="35"/>
        <v>1200200</v>
      </c>
      <c r="K168" s="396">
        <f t="shared" si="33"/>
        <v>0</v>
      </c>
      <c r="L168" s="394">
        <f>+L357+L152</f>
        <v>1200200</v>
      </c>
      <c r="M168" s="394">
        <f>+M357+M152</f>
        <v>782430</v>
      </c>
      <c r="N168" s="394">
        <f>+N357+N152</f>
        <v>404129</v>
      </c>
      <c r="O168" s="394">
        <f>+O357+O152</f>
        <v>1186559</v>
      </c>
      <c r="P168" s="397">
        <f t="shared" si="29"/>
        <v>13641</v>
      </c>
      <c r="Q168" s="398">
        <f t="shared" si="34"/>
        <v>98.86</v>
      </c>
      <c r="R168" s="312"/>
    </row>
    <row r="169" spans="1:18" ht="26.25" x14ac:dyDescent="0.2">
      <c r="A169" s="328"/>
      <c r="B169" s="320"/>
      <c r="C169" s="321"/>
      <c r="D169" s="321" t="s">
        <v>105</v>
      </c>
      <c r="E169" s="321"/>
      <c r="F169" s="321"/>
      <c r="G169" s="368" t="s">
        <v>83</v>
      </c>
      <c r="H169" s="394">
        <f>+H170</f>
        <v>0</v>
      </c>
      <c r="I169" s="394"/>
      <c r="J169" s="401">
        <f t="shared" si="35"/>
        <v>0</v>
      </c>
      <c r="K169" s="396" t="e">
        <f t="shared" si="33"/>
        <v>#DIV/0!</v>
      </c>
      <c r="L169" s="394">
        <f>+L170</f>
        <v>0</v>
      </c>
      <c r="M169" s="394">
        <f>+M170</f>
        <v>0</v>
      </c>
      <c r="N169" s="394">
        <f>+N170</f>
        <v>0</v>
      </c>
      <c r="O169" s="394">
        <f>+O170</f>
        <v>0</v>
      </c>
      <c r="P169" s="397">
        <f t="shared" si="29"/>
        <v>0</v>
      </c>
      <c r="Q169" s="398" t="e">
        <f t="shared" si="34"/>
        <v>#DIV/0!</v>
      </c>
      <c r="R169" s="312"/>
    </row>
    <row r="170" spans="1:18" ht="26.25" x14ac:dyDescent="0.2">
      <c r="A170" s="328"/>
      <c r="B170" s="320"/>
      <c r="C170" s="321"/>
      <c r="D170" s="321">
        <v>71</v>
      </c>
      <c r="E170" s="321"/>
      <c r="F170" s="321"/>
      <c r="G170" s="368" t="s">
        <v>141</v>
      </c>
      <c r="H170" s="394">
        <f>+H244+H361</f>
        <v>0</v>
      </c>
      <c r="I170" s="394"/>
      <c r="J170" s="401">
        <f t="shared" si="35"/>
        <v>0</v>
      </c>
      <c r="K170" s="396" t="e">
        <f t="shared" si="33"/>
        <v>#DIV/0!</v>
      </c>
      <c r="L170" s="394">
        <f>+L244+L361</f>
        <v>0</v>
      </c>
      <c r="M170" s="394">
        <f>+M244+M361</f>
        <v>0</v>
      </c>
      <c r="N170" s="394">
        <f>+N244+N361</f>
        <v>0</v>
      </c>
      <c r="O170" s="394">
        <f>+O244+O361</f>
        <v>0</v>
      </c>
      <c r="P170" s="397">
        <f t="shared" si="29"/>
        <v>0</v>
      </c>
      <c r="Q170" s="398" t="e">
        <f t="shared" si="34"/>
        <v>#DIV/0!</v>
      </c>
      <c r="R170" s="312"/>
    </row>
    <row r="171" spans="1:18" ht="26.25" x14ac:dyDescent="0.2">
      <c r="A171" s="328"/>
      <c r="B171" s="320"/>
      <c r="C171" s="321"/>
      <c r="D171" s="321">
        <v>79</v>
      </c>
      <c r="E171" s="321"/>
      <c r="F171" s="321"/>
      <c r="G171" s="368" t="s">
        <v>106</v>
      </c>
      <c r="H171" s="394"/>
      <c r="I171" s="394"/>
      <c r="J171" s="401">
        <f t="shared" si="35"/>
        <v>0</v>
      </c>
      <c r="K171" s="396"/>
      <c r="L171" s="394"/>
      <c r="M171" s="394"/>
      <c r="N171" s="394"/>
      <c r="O171" s="394"/>
      <c r="P171" s="397">
        <f t="shared" si="29"/>
        <v>0</v>
      </c>
      <c r="Q171" s="398"/>
      <c r="R171" s="312"/>
    </row>
    <row r="172" spans="1:18" ht="26.25" x14ac:dyDescent="0.35">
      <c r="A172" s="371" t="s">
        <v>142</v>
      </c>
      <c r="B172" s="360"/>
      <c r="C172" s="360"/>
      <c r="D172" s="360"/>
      <c r="E172" s="360"/>
      <c r="F172" s="361"/>
      <c r="G172" s="418" t="s">
        <v>143</v>
      </c>
      <c r="H172" s="419">
        <f>H173+H244+H252</f>
        <v>24000</v>
      </c>
      <c r="I172" s="420"/>
      <c r="J172" s="419">
        <f>J173+J244+J252</f>
        <v>16583.11</v>
      </c>
      <c r="K172" s="421">
        <f>ROUND(I172/H172*100,2)</f>
        <v>0</v>
      </c>
      <c r="L172" s="419">
        <f>L173+L244+L252</f>
        <v>19300</v>
      </c>
      <c r="M172" s="422">
        <f>M173+M244+M252</f>
        <v>7370.32</v>
      </c>
      <c r="N172" s="419">
        <f>N173+N244+N252</f>
        <v>46.57</v>
      </c>
      <c r="O172" s="423">
        <f>O173+O244+O252</f>
        <v>7416.89</v>
      </c>
      <c r="P172" s="423">
        <f t="shared" si="29"/>
        <v>11883.11</v>
      </c>
      <c r="Q172" s="424">
        <f>ROUND(O172/L172*100,2)</f>
        <v>38.43</v>
      </c>
      <c r="R172" s="425"/>
    </row>
    <row r="173" spans="1:18" ht="26.25" x14ac:dyDescent="0.2">
      <c r="A173" s="328"/>
      <c r="B173" s="320"/>
      <c r="C173" s="321"/>
      <c r="D173" s="321" t="s">
        <v>32</v>
      </c>
      <c r="E173" s="321"/>
      <c r="F173" s="321"/>
      <c r="G173" s="393" t="s">
        <v>62</v>
      </c>
      <c r="H173" s="394">
        <f>H174+H201+H230+H232+H239+H235</f>
        <v>24000</v>
      </c>
      <c r="I173" s="395"/>
      <c r="J173" s="394">
        <f>J174+J201+J230+J232+J239+J235</f>
        <v>16583.11</v>
      </c>
      <c r="K173" s="396">
        <f>ROUND(I173/H173*100,2)</f>
        <v>0</v>
      </c>
      <c r="L173" s="394">
        <f>L174+L201+L230+L232+L239+L235</f>
        <v>19300</v>
      </c>
      <c r="M173" s="394">
        <f>M174+M201+M230+M232+M239+M235</f>
        <v>7370.32</v>
      </c>
      <c r="N173" s="394">
        <f>N174+N201+N230+N232+N239+N235</f>
        <v>46.57</v>
      </c>
      <c r="O173" s="394">
        <f>O174+O201+O230+O232+O239+O235</f>
        <v>7416.89</v>
      </c>
      <c r="P173" s="397">
        <f t="shared" si="29"/>
        <v>11883.11</v>
      </c>
      <c r="Q173" s="398">
        <f>ROUND(O173/L173*100,2)</f>
        <v>38.43</v>
      </c>
      <c r="R173" s="312"/>
    </row>
    <row r="174" spans="1:18" ht="26.25" x14ac:dyDescent="0.2">
      <c r="A174" s="328"/>
      <c r="B174" s="320"/>
      <c r="C174" s="321"/>
      <c r="D174" s="321" t="s">
        <v>88</v>
      </c>
      <c r="E174" s="321"/>
      <c r="F174" s="321"/>
      <c r="G174" s="393" t="s">
        <v>368</v>
      </c>
      <c r="H174" s="394">
        <v>0</v>
      </c>
      <c r="I174" s="395"/>
      <c r="J174" s="394">
        <f>J175+J194+J192</f>
        <v>0</v>
      </c>
      <c r="K174" s="396"/>
      <c r="L174" s="394">
        <v>0</v>
      </c>
      <c r="M174" s="426">
        <f>M175+M194+M192</f>
        <v>0</v>
      </c>
      <c r="N174" s="394">
        <f>N175+N194+N192</f>
        <v>0</v>
      </c>
      <c r="O174" s="426">
        <f>O175+O194+O192</f>
        <v>0</v>
      </c>
      <c r="P174" s="426">
        <f t="shared" si="29"/>
        <v>0</v>
      </c>
      <c r="Q174" s="398"/>
      <c r="R174" s="312"/>
    </row>
    <row r="175" spans="1:18" ht="26.25" x14ac:dyDescent="0.2">
      <c r="A175" s="328"/>
      <c r="B175" s="320"/>
      <c r="C175" s="321"/>
      <c r="D175" s="321"/>
      <c r="E175" s="321" t="s">
        <v>32</v>
      </c>
      <c r="F175" s="321"/>
      <c r="G175" s="368" t="s">
        <v>112</v>
      </c>
      <c r="H175" s="394">
        <v>0</v>
      </c>
      <c r="I175" s="395"/>
      <c r="J175" s="394">
        <f>SUM(J176:J191)</f>
        <v>0</v>
      </c>
      <c r="K175" s="396"/>
      <c r="L175" s="394">
        <v>0</v>
      </c>
      <c r="M175" s="369">
        <f>SUM(M176:M191)</f>
        <v>0</v>
      </c>
      <c r="N175" s="394">
        <f>SUM(N176:N191)</f>
        <v>0</v>
      </c>
      <c r="O175" s="397">
        <f>SUM(O176:O191)</f>
        <v>0</v>
      </c>
      <c r="P175" s="397">
        <f t="shared" si="29"/>
        <v>0</v>
      </c>
      <c r="Q175" s="398"/>
      <c r="R175" s="312"/>
    </row>
    <row r="176" spans="1:18" ht="26.25" x14ac:dyDescent="0.2">
      <c r="A176" s="334"/>
      <c r="B176" s="399"/>
      <c r="C176" s="335"/>
      <c r="D176" s="335"/>
      <c r="E176" s="335"/>
      <c r="F176" s="335" t="s">
        <v>32</v>
      </c>
      <c r="G176" s="400" t="s">
        <v>347</v>
      </c>
      <c r="H176" s="401"/>
      <c r="I176" s="402"/>
      <c r="J176" s="401">
        <f>H176-I176</f>
        <v>0</v>
      </c>
      <c r="K176" s="396"/>
      <c r="L176" s="401"/>
      <c r="M176" s="403"/>
      <c r="N176" s="401"/>
      <c r="O176" s="337">
        <f>M176+N176</f>
        <v>0</v>
      </c>
      <c r="P176" s="337">
        <f t="shared" si="29"/>
        <v>0</v>
      </c>
      <c r="Q176" s="398"/>
      <c r="R176" s="312"/>
    </row>
    <row r="177" spans="1:18" ht="26.25" x14ac:dyDescent="0.2">
      <c r="A177" s="334"/>
      <c r="B177" s="399"/>
      <c r="C177" s="335"/>
      <c r="D177" s="335"/>
      <c r="E177" s="335"/>
      <c r="F177" s="335" t="s">
        <v>114</v>
      </c>
      <c r="G177" s="400" t="s">
        <v>348</v>
      </c>
      <c r="H177" s="401"/>
      <c r="I177" s="402"/>
      <c r="J177" s="401">
        <f>H177-I177</f>
        <v>0</v>
      </c>
      <c r="K177" s="396"/>
      <c r="L177" s="401"/>
      <c r="M177" s="403"/>
      <c r="N177" s="401"/>
      <c r="O177" s="337">
        <f>M177+N177</f>
        <v>0</v>
      </c>
      <c r="P177" s="337">
        <f t="shared" si="29"/>
        <v>0</v>
      </c>
      <c r="Q177" s="398"/>
      <c r="R177" s="312"/>
    </row>
    <row r="178" spans="1:18" ht="26.25" x14ac:dyDescent="0.2">
      <c r="A178" s="334"/>
      <c r="B178" s="399"/>
      <c r="C178" s="335"/>
      <c r="D178" s="335"/>
      <c r="E178" s="335"/>
      <c r="F178" s="335" t="s">
        <v>43</v>
      </c>
      <c r="G178" s="400" t="s">
        <v>279</v>
      </c>
      <c r="H178" s="401"/>
      <c r="I178" s="402"/>
      <c r="J178" s="401">
        <f>H178-I178</f>
        <v>0</v>
      </c>
      <c r="K178" s="396"/>
      <c r="L178" s="401"/>
      <c r="M178" s="403"/>
      <c r="N178" s="401"/>
      <c r="O178" s="337">
        <f>M178+N178</f>
        <v>0</v>
      </c>
      <c r="P178" s="337">
        <f t="shared" si="29"/>
        <v>0</v>
      </c>
      <c r="Q178" s="398"/>
      <c r="R178" s="312"/>
    </row>
    <row r="179" spans="1:18" ht="26.25" x14ac:dyDescent="0.2">
      <c r="A179" s="334"/>
      <c r="B179" s="399"/>
      <c r="C179" s="335"/>
      <c r="D179" s="335"/>
      <c r="E179" s="335"/>
      <c r="F179" s="335" t="s">
        <v>22</v>
      </c>
      <c r="G179" s="400" t="s">
        <v>280</v>
      </c>
      <c r="H179" s="401"/>
      <c r="I179" s="402"/>
      <c r="J179" s="401">
        <v>0</v>
      </c>
      <c r="K179" s="396"/>
      <c r="L179" s="401"/>
      <c r="M179" s="403"/>
      <c r="N179" s="401"/>
      <c r="O179" s="337">
        <v>0</v>
      </c>
      <c r="P179" s="337">
        <v>0</v>
      </c>
      <c r="Q179" s="398"/>
      <c r="R179" s="312"/>
    </row>
    <row r="180" spans="1:18" ht="26.25" x14ac:dyDescent="0.2">
      <c r="A180" s="334"/>
      <c r="B180" s="399"/>
      <c r="C180" s="335"/>
      <c r="D180" s="335"/>
      <c r="E180" s="335"/>
      <c r="F180" s="335" t="s">
        <v>33</v>
      </c>
      <c r="G180" s="400" t="s">
        <v>281</v>
      </c>
      <c r="H180" s="401"/>
      <c r="I180" s="402"/>
      <c r="J180" s="401">
        <f t="shared" ref="J180:J200" si="36">H180-I180</f>
        <v>0</v>
      </c>
      <c r="K180" s="396"/>
      <c r="L180" s="401"/>
      <c r="M180" s="403"/>
      <c r="N180" s="401"/>
      <c r="O180" s="337">
        <f t="shared" ref="O180:O191" si="37">M180+N180</f>
        <v>0</v>
      </c>
      <c r="P180" s="337">
        <f t="shared" ref="P180:P225" si="38">L180-O180</f>
        <v>0</v>
      </c>
      <c r="Q180" s="398"/>
      <c r="R180" s="312"/>
    </row>
    <row r="181" spans="1:18" ht="26.25" x14ac:dyDescent="0.2">
      <c r="A181" s="334"/>
      <c r="B181" s="399"/>
      <c r="C181" s="335"/>
      <c r="D181" s="335"/>
      <c r="E181" s="335"/>
      <c r="F181" s="335" t="s">
        <v>124</v>
      </c>
      <c r="G181" s="400" t="s">
        <v>282</v>
      </c>
      <c r="H181" s="401"/>
      <c r="I181" s="402"/>
      <c r="J181" s="401">
        <f t="shared" si="36"/>
        <v>0</v>
      </c>
      <c r="K181" s="396"/>
      <c r="L181" s="401"/>
      <c r="M181" s="403"/>
      <c r="N181" s="401"/>
      <c r="O181" s="337">
        <f t="shared" si="37"/>
        <v>0</v>
      </c>
      <c r="P181" s="337">
        <f t="shared" si="38"/>
        <v>0</v>
      </c>
      <c r="Q181" s="398"/>
      <c r="R181" s="312"/>
    </row>
    <row r="182" spans="1:18" ht="26.25" x14ac:dyDescent="0.2">
      <c r="A182" s="334"/>
      <c r="B182" s="399"/>
      <c r="C182" s="335"/>
      <c r="D182" s="335"/>
      <c r="E182" s="335"/>
      <c r="F182" s="335" t="s">
        <v>115</v>
      </c>
      <c r="G182" s="400" t="s">
        <v>283</v>
      </c>
      <c r="H182" s="401"/>
      <c r="I182" s="402"/>
      <c r="J182" s="401">
        <f t="shared" si="36"/>
        <v>0</v>
      </c>
      <c r="K182" s="396"/>
      <c r="L182" s="401"/>
      <c r="M182" s="403"/>
      <c r="N182" s="401"/>
      <c r="O182" s="337">
        <f t="shared" si="37"/>
        <v>0</v>
      </c>
      <c r="P182" s="337">
        <f t="shared" si="38"/>
        <v>0</v>
      </c>
      <c r="Q182" s="398"/>
      <c r="R182" s="312"/>
    </row>
    <row r="183" spans="1:18" ht="26.25" x14ac:dyDescent="0.2">
      <c r="A183" s="334"/>
      <c r="B183" s="399"/>
      <c r="C183" s="335"/>
      <c r="D183" s="335"/>
      <c r="E183" s="335"/>
      <c r="F183" s="335" t="s">
        <v>38</v>
      </c>
      <c r="G183" s="400" t="s">
        <v>296</v>
      </c>
      <c r="H183" s="401"/>
      <c r="I183" s="402"/>
      <c r="J183" s="401">
        <f t="shared" si="36"/>
        <v>0</v>
      </c>
      <c r="K183" s="396"/>
      <c r="L183" s="401"/>
      <c r="M183" s="403"/>
      <c r="N183" s="401"/>
      <c r="O183" s="337">
        <f t="shared" si="37"/>
        <v>0</v>
      </c>
      <c r="P183" s="337">
        <f t="shared" si="38"/>
        <v>0</v>
      </c>
      <c r="Q183" s="398"/>
      <c r="R183" s="312"/>
    </row>
    <row r="184" spans="1:18" ht="26.25" x14ac:dyDescent="0.2">
      <c r="A184" s="334"/>
      <c r="B184" s="399"/>
      <c r="C184" s="335"/>
      <c r="D184" s="335"/>
      <c r="E184" s="335"/>
      <c r="F184" s="335">
        <v>10</v>
      </c>
      <c r="G184" s="400" t="s">
        <v>349</v>
      </c>
      <c r="H184" s="401"/>
      <c r="I184" s="402"/>
      <c r="J184" s="401">
        <f t="shared" si="36"/>
        <v>0</v>
      </c>
      <c r="K184" s="396"/>
      <c r="L184" s="401"/>
      <c r="M184" s="403"/>
      <c r="N184" s="401"/>
      <c r="O184" s="337">
        <f t="shared" si="37"/>
        <v>0</v>
      </c>
      <c r="P184" s="337">
        <f t="shared" si="38"/>
        <v>0</v>
      </c>
      <c r="Q184" s="398"/>
      <c r="R184" s="312"/>
    </row>
    <row r="185" spans="1:18" ht="26.25" x14ac:dyDescent="0.2">
      <c r="A185" s="334"/>
      <c r="B185" s="399"/>
      <c r="C185" s="335"/>
      <c r="D185" s="335"/>
      <c r="E185" s="335"/>
      <c r="F185" s="335">
        <v>11</v>
      </c>
      <c r="G185" s="400" t="s">
        <v>286</v>
      </c>
      <c r="H185" s="401"/>
      <c r="I185" s="402"/>
      <c r="J185" s="401">
        <f t="shared" si="36"/>
        <v>0</v>
      </c>
      <c r="K185" s="396"/>
      <c r="L185" s="401"/>
      <c r="M185" s="403"/>
      <c r="N185" s="401"/>
      <c r="O185" s="337">
        <f t="shared" si="37"/>
        <v>0</v>
      </c>
      <c r="P185" s="337">
        <f t="shared" si="38"/>
        <v>0</v>
      </c>
      <c r="Q185" s="398"/>
      <c r="R185" s="312"/>
    </row>
    <row r="186" spans="1:18" ht="26.25" x14ac:dyDescent="0.2">
      <c r="A186" s="334"/>
      <c r="B186" s="399"/>
      <c r="C186" s="335"/>
      <c r="D186" s="335"/>
      <c r="E186" s="335"/>
      <c r="F186" s="335">
        <v>12</v>
      </c>
      <c r="G186" s="400" t="s">
        <v>297</v>
      </c>
      <c r="H186" s="401"/>
      <c r="I186" s="402"/>
      <c r="J186" s="401">
        <f t="shared" si="36"/>
        <v>0</v>
      </c>
      <c r="K186" s="396"/>
      <c r="L186" s="401"/>
      <c r="M186" s="403"/>
      <c r="N186" s="401"/>
      <c r="O186" s="337">
        <f t="shared" si="37"/>
        <v>0</v>
      </c>
      <c r="P186" s="337">
        <f t="shared" si="38"/>
        <v>0</v>
      </c>
      <c r="Q186" s="398"/>
      <c r="R186" s="312"/>
    </row>
    <row r="187" spans="1:18" ht="26.25" x14ac:dyDescent="0.2">
      <c r="A187" s="334"/>
      <c r="B187" s="399"/>
      <c r="C187" s="335"/>
      <c r="D187" s="335"/>
      <c r="E187" s="335"/>
      <c r="F187" s="335">
        <v>13</v>
      </c>
      <c r="G187" s="400" t="s">
        <v>298</v>
      </c>
      <c r="H187" s="401">
        <v>0</v>
      </c>
      <c r="I187" s="402"/>
      <c r="J187" s="401">
        <f t="shared" si="36"/>
        <v>0</v>
      </c>
      <c r="K187" s="396"/>
      <c r="L187" s="401">
        <v>0</v>
      </c>
      <c r="M187" s="403"/>
      <c r="N187" s="401"/>
      <c r="O187" s="337">
        <f t="shared" si="37"/>
        <v>0</v>
      </c>
      <c r="P187" s="337">
        <f t="shared" si="38"/>
        <v>0</v>
      </c>
      <c r="Q187" s="398"/>
      <c r="R187" s="312"/>
    </row>
    <row r="188" spans="1:18" ht="26.25" x14ac:dyDescent="0.2">
      <c r="A188" s="334"/>
      <c r="B188" s="399"/>
      <c r="C188" s="335"/>
      <c r="D188" s="335"/>
      <c r="E188" s="335"/>
      <c r="F188" s="335">
        <v>14</v>
      </c>
      <c r="G188" s="400" t="s">
        <v>272</v>
      </c>
      <c r="H188" s="401"/>
      <c r="I188" s="402"/>
      <c r="J188" s="401">
        <f t="shared" si="36"/>
        <v>0</v>
      </c>
      <c r="K188" s="396"/>
      <c r="L188" s="401"/>
      <c r="M188" s="403"/>
      <c r="N188" s="401"/>
      <c r="O188" s="337">
        <f t="shared" si="37"/>
        <v>0</v>
      </c>
      <c r="P188" s="337">
        <f t="shared" si="38"/>
        <v>0</v>
      </c>
      <c r="Q188" s="398"/>
      <c r="R188" s="312"/>
    </row>
    <row r="189" spans="1:18" ht="26.25" x14ac:dyDescent="0.2">
      <c r="A189" s="334"/>
      <c r="B189" s="399"/>
      <c r="C189" s="335"/>
      <c r="D189" s="335"/>
      <c r="E189" s="335"/>
      <c r="F189" s="335">
        <v>15</v>
      </c>
      <c r="G189" s="400" t="s">
        <v>299</v>
      </c>
      <c r="H189" s="401"/>
      <c r="I189" s="402"/>
      <c r="J189" s="401">
        <f t="shared" si="36"/>
        <v>0</v>
      </c>
      <c r="K189" s="396"/>
      <c r="L189" s="401"/>
      <c r="M189" s="403"/>
      <c r="N189" s="401"/>
      <c r="O189" s="337">
        <f t="shared" si="37"/>
        <v>0</v>
      </c>
      <c r="P189" s="337">
        <f t="shared" si="38"/>
        <v>0</v>
      </c>
      <c r="Q189" s="398"/>
      <c r="R189" s="312"/>
    </row>
    <row r="190" spans="1:18" ht="26.25" x14ac:dyDescent="0.2">
      <c r="A190" s="334"/>
      <c r="B190" s="399"/>
      <c r="C190" s="335"/>
      <c r="D190" s="335"/>
      <c r="E190" s="335"/>
      <c r="F190" s="335">
        <v>17</v>
      </c>
      <c r="G190" s="400" t="s">
        <v>274</v>
      </c>
      <c r="H190" s="401"/>
      <c r="I190" s="402"/>
      <c r="J190" s="401">
        <f t="shared" si="36"/>
        <v>0</v>
      </c>
      <c r="K190" s="396"/>
      <c r="L190" s="401"/>
      <c r="M190" s="403"/>
      <c r="N190" s="401"/>
      <c r="O190" s="337">
        <f t="shared" si="37"/>
        <v>0</v>
      </c>
      <c r="P190" s="337">
        <f t="shared" si="38"/>
        <v>0</v>
      </c>
      <c r="Q190" s="398"/>
      <c r="R190" s="312"/>
    </row>
    <row r="191" spans="1:18" ht="26.25" x14ac:dyDescent="0.2">
      <c r="A191" s="334"/>
      <c r="B191" s="399"/>
      <c r="C191" s="335"/>
      <c r="D191" s="335"/>
      <c r="E191" s="335"/>
      <c r="F191" s="335" t="s">
        <v>90</v>
      </c>
      <c r="G191" s="400" t="s">
        <v>273</v>
      </c>
      <c r="H191" s="401">
        <v>0</v>
      </c>
      <c r="I191" s="402"/>
      <c r="J191" s="401">
        <f t="shared" si="36"/>
        <v>0</v>
      </c>
      <c r="K191" s="396"/>
      <c r="L191" s="401">
        <v>0</v>
      </c>
      <c r="M191" s="403"/>
      <c r="N191" s="401"/>
      <c r="O191" s="337">
        <f t="shared" si="37"/>
        <v>0</v>
      </c>
      <c r="P191" s="337">
        <f t="shared" si="38"/>
        <v>0</v>
      </c>
      <c r="Q191" s="398"/>
      <c r="R191" s="312"/>
    </row>
    <row r="192" spans="1:18" ht="26.25" x14ac:dyDescent="0.2">
      <c r="A192" s="334"/>
      <c r="B192" s="399"/>
      <c r="C192" s="335"/>
      <c r="D192" s="335"/>
      <c r="E192" s="335" t="s">
        <v>30</v>
      </c>
      <c r="F192" s="335"/>
      <c r="G192" s="368" t="s">
        <v>116</v>
      </c>
      <c r="H192" s="401">
        <v>0</v>
      </c>
      <c r="I192" s="402"/>
      <c r="J192" s="401">
        <f t="shared" si="36"/>
        <v>0</v>
      </c>
      <c r="K192" s="396"/>
      <c r="L192" s="401">
        <v>0</v>
      </c>
      <c r="M192" s="403">
        <f>M193</f>
        <v>0</v>
      </c>
      <c r="N192" s="401">
        <f>N193</f>
        <v>0</v>
      </c>
      <c r="O192" s="337">
        <f>O193</f>
        <v>0</v>
      </c>
      <c r="P192" s="337">
        <f t="shared" si="38"/>
        <v>0</v>
      </c>
      <c r="Q192" s="398"/>
      <c r="R192" s="312"/>
    </row>
    <row r="193" spans="1:18" ht="26.25" x14ac:dyDescent="0.2">
      <c r="A193" s="334"/>
      <c r="B193" s="399"/>
      <c r="C193" s="335"/>
      <c r="D193" s="335"/>
      <c r="E193" s="335"/>
      <c r="F193" s="335" t="s">
        <v>33</v>
      </c>
      <c r="G193" s="400" t="s">
        <v>117</v>
      </c>
      <c r="H193" s="401">
        <v>0</v>
      </c>
      <c r="I193" s="402"/>
      <c r="J193" s="401">
        <f t="shared" si="36"/>
        <v>0</v>
      </c>
      <c r="K193" s="396"/>
      <c r="L193" s="401">
        <v>0</v>
      </c>
      <c r="M193" s="403"/>
      <c r="N193" s="401"/>
      <c r="O193" s="337">
        <f>M193+N193</f>
        <v>0</v>
      </c>
      <c r="P193" s="337">
        <f t="shared" si="38"/>
        <v>0</v>
      </c>
      <c r="Q193" s="398"/>
      <c r="R193" s="312"/>
    </row>
    <row r="194" spans="1:18" ht="26.25" x14ac:dyDescent="0.2">
      <c r="A194" s="328"/>
      <c r="B194" s="320"/>
      <c r="C194" s="321"/>
      <c r="D194" s="321"/>
      <c r="E194" s="321" t="s">
        <v>43</v>
      </c>
      <c r="F194" s="321"/>
      <c r="G194" s="368" t="s">
        <v>350</v>
      </c>
      <c r="H194" s="394">
        <v>0</v>
      </c>
      <c r="I194" s="395"/>
      <c r="J194" s="401">
        <f t="shared" si="36"/>
        <v>0</v>
      </c>
      <c r="K194" s="396"/>
      <c r="L194" s="394">
        <v>0</v>
      </c>
      <c r="M194" s="369">
        <f>M195+M196+M197+M198+M199+M200</f>
        <v>0</v>
      </c>
      <c r="N194" s="394">
        <f>N195+N196+N197+N198+N199+N200</f>
        <v>0</v>
      </c>
      <c r="O194" s="397">
        <f>O195+O196+O197+O198+O199+O200</f>
        <v>0</v>
      </c>
      <c r="P194" s="397">
        <f t="shared" si="38"/>
        <v>0</v>
      </c>
      <c r="Q194" s="398"/>
      <c r="R194" s="312"/>
    </row>
    <row r="195" spans="1:18" ht="26.25" x14ac:dyDescent="0.2">
      <c r="A195" s="334"/>
      <c r="B195" s="399"/>
      <c r="C195" s="335"/>
      <c r="D195" s="335"/>
      <c r="E195" s="335"/>
      <c r="F195" s="335" t="s">
        <v>32</v>
      </c>
      <c r="G195" s="400" t="s">
        <v>119</v>
      </c>
      <c r="H195" s="401"/>
      <c r="I195" s="402"/>
      <c r="J195" s="401">
        <f t="shared" si="36"/>
        <v>0</v>
      </c>
      <c r="K195" s="396"/>
      <c r="L195" s="401"/>
      <c r="M195" s="403"/>
      <c r="N195" s="401"/>
      <c r="O195" s="337">
        <f t="shared" ref="O195:O200" si="39">M195+N195</f>
        <v>0</v>
      </c>
      <c r="P195" s="337">
        <f t="shared" si="38"/>
        <v>0</v>
      </c>
      <c r="Q195" s="398"/>
      <c r="R195" s="312"/>
    </row>
    <row r="196" spans="1:18" ht="26.25" x14ac:dyDescent="0.2">
      <c r="A196" s="334"/>
      <c r="B196" s="399"/>
      <c r="C196" s="335"/>
      <c r="D196" s="335"/>
      <c r="E196" s="335"/>
      <c r="F196" s="335" t="s">
        <v>30</v>
      </c>
      <c r="G196" s="400" t="s">
        <v>351</v>
      </c>
      <c r="H196" s="401"/>
      <c r="I196" s="402"/>
      <c r="J196" s="401">
        <f t="shared" si="36"/>
        <v>0</v>
      </c>
      <c r="K196" s="396"/>
      <c r="L196" s="401"/>
      <c r="M196" s="403"/>
      <c r="N196" s="401"/>
      <c r="O196" s="337">
        <f t="shared" si="39"/>
        <v>0</v>
      </c>
      <c r="P196" s="337">
        <f t="shared" si="38"/>
        <v>0</v>
      </c>
      <c r="Q196" s="398"/>
      <c r="R196" s="312"/>
    </row>
    <row r="197" spans="1:18" ht="26.25" x14ac:dyDescent="0.2">
      <c r="A197" s="334"/>
      <c r="B197" s="399"/>
      <c r="C197" s="335"/>
      <c r="D197" s="335"/>
      <c r="E197" s="335"/>
      <c r="F197" s="335" t="s">
        <v>43</v>
      </c>
      <c r="G197" s="400" t="s">
        <v>352</v>
      </c>
      <c r="H197" s="401"/>
      <c r="I197" s="402"/>
      <c r="J197" s="401">
        <f t="shared" si="36"/>
        <v>0</v>
      </c>
      <c r="K197" s="396"/>
      <c r="L197" s="401"/>
      <c r="M197" s="403"/>
      <c r="N197" s="401"/>
      <c r="O197" s="337">
        <f t="shared" si="39"/>
        <v>0</v>
      </c>
      <c r="P197" s="337">
        <f t="shared" si="38"/>
        <v>0</v>
      </c>
      <c r="Q197" s="398"/>
      <c r="R197" s="312"/>
    </row>
    <row r="198" spans="1:18" ht="51" x14ac:dyDescent="0.2">
      <c r="A198" s="334"/>
      <c r="B198" s="399"/>
      <c r="C198" s="335"/>
      <c r="D198" s="335"/>
      <c r="E198" s="335"/>
      <c r="F198" s="335" t="s">
        <v>22</v>
      </c>
      <c r="G198" s="400" t="s">
        <v>122</v>
      </c>
      <c r="H198" s="401"/>
      <c r="I198" s="402"/>
      <c r="J198" s="401">
        <f t="shared" si="36"/>
        <v>0</v>
      </c>
      <c r="K198" s="396"/>
      <c r="L198" s="401"/>
      <c r="M198" s="403"/>
      <c r="N198" s="401"/>
      <c r="O198" s="337">
        <f t="shared" si="39"/>
        <v>0</v>
      </c>
      <c r="P198" s="337">
        <f t="shared" si="38"/>
        <v>0</v>
      </c>
      <c r="Q198" s="398"/>
      <c r="R198" s="312"/>
    </row>
    <row r="199" spans="1:18" ht="26.25" x14ac:dyDescent="0.2">
      <c r="A199" s="334"/>
      <c r="B199" s="399"/>
      <c r="C199" s="335"/>
      <c r="D199" s="335"/>
      <c r="E199" s="335"/>
      <c r="F199" s="335" t="s">
        <v>33</v>
      </c>
      <c r="G199" s="400" t="s">
        <v>123</v>
      </c>
      <c r="H199" s="401"/>
      <c r="I199" s="402"/>
      <c r="J199" s="401">
        <f t="shared" si="36"/>
        <v>0</v>
      </c>
      <c r="K199" s="396"/>
      <c r="L199" s="401"/>
      <c r="M199" s="403"/>
      <c r="N199" s="401"/>
      <c r="O199" s="337">
        <f t="shared" si="39"/>
        <v>0</v>
      </c>
      <c r="P199" s="337">
        <f t="shared" si="38"/>
        <v>0</v>
      </c>
      <c r="Q199" s="398"/>
      <c r="R199" s="312"/>
    </row>
    <row r="200" spans="1:18" ht="26.25" x14ac:dyDescent="0.2">
      <c r="A200" s="334"/>
      <c r="B200" s="399"/>
      <c r="C200" s="335"/>
      <c r="D200" s="335"/>
      <c r="E200" s="335"/>
      <c r="F200" s="335" t="s">
        <v>124</v>
      </c>
      <c r="G200" s="400" t="s">
        <v>125</v>
      </c>
      <c r="H200" s="401"/>
      <c r="I200" s="402"/>
      <c r="J200" s="401">
        <f t="shared" si="36"/>
        <v>0</v>
      </c>
      <c r="K200" s="396"/>
      <c r="L200" s="401"/>
      <c r="M200" s="403"/>
      <c r="N200" s="401"/>
      <c r="O200" s="337">
        <f t="shared" si="39"/>
        <v>0</v>
      </c>
      <c r="P200" s="337">
        <f t="shared" si="38"/>
        <v>0</v>
      </c>
      <c r="Q200" s="398"/>
      <c r="R200" s="312"/>
    </row>
    <row r="201" spans="1:18" ht="26.25" x14ac:dyDescent="0.2">
      <c r="A201" s="328"/>
      <c r="B201" s="320"/>
      <c r="C201" s="321"/>
      <c r="D201" s="321" t="s">
        <v>89</v>
      </c>
      <c r="E201" s="321"/>
      <c r="F201" s="321"/>
      <c r="G201" s="393" t="s">
        <v>66</v>
      </c>
      <c r="H201" s="394">
        <f>H202+H213+H214+H218+H221+H222+H223+H224</f>
        <v>12000</v>
      </c>
      <c r="I201" s="395">
        <f>I202</f>
        <v>3216.8900000000003</v>
      </c>
      <c r="J201" s="394">
        <f>J202+J213+J214+J218+J221+J222+J223+J224</f>
        <v>8783.11</v>
      </c>
      <c r="K201" s="396">
        <f>ROUND(I201/H201*100,2)</f>
        <v>26.81</v>
      </c>
      <c r="L201" s="394">
        <f>L202+L213+L214+L218+L221+L222+L223+L224</f>
        <v>7300</v>
      </c>
      <c r="M201" s="417">
        <f>M202+M213+M214+M218+M221+M222+M223+M224</f>
        <v>3170.32</v>
      </c>
      <c r="N201" s="394">
        <f>N202+N213+N214+N218+N221+N222+N223+N224</f>
        <v>46.57</v>
      </c>
      <c r="O201" s="417">
        <f>O202+O213+O214+O218+O221+O222+O223+O224</f>
        <v>3216.8900000000003</v>
      </c>
      <c r="P201" s="397">
        <f t="shared" si="38"/>
        <v>4083.1099999999997</v>
      </c>
      <c r="Q201" s="398">
        <f>ROUND(O201/L201*100,2)</f>
        <v>44.07</v>
      </c>
      <c r="R201" s="312"/>
    </row>
    <row r="202" spans="1:18" ht="26.25" x14ac:dyDescent="0.2">
      <c r="A202" s="328"/>
      <c r="B202" s="320"/>
      <c r="C202" s="321"/>
      <c r="D202" s="321"/>
      <c r="E202" s="321" t="s">
        <v>32</v>
      </c>
      <c r="F202" s="321"/>
      <c r="G202" s="368" t="s">
        <v>144</v>
      </c>
      <c r="H202" s="394">
        <f>SUM(H203:H212)</f>
        <v>12000</v>
      </c>
      <c r="I202" s="395">
        <f>I203+I204+I205+I206+I207+I208+I209+I210+I211+I212</f>
        <v>3216.8900000000003</v>
      </c>
      <c r="J202" s="394">
        <f>SUM(J203:J212)</f>
        <v>8783.11</v>
      </c>
      <c r="K202" s="396">
        <f>ROUND(I202/H202*100,2)</f>
        <v>26.81</v>
      </c>
      <c r="L202" s="394">
        <f>SUM(L203:L212)</f>
        <v>7300</v>
      </c>
      <c r="M202" s="369">
        <f>SUM(M203:M212)</f>
        <v>3170.32</v>
      </c>
      <c r="N202" s="394">
        <f>SUM(N203:N212)</f>
        <v>46.57</v>
      </c>
      <c r="O202" s="397">
        <f>SUM(O203:O212)</f>
        <v>3216.8900000000003</v>
      </c>
      <c r="P202" s="397">
        <f t="shared" si="38"/>
        <v>4083.1099999999997</v>
      </c>
      <c r="Q202" s="398">
        <f>ROUND(O202/L202*100,2)</f>
        <v>44.07</v>
      </c>
      <c r="R202" s="312"/>
    </row>
    <row r="203" spans="1:18" ht="26.25" x14ac:dyDescent="0.2">
      <c r="A203" s="334"/>
      <c r="B203" s="399"/>
      <c r="C203" s="335"/>
      <c r="D203" s="335"/>
      <c r="E203" s="335"/>
      <c r="F203" s="335" t="s">
        <v>32</v>
      </c>
      <c r="G203" s="400" t="s">
        <v>169</v>
      </c>
      <c r="H203" s="401">
        <v>0</v>
      </c>
      <c r="I203" s="402"/>
      <c r="J203" s="401">
        <f t="shared" ref="J203:J225" si="40">H203-I203</f>
        <v>0</v>
      </c>
      <c r="K203" s="396"/>
      <c r="L203" s="401">
        <v>0</v>
      </c>
      <c r="M203" s="403"/>
      <c r="N203" s="401"/>
      <c r="O203" s="337">
        <f t="shared" ref="O203:O213" si="41">M203+N203</f>
        <v>0</v>
      </c>
      <c r="P203" s="337">
        <f t="shared" si="38"/>
        <v>0</v>
      </c>
      <c r="Q203" s="398"/>
      <c r="R203" s="312"/>
    </row>
    <row r="204" spans="1:18" ht="26.25" x14ac:dyDescent="0.2">
      <c r="A204" s="334"/>
      <c r="B204" s="399"/>
      <c r="C204" s="335"/>
      <c r="D204" s="335"/>
      <c r="E204" s="335"/>
      <c r="F204" s="335" t="s">
        <v>30</v>
      </c>
      <c r="G204" s="400" t="s">
        <v>301</v>
      </c>
      <c r="H204" s="401">
        <v>0</v>
      </c>
      <c r="I204" s="402"/>
      <c r="J204" s="401">
        <f t="shared" si="40"/>
        <v>0</v>
      </c>
      <c r="K204" s="396"/>
      <c r="L204" s="401">
        <v>0</v>
      </c>
      <c r="M204" s="403"/>
      <c r="N204" s="401"/>
      <c r="O204" s="337">
        <f t="shared" si="41"/>
        <v>0</v>
      </c>
      <c r="P204" s="337">
        <f t="shared" si="38"/>
        <v>0</v>
      </c>
      <c r="Q204" s="398"/>
      <c r="R204" s="312"/>
    </row>
    <row r="205" spans="1:18" ht="26.25" x14ac:dyDescent="0.2">
      <c r="A205" s="334"/>
      <c r="B205" s="399"/>
      <c r="C205" s="335"/>
      <c r="D205" s="335"/>
      <c r="E205" s="335"/>
      <c r="F205" s="335" t="s">
        <v>43</v>
      </c>
      <c r="G205" s="400" t="s">
        <v>145</v>
      </c>
      <c r="H205" s="401">
        <v>3000</v>
      </c>
      <c r="I205" s="402">
        <f>O205</f>
        <v>476.15</v>
      </c>
      <c r="J205" s="401">
        <f t="shared" si="40"/>
        <v>2523.85</v>
      </c>
      <c r="K205" s="396">
        <f>ROUND(I205/H205*100,2)</f>
        <v>15.87</v>
      </c>
      <c r="L205" s="401">
        <v>2300</v>
      </c>
      <c r="M205" s="403">
        <v>461.15</v>
      </c>
      <c r="N205" s="401">
        <v>15</v>
      </c>
      <c r="O205" s="337">
        <f t="shared" si="41"/>
        <v>476.15</v>
      </c>
      <c r="P205" s="337">
        <f t="shared" si="38"/>
        <v>1823.85</v>
      </c>
      <c r="Q205" s="398">
        <f>ROUND(O205/L205*100,2)</f>
        <v>20.7</v>
      </c>
      <c r="R205" s="312"/>
    </row>
    <row r="206" spans="1:18" ht="26.25" x14ac:dyDescent="0.2">
      <c r="A206" s="334"/>
      <c r="B206" s="399"/>
      <c r="C206" s="335"/>
      <c r="D206" s="335"/>
      <c r="E206" s="335"/>
      <c r="F206" s="335" t="s">
        <v>22</v>
      </c>
      <c r="G206" s="400" t="s">
        <v>146</v>
      </c>
      <c r="H206" s="401">
        <v>5000</v>
      </c>
      <c r="I206" s="402">
        <f>O206</f>
        <v>2585.96</v>
      </c>
      <c r="J206" s="401">
        <f t="shared" si="40"/>
        <v>2414.04</v>
      </c>
      <c r="K206" s="396"/>
      <c r="L206" s="401">
        <v>3300</v>
      </c>
      <c r="M206" s="403">
        <v>2585.96</v>
      </c>
      <c r="N206" s="401">
        <v>0</v>
      </c>
      <c r="O206" s="337">
        <f t="shared" si="41"/>
        <v>2585.96</v>
      </c>
      <c r="P206" s="337">
        <f t="shared" si="38"/>
        <v>714.04</v>
      </c>
      <c r="Q206" s="398"/>
      <c r="R206" s="312"/>
    </row>
    <row r="207" spans="1:18" ht="26.25" x14ac:dyDescent="0.2">
      <c r="A207" s="334"/>
      <c r="B207" s="399"/>
      <c r="C207" s="335"/>
      <c r="D207" s="335"/>
      <c r="E207" s="335"/>
      <c r="F207" s="335" t="s">
        <v>114</v>
      </c>
      <c r="G207" s="400" t="s">
        <v>353</v>
      </c>
      <c r="H207" s="401"/>
      <c r="I207" s="402"/>
      <c r="J207" s="401">
        <f t="shared" si="40"/>
        <v>0</v>
      </c>
      <c r="K207" s="396"/>
      <c r="L207" s="401"/>
      <c r="M207" s="403"/>
      <c r="N207" s="401"/>
      <c r="O207" s="337">
        <f t="shared" si="41"/>
        <v>0</v>
      </c>
      <c r="P207" s="337">
        <f t="shared" si="38"/>
        <v>0</v>
      </c>
      <c r="Q207" s="398"/>
      <c r="R207" s="312"/>
    </row>
    <row r="208" spans="1:18" ht="26.25" x14ac:dyDescent="0.2">
      <c r="A208" s="334"/>
      <c r="B208" s="399"/>
      <c r="C208" s="335"/>
      <c r="D208" s="335"/>
      <c r="E208" s="335"/>
      <c r="F208" s="335" t="s">
        <v>33</v>
      </c>
      <c r="G208" s="400" t="s">
        <v>354</v>
      </c>
      <c r="H208" s="401">
        <v>0</v>
      </c>
      <c r="I208" s="402"/>
      <c r="J208" s="401">
        <f t="shared" si="40"/>
        <v>0</v>
      </c>
      <c r="K208" s="396"/>
      <c r="L208" s="401">
        <v>0</v>
      </c>
      <c r="M208" s="403"/>
      <c r="N208" s="401"/>
      <c r="O208" s="337">
        <f t="shared" si="41"/>
        <v>0</v>
      </c>
      <c r="P208" s="337">
        <f t="shared" si="38"/>
        <v>0</v>
      </c>
      <c r="Q208" s="398"/>
      <c r="R208" s="312"/>
    </row>
    <row r="209" spans="1:18" ht="26.25" x14ac:dyDescent="0.2">
      <c r="A209" s="334"/>
      <c r="B209" s="399"/>
      <c r="C209" s="335"/>
      <c r="D209" s="335"/>
      <c r="E209" s="335"/>
      <c r="F209" s="335" t="s">
        <v>124</v>
      </c>
      <c r="G209" s="400" t="s">
        <v>355</v>
      </c>
      <c r="H209" s="401"/>
      <c r="I209" s="402"/>
      <c r="J209" s="401">
        <f t="shared" si="40"/>
        <v>0</v>
      </c>
      <c r="K209" s="396"/>
      <c r="L209" s="401"/>
      <c r="M209" s="403"/>
      <c r="N209" s="401"/>
      <c r="O209" s="337">
        <f t="shared" si="41"/>
        <v>0</v>
      </c>
      <c r="P209" s="337">
        <f t="shared" si="38"/>
        <v>0</v>
      </c>
      <c r="Q209" s="398"/>
      <c r="R209" s="312"/>
    </row>
    <row r="210" spans="1:18" ht="26.25" x14ac:dyDescent="0.2">
      <c r="A210" s="334"/>
      <c r="B210" s="399"/>
      <c r="C210" s="335"/>
      <c r="D210" s="335"/>
      <c r="E210" s="335"/>
      <c r="F210" s="335" t="s">
        <v>115</v>
      </c>
      <c r="G210" s="400" t="s">
        <v>356</v>
      </c>
      <c r="H210" s="401">
        <v>1000</v>
      </c>
      <c r="I210" s="402">
        <f>O210</f>
        <v>154.78</v>
      </c>
      <c r="J210" s="401">
        <f t="shared" si="40"/>
        <v>845.22</v>
      </c>
      <c r="K210" s="396">
        <f>ROUND(I210/H210*100,2)</f>
        <v>15.48</v>
      </c>
      <c r="L210" s="401">
        <v>200</v>
      </c>
      <c r="M210" s="403">
        <v>123.21</v>
      </c>
      <c r="N210" s="401">
        <v>31.57</v>
      </c>
      <c r="O210" s="337">
        <f t="shared" si="41"/>
        <v>154.78</v>
      </c>
      <c r="P210" s="337">
        <f t="shared" si="38"/>
        <v>45.22</v>
      </c>
      <c r="Q210" s="398">
        <f>ROUND(O210/L210*100,2)</f>
        <v>77.39</v>
      </c>
      <c r="R210" s="312"/>
    </row>
    <row r="211" spans="1:18" ht="26.25" x14ac:dyDescent="0.2">
      <c r="A211" s="334"/>
      <c r="B211" s="399"/>
      <c r="C211" s="335"/>
      <c r="D211" s="335"/>
      <c r="E211" s="335"/>
      <c r="F211" s="335" t="s">
        <v>38</v>
      </c>
      <c r="G211" s="400" t="s">
        <v>147</v>
      </c>
      <c r="H211" s="401"/>
      <c r="I211" s="402"/>
      <c r="J211" s="401">
        <f t="shared" si="40"/>
        <v>0</v>
      </c>
      <c r="K211" s="396" t="e">
        <f>ROUND(I211/H211*100,2)</f>
        <v>#DIV/0!</v>
      </c>
      <c r="L211" s="401"/>
      <c r="M211" s="403"/>
      <c r="N211" s="401"/>
      <c r="O211" s="337">
        <f t="shared" si="41"/>
        <v>0</v>
      </c>
      <c r="P211" s="337">
        <f t="shared" si="38"/>
        <v>0</v>
      </c>
      <c r="Q211" s="398" t="e">
        <f>ROUND(O211/L211*100,2)</f>
        <v>#DIV/0!</v>
      </c>
      <c r="R211" s="312"/>
    </row>
    <row r="212" spans="1:18" ht="26.25" x14ac:dyDescent="0.2">
      <c r="A212" s="334"/>
      <c r="B212" s="399"/>
      <c r="C212" s="335"/>
      <c r="D212" s="335"/>
      <c r="E212" s="335"/>
      <c r="F212" s="335" t="s">
        <v>90</v>
      </c>
      <c r="G212" s="400" t="s">
        <v>148</v>
      </c>
      <c r="H212" s="401">
        <v>3000</v>
      </c>
      <c r="I212" s="402"/>
      <c r="J212" s="401">
        <f t="shared" si="40"/>
        <v>3000</v>
      </c>
      <c r="K212" s="396">
        <f>ROUND(I212/H212*100,2)</f>
        <v>0</v>
      </c>
      <c r="L212" s="401">
        <v>1500</v>
      </c>
      <c r="M212" s="403"/>
      <c r="N212" s="401"/>
      <c r="O212" s="337">
        <f t="shared" si="41"/>
        <v>0</v>
      </c>
      <c r="P212" s="337">
        <f t="shared" si="38"/>
        <v>1500</v>
      </c>
      <c r="Q212" s="398">
        <f>ROUND(O212/L212*100,2)</f>
        <v>0</v>
      </c>
      <c r="R212" s="312"/>
    </row>
    <row r="213" spans="1:18" ht="26.25" x14ac:dyDescent="0.2">
      <c r="A213" s="334"/>
      <c r="B213" s="399"/>
      <c r="C213" s="335"/>
      <c r="D213" s="335"/>
      <c r="E213" s="335" t="s">
        <v>30</v>
      </c>
      <c r="F213" s="335"/>
      <c r="G213" s="400" t="s">
        <v>149</v>
      </c>
      <c r="H213" s="401">
        <v>0</v>
      </c>
      <c r="I213" s="402"/>
      <c r="J213" s="401">
        <f t="shared" si="40"/>
        <v>0</v>
      </c>
      <c r="K213" s="396"/>
      <c r="L213" s="401">
        <v>0</v>
      </c>
      <c r="M213" s="403"/>
      <c r="N213" s="401"/>
      <c r="O213" s="337">
        <f t="shared" si="41"/>
        <v>0</v>
      </c>
      <c r="P213" s="337">
        <f t="shared" si="38"/>
        <v>0</v>
      </c>
      <c r="Q213" s="398"/>
      <c r="R213" s="312"/>
    </row>
    <row r="214" spans="1:18" ht="26.25" x14ac:dyDescent="0.2">
      <c r="A214" s="328"/>
      <c r="B214" s="320"/>
      <c r="C214" s="321"/>
      <c r="D214" s="321"/>
      <c r="E214" s="321" t="s">
        <v>114</v>
      </c>
      <c r="F214" s="321"/>
      <c r="G214" s="393" t="s">
        <v>150</v>
      </c>
      <c r="H214" s="394">
        <v>0</v>
      </c>
      <c r="I214" s="395"/>
      <c r="J214" s="401">
        <f t="shared" si="40"/>
        <v>0</v>
      </c>
      <c r="K214" s="396"/>
      <c r="L214" s="394">
        <v>0</v>
      </c>
      <c r="M214" s="369">
        <f>SUM(M215:M217)</f>
        <v>0</v>
      </c>
      <c r="N214" s="394">
        <f>SUM(N215:N217)</f>
        <v>0</v>
      </c>
      <c r="O214" s="397">
        <f>SUM(O215:O217)</f>
        <v>0</v>
      </c>
      <c r="P214" s="397">
        <f t="shared" si="38"/>
        <v>0</v>
      </c>
      <c r="Q214" s="398"/>
      <c r="R214" s="312"/>
    </row>
    <row r="215" spans="1:18" ht="26.25" x14ac:dyDescent="0.2">
      <c r="A215" s="334"/>
      <c r="B215" s="399"/>
      <c r="C215" s="335"/>
      <c r="D215" s="335"/>
      <c r="E215" s="335"/>
      <c r="F215" s="335" t="s">
        <v>32</v>
      </c>
      <c r="G215" s="400" t="s">
        <v>307</v>
      </c>
      <c r="H215" s="401"/>
      <c r="I215" s="402"/>
      <c r="J215" s="401">
        <f t="shared" si="40"/>
        <v>0</v>
      </c>
      <c r="K215" s="396"/>
      <c r="L215" s="401"/>
      <c r="M215" s="403"/>
      <c r="N215" s="401"/>
      <c r="O215" s="337">
        <f>M215+N215</f>
        <v>0</v>
      </c>
      <c r="P215" s="337">
        <f t="shared" si="38"/>
        <v>0</v>
      </c>
      <c r="Q215" s="398"/>
      <c r="R215" s="312"/>
    </row>
    <row r="216" spans="1:18" ht="26.25" x14ac:dyDescent="0.2">
      <c r="A216" s="334"/>
      <c r="B216" s="399"/>
      <c r="C216" s="335"/>
      <c r="D216" s="335"/>
      <c r="E216" s="335"/>
      <c r="F216" s="335" t="s">
        <v>43</v>
      </c>
      <c r="G216" s="400" t="s">
        <v>357</v>
      </c>
      <c r="H216" s="401">
        <v>0</v>
      </c>
      <c r="I216" s="402"/>
      <c r="J216" s="401">
        <f t="shared" si="40"/>
        <v>0</v>
      </c>
      <c r="K216" s="396"/>
      <c r="L216" s="401">
        <v>0</v>
      </c>
      <c r="M216" s="403"/>
      <c r="N216" s="401"/>
      <c r="O216" s="337">
        <f>M216+N216</f>
        <v>0</v>
      </c>
      <c r="P216" s="337">
        <f t="shared" si="38"/>
        <v>0</v>
      </c>
      <c r="Q216" s="398"/>
      <c r="R216" s="312"/>
    </row>
    <row r="217" spans="1:18" ht="26.25" x14ac:dyDescent="0.2">
      <c r="A217" s="334"/>
      <c r="B217" s="399"/>
      <c r="C217" s="335"/>
      <c r="D217" s="335"/>
      <c r="E217" s="335"/>
      <c r="F217" s="335" t="s">
        <v>90</v>
      </c>
      <c r="G217" s="400" t="s">
        <v>151</v>
      </c>
      <c r="H217" s="401">
        <v>0</v>
      </c>
      <c r="I217" s="402"/>
      <c r="J217" s="401">
        <f t="shared" si="40"/>
        <v>0</v>
      </c>
      <c r="K217" s="396"/>
      <c r="L217" s="401">
        <v>0</v>
      </c>
      <c r="M217" s="403"/>
      <c r="N217" s="401"/>
      <c r="O217" s="337">
        <f>M217+N217</f>
        <v>0</v>
      </c>
      <c r="P217" s="337">
        <f t="shared" si="38"/>
        <v>0</v>
      </c>
      <c r="Q217" s="398"/>
      <c r="R217" s="312"/>
    </row>
    <row r="218" spans="1:18" ht="26.25" x14ac:dyDescent="0.2">
      <c r="A218" s="328"/>
      <c r="B218" s="320"/>
      <c r="C218" s="321"/>
      <c r="D218" s="321"/>
      <c r="E218" s="321" t="s">
        <v>33</v>
      </c>
      <c r="F218" s="321"/>
      <c r="G218" s="393" t="s">
        <v>358</v>
      </c>
      <c r="H218" s="394">
        <v>0</v>
      </c>
      <c r="I218" s="395"/>
      <c r="J218" s="401">
        <f t="shared" si="40"/>
        <v>0</v>
      </c>
      <c r="K218" s="396"/>
      <c r="L218" s="394">
        <v>0</v>
      </c>
      <c r="M218" s="369">
        <f>M219+M220</f>
        <v>0</v>
      </c>
      <c r="N218" s="394">
        <f>N219+N220</f>
        <v>0</v>
      </c>
      <c r="O218" s="397">
        <f>O219+O220</f>
        <v>0</v>
      </c>
      <c r="P218" s="397">
        <f t="shared" si="38"/>
        <v>0</v>
      </c>
      <c r="Q218" s="398"/>
      <c r="R218" s="312"/>
    </row>
    <row r="219" spans="1:18" ht="26.25" x14ac:dyDescent="0.2">
      <c r="A219" s="334"/>
      <c r="B219" s="399"/>
      <c r="C219" s="335"/>
      <c r="D219" s="335"/>
      <c r="E219" s="335"/>
      <c r="F219" s="335" t="s">
        <v>32</v>
      </c>
      <c r="G219" s="400" t="s">
        <v>177</v>
      </c>
      <c r="H219" s="401">
        <v>0</v>
      </c>
      <c r="I219" s="402"/>
      <c r="J219" s="401">
        <f t="shared" si="40"/>
        <v>0</v>
      </c>
      <c r="K219" s="396"/>
      <c r="L219" s="401">
        <v>0</v>
      </c>
      <c r="M219" s="403"/>
      <c r="N219" s="401"/>
      <c r="O219" s="337">
        <f>M219+N219</f>
        <v>0</v>
      </c>
      <c r="P219" s="337">
        <f t="shared" si="38"/>
        <v>0</v>
      </c>
      <c r="Q219" s="398"/>
      <c r="R219" s="312"/>
    </row>
    <row r="220" spans="1:18" ht="26.25" x14ac:dyDescent="0.2">
      <c r="A220" s="334"/>
      <c r="B220" s="399"/>
      <c r="C220" s="335"/>
      <c r="D220" s="335"/>
      <c r="E220" s="335"/>
      <c r="F220" s="335" t="s">
        <v>30</v>
      </c>
      <c r="G220" s="400" t="s">
        <v>269</v>
      </c>
      <c r="H220" s="401"/>
      <c r="I220" s="402"/>
      <c r="J220" s="401">
        <f t="shared" si="40"/>
        <v>0</v>
      </c>
      <c r="K220" s="396"/>
      <c r="L220" s="401"/>
      <c r="M220" s="403"/>
      <c r="N220" s="401"/>
      <c r="O220" s="337">
        <f>M220+N220</f>
        <v>0</v>
      </c>
      <c r="P220" s="337">
        <f t="shared" si="38"/>
        <v>0</v>
      </c>
      <c r="Q220" s="398"/>
      <c r="R220" s="312"/>
    </row>
    <row r="221" spans="1:18" ht="26.25" x14ac:dyDescent="0.2">
      <c r="A221" s="334"/>
      <c r="B221" s="399"/>
      <c r="C221" s="335"/>
      <c r="D221" s="335"/>
      <c r="E221" s="335">
        <v>11</v>
      </c>
      <c r="F221" s="335"/>
      <c r="G221" s="400" t="s">
        <v>359</v>
      </c>
      <c r="H221" s="401">
        <v>0</v>
      </c>
      <c r="I221" s="402"/>
      <c r="J221" s="401">
        <f t="shared" si="40"/>
        <v>0</v>
      </c>
      <c r="K221" s="396"/>
      <c r="L221" s="401">
        <v>0</v>
      </c>
      <c r="M221" s="403"/>
      <c r="N221" s="401"/>
      <c r="O221" s="337">
        <f>M221+N221</f>
        <v>0</v>
      </c>
      <c r="P221" s="337">
        <f t="shared" si="38"/>
        <v>0</v>
      </c>
      <c r="Q221" s="398"/>
      <c r="R221" s="312"/>
    </row>
    <row r="222" spans="1:18" ht="26.25" x14ac:dyDescent="0.2">
      <c r="A222" s="334"/>
      <c r="B222" s="399"/>
      <c r="C222" s="335"/>
      <c r="D222" s="335"/>
      <c r="E222" s="335">
        <v>13</v>
      </c>
      <c r="F222" s="335"/>
      <c r="G222" s="400" t="s">
        <v>179</v>
      </c>
      <c r="H222" s="401">
        <v>0</v>
      </c>
      <c r="I222" s="402"/>
      <c r="J222" s="401">
        <f t="shared" si="40"/>
        <v>0</v>
      </c>
      <c r="K222" s="396"/>
      <c r="L222" s="401">
        <v>0</v>
      </c>
      <c r="M222" s="403"/>
      <c r="N222" s="401"/>
      <c r="O222" s="337">
        <f>M222+N222</f>
        <v>0</v>
      </c>
      <c r="P222" s="337">
        <f t="shared" si="38"/>
        <v>0</v>
      </c>
      <c r="Q222" s="398"/>
      <c r="R222" s="312"/>
    </row>
    <row r="223" spans="1:18" ht="26.25" x14ac:dyDescent="0.2">
      <c r="A223" s="334"/>
      <c r="B223" s="399"/>
      <c r="C223" s="335"/>
      <c r="D223" s="335"/>
      <c r="E223" s="335">
        <v>14</v>
      </c>
      <c r="F223" s="335"/>
      <c r="G223" s="400" t="s">
        <v>360</v>
      </c>
      <c r="H223" s="401">
        <v>0</v>
      </c>
      <c r="I223" s="402"/>
      <c r="J223" s="401">
        <f t="shared" si="40"/>
        <v>0</v>
      </c>
      <c r="K223" s="396"/>
      <c r="L223" s="401">
        <v>0</v>
      </c>
      <c r="M223" s="403"/>
      <c r="N223" s="401"/>
      <c r="O223" s="337">
        <f>M223+N223</f>
        <v>0</v>
      </c>
      <c r="P223" s="337">
        <f t="shared" si="38"/>
        <v>0</v>
      </c>
      <c r="Q223" s="398"/>
      <c r="R223" s="312"/>
    </row>
    <row r="224" spans="1:18" ht="26.25" x14ac:dyDescent="0.2">
      <c r="A224" s="328"/>
      <c r="B224" s="320"/>
      <c r="C224" s="321"/>
      <c r="D224" s="321"/>
      <c r="E224" s="321" t="s">
        <v>90</v>
      </c>
      <c r="F224" s="321"/>
      <c r="G224" s="393" t="s">
        <v>152</v>
      </c>
      <c r="H224" s="394">
        <f>H225+H226+H227+H228+H229</f>
        <v>0</v>
      </c>
      <c r="I224" s="395"/>
      <c r="J224" s="401">
        <f t="shared" si="40"/>
        <v>0</v>
      </c>
      <c r="K224" s="396"/>
      <c r="L224" s="394">
        <f>L225+L226+L227+L228+L229</f>
        <v>0</v>
      </c>
      <c r="M224" s="369">
        <f>M225+M226+M227+M228+M229</f>
        <v>0</v>
      </c>
      <c r="N224" s="394">
        <f>N225+N226+N227+N228+N229</f>
        <v>0</v>
      </c>
      <c r="O224" s="397">
        <f>O225+O226+O227+O228+O229</f>
        <v>0</v>
      </c>
      <c r="P224" s="397">
        <f t="shared" si="38"/>
        <v>0</v>
      </c>
      <c r="Q224" s="398"/>
      <c r="R224" s="312"/>
    </row>
    <row r="225" spans="1:18" ht="26.25" x14ac:dyDescent="0.2">
      <c r="A225" s="334"/>
      <c r="B225" s="399"/>
      <c r="C225" s="335"/>
      <c r="D225" s="335"/>
      <c r="E225" s="335"/>
      <c r="F225" s="335" t="s">
        <v>30</v>
      </c>
      <c r="G225" s="400" t="s">
        <v>290</v>
      </c>
      <c r="H225" s="401"/>
      <c r="I225" s="402"/>
      <c r="J225" s="401">
        <f t="shared" si="40"/>
        <v>0</v>
      </c>
      <c r="K225" s="396"/>
      <c r="L225" s="401"/>
      <c r="M225" s="403"/>
      <c r="N225" s="401"/>
      <c r="O225" s="337">
        <f>M225+N225</f>
        <v>0</v>
      </c>
      <c r="P225" s="337">
        <f t="shared" si="38"/>
        <v>0</v>
      </c>
      <c r="Q225" s="398"/>
      <c r="R225" s="312"/>
    </row>
    <row r="226" spans="1:18" ht="26.25" x14ac:dyDescent="0.2">
      <c r="A226" s="334"/>
      <c r="B226" s="399"/>
      <c r="C226" s="335"/>
      <c r="D226" s="335"/>
      <c r="E226" s="335"/>
      <c r="F226" s="335" t="s">
        <v>43</v>
      </c>
      <c r="G226" s="400" t="s">
        <v>325</v>
      </c>
      <c r="H226" s="401">
        <v>0</v>
      </c>
      <c r="I226" s="402"/>
      <c r="J226" s="401"/>
      <c r="K226" s="396"/>
      <c r="L226" s="401">
        <v>0</v>
      </c>
      <c r="M226" s="403"/>
      <c r="N226" s="401"/>
      <c r="O226" s="337"/>
      <c r="P226" s="337"/>
      <c r="Q226" s="398"/>
      <c r="R226" s="312"/>
    </row>
    <row r="227" spans="1:18" ht="26.25" x14ac:dyDescent="0.2">
      <c r="A227" s="334"/>
      <c r="B227" s="399"/>
      <c r="C227" s="335"/>
      <c r="D227" s="335"/>
      <c r="E227" s="335"/>
      <c r="F227" s="335" t="s">
        <v>22</v>
      </c>
      <c r="G227" s="400" t="s">
        <v>153</v>
      </c>
      <c r="H227" s="401"/>
      <c r="I227" s="402"/>
      <c r="J227" s="401">
        <f t="shared" ref="J227:J256" si="42">H227-I227</f>
        <v>0</v>
      </c>
      <c r="K227" s="396"/>
      <c r="L227" s="401"/>
      <c r="M227" s="403"/>
      <c r="N227" s="401"/>
      <c r="O227" s="337">
        <f>M227+N227</f>
        <v>0</v>
      </c>
      <c r="P227" s="337">
        <f t="shared" ref="P227:P290" si="43">L227-O227</f>
        <v>0</v>
      </c>
      <c r="Q227" s="398"/>
      <c r="R227" s="312"/>
    </row>
    <row r="228" spans="1:18" ht="26.25" x14ac:dyDescent="0.2">
      <c r="A228" s="334"/>
      <c r="B228" s="399"/>
      <c r="C228" s="335"/>
      <c r="D228" s="335"/>
      <c r="E228" s="335"/>
      <c r="F228" s="335" t="s">
        <v>33</v>
      </c>
      <c r="G228" s="400" t="s">
        <v>289</v>
      </c>
      <c r="H228" s="401"/>
      <c r="I228" s="402"/>
      <c r="J228" s="401">
        <f t="shared" si="42"/>
        <v>0</v>
      </c>
      <c r="K228" s="396"/>
      <c r="L228" s="401"/>
      <c r="M228" s="403"/>
      <c r="N228" s="401"/>
      <c r="O228" s="337">
        <f>M228+N228</f>
        <v>0</v>
      </c>
      <c r="P228" s="337">
        <f t="shared" si="43"/>
        <v>0</v>
      </c>
      <c r="Q228" s="398"/>
      <c r="R228" s="312"/>
    </row>
    <row r="229" spans="1:18" ht="26.25" x14ac:dyDescent="0.2">
      <c r="A229" s="334"/>
      <c r="B229" s="399"/>
      <c r="C229" s="335"/>
      <c r="D229" s="335"/>
      <c r="E229" s="335"/>
      <c r="F229" s="335" t="s">
        <v>90</v>
      </c>
      <c r="G229" s="400" t="s">
        <v>154</v>
      </c>
      <c r="H229" s="401"/>
      <c r="I229" s="402"/>
      <c r="J229" s="401">
        <f t="shared" si="42"/>
        <v>0</v>
      </c>
      <c r="K229" s="396"/>
      <c r="L229" s="401"/>
      <c r="M229" s="403"/>
      <c r="N229" s="401"/>
      <c r="O229" s="337">
        <f>M229+N229</f>
        <v>0</v>
      </c>
      <c r="P229" s="337">
        <f t="shared" si="43"/>
        <v>0</v>
      </c>
      <c r="Q229" s="398"/>
      <c r="R229" s="312"/>
    </row>
    <row r="230" spans="1:18" ht="26.25" x14ac:dyDescent="0.2">
      <c r="A230" s="328"/>
      <c r="B230" s="320"/>
      <c r="C230" s="321"/>
      <c r="D230" s="321" t="s">
        <v>91</v>
      </c>
      <c r="E230" s="321"/>
      <c r="F230" s="321"/>
      <c r="G230" s="393" t="s">
        <v>70</v>
      </c>
      <c r="H230" s="394">
        <f>H231</f>
        <v>0</v>
      </c>
      <c r="I230" s="395"/>
      <c r="J230" s="401">
        <f t="shared" si="42"/>
        <v>0</v>
      </c>
      <c r="K230" s="396" t="e">
        <f>ROUND(I230/H230*100,2)</f>
        <v>#DIV/0!</v>
      </c>
      <c r="L230" s="394">
        <f>L231</f>
        <v>0</v>
      </c>
      <c r="M230" s="369">
        <f>M231</f>
        <v>0</v>
      </c>
      <c r="N230" s="394">
        <f>N231</f>
        <v>0</v>
      </c>
      <c r="O230" s="397">
        <f>O231</f>
        <v>0</v>
      </c>
      <c r="P230" s="397">
        <f t="shared" si="43"/>
        <v>0</v>
      </c>
      <c r="Q230" s="398" t="e">
        <f>ROUND(O230/L230*100,2)</f>
        <v>#DIV/0!</v>
      </c>
      <c r="R230" s="312"/>
    </row>
    <row r="231" spans="1:18" ht="26.25" x14ac:dyDescent="0.2">
      <c r="A231" s="334"/>
      <c r="B231" s="399"/>
      <c r="C231" s="335"/>
      <c r="D231" s="335"/>
      <c r="E231" s="335" t="s">
        <v>38</v>
      </c>
      <c r="F231" s="335"/>
      <c r="G231" s="400" t="s">
        <v>288</v>
      </c>
      <c r="H231" s="401"/>
      <c r="I231" s="402"/>
      <c r="J231" s="401">
        <f t="shared" si="42"/>
        <v>0</v>
      </c>
      <c r="K231" s="396" t="e">
        <f>ROUND(I231/H231*100,2)</f>
        <v>#DIV/0!</v>
      </c>
      <c r="L231" s="401"/>
      <c r="M231" s="403"/>
      <c r="N231" s="401"/>
      <c r="O231" s="337">
        <f>M231+N231</f>
        <v>0</v>
      </c>
      <c r="P231" s="337">
        <f t="shared" si="43"/>
        <v>0</v>
      </c>
      <c r="Q231" s="398" t="e">
        <f>ROUND(O231/L231*100,2)</f>
        <v>#DIV/0!</v>
      </c>
      <c r="R231" s="312"/>
    </row>
    <row r="232" spans="1:18" ht="51" x14ac:dyDescent="0.2">
      <c r="A232" s="328"/>
      <c r="B232" s="320"/>
      <c r="C232" s="321"/>
      <c r="D232" s="321">
        <v>51</v>
      </c>
      <c r="E232" s="321"/>
      <c r="F232" s="321"/>
      <c r="G232" s="393" t="s">
        <v>362</v>
      </c>
      <c r="H232" s="394">
        <v>0</v>
      </c>
      <c r="I232" s="395"/>
      <c r="J232" s="401">
        <f t="shared" si="42"/>
        <v>0</v>
      </c>
      <c r="K232" s="396"/>
      <c r="L232" s="394">
        <v>0</v>
      </c>
      <c r="M232" s="369">
        <f t="shared" ref="M232:O233" si="44">M233</f>
        <v>0</v>
      </c>
      <c r="N232" s="394">
        <f t="shared" si="44"/>
        <v>0</v>
      </c>
      <c r="O232" s="397">
        <f t="shared" si="44"/>
        <v>0</v>
      </c>
      <c r="P232" s="397">
        <f t="shared" si="43"/>
        <v>0</v>
      </c>
      <c r="Q232" s="398"/>
      <c r="R232" s="312"/>
    </row>
    <row r="233" spans="1:18" ht="26.25" x14ac:dyDescent="0.2">
      <c r="A233" s="328"/>
      <c r="B233" s="320"/>
      <c r="C233" s="321"/>
      <c r="D233" s="321"/>
      <c r="E233" s="321" t="s">
        <v>32</v>
      </c>
      <c r="F233" s="321"/>
      <c r="G233" s="368" t="s">
        <v>361</v>
      </c>
      <c r="H233" s="394">
        <v>0</v>
      </c>
      <c r="I233" s="395"/>
      <c r="J233" s="401">
        <f t="shared" si="42"/>
        <v>0</v>
      </c>
      <c r="K233" s="396"/>
      <c r="L233" s="394">
        <v>0</v>
      </c>
      <c r="M233" s="369">
        <f t="shared" si="44"/>
        <v>0</v>
      </c>
      <c r="N233" s="394">
        <f t="shared" si="44"/>
        <v>0</v>
      </c>
      <c r="O233" s="397">
        <f t="shared" si="44"/>
        <v>0</v>
      </c>
      <c r="P233" s="397">
        <f t="shared" si="43"/>
        <v>0</v>
      </c>
      <c r="Q233" s="398"/>
      <c r="R233" s="312"/>
    </row>
    <row r="234" spans="1:18" ht="26.25" x14ac:dyDescent="0.2">
      <c r="A234" s="334"/>
      <c r="B234" s="399"/>
      <c r="C234" s="335"/>
      <c r="D234" s="335"/>
      <c r="E234" s="335"/>
      <c r="F234" s="335" t="s">
        <v>32</v>
      </c>
      <c r="G234" s="400" t="s">
        <v>93</v>
      </c>
      <c r="H234" s="401"/>
      <c r="I234" s="402"/>
      <c r="J234" s="401">
        <f t="shared" si="42"/>
        <v>0</v>
      </c>
      <c r="K234" s="396"/>
      <c r="L234" s="401"/>
      <c r="M234" s="403"/>
      <c r="N234" s="401"/>
      <c r="O234" s="337">
        <f>M234+N234</f>
        <v>0</v>
      </c>
      <c r="P234" s="337">
        <f t="shared" si="43"/>
        <v>0</v>
      </c>
      <c r="Q234" s="398"/>
      <c r="R234" s="312"/>
    </row>
    <row r="235" spans="1:18" ht="51" x14ac:dyDescent="0.2">
      <c r="A235" s="334"/>
      <c r="B235" s="399"/>
      <c r="C235" s="335"/>
      <c r="D235" s="321">
        <v>56</v>
      </c>
      <c r="E235" s="321"/>
      <c r="F235" s="321"/>
      <c r="G235" s="368" t="s">
        <v>331</v>
      </c>
      <c r="H235" s="401">
        <v>0</v>
      </c>
      <c r="I235" s="402"/>
      <c r="J235" s="401">
        <f t="shared" si="42"/>
        <v>0</v>
      </c>
      <c r="K235" s="396"/>
      <c r="L235" s="401">
        <v>0</v>
      </c>
      <c r="M235" s="403">
        <f>M236</f>
        <v>0</v>
      </c>
      <c r="N235" s="401">
        <f>N236</f>
        <v>0</v>
      </c>
      <c r="O235" s="337">
        <f>M235+N235</f>
        <v>0</v>
      </c>
      <c r="P235" s="337">
        <f t="shared" si="43"/>
        <v>0</v>
      </c>
      <c r="Q235" s="398" t="e">
        <f>ROUND(O235/L235*100,2)</f>
        <v>#DIV/0!</v>
      </c>
      <c r="R235" s="312"/>
    </row>
    <row r="236" spans="1:18" ht="51" x14ac:dyDescent="0.2">
      <c r="A236" s="334"/>
      <c r="B236" s="399"/>
      <c r="C236" s="335"/>
      <c r="D236" s="335"/>
      <c r="E236" s="335">
        <v>49</v>
      </c>
      <c r="F236" s="335"/>
      <c r="G236" s="400" t="s">
        <v>264</v>
      </c>
      <c r="H236" s="401">
        <v>0</v>
      </c>
      <c r="I236" s="402"/>
      <c r="J236" s="401">
        <f t="shared" si="42"/>
        <v>0</v>
      </c>
      <c r="K236" s="396"/>
      <c r="L236" s="401">
        <v>0</v>
      </c>
      <c r="M236" s="403">
        <f>M237+M238</f>
        <v>0</v>
      </c>
      <c r="N236" s="401">
        <f>N237+N238</f>
        <v>0</v>
      </c>
      <c r="O236" s="337">
        <f>M236+N236</f>
        <v>0</v>
      </c>
      <c r="P236" s="337">
        <f t="shared" si="43"/>
        <v>0</v>
      </c>
      <c r="Q236" s="398" t="e">
        <f>ROUND(O236/L236*100,2)</f>
        <v>#DIV/0!</v>
      </c>
      <c r="R236" s="312"/>
    </row>
    <row r="237" spans="1:18" ht="26.25" x14ac:dyDescent="0.2">
      <c r="A237" s="334"/>
      <c r="B237" s="399"/>
      <c r="C237" s="335"/>
      <c r="D237" s="335"/>
      <c r="E237" s="335"/>
      <c r="F237" s="335" t="s">
        <v>54</v>
      </c>
      <c r="G237" s="400" t="s">
        <v>155</v>
      </c>
      <c r="H237" s="401"/>
      <c r="I237" s="402"/>
      <c r="J237" s="401">
        <f t="shared" si="42"/>
        <v>0</v>
      </c>
      <c r="K237" s="396"/>
      <c r="L237" s="401"/>
      <c r="M237" s="403"/>
      <c r="N237" s="401"/>
      <c r="O237" s="337">
        <f>M237+N237</f>
        <v>0</v>
      </c>
      <c r="P237" s="337">
        <f t="shared" si="43"/>
        <v>0</v>
      </c>
      <c r="Q237" s="398" t="e">
        <f>ROUND(O237/L237*100,2)</f>
        <v>#DIV/0!</v>
      </c>
      <c r="R237" s="312"/>
    </row>
    <row r="238" spans="1:18" ht="26.25" x14ac:dyDescent="0.2">
      <c r="A238" s="334"/>
      <c r="B238" s="399"/>
      <c r="C238" s="335"/>
      <c r="D238" s="335"/>
      <c r="E238" s="335"/>
      <c r="F238" s="335" t="s">
        <v>55</v>
      </c>
      <c r="G238" s="400" t="s">
        <v>156</v>
      </c>
      <c r="H238" s="401"/>
      <c r="I238" s="402"/>
      <c r="J238" s="401">
        <f t="shared" si="42"/>
        <v>0</v>
      </c>
      <c r="K238" s="396"/>
      <c r="L238" s="401"/>
      <c r="M238" s="403"/>
      <c r="N238" s="401"/>
      <c r="O238" s="337">
        <f>M238+N238</f>
        <v>0</v>
      </c>
      <c r="P238" s="337">
        <f t="shared" si="43"/>
        <v>0</v>
      </c>
      <c r="Q238" s="398" t="e">
        <f>ROUND(O238/L238*100,2)</f>
        <v>#DIV/0!</v>
      </c>
      <c r="R238" s="312"/>
    </row>
    <row r="239" spans="1:18" ht="26.25" x14ac:dyDescent="0.2">
      <c r="A239" s="328"/>
      <c r="B239" s="320"/>
      <c r="C239" s="321"/>
      <c r="D239" s="321">
        <v>57</v>
      </c>
      <c r="E239" s="321"/>
      <c r="F239" s="321"/>
      <c r="G239" s="393" t="s">
        <v>78</v>
      </c>
      <c r="H239" s="394">
        <f>H241</f>
        <v>12000</v>
      </c>
      <c r="I239" s="395">
        <f>I241</f>
        <v>4200</v>
      </c>
      <c r="J239" s="401">
        <f t="shared" si="42"/>
        <v>7800</v>
      </c>
      <c r="K239" s="396">
        <f>ROUND(I239/H239*100,2)</f>
        <v>35</v>
      </c>
      <c r="L239" s="394">
        <f>L241</f>
        <v>12000</v>
      </c>
      <c r="M239" s="427">
        <f>M241</f>
        <v>4200</v>
      </c>
      <c r="N239" s="394">
        <f>N241</f>
        <v>0</v>
      </c>
      <c r="O239" s="428">
        <f>O241</f>
        <v>4200</v>
      </c>
      <c r="P239" s="397">
        <f t="shared" si="43"/>
        <v>7800</v>
      </c>
      <c r="Q239" s="398">
        <f>ROUND(O239/L239*100,2)</f>
        <v>35</v>
      </c>
      <c r="R239" s="312"/>
    </row>
    <row r="240" spans="1:18" ht="26.25" x14ac:dyDescent="0.2">
      <c r="A240" s="328"/>
      <c r="B240" s="320"/>
      <c r="C240" s="321"/>
      <c r="D240" s="321"/>
      <c r="E240" s="321"/>
      <c r="F240" s="321"/>
      <c r="G240" s="368" t="s">
        <v>99</v>
      </c>
      <c r="H240" s="429"/>
      <c r="I240" s="430"/>
      <c r="J240" s="401">
        <f t="shared" si="42"/>
        <v>0</v>
      </c>
      <c r="K240" s="396"/>
      <c r="L240" s="429"/>
      <c r="M240" s="431"/>
      <c r="N240" s="429"/>
      <c r="O240" s="337"/>
      <c r="P240" s="337">
        <f t="shared" si="43"/>
        <v>0</v>
      </c>
      <c r="Q240" s="398"/>
      <c r="R240" s="312"/>
    </row>
    <row r="241" spans="1:18" ht="26.25" x14ac:dyDescent="0.2">
      <c r="A241" s="328"/>
      <c r="B241" s="320"/>
      <c r="C241" s="321"/>
      <c r="D241" s="321"/>
      <c r="E241" s="321" t="s">
        <v>30</v>
      </c>
      <c r="F241" s="321"/>
      <c r="G241" s="368" t="s">
        <v>100</v>
      </c>
      <c r="H241" s="394">
        <f>H243+H242</f>
        <v>12000</v>
      </c>
      <c r="I241" s="395">
        <f>I242+I243</f>
        <v>4200</v>
      </c>
      <c r="J241" s="401">
        <f t="shared" si="42"/>
        <v>7800</v>
      </c>
      <c r="K241" s="396">
        <f>ROUND(I241/H241*100,2)</f>
        <v>35</v>
      </c>
      <c r="L241" s="394">
        <f>L243+L242</f>
        <v>12000</v>
      </c>
      <c r="M241" s="369">
        <f>M243+M242</f>
        <v>4200</v>
      </c>
      <c r="N241" s="394">
        <f>N243+N242</f>
        <v>0</v>
      </c>
      <c r="O241" s="397">
        <f>O243+O242</f>
        <v>4200</v>
      </c>
      <c r="P241" s="397">
        <f t="shared" si="43"/>
        <v>7800</v>
      </c>
      <c r="Q241" s="398">
        <f>ROUND(O241/L241*100,2)</f>
        <v>35</v>
      </c>
      <c r="R241" s="312"/>
    </row>
    <row r="242" spans="1:18" ht="26.25" x14ac:dyDescent="0.2">
      <c r="A242" s="334"/>
      <c r="B242" s="399"/>
      <c r="C242" s="335"/>
      <c r="D242" s="335"/>
      <c r="E242" s="335"/>
      <c r="F242" s="335" t="s">
        <v>32</v>
      </c>
      <c r="G242" s="400" t="s">
        <v>287</v>
      </c>
      <c r="H242" s="401"/>
      <c r="I242" s="402"/>
      <c r="J242" s="401">
        <f t="shared" si="42"/>
        <v>0</v>
      </c>
      <c r="K242" s="396"/>
      <c r="L242" s="401"/>
      <c r="M242" s="403"/>
      <c r="N242" s="401"/>
      <c r="O242" s="337">
        <f>M242+N242</f>
        <v>0</v>
      </c>
      <c r="P242" s="337">
        <f t="shared" si="43"/>
        <v>0</v>
      </c>
      <c r="Q242" s="398"/>
      <c r="R242" s="312"/>
    </row>
    <row r="243" spans="1:18" ht="26.25" x14ac:dyDescent="0.2">
      <c r="A243" s="334"/>
      <c r="B243" s="399"/>
      <c r="C243" s="335"/>
      <c r="D243" s="335"/>
      <c r="E243" s="335"/>
      <c r="F243" s="335" t="s">
        <v>30</v>
      </c>
      <c r="G243" s="400" t="s">
        <v>102</v>
      </c>
      <c r="H243" s="401">
        <v>12000</v>
      </c>
      <c r="I243" s="402">
        <f>O243</f>
        <v>4200</v>
      </c>
      <c r="J243" s="401">
        <f t="shared" si="42"/>
        <v>7800</v>
      </c>
      <c r="K243" s="396">
        <f>ROUND(I243/H243*100,2)</f>
        <v>35</v>
      </c>
      <c r="L243" s="401">
        <v>12000</v>
      </c>
      <c r="M243" s="403">
        <v>4200</v>
      </c>
      <c r="N243" s="401">
        <v>0</v>
      </c>
      <c r="O243" s="337">
        <f>M243+N243</f>
        <v>4200</v>
      </c>
      <c r="P243" s="337">
        <f t="shared" si="43"/>
        <v>7800</v>
      </c>
      <c r="Q243" s="398">
        <f>ROUND(O243/L243*100,2)</f>
        <v>35</v>
      </c>
      <c r="R243" s="312"/>
    </row>
    <row r="244" spans="1:18" ht="26.25" x14ac:dyDescent="0.2">
      <c r="A244" s="328"/>
      <c r="B244" s="320"/>
      <c r="C244" s="321"/>
      <c r="D244" s="321" t="s">
        <v>105</v>
      </c>
      <c r="E244" s="321"/>
      <c r="F244" s="321"/>
      <c r="G244" s="393" t="s">
        <v>83</v>
      </c>
      <c r="H244" s="394">
        <v>0</v>
      </c>
      <c r="I244" s="395"/>
      <c r="J244" s="401">
        <f t="shared" si="42"/>
        <v>0</v>
      </c>
      <c r="K244" s="396"/>
      <c r="L244" s="394">
        <v>0</v>
      </c>
      <c r="M244" s="369">
        <f>M245</f>
        <v>0</v>
      </c>
      <c r="N244" s="394">
        <f>N245</f>
        <v>0</v>
      </c>
      <c r="O244" s="397">
        <f>O245</f>
        <v>0</v>
      </c>
      <c r="P244" s="397">
        <f t="shared" si="43"/>
        <v>0</v>
      </c>
      <c r="Q244" s="398"/>
      <c r="R244" s="312"/>
    </row>
    <row r="245" spans="1:18" ht="26.25" x14ac:dyDescent="0.2">
      <c r="A245" s="328"/>
      <c r="B245" s="320"/>
      <c r="C245" s="321"/>
      <c r="D245" s="321">
        <v>71</v>
      </c>
      <c r="E245" s="321"/>
      <c r="F245" s="321"/>
      <c r="G245" s="393" t="s">
        <v>157</v>
      </c>
      <c r="H245" s="394">
        <v>0</v>
      </c>
      <c r="I245" s="395"/>
      <c r="J245" s="401">
        <f t="shared" si="42"/>
        <v>0</v>
      </c>
      <c r="K245" s="396"/>
      <c r="L245" s="394">
        <v>0</v>
      </c>
      <c r="M245" s="369">
        <f>M246+M251</f>
        <v>0</v>
      </c>
      <c r="N245" s="394">
        <f>N246+N251</f>
        <v>0</v>
      </c>
      <c r="O245" s="397">
        <f>O246+O251</f>
        <v>0</v>
      </c>
      <c r="P245" s="397">
        <f t="shared" si="43"/>
        <v>0</v>
      </c>
      <c r="Q245" s="398"/>
      <c r="R245" s="312"/>
    </row>
    <row r="246" spans="1:18" ht="26.25" x14ac:dyDescent="0.2">
      <c r="A246" s="328"/>
      <c r="B246" s="320"/>
      <c r="C246" s="321"/>
      <c r="D246" s="321"/>
      <c r="E246" s="321" t="s">
        <v>32</v>
      </c>
      <c r="F246" s="321"/>
      <c r="G246" s="368" t="s">
        <v>158</v>
      </c>
      <c r="H246" s="394">
        <v>0</v>
      </c>
      <c r="I246" s="395"/>
      <c r="J246" s="401">
        <f t="shared" si="42"/>
        <v>0</v>
      </c>
      <c r="K246" s="396"/>
      <c r="L246" s="394">
        <v>0</v>
      </c>
      <c r="M246" s="369">
        <f>M247+M248+M249+M250</f>
        <v>0</v>
      </c>
      <c r="N246" s="394">
        <f>N247+N248+N249+N250</f>
        <v>0</v>
      </c>
      <c r="O246" s="397">
        <f>O247+O248+O249+O250</f>
        <v>0</v>
      </c>
      <c r="P246" s="397">
        <f t="shared" si="43"/>
        <v>0</v>
      </c>
      <c r="Q246" s="398"/>
      <c r="R246" s="312"/>
    </row>
    <row r="247" spans="1:18" ht="26.25" x14ac:dyDescent="0.2">
      <c r="A247" s="334"/>
      <c r="B247" s="399"/>
      <c r="C247" s="335"/>
      <c r="D247" s="335"/>
      <c r="E247" s="335"/>
      <c r="F247" s="335" t="s">
        <v>32</v>
      </c>
      <c r="G247" s="400" t="s">
        <v>367</v>
      </c>
      <c r="H247" s="401"/>
      <c r="I247" s="402"/>
      <c r="J247" s="401">
        <f t="shared" si="42"/>
        <v>0</v>
      </c>
      <c r="K247" s="396"/>
      <c r="L247" s="401"/>
      <c r="M247" s="403"/>
      <c r="N247" s="401"/>
      <c r="O247" s="337">
        <f t="shared" ref="O247:O252" si="45">M247+N247</f>
        <v>0</v>
      </c>
      <c r="P247" s="337">
        <f t="shared" si="43"/>
        <v>0</v>
      </c>
      <c r="Q247" s="398"/>
      <c r="R247" s="312"/>
    </row>
    <row r="248" spans="1:18" ht="26.25" x14ac:dyDescent="0.2">
      <c r="A248" s="334"/>
      <c r="B248" s="399"/>
      <c r="C248" s="335"/>
      <c r="D248" s="335"/>
      <c r="E248" s="335"/>
      <c r="F248" s="335" t="s">
        <v>30</v>
      </c>
      <c r="G248" s="400" t="s">
        <v>159</v>
      </c>
      <c r="H248" s="401"/>
      <c r="I248" s="402"/>
      <c r="J248" s="401">
        <f t="shared" si="42"/>
        <v>0</v>
      </c>
      <c r="K248" s="396"/>
      <c r="L248" s="401"/>
      <c r="M248" s="403"/>
      <c r="N248" s="401"/>
      <c r="O248" s="337">
        <f t="shared" si="45"/>
        <v>0</v>
      </c>
      <c r="P248" s="337">
        <f t="shared" si="43"/>
        <v>0</v>
      </c>
      <c r="Q248" s="398"/>
      <c r="R248" s="312"/>
    </row>
    <row r="249" spans="1:18" ht="26.25" x14ac:dyDescent="0.2">
      <c r="A249" s="334"/>
      <c r="B249" s="399"/>
      <c r="C249" s="335"/>
      <c r="D249" s="335"/>
      <c r="E249" s="335"/>
      <c r="F249" s="335" t="s">
        <v>43</v>
      </c>
      <c r="G249" s="400" t="s">
        <v>160</v>
      </c>
      <c r="H249" s="401"/>
      <c r="I249" s="402"/>
      <c r="J249" s="401">
        <f t="shared" si="42"/>
        <v>0</v>
      </c>
      <c r="K249" s="396"/>
      <c r="L249" s="401"/>
      <c r="M249" s="403"/>
      <c r="N249" s="401"/>
      <c r="O249" s="337">
        <f t="shared" si="45"/>
        <v>0</v>
      </c>
      <c r="P249" s="337">
        <f t="shared" si="43"/>
        <v>0</v>
      </c>
      <c r="Q249" s="398"/>
      <c r="R249" s="312"/>
    </row>
    <row r="250" spans="1:18" ht="26.25" x14ac:dyDescent="0.2">
      <c r="A250" s="432"/>
      <c r="B250" s="433"/>
      <c r="C250" s="434"/>
      <c r="D250" s="434"/>
      <c r="E250" s="434"/>
      <c r="F250" s="434" t="s">
        <v>90</v>
      </c>
      <c r="G250" s="435" t="s">
        <v>365</v>
      </c>
      <c r="H250" s="401"/>
      <c r="I250" s="402"/>
      <c r="J250" s="401">
        <f t="shared" si="42"/>
        <v>0</v>
      </c>
      <c r="K250" s="396"/>
      <c r="L250" s="401"/>
      <c r="M250" s="403"/>
      <c r="N250" s="401"/>
      <c r="O250" s="337">
        <f t="shared" si="45"/>
        <v>0</v>
      </c>
      <c r="P250" s="337">
        <f t="shared" si="43"/>
        <v>0</v>
      </c>
      <c r="Q250" s="398"/>
      <c r="R250" s="436"/>
    </row>
    <row r="251" spans="1:18" ht="26.25" x14ac:dyDescent="0.2">
      <c r="A251" s="432"/>
      <c r="B251" s="433"/>
      <c r="C251" s="434"/>
      <c r="D251" s="434"/>
      <c r="E251" s="434" t="s">
        <v>43</v>
      </c>
      <c r="F251" s="434"/>
      <c r="G251" s="435" t="s">
        <v>366</v>
      </c>
      <c r="H251" s="401">
        <v>0</v>
      </c>
      <c r="I251" s="402"/>
      <c r="J251" s="401">
        <f t="shared" si="42"/>
        <v>0</v>
      </c>
      <c r="K251" s="396"/>
      <c r="L251" s="401">
        <v>0</v>
      </c>
      <c r="M251" s="403"/>
      <c r="N251" s="401"/>
      <c r="O251" s="337">
        <f t="shared" si="45"/>
        <v>0</v>
      </c>
      <c r="P251" s="337">
        <f t="shared" si="43"/>
        <v>0</v>
      </c>
      <c r="Q251" s="398"/>
      <c r="R251" s="436"/>
    </row>
    <row r="252" spans="1:18" ht="26.25" x14ac:dyDescent="0.2">
      <c r="A252" s="406"/>
      <c r="B252" s="407"/>
      <c r="C252" s="408"/>
      <c r="D252" s="408">
        <v>85</v>
      </c>
      <c r="E252" s="408"/>
      <c r="F252" s="408"/>
      <c r="G252" s="410" t="s">
        <v>86</v>
      </c>
      <c r="H252" s="411"/>
      <c r="I252" s="412"/>
      <c r="J252" s="411">
        <f t="shared" si="42"/>
        <v>0</v>
      </c>
      <c r="K252" s="413"/>
      <c r="L252" s="411"/>
      <c r="M252" s="414"/>
      <c r="N252" s="411"/>
      <c r="O252" s="415">
        <f t="shared" si="45"/>
        <v>0</v>
      </c>
      <c r="P252" s="415">
        <f t="shared" si="43"/>
        <v>0</v>
      </c>
      <c r="Q252" s="416"/>
      <c r="R252" s="312"/>
    </row>
    <row r="253" spans="1:18" ht="26.25" x14ac:dyDescent="0.2">
      <c r="A253" s="334"/>
      <c r="B253" s="399"/>
      <c r="C253" s="335"/>
      <c r="D253" s="335"/>
      <c r="E253" s="335"/>
      <c r="F253" s="335"/>
      <c r="G253" s="400" t="s">
        <v>161</v>
      </c>
      <c r="H253" s="401"/>
      <c r="I253" s="402"/>
      <c r="J253" s="401">
        <f t="shared" si="42"/>
        <v>0</v>
      </c>
      <c r="K253" s="396"/>
      <c r="L253" s="401"/>
      <c r="M253" s="403"/>
      <c r="N253" s="401"/>
      <c r="O253" s="337"/>
      <c r="P253" s="437">
        <f t="shared" si="43"/>
        <v>0</v>
      </c>
      <c r="Q253" s="398"/>
      <c r="R253" s="312"/>
    </row>
    <row r="254" spans="1:18" ht="26.25" x14ac:dyDescent="0.2">
      <c r="A254" s="328" t="s">
        <v>142</v>
      </c>
      <c r="B254" s="320" t="s">
        <v>124</v>
      </c>
      <c r="C254" s="321"/>
      <c r="D254" s="321"/>
      <c r="E254" s="321"/>
      <c r="F254" s="321"/>
      <c r="G254" s="393" t="s">
        <v>162</v>
      </c>
      <c r="H254" s="394">
        <f>H255</f>
        <v>0</v>
      </c>
      <c r="I254" s="395"/>
      <c r="J254" s="401">
        <f t="shared" si="42"/>
        <v>0</v>
      </c>
      <c r="K254" s="396" t="e">
        <f t="shared" ref="K254:K265" si="46">ROUND(I254/H254*100,2)</f>
        <v>#DIV/0!</v>
      </c>
      <c r="L254" s="394">
        <f>L255</f>
        <v>0</v>
      </c>
      <c r="M254" s="394">
        <f>M255</f>
        <v>0</v>
      </c>
      <c r="N254" s="394">
        <f>N255</f>
        <v>0</v>
      </c>
      <c r="O254" s="394">
        <f>O255</f>
        <v>0</v>
      </c>
      <c r="P254" s="397">
        <f t="shared" si="43"/>
        <v>0</v>
      </c>
      <c r="Q254" s="398" t="e">
        <f t="shared" ref="Q254:Q265" si="47">ROUND(O254/L254*100,2)</f>
        <v>#DIV/0!</v>
      </c>
      <c r="R254" s="312"/>
    </row>
    <row r="255" spans="1:18" ht="51" x14ac:dyDescent="0.2">
      <c r="A255" s="328"/>
      <c r="B255" s="320"/>
      <c r="C255" s="321" t="s">
        <v>32</v>
      </c>
      <c r="D255" s="321"/>
      <c r="E255" s="321"/>
      <c r="F255" s="321"/>
      <c r="G255" s="393" t="s">
        <v>163</v>
      </c>
      <c r="H255" s="394">
        <f>H232</f>
        <v>0</v>
      </c>
      <c r="I255" s="395"/>
      <c r="J255" s="401">
        <f t="shared" si="42"/>
        <v>0</v>
      </c>
      <c r="K255" s="396" t="e">
        <f t="shared" si="46"/>
        <v>#DIV/0!</v>
      </c>
      <c r="L255" s="394">
        <f>L232</f>
        <v>0</v>
      </c>
      <c r="M255" s="394">
        <f>M232</f>
        <v>0</v>
      </c>
      <c r="N255" s="394">
        <f>N232</f>
        <v>0</v>
      </c>
      <c r="O255" s="394">
        <f>O232</f>
        <v>0</v>
      </c>
      <c r="P255" s="397">
        <f t="shared" si="43"/>
        <v>0</v>
      </c>
      <c r="Q255" s="398" t="e">
        <f t="shared" si="47"/>
        <v>#DIV/0!</v>
      </c>
      <c r="R255" s="312"/>
    </row>
    <row r="256" spans="1:18" ht="26.25" x14ac:dyDescent="0.2">
      <c r="A256" s="328"/>
      <c r="B256" s="320" t="s">
        <v>48</v>
      </c>
      <c r="C256" s="321"/>
      <c r="D256" s="321"/>
      <c r="E256" s="321"/>
      <c r="F256" s="321"/>
      <c r="G256" s="393" t="s">
        <v>164</v>
      </c>
      <c r="H256" s="394">
        <f>H172-H255</f>
        <v>24000</v>
      </c>
      <c r="I256" s="395"/>
      <c r="J256" s="394">
        <f t="shared" si="42"/>
        <v>24000</v>
      </c>
      <c r="K256" s="396">
        <f t="shared" si="46"/>
        <v>0</v>
      </c>
      <c r="L256" s="394">
        <f>L172-L255</f>
        <v>19300</v>
      </c>
      <c r="M256" s="394">
        <f>M172-M255</f>
        <v>7370.32</v>
      </c>
      <c r="N256" s="394">
        <f>N172-N255</f>
        <v>46.57</v>
      </c>
      <c r="O256" s="394">
        <f>O172-O255</f>
        <v>7416.89</v>
      </c>
      <c r="P256" s="397">
        <f t="shared" si="43"/>
        <v>11883.11</v>
      </c>
      <c r="Q256" s="398">
        <f t="shared" si="47"/>
        <v>38.43</v>
      </c>
      <c r="R256" s="312"/>
    </row>
    <row r="257" spans="1:18" ht="26.25" x14ac:dyDescent="0.35">
      <c r="A257" s="371" t="s">
        <v>165</v>
      </c>
      <c r="B257" s="360"/>
      <c r="C257" s="360"/>
      <c r="D257" s="360"/>
      <c r="E257" s="360"/>
      <c r="F257" s="361"/>
      <c r="G257" s="418" t="s">
        <v>166</v>
      </c>
      <c r="H257" s="419">
        <f>H258+H360+H368+H372</f>
        <v>32654500</v>
      </c>
      <c r="I257" s="420"/>
      <c r="J257" s="419">
        <f>J258+J360+J368+J372</f>
        <v>21484293.080000002</v>
      </c>
      <c r="K257" s="421">
        <f t="shared" si="46"/>
        <v>0</v>
      </c>
      <c r="L257" s="419">
        <f>L258+L360+L368+L372</f>
        <v>14409000</v>
      </c>
      <c r="M257" s="422">
        <f>M258+M360+M368+M372</f>
        <v>9124644.1100000013</v>
      </c>
      <c r="N257" s="419">
        <f>N258+N360+N368+N372</f>
        <v>2083369.81</v>
      </c>
      <c r="O257" s="423">
        <f>O258+O360+O368+O372</f>
        <v>11208013.92</v>
      </c>
      <c r="P257" s="423">
        <f t="shared" si="43"/>
        <v>3200986.08</v>
      </c>
      <c r="Q257" s="424">
        <f t="shared" si="47"/>
        <v>77.78</v>
      </c>
      <c r="R257" s="425"/>
    </row>
    <row r="258" spans="1:18" ht="26.25" x14ac:dyDescent="0.2">
      <c r="A258" s="328"/>
      <c r="B258" s="320"/>
      <c r="C258" s="321"/>
      <c r="D258" s="321" t="s">
        <v>32</v>
      </c>
      <c r="E258" s="321"/>
      <c r="F258" s="321"/>
      <c r="G258" s="393" t="s">
        <v>62</v>
      </c>
      <c r="H258" s="394">
        <f>H259+H291+H324+H327+H332+H357</f>
        <v>32654500</v>
      </c>
      <c r="I258" s="395"/>
      <c r="J258" s="394">
        <f>J259+J291+J324+J327+J332+J357</f>
        <v>21456321.460000001</v>
      </c>
      <c r="K258" s="396">
        <f t="shared" si="46"/>
        <v>0</v>
      </c>
      <c r="L258" s="394">
        <f>L259+L291+L324+L327+L332+L357</f>
        <v>14409000</v>
      </c>
      <c r="M258" s="369">
        <f>M259+M291+M324+M327+M332+M357</f>
        <v>9153101.7300000004</v>
      </c>
      <c r="N258" s="394">
        <f>N259+N291+N324+N327+N332+N357</f>
        <v>2082883.81</v>
      </c>
      <c r="O258" s="397">
        <f>O259+O291+O324+O327+O332+O357</f>
        <v>11235985.539999999</v>
      </c>
      <c r="P258" s="397">
        <f t="shared" si="43"/>
        <v>3173014.4600000009</v>
      </c>
      <c r="Q258" s="398">
        <f t="shared" si="47"/>
        <v>77.98</v>
      </c>
      <c r="R258" s="333"/>
    </row>
    <row r="259" spans="1:18" ht="26.25" x14ac:dyDescent="0.2">
      <c r="A259" s="328"/>
      <c r="B259" s="320"/>
      <c r="C259" s="321"/>
      <c r="D259" s="321" t="s">
        <v>88</v>
      </c>
      <c r="E259" s="321"/>
      <c r="F259" s="321"/>
      <c r="G259" s="393" t="s">
        <v>64</v>
      </c>
      <c r="H259" s="394">
        <f>H260+H277+H284</f>
        <v>4417000</v>
      </c>
      <c r="I259" s="395">
        <f>I260+I290</f>
        <v>1832135</v>
      </c>
      <c r="J259" s="394">
        <f>J260+J277+J284</f>
        <v>2622672</v>
      </c>
      <c r="K259" s="396">
        <f t="shared" si="46"/>
        <v>41.48</v>
      </c>
      <c r="L259" s="394">
        <f>L260+L277+L284</f>
        <v>2211500</v>
      </c>
      <c r="M259" s="427">
        <f>M260+M277+M284</f>
        <v>1462068</v>
      </c>
      <c r="N259" s="394">
        <f>N260+N277+N284</f>
        <v>370067</v>
      </c>
      <c r="O259" s="417">
        <f>O260+O277+O284</f>
        <v>1832135</v>
      </c>
      <c r="P259" s="397">
        <f t="shared" si="43"/>
        <v>379365</v>
      </c>
      <c r="Q259" s="398">
        <f t="shared" si="47"/>
        <v>82.85</v>
      </c>
      <c r="R259" s="333"/>
    </row>
    <row r="260" spans="1:18" ht="26.25" x14ac:dyDescent="0.2">
      <c r="A260" s="328"/>
      <c r="B260" s="320"/>
      <c r="C260" s="321"/>
      <c r="D260" s="321"/>
      <c r="E260" s="321" t="s">
        <v>32</v>
      </c>
      <c r="F260" s="321"/>
      <c r="G260" s="368" t="s">
        <v>112</v>
      </c>
      <c r="H260" s="394">
        <f>SUM(H261:H276)</f>
        <v>4323000</v>
      </c>
      <c r="I260" s="395">
        <f>I261+I264+I271+I272+I275</f>
        <v>1794328</v>
      </c>
      <c r="J260" s="394">
        <f>SUM(J261:J276)</f>
        <v>2528672</v>
      </c>
      <c r="K260" s="396">
        <f t="shared" si="46"/>
        <v>41.51</v>
      </c>
      <c r="L260" s="394">
        <f>SUM(L261:L276)</f>
        <v>2164100</v>
      </c>
      <c r="M260" s="369">
        <f>SUM(M261:M276)</f>
        <v>1431775</v>
      </c>
      <c r="N260" s="394">
        <f>SUM(N261:N276)</f>
        <v>362553</v>
      </c>
      <c r="O260" s="397">
        <f>SUM(O261:O276)</f>
        <v>1794328</v>
      </c>
      <c r="P260" s="397">
        <f t="shared" si="43"/>
        <v>369772</v>
      </c>
      <c r="Q260" s="398">
        <f t="shared" si="47"/>
        <v>82.91</v>
      </c>
      <c r="R260" s="333"/>
    </row>
    <row r="261" spans="1:18" ht="26.25" x14ac:dyDescent="0.2">
      <c r="A261" s="334"/>
      <c r="B261" s="399"/>
      <c r="C261" s="335"/>
      <c r="D261" s="335"/>
      <c r="E261" s="335"/>
      <c r="F261" s="335" t="s">
        <v>32</v>
      </c>
      <c r="G261" s="400" t="s">
        <v>113</v>
      </c>
      <c r="H261" s="401">
        <v>4065000</v>
      </c>
      <c r="I261" s="402">
        <f>O261</f>
        <v>1683786</v>
      </c>
      <c r="J261" s="401">
        <f t="shared" ref="J261:J290" si="48">H261-I261</f>
        <v>2381214</v>
      </c>
      <c r="K261" s="396">
        <f t="shared" si="46"/>
        <v>41.42</v>
      </c>
      <c r="L261" s="401">
        <v>2032200</v>
      </c>
      <c r="M261" s="403">
        <v>1348749</v>
      </c>
      <c r="N261" s="401">
        <v>335037</v>
      </c>
      <c r="O261" s="337">
        <f t="shared" ref="O261:O276" si="49">M261+N261</f>
        <v>1683786</v>
      </c>
      <c r="P261" s="337">
        <f t="shared" si="43"/>
        <v>348414</v>
      </c>
      <c r="Q261" s="398">
        <f t="shared" si="47"/>
        <v>82.86</v>
      </c>
      <c r="R261" s="312"/>
    </row>
    <row r="262" spans="1:18" ht="26.25" x14ac:dyDescent="0.2">
      <c r="A262" s="334"/>
      <c r="B262" s="399"/>
      <c r="C262" s="335"/>
      <c r="D262" s="335"/>
      <c r="E262" s="335"/>
      <c r="F262" s="335" t="s">
        <v>43</v>
      </c>
      <c r="G262" s="400"/>
      <c r="H262" s="401"/>
      <c r="I262" s="402"/>
      <c r="J262" s="401">
        <f t="shared" si="48"/>
        <v>0</v>
      </c>
      <c r="K262" s="396" t="e">
        <f t="shared" si="46"/>
        <v>#DIV/0!</v>
      </c>
      <c r="L262" s="401"/>
      <c r="M262" s="403"/>
      <c r="N262" s="401"/>
      <c r="O262" s="337">
        <f t="shared" si="49"/>
        <v>0</v>
      </c>
      <c r="P262" s="337">
        <f t="shared" si="43"/>
        <v>0</v>
      </c>
      <c r="Q262" s="398" t="e">
        <f t="shared" si="47"/>
        <v>#DIV/0!</v>
      </c>
      <c r="R262" s="312"/>
    </row>
    <row r="263" spans="1:18" ht="26.25" x14ac:dyDescent="0.35">
      <c r="A263" s="334"/>
      <c r="B263" s="399"/>
      <c r="C263" s="335"/>
      <c r="D263" s="335"/>
      <c r="E263" s="335"/>
      <c r="F263" s="335" t="s">
        <v>22</v>
      </c>
      <c r="G263" s="438"/>
      <c r="H263" s="401"/>
      <c r="I263" s="402"/>
      <c r="J263" s="401">
        <f t="shared" si="48"/>
        <v>0</v>
      </c>
      <c r="K263" s="396" t="e">
        <f t="shared" si="46"/>
        <v>#DIV/0!</v>
      </c>
      <c r="L263" s="401"/>
      <c r="M263" s="403"/>
      <c r="N263" s="401"/>
      <c r="O263" s="337">
        <f t="shared" si="49"/>
        <v>0</v>
      </c>
      <c r="P263" s="337">
        <f t="shared" si="43"/>
        <v>0</v>
      </c>
      <c r="Q263" s="398" t="e">
        <f t="shared" si="47"/>
        <v>#DIV/0!</v>
      </c>
      <c r="R263" s="312"/>
    </row>
    <row r="264" spans="1:18" ht="26.25" x14ac:dyDescent="0.2">
      <c r="A264" s="334"/>
      <c r="B264" s="399"/>
      <c r="C264" s="335"/>
      <c r="D264" s="335"/>
      <c r="E264" s="335"/>
      <c r="F264" s="335" t="s">
        <v>114</v>
      </c>
      <c r="G264" s="400" t="s">
        <v>278</v>
      </c>
      <c r="H264" s="401">
        <v>123000</v>
      </c>
      <c r="I264" s="402">
        <f>O264</f>
        <v>46187</v>
      </c>
      <c r="J264" s="401">
        <f t="shared" si="48"/>
        <v>76813</v>
      </c>
      <c r="K264" s="396">
        <f t="shared" si="46"/>
        <v>37.549999999999997</v>
      </c>
      <c r="L264" s="401">
        <v>57200</v>
      </c>
      <c r="M264" s="403">
        <v>37112</v>
      </c>
      <c r="N264" s="401">
        <v>9075</v>
      </c>
      <c r="O264" s="337">
        <f t="shared" si="49"/>
        <v>46187</v>
      </c>
      <c r="P264" s="337">
        <f t="shared" si="43"/>
        <v>11013</v>
      </c>
      <c r="Q264" s="398">
        <f t="shared" si="47"/>
        <v>80.75</v>
      </c>
      <c r="R264" s="312"/>
    </row>
    <row r="265" spans="1:18" ht="26.25" x14ac:dyDescent="0.35">
      <c r="A265" s="334"/>
      <c r="B265" s="399"/>
      <c r="C265" s="335"/>
      <c r="D265" s="335"/>
      <c r="E265" s="335"/>
      <c r="F265" s="335" t="s">
        <v>33</v>
      </c>
      <c r="G265" s="438" t="s">
        <v>281</v>
      </c>
      <c r="H265" s="401"/>
      <c r="I265" s="402"/>
      <c r="J265" s="401">
        <f t="shared" si="48"/>
        <v>0</v>
      </c>
      <c r="K265" s="396" t="e">
        <f t="shared" si="46"/>
        <v>#DIV/0!</v>
      </c>
      <c r="L265" s="401"/>
      <c r="M265" s="403"/>
      <c r="N265" s="401"/>
      <c r="O265" s="337">
        <f t="shared" si="49"/>
        <v>0</v>
      </c>
      <c r="P265" s="337">
        <f t="shared" si="43"/>
        <v>0</v>
      </c>
      <c r="Q265" s="398" t="e">
        <f t="shared" si="47"/>
        <v>#DIV/0!</v>
      </c>
      <c r="R265" s="312"/>
    </row>
    <row r="266" spans="1:18" ht="26.25" x14ac:dyDescent="0.35">
      <c r="A266" s="334"/>
      <c r="B266" s="399"/>
      <c r="C266" s="335"/>
      <c r="D266" s="335"/>
      <c r="E266" s="335"/>
      <c r="F266" s="335" t="s">
        <v>124</v>
      </c>
      <c r="G266" s="438"/>
      <c r="H266" s="401"/>
      <c r="I266" s="402"/>
      <c r="J266" s="401">
        <f t="shared" si="48"/>
        <v>0</v>
      </c>
      <c r="K266" s="396"/>
      <c r="L266" s="401"/>
      <c r="M266" s="403"/>
      <c r="N266" s="401"/>
      <c r="O266" s="337">
        <f t="shared" si="49"/>
        <v>0</v>
      </c>
      <c r="P266" s="337">
        <f t="shared" si="43"/>
        <v>0</v>
      </c>
      <c r="Q266" s="398"/>
      <c r="R266" s="312"/>
    </row>
    <row r="267" spans="1:18" ht="26.25" x14ac:dyDescent="0.35">
      <c r="A267" s="334"/>
      <c r="B267" s="399"/>
      <c r="C267" s="335"/>
      <c r="D267" s="335"/>
      <c r="E267" s="335"/>
      <c r="F267" s="335" t="s">
        <v>115</v>
      </c>
      <c r="G267" s="438"/>
      <c r="H267" s="401"/>
      <c r="I267" s="402"/>
      <c r="J267" s="401">
        <f t="shared" si="48"/>
        <v>0</v>
      </c>
      <c r="K267" s="396"/>
      <c r="L267" s="401"/>
      <c r="M267" s="403"/>
      <c r="N267" s="401"/>
      <c r="O267" s="337">
        <f t="shared" si="49"/>
        <v>0</v>
      </c>
      <c r="P267" s="337">
        <f t="shared" si="43"/>
        <v>0</v>
      </c>
      <c r="Q267" s="398"/>
      <c r="R267" s="312"/>
    </row>
    <row r="268" spans="1:18" ht="26.25" x14ac:dyDescent="0.35">
      <c r="A268" s="334"/>
      <c r="B268" s="399"/>
      <c r="C268" s="335"/>
      <c r="D268" s="335"/>
      <c r="E268" s="335"/>
      <c r="F268" s="335" t="s">
        <v>38</v>
      </c>
      <c r="G268" s="438"/>
      <c r="H268" s="401"/>
      <c r="I268" s="402"/>
      <c r="J268" s="401">
        <f t="shared" si="48"/>
        <v>0</v>
      </c>
      <c r="K268" s="396"/>
      <c r="L268" s="401"/>
      <c r="M268" s="403"/>
      <c r="N268" s="401"/>
      <c r="O268" s="337">
        <f t="shared" si="49"/>
        <v>0</v>
      </c>
      <c r="P268" s="337">
        <f t="shared" si="43"/>
        <v>0</v>
      </c>
      <c r="Q268" s="398"/>
      <c r="R268" s="312"/>
    </row>
    <row r="269" spans="1:18" ht="26.25" x14ac:dyDescent="0.35">
      <c r="A269" s="334"/>
      <c r="B269" s="399"/>
      <c r="C269" s="335"/>
      <c r="D269" s="335"/>
      <c r="E269" s="335"/>
      <c r="F269" s="335">
        <v>10</v>
      </c>
      <c r="G269" s="438"/>
      <c r="H269" s="401"/>
      <c r="I269" s="402"/>
      <c r="J269" s="401">
        <f t="shared" si="48"/>
        <v>0</v>
      </c>
      <c r="K269" s="396"/>
      <c r="L269" s="401"/>
      <c r="M269" s="403"/>
      <c r="N269" s="401"/>
      <c r="O269" s="337">
        <f t="shared" si="49"/>
        <v>0</v>
      </c>
      <c r="P269" s="337">
        <f t="shared" si="43"/>
        <v>0</v>
      </c>
      <c r="Q269" s="398"/>
      <c r="R269" s="312"/>
    </row>
    <row r="270" spans="1:18" ht="26.25" x14ac:dyDescent="0.35">
      <c r="A270" s="334"/>
      <c r="B270" s="399"/>
      <c r="C270" s="335"/>
      <c r="D270" s="335"/>
      <c r="E270" s="335"/>
      <c r="F270" s="335">
        <v>11</v>
      </c>
      <c r="G270" s="438"/>
      <c r="H270" s="401"/>
      <c r="I270" s="402"/>
      <c r="J270" s="401">
        <f t="shared" si="48"/>
        <v>0</v>
      </c>
      <c r="K270" s="396"/>
      <c r="L270" s="401"/>
      <c r="M270" s="403"/>
      <c r="N270" s="401"/>
      <c r="O270" s="337">
        <f t="shared" si="49"/>
        <v>0</v>
      </c>
      <c r="P270" s="337">
        <f t="shared" si="43"/>
        <v>0</v>
      </c>
      <c r="Q270" s="398"/>
      <c r="R270" s="312"/>
    </row>
    <row r="271" spans="1:18" ht="26.25" x14ac:dyDescent="0.2">
      <c r="A271" s="334"/>
      <c r="B271" s="399"/>
      <c r="C271" s="335"/>
      <c r="D271" s="335"/>
      <c r="E271" s="335"/>
      <c r="F271" s="335">
        <v>12</v>
      </c>
      <c r="G271" s="400" t="s">
        <v>167</v>
      </c>
      <c r="H271" s="401">
        <v>90000</v>
      </c>
      <c r="I271" s="402">
        <f>O271</f>
        <v>52480</v>
      </c>
      <c r="J271" s="401">
        <f t="shared" si="48"/>
        <v>37520</v>
      </c>
      <c r="K271" s="396">
        <f>ROUND(I271/H271*100,2)</f>
        <v>58.31</v>
      </c>
      <c r="L271" s="401">
        <v>52500</v>
      </c>
      <c r="M271" s="403">
        <v>34560</v>
      </c>
      <c r="N271" s="401">
        <v>17920</v>
      </c>
      <c r="O271" s="337">
        <f t="shared" si="49"/>
        <v>52480</v>
      </c>
      <c r="P271" s="337">
        <f t="shared" si="43"/>
        <v>20</v>
      </c>
      <c r="Q271" s="398">
        <f>ROUND(O271/L271*100,2)</f>
        <v>99.96</v>
      </c>
      <c r="R271" s="312"/>
    </row>
    <row r="272" spans="1:18" ht="26.25" x14ac:dyDescent="0.2">
      <c r="A272" s="334"/>
      <c r="B272" s="399"/>
      <c r="C272" s="335"/>
      <c r="D272" s="335"/>
      <c r="E272" s="335"/>
      <c r="F272" s="335">
        <v>13</v>
      </c>
      <c r="G272" s="400" t="s">
        <v>168</v>
      </c>
      <c r="H272" s="401">
        <v>1000</v>
      </c>
      <c r="I272" s="402">
        <f>O272</f>
        <v>92</v>
      </c>
      <c r="J272" s="401">
        <f t="shared" si="48"/>
        <v>908</v>
      </c>
      <c r="K272" s="396">
        <f>ROUND(I272/H272*100,2)</f>
        <v>9.1999999999999993</v>
      </c>
      <c r="L272" s="401">
        <v>300</v>
      </c>
      <c r="M272" s="403">
        <v>92</v>
      </c>
      <c r="N272" s="401">
        <v>0</v>
      </c>
      <c r="O272" s="337">
        <f t="shared" si="49"/>
        <v>92</v>
      </c>
      <c r="P272" s="337">
        <f t="shared" si="43"/>
        <v>208</v>
      </c>
      <c r="Q272" s="398">
        <f>ROUND(O272/L272*100,2)</f>
        <v>30.67</v>
      </c>
      <c r="R272" s="312"/>
    </row>
    <row r="273" spans="1:18" ht="26.25" x14ac:dyDescent="0.2">
      <c r="A273" s="334"/>
      <c r="B273" s="399"/>
      <c r="C273" s="335"/>
      <c r="D273" s="335"/>
      <c r="E273" s="335"/>
      <c r="F273" s="335">
        <v>14</v>
      </c>
      <c r="G273" s="400" t="s">
        <v>272</v>
      </c>
      <c r="H273" s="401"/>
      <c r="I273" s="402"/>
      <c r="J273" s="401">
        <f t="shared" si="48"/>
        <v>0</v>
      </c>
      <c r="K273" s="396"/>
      <c r="L273" s="401"/>
      <c r="M273" s="403"/>
      <c r="N273" s="401"/>
      <c r="O273" s="337">
        <f t="shared" si="49"/>
        <v>0</v>
      </c>
      <c r="P273" s="337">
        <f t="shared" si="43"/>
        <v>0</v>
      </c>
      <c r="Q273" s="398"/>
      <c r="R273" s="312"/>
    </row>
    <row r="274" spans="1:18" ht="26.25" x14ac:dyDescent="0.2">
      <c r="A274" s="334"/>
      <c r="B274" s="399"/>
      <c r="C274" s="335"/>
      <c r="D274" s="335"/>
      <c r="E274" s="335"/>
      <c r="F274" s="335">
        <v>15</v>
      </c>
      <c r="G274" s="400"/>
      <c r="H274" s="401"/>
      <c r="I274" s="402"/>
      <c r="J274" s="401">
        <f t="shared" si="48"/>
        <v>0</v>
      </c>
      <c r="K274" s="396"/>
      <c r="L274" s="401"/>
      <c r="M274" s="403"/>
      <c r="N274" s="401"/>
      <c r="O274" s="337">
        <f t="shared" si="49"/>
        <v>0</v>
      </c>
      <c r="P274" s="337">
        <f t="shared" si="43"/>
        <v>0</v>
      </c>
      <c r="Q274" s="398"/>
      <c r="R274" s="312"/>
    </row>
    <row r="275" spans="1:18" ht="26.25" x14ac:dyDescent="0.2">
      <c r="A275" s="334"/>
      <c r="B275" s="399"/>
      <c r="C275" s="335"/>
      <c r="D275" s="335"/>
      <c r="E275" s="335"/>
      <c r="F275" s="335">
        <v>17</v>
      </c>
      <c r="G275" s="400" t="s">
        <v>274</v>
      </c>
      <c r="H275" s="401">
        <v>44000</v>
      </c>
      <c r="I275" s="402">
        <f>O275</f>
        <v>11783</v>
      </c>
      <c r="J275" s="401">
        <f t="shared" si="48"/>
        <v>32217</v>
      </c>
      <c r="K275" s="396">
        <f>ROUND(I275/H275*100,2)</f>
        <v>26.78</v>
      </c>
      <c r="L275" s="401">
        <v>21900</v>
      </c>
      <c r="M275" s="403">
        <v>11262</v>
      </c>
      <c r="N275" s="401">
        <v>521</v>
      </c>
      <c r="O275" s="337">
        <f t="shared" si="49"/>
        <v>11783</v>
      </c>
      <c r="P275" s="337">
        <f t="shared" si="43"/>
        <v>10117</v>
      </c>
      <c r="Q275" s="398">
        <f>ROUND(O275/L275*100,2)</f>
        <v>53.8</v>
      </c>
      <c r="R275" s="312"/>
    </row>
    <row r="276" spans="1:18" ht="26.25" x14ac:dyDescent="0.2">
      <c r="A276" s="334"/>
      <c r="B276" s="399"/>
      <c r="C276" s="335"/>
      <c r="D276" s="335"/>
      <c r="E276" s="335"/>
      <c r="F276" s="335" t="s">
        <v>90</v>
      </c>
      <c r="G276" s="400" t="s">
        <v>273</v>
      </c>
      <c r="H276" s="401"/>
      <c r="I276" s="402"/>
      <c r="J276" s="401">
        <f t="shared" si="48"/>
        <v>0</v>
      </c>
      <c r="K276" s="396" t="e">
        <f>ROUND(I276/H276*100,2)</f>
        <v>#DIV/0!</v>
      </c>
      <c r="L276" s="401"/>
      <c r="M276" s="403"/>
      <c r="N276" s="401"/>
      <c r="O276" s="337">
        <f t="shared" si="49"/>
        <v>0</v>
      </c>
      <c r="P276" s="337">
        <f t="shared" si="43"/>
        <v>0</v>
      </c>
      <c r="Q276" s="398" t="e">
        <f>ROUND(O276/L276*100,2)</f>
        <v>#DIV/0!</v>
      </c>
      <c r="R276" s="312"/>
    </row>
    <row r="277" spans="1:18" ht="26.25" x14ac:dyDescent="0.2">
      <c r="A277" s="328"/>
      <c r="B277" s="320"/>
      <c r="C277" s="321"/>
      <c r="D277" s="321"/>
      <c r="E277" s="321" t="s">
        <v>30</v>
      </c>
      <c r="F277" s="321"/>
      <c r="G277" s="368" t="s">
        <v>315</v>
      </c>
      <c r="H277" s="394">
        <f>H281+H283+H282</f>
        <v>0</v>
      </c>
      <c r="I277" s="395"/>
      <c r="J277" s="401">
        <f t="shared" si="48"/>
        <v>0</v>
      </c>
      <c r="K277" s="396"/>
      <c r="L277" s="394">
        <f>L281+L283+L282</f>
        <v>0</v>
      </c>
      <c r="M277" s="369">
        <f>M281+M283+M282</f>
        <v>0</v>
      </c>
      <c r="N277" s="394">
        <f>N281+N283+N282</f>
        <v>0</v>
      </c>
      <c r="O277" s="397">
        <f>O281+O283+O282</f>
        <v>0</v>
      </c>
      <c r="P277" s="397">
        <f t="shared" si="43"/>
        <v>0</v>
      </c>
      <c r="Q277" s="398"/>
      <c r="R277" s="312"/>
    </row>
    <row r="278" spans="1:18" ht="26.25" x14ac:dyDescent="0.2">
      <c r="A278" s="334"/>
      <c r="B278" s="399"/>
      <c r="C278" s="335"/>
      <c r="D278" s="335"/>
      <c r="E278" s="335"/>
      <c r="F278" s="335" t="s">
        <v>32</v>
      </c>
      <c r="G278" s="400"/>
      <c r="H278" s="401"/>
      <c r="I278" s="402"/>
      <c r="J278" s="401">
        <f t="shared" si="48"/>
        <v>0</v>
      </c>
      <c r="K278" s="396"/>
      <c r="L278" s="401"/>
      <c r="M278" s="403"/>
      <c r="N278" s="401"/>
      <c r="O278" s="337">
        <f t="shared" ref="O278:O283" si="50">M278+N278</f>
        <v>0</v>
      </c>
      <c r="P278" s="337">
        <f t="shared" si="43"/>
        <v>0</v>
      </c>
      <c r="Q278" s="398"/>
      <c r="R278" s="312"/>
    </row>
    <row r="279" spans="1:18" ht="26.25" x14ac:dyDescent="0.2">
      <c r="A279" s="334"/>
      <c r="B279" s="399"/>
      <c r="C279" s="335"/>
      <c r="D279" s="335"/>
      <c r="E279" s="335"/>
      <c r="F279" s="335" t="s">
        <v>30</v>
      </c>
      <c r="G279" s="400"/>
      <c r="H279" s="401"/>
      <c r="I279" s="402"/>
      <c r="J279" s="401">
        <f t="shared" si="48"/>
        <v>0</v>
      </c>
      <c r="K279" s="396"/>
      <c r="L279" s="401"/>
      <c r="M279" s="403"/>
      <c r="N279" s="401"/>
      <c r="O279" s="337">
        <f t="shared" si="50"/>
        <v>0</v>
      </c>
      <c r="P279" s="337">
        <f t="shared" si="43"/>
        <v>0</v>
      </c>
      <c r="Q279" s="398"/>
      <c r="R279" s="312"/>
    </row>
    <row r="280" spans="1:18" ht="26.25" x14ac:dyDescent="0.2">
      <c r="A280" s="334"/>
      <c r="B280" s="399"/>
      <c r="C280" s="335"/>
      <c r="D280" s="335"/>
      <c r="E280" s="335"/>
      <c r="F280" s="335" t="s">
        <v>43</v>
      </c>
      <c r="G280" s="400"/>
      <c r="H280" s="401"/>
      <c r="I280" s="402"/>
      <c r="J280" s="401">
        <f t="shared" si="48"/>
        <v>0</v>
      </c>
      <c r="K280" s="396"/>
      <c r="L280" s="401"/>
      <c r="M280" s="403"/>
      <c r="N280" s="401"/>
      <c r="O280" s="337">
        <f t="shared" si="50"/>
        <v>0</v>
      </c>
      <c r="P280" s="337">
        <f t="shared" si="43"/>
        <v>0</v>
      </c>
      <c r="Q280" s="398"/>
      <c r="R280" s="312"/>
    </row>
    <row r="281" spans="1:18" ht="26.25" x14ac:dyDescent="0.2">
      <c r="A281" s="334"/>
      <c r="B281" s="399"/>
      <c r="C281" s="335"/>
      <c r="D281" s="335"/>
      <c r="E281" s="335"/>
      <c r="F281" s="335" t="s">
        <v>22</v>
      </c>
      <c r="G281" s="400" t="s">
        <v>410</v>
      </c>
      <c r="H281" s="401"/>
      <c r="I281" s="402"/>
      <c r="J281" s="401">
        <f t="shared" si="48"/>
        <v>0</v>
      </c>
      <c r="K281" s="396"/>
      <c r="L281" s="401"/>
      <c r="M281" s="403"/>
      <c r="N281" s="401"/>
      <c r="O281" s="337">
        <f t="shared" si="50"/>
        <v>0</v>
      </c>
      <c r="P281" s="337">
        <f t="shared" si="43"/>
        <v>0</v>
      </c>
      <c r="Q281" s="398"/>
      <c r="R281" s="312"/>
    </row>
    <row r="282" spans="1:18" ht="26.25" x14ac:dyDescent="0.2">
      <c r="A282" s="334"/>
      <c r="B282" s="399"/>
      <c r="C282" s="335"/>
      <c r="D282" s="335"/>
      <c r="E282" s="335"/>
      <c r="F282" s="335" t="s">
        <v>33</v>
      </c>
      <c r="G282" s="400" t="s">
        <v>117</v>
      </c>
      <c r="H282" s="401">
        <v>0</v>
      </c>
      <c r="I282" s="402"/>
      <c r="J282" s="401">
        <f t="shared" si="48"/>
        <v>0</v>
      </c>
      <c r="K282" s="396"/>
      <c r="L282" s="401">
        <v>0</v>
      </c>
      <c r="M282" s="403"/>
      <c r="N282" s="401"/>
      <c r="O282" s="337">
        <f t="shared" si="50"/>
        <v>0</v>
      </c>
      <c r="P282" s="337">
        <f t="shared" si="43"/>
        <v>0</v>
      </c>
      <c r="Q282" s="398"/>
      <c r="R282" s="312"/>
    </row>
    <row r="283" spans="1:18" ht="26.25" x14ac:dyDescent="0.2">
      <c r="A283" s="334"/>
      <c r="B283" s="399"/>
      <c r="C283" s="335"/>
      <c r="D283" s="335"/>
      <c r="E283" s="335"/>
      <c r="F283" s="405">
        <v>30</v>
      </c>
      <c r="G283" s="400"/>
      <c r="H283" s="401"/>
      <c r="I283" s="402"/>
      <c r="J283" s="401">
        <f t="shared" si="48"/>
        <v>0</v>
      </c>
      <c r="K283" s="396" t="e">
        <f t="shared" ref="K283:K293" si="51">ROUND(I283/H283*100,2)</f>
        <v>#DIV/0!</v>
      </c>
      <c r="L283" s="401"/>
      <c r="M283" s="403"/>
      <c r="N283" s="401"/>
      <c r="O283" s="337">
        <f t="shared" si="50"/>
        <v>0</v>
      </c>
      <c r="P283" s="337">
        <f t="shared" si="43"/>
        <v>0</v>
      </c>
      <c r="Q283" s="398" t="e">
        <f t="shared" ref="Q283:Q293" si="52">ROUND(O283/L283*100,2)</f>
        <v>#DIV/0!</v>
      </c>
      <c r="R283" s="312"/>
    </row>
    <row r="284" spans="1:18" ht="26.25" x14ac:dyDescent="0.2">
      <c r="A284" s="328"/>
      <c r="B284" s="320"/>
      <c r="C284" s="321"/>
      <c r="D284" s="321"/>
      <c r="E284" s="321" t="s">
        <v>43</v>
      </c>
      <c r="F284" s="321"/>
      <c r="G284" s="368" t="s">
        <v>118</v>
      </c>
      <c r="H284" s="394">
        <f>SUM(H285+H286+H287+H288+H289+H290)</f>
        <v>94000</v>
      </c>
      <c r="I284" s="395"/>
      <c r="J284" s="401">
        <f t="shared" si="48"/>
        <v>94000</v>
      </c>
      <c r="K284" s="396">
        <f t="shared" si="51"/>
        <v>0</v>
      </c>
      <c r="L284" s="394">
        <f>SUM(L285+L286+L287+L288+L289+L290)</f>
        <v>47400</v>
      </c>
      <c r="M284" s="369">
        <f>SUM(M285+M286+M287+M288+M289+M290)</f>
        <v>30293</v>
      </c>
      <c r="N284" s="394">
        <f>SUM(N285+N286+N287+N288+N289+N290)</f>
        <v>7514</v>
      </c>
      <c r="O284" s="397">
        <f>SUM(O285+O286+O287+O288+O289+O290)</f>
        <v>37807</v>
      </c>
      <c r="P284" s="397">
        <f t="shared" si="43"/>
        <v>9593</v>
      </c>
      <c r="Q284" s="398">
        <f t="shared" si="52"/>
        <v>79.760000000000005</v>
      </c>
      <c r="R284" s="333"/>
    </row>
    <row r="285" spans="1:18" ht="26.25" x14ac:dyDescent="0.2">
      <c r="A285" s="334"/>
      <c r="B285" s="399"/>
      <c r="C285" s="335"/>
      <c r="D285" s="335"/>
      <c r="E285" s="335"/>
      <c r="F285" s="335" t="s">
        <v>32</v>
      </c>
      <c r="G285" s="400" t="s">
        <v>119</v>
      </c>
      <c r="H285" s="401"/>
      <c r="I285" s="402"/>
      <c r="J285" s="401">
        <f t="shared" si="48"/>
        <v>0</v>
      </c>
      <c r="K285" s="396" t="e">
        <f t="shared" si="51"/>
        <v>#DIV/0!</v>
      </c>
      <c r="L285" s="401"/>
      <c r="M285" s="403"/>
      <c r="N285" s="401"/>
      <c r="O285" s="337">
        <f t="shared" ref="O285:O290" si="53">M285+N285</f>
        <v>0</v>
      </c>
      <c r="P285" s="337">
        <f t="shared" si="43"/>
        <v>0</v>
      </c>
      <c r="Q285" s="398" t="e">
        <f t="shared" si="52"/>
        <v>#DIV/0!</v>
      </c>
      <c r="R285" s="312"/>
    </row>
    <row r="286" spans="1:18" ht="26.25" x14ac:dyDescent="0.2">
      <c r="A286" s="334"/>
      <c r="B286" s="399"/>
      <c r="C286" s="335"/>
      <c r="D286" s="335"/>
      <c r="E286" s="335"/>
      <c r="F286" s="335" t="s">
        <v>30</v>
      </c>
      <c r="G286" s="400" t="s">
        <v>120</v>
      </c>
      <c r="H286" s="401"/>
      <c r="I286" s="402"/>
      <c r="J286" s="401">
        <f t="shared" si="48"/>
        <v>0</v>
      </c>
      <c r="K286" s="396" t="e">
        <f t="shared" si="51"/>
        <v>#DIV/0!</v>
      </c>
      <c r="L286" s="401"/>
      <c r="M286" s="403"/>
      <c r="N286" s="401"/>
      <c r="O286" s="337">
        <f t="shared" si="53"/>
        <v>0</v>
      </c>
      <c r="P286" s="337">
        <f t="shared" si="43"/>
        <v>0</v>
      </c>
      <c r="Q286" s="398" t="e">
        <f t="shared" si="52"/>
        <v>#DIV/0!</v>
      </c>
      <c r="R286" s="312"/>
    </row>
    <row r="287" spans="1:18" ht="26.25" x14ac:dyDescent="0.2">
      <c r="A287" s="334"/>
      <c r="B287" s="399"/>
      <c r="C287" s="335"/>
      <c r="D287" s="335"/>
      <c r="E287" s="335"/>
      <c r="F287" s="335" t="s">
        <v>43</v>
      </c>
      <c r="G287" s="400" t="s">
        <v>121</v>
      </c>
      <c r="H287" s="401"/>
      <c r="I287" s="402"/>
      <c r="J287" s="401">
        <f t="shared" si="48"/>
        <v>0</v>
      </c>
      <c r="K287" s="396" t="e">
        <f t="shared" si="51"/>
        <v>#DIV/0!</v>
      </c>
      <c r="L287" s="401"/>
      <c r="M287" s="403"/>
      <c r="N287" s="401"/>
      <c r="O287" s="337">
        <f t="shared" si="53"/>
        <v>0</v>
      </c>
      <c r="P287" s="337">
        <f t="shared" si="43"/>
        <v>0</v>
      </c>
      <c r="Q287" s="398" t="e">
        <f t="shared" si="52"/>
        <v>#DIV/0!</v>
      </c>
      <c r="R287" s="312"/>
    </row>
    <row r="288" spans="1:18" ht="51" x14ac:dyDescent="0.2">
      <c r="A288" s="334"/>
      <c r="B288" s="399"/>
      <c r="C288" s="335"/>
      <c r="D288" s="335"/>
      <c r="E288" s="335"/>
      <c r="F288" s="335" t="s">
        <v>22</v>
      </c>
      <c r="G288" s="400" t="s">
        <v>122</v>
      </c>
      <c r="H288" s="401"/>
      <c r="I288" s="402"/>
      <c r="J288" s="401">
        <f t="shared" si="48"/>
        <v>0</v>
      </c>
      <c r="K288" s="396" t="e">
        <f t="shared" si="51"/>
        <v>#DIV/0!</v>
      </c>
      <c r="L288" s="401"/>
      <c r="M288" s="403"/>
      <c r="N288" s="401"/>
      <c r="O288" s="337">
        <f t="shared" si="53"/>
        <v>0</v>
      </c>
      <c r="P288" s="337">
        <f t="shared" si="43"/>
        <v>0</v>
      </c>
      <c r="Q288" s="398" t="e">
        <f t="shared" si="52"/>
        <v>#DIV/0!</v>
      </c>
      <c r="R288" s="312"/>
    </row>
    <row r="289" spans="1:18" ht="26.25" x14ac:dyDescent="0.2">
      <c r="A289" s="334"/>
      <c r="B289" s="399"/>
      <c r="C289" s="335"/>
      <c r="D289" s="335"/>
      <c r="E289" s="335"/>
      <c r="F289" s="335" t="s">
        <v>33</v>
      </c>
      <c r="G289" s="400" t="s">
        <v>123</v>
      </c>
      <c r="H289" s="401"/>
      <c r="I289" s="402"/>
      <c r="J289" s="401">
        <f t="shared" si="48"/>
        <v>0</v>
      </c>
      <c r="K289" s="396" t="e">
        <f t="shared" si="51"/>
        <v>#DIV/0!</v>
      </c>
      <c r="L289" s="401"/>
      <c r="M289" s="403"/>
      <c r="N289" s="401"/>
      <c r="O289" s="337">
        <f t="shared" si="53"/>
        <v>0</v>
      </c>
      <c r="P289" s="337">
        <f t="shared" si="43"/>
        <v>0</v>
      </c>
      <c r="Q289" s="398" t="e">
        <f t="shared" si="52"/>
        <v>#DIV/0!</v>
      </c>
      <c r="R289" s="312"/>
    </row>
    <row r="290" spans="1:18" ht="26.25" x14ac:dyDescent="0.2">
      <c r="A290" s="334"/>
      <c r="B290" s="399"/>
      <c r="C290" s="335"/>
      <c r="D290" s="335"/>
      <c r="E290" s="335"/>
      <c r="F290" s="335" t="s">
        <v>124</v>
      </c>
      <c r="G290" s="400" t="s">
        <v>125</v>
      </c>
      <c r="H290" s="401">
        <v>94000</v>
      </c>
      <c r="I290" s="402">
        <f>O290</f>
        <v>37807</v>
      </c>
      <c r="J290" s="401">
        <f t="shared" si="48"/>
        <v>56193</v>
      </c>
      <c r="K290" s="396">
        <f t="shared" si="51"/>
        <v>40.22</v>
      </c>
      <c r="L290" s="401">
        <v>47400</v>
      </c>
      <c r="M290" s="403">
        <v>30293</v>
      </c>
      <c r="N290" s="401">
        <v>7514</v>
      </c>
      <c r="O290" s="337">
        <f t="shared" si="53"/>
        <v>37807</v>
      </c>
      <c r="P290" s="337">
        <f t="shared" si="43"/>
        <v>9593</v>
      </c>
      <c r="Q290" s="398">
        <f t="shared" si="52"/>
        <v>79.760000000000005</v>
      </c>
      <c r="R290" s="312"/>
    </row>
    <row r="291" spans="1:18" ht="26.25" x14ac:dyDescent="0.2">
      <c r="A291" s="328"/>
      <c r="B291" s="320"/>
      <c r="C291" s="321"/>
      <c r="D291" s="321" t="s">
        <v>89</v>
      </c>
      <c r="E291" s="321"/>
      <c r="F291" s="321"/>
      <c r="G291" s="393" t="s">
        <v>66</v>
      </c>
      <c r="H291" s="394">
        <f>H292+H303+H304+H308+H311+H312+H313+H314+H315+H316+H317</f>
        <v>395500</v>
      </c>
      <c r="I291" s="395">
        <f>I292+I309+I317</f>
        <v>205637.53999999998</v>
      </c>
      <c r="J291" s="394">
        <f>J292+J303+J304+J308+J311+J312+J313+J314+J315+J316+J317</f>
        <v>189862.46</v>
      </c>
      <c r="K291" s="396">
        <f t="shared" si="51"/>
        <v>51.99</v>
      </c>
      <c r="L291" s="394">
        <f>L292+L303+L304+L308+L311+L312+L313+L314+L315+L316+L317</f>
        <v>247500</v>
      </c>
      <c r="M291" s="427">
        <f>M292+M303+M304+M308+M311+M312+M313+M314+M315+M316+M317</f>
        <v>168248.73</v>
      </c>
      <c r="N291" s="394">
        <f>N292+N303+N304+N308+N311+N312+N313+N314+N315+N316+N317</f>
        <v>37388.81</v>
      </c>
      <c r="O291" s="428">
        <f>O292+O303+O304+O308+O311+O312+O313+O314+O315+O316+O317</f>
        <v>205637.53999999998</v>
      </c>
      <c r="P291" s="397">
        <f t="shared" ref="P291:P335" si="54">L291-O291</f>
        <v>41862.460000000021</v>
      </c>
      <c r="Q291" s="398">
        <f t="shared" si="52"/>
        <v>83.09</v>
      </c>
      <c r="R291" s="333"/>
    </row>
    <row r="292" spans="1:18" ht="26.25" x14ac:dyDescent="0.2">
      <c r="A292" s="328"/>
      <c r="B292" s="320"/>
      <c r="C292" s="321"/>
      <c r="D292" s="321"/>
      <c r="E292" s="321" t="s">
        <v>32</v>
      </c>
      <c r="F292" s="321"/>
      <c r="G292" s="368" t="s">
        <v>144</v>
      </c>
      <c r="H292" s="394">
        <f>SUM(H293:H302)</f>
        <v>269000</v>
      </c>
      <c r="I292" s="395">
        <f>I293+I294+I295+I296+I297+I298+I300+I301+I302</f>
        <v>148280.30999999997</v>
      </c>
      <c r="J292" s="394">
        <f>SUM(J293:J302)</f>
        <v>120719.69</v>
      </c>
      <c r="K292" s="396">
        <f t="shared" si="51"/>
        <v>55.12</v>
      </c>
      <c r="L292" s="394">
        <f>SUM(L293:L302)</f>
        <v>168000</v>
      </c>
      <c r="M292" s="369">
        <f>SUM(M293:M302)</f>
        <v>121681.39</v>
      </c>
      <c r="N292" s="394">
        <f>SUM(N293:N302)</f>
        <v>26598.920000000002</v>
      </c>
      <c r="O292" s="397">
        <f>SUM(O293:O302)</f>
        <v>148280.30999999997</v>
      </c>
      <c r="P292" s="397">
        <f t="shared" si="54"/>
        <v>19719.690000000031</v>
      </c>
      <c r="Q292" s="398">
        <f t="shared" si="52"/>
        <v>88.26</v>
      </c>
      <c r="R292" s="333"/>
    </row>
    <row r="293" spans="1:18" ht="26.25" x14ac:dyDescent="0.2">
      <c r="A293" s="334"/>
      <c r="B293" s="399"/>
      <c r="C293" s="335"/>
      <c r="D293" s="335"/>
      <c r="E293" s="335"/>
      <c r="F293" s="335" t="s">
        <v>32</v>
      </c>
      <c r="G293" s="400" t="s">
        <v>169</v>
      </c>
      <c r="H293" s="401">
        <v>1000</v>
      </c>
      <c r="I293" s="402">
        <f>O293</f>
        <v>941.96</v>
      </c>
      <c r="J293" s="401">
        <f t="shared" ref="J293:J316" si="55">H293-I293</f>
        <v>58.039999999999964</v>
      </c>
      <c r="K293" s="396">
        <f t="shared" si="51"/>
        <v>94.2</v>
      </c>
      <c r="L293" s="401">
        <v>1000</v>
      </c>
      <c r="M293" s="403"/>
      <c r="N293" s="401">
        <v>941.96</v>
      </c>
      <c r="O293" s="337">
        <f t="shared" ref="O293:O303" si="56">M293+N293</f>
        <v>941.96</v>
      </c>
      <c r="P293" s="337">
        <f t="shared" si="54"/>
        <v>58.039999999999964</v>
      </c>
      <c r="Q293" s="398">
        <f t="shared" si="52"/>
        <v>94.2</v>
      </c>
      <c r="R293" s="312"/>
    </row>
    <row r="294" spans="1:18" ht="26.25" x14ac:dyDescent="0.2">
      <c r="A294" s="334"/>
      <c r="B294" s="399"/>
      <c r="C294" s="335"/>
      <c r="D294" s="335"/>
      <c r="E294" s="335"/>
      <c r="F294" s="335" t="s">
        <v>30</v>
      </c>
      <c r="G294" s="400" t="s">
        <v>170</v>
      </c>
      <c r="H294" s="401">
        <v>1000</v>
      </c>
      <c r="I294" s="402"/>
      <c r="J294" s="401">
        <f t="shared" si="55"/>
        <v>1000</v>
      </c>
      <c r="K294" s="396"/>
      <c r="L294" s="401">
        <v>0</v>
      </c>
      <c r="M294" s="403"/>
      <c r="N294" s="401"/>
      <c r="O294" s="337">
        <f t="shared" si="56"/>
        <v>0</v>
      </c>
      <c r="P294" s="337">
        <f t="shared" si="54"/>
        <v>0</v>
      </c>
      <c r="Q294" s="398"/>
      <c r="R294" s="312"/>
    </row>
    <row r="295" spans="1:18" ht="26.25" x14ac:dyDescent="0.2">
      <c r="A295" s="334"/>
      <c r="B295" s="399"/>
      <c r="C295" s="335"/>
      <c r="D295" s="335"/>
      <c r="E295" s="335"/>
      <c r="F295" s="335" t="s">
        <v>43</v>
      </c>
      <c r="G295" s="400" t="s">
        <v>171</v>
      </c>
      <c r="H295" s="401">
        <v>85000</v>
      </c>
      <c r="I295" s="402">
        <f>O295</f>
        <v>60373.38</v>
      </c>
      <c r="J295" s="401">
        <f t="shared" si="55"/>
        <v>24626.620000000003</v>
      </c>
      <c r="K295" s="396">
        <f>ROUND(I295/H295*100,2)</f>
        <v>71.03</v>
      </c>
      <c r="L295" s="401">
        <v>68000</v>
      </c>
      <c r="M295" s="403">
        <v>52199.49</v>
      </c>
      <c r="N295" s="401">
        <v>8173.89</v>
      </c>
      <c r="O295" s="337">
        <f t="shared" si="56"/>
        <v>60373.38</v>
      </c>
      <c r="P295" s="337">
        <f t="shared" si="54"/>
        <v>7626.6200000000026</v>
      </c>
      <c r="Q295" s="398">
        <f>ROUND(O295/L295*100,2)</f>
        <v>88.78</v>
      </c>
      <c r="R295" s="312"/>
    </row>
    <row r="296" spans="1:18" ht="26.25" x14ac:dyDescent="0.2">
      <c r="A296" s="334"/>
      <c r="B296" s="399"/>
      <c r="C296" s="335"/>
      <c r="D296" s="335"/>
      <c r="E296" s="335"/>
      <c r="F296" s="335" t="s">
        <v>22</v>
      </c>
      <c r="G296" s="400" t="s">
        <v>146</v>
      </c>
      <c r="H296" s="401">
        <v>33000</v>
      </c>
      <c r="I296" s="402">
        <f>O296</f>
        <v>17000</v>
      </c>
      <c r="J296" s="401">
        <f t="shared" si="55"/>
        <v>16000</v>
      </c>
      <c r="K296" s="396">
        <f>ROUND(I296/H296*100,2)</f>
        <v>51.52</v>
      </c>
      <c r="L296" s="401">
        <v>18000</v>
      </c>
      <c r="M296" s="403">
        <v>14000</v>
      </c>
      <c r="N296" s="401">
        <v>3000</v>
      </c>
      <c r="O296" s="337">
        <f t="shared" si="56"/>
        <v>17000</v>
      </c>
      <c r="P296" s="337">
        <f t="shared" si="54"/>
        <v>1000</v>
      </c>
      <c r="Q296" s="398">
        <f>ROUND(O296/L296*100,2)</f>
        <v>94.44</v>
      </c>
      <c r="R296" s="312"/>
    </row>
    <row r="297" spans="1:18" ht="26.25" x14ac:dyDescent="0.2">
      <c r="A297" s="334"/>
      <c r="B297" s="399"/>
      <c r="C297" s="335"/>
      <c r="D297" s="335"/>
      <c r="E297" s="335"/>
      <c r="F297" s="335" t="s">
        <v>114</v>
      </c>
      <c r="G297" s="400" t="s">
        <v>172</v>
      </c>
      <c r="H297" s="401">
        <v>5000</v>
      </c>
      <c r="I297" s="402">
        <f>O297</f>
        <v>1942.24</v>
      </c>
      <c r="J297" s="401">
        <f t="shared" si="55"/>
        <v>3057.76</v>
      </c>
      <c r="K297" s="396">
        <f>ROUND(I297/H297*100,2)</f>
        <v>38.840000000000003</v>
      </c>
      <c r="L297" s="401">
        <v>3000</v>
      </c>
      <c r="M297" s="403">
        <v>1942.24</v>
      </c>
      <c r="N297" s="401">
        <v>0</v>
      </c>
      <c r="O297" s="337">
        <f t="shared" si="56"/>
        <v>1942.24</v>
      </c>
      <c r="P297" s="337">
        <f t="shared" si="54"/>
        <v>1057.76</v>
      </c>
      <c r="Q297" s="398">
        <f>ROUND(O297/L297*100,2)</f>
        <v>64.739999999999995</v>
      </c>
      <c r="R297" s="312"/>
    </row>
    <row r="298" spans="1:18" ht="26.25" x14ac:dyDescent="0.2">
      <c r="A298" s="334"/>
      <c r="B298" s="399"/>
      <c r="C298" s="335"/>
      <c r="D298" s="335"/>
      <c r="E298" s="335"/>
      <c r="F298" s="335" t="s">
        <v>33</v>
      </c>
      <c r="G298" s="400" t="s">
        <v>173</v>
      </c>
      <c r="H298" s="401"/>
      <c r="I298" s="402"/>
      <c r="J298" s="401">
        <f t="shared" si="55"/>
        <v>0</v>
      </c>
      <c r="K298" s="396" t="e">
        <f>ROUND(I298/H298*100,2)</f>
        <v>#DIV/0!</v>
      </c>
      <c r="L298" s="401"/>
      <c r="M298" s="403"/>
      <c r="N298" s="401"/>
      <c r="O298" s="337">
        <f t="shared" si="56"/>
        <v>0</v>
      </c>
      <c r="P298" s="337">
        <f t="shared" si="54"/>
        <v>0</v>
      </c>
      <c r="Q298" s="398" t="e">
        <f>ROUND(O298/L298*100,2)</f>
        <v>#DIV/0!</v>
      </c>
      <c r="R298" s="312"/>
    </row>
    <row r="299" spans="1:18" ht="26.25" x14ac:dyDescent="0.2">
      <c r="A299" s="334"/>
      <c r="B299" s="399"/>
      <c r="C299" s="335"/>
      <c r="D299" s="335"/>
      <c r="E299" s="335"/>
      <c r="F299" s="335" t="s">
        <v>124</v>
      </c>
      <c r="G299" s="400" t="s">
        <v>316</v>
      </c>
      <c r="H299" s="401"/>
      <c r="I299" s="402"/>
      <c r="J299" s="401">
        <f t="shared" si="55"/>
        <v>0</v>
      </c>
      <c r="K299" s="396"/>
      <c r="L299" s="401"/>
      <c r="M299" s="403"/>
      <c r="N299" s="401"/>
      <c r="O299" s="337">
        <f t="shared" si="56"/>
        <v>0</v>
      </c>
      <c r="P299" s="337">
        <f t="shared" si="54"/>
        <v>0</v>
      </c>
      <c r="Q299" s="398"/>
      <c r="R299" s="312"/>
    </row>
    <row r="300" spans="1:18" ht="26.25" x14ac:dyDescent="0.2">
      <c r="A300" s="334"/>
      <c r="B300" s="399"/>
      <c r="C300" s="335"/>
      <c r="D300" s="335"/>
      <c r="E300" s="335"/>
      <c r="F300" s="335" t="s">
        <v>115</v>
      </c>
      <c r="G300" s="400" t="s">
        <v>174</v>
      </c>
      <c r="H300" s="401">
        <v>14000</v>
      </c>
      <c r="I300" s="402">
        <f>O300</f>
        <v>5542.76</v>
      </c>
      <c r="J300" s="401">
        <f t="shared" si="55"/>
        <v>8457.24</v>
      </c>
      <c r="K300" s="396">
        <f>ROUND(I300/H300*100,2)</f>
        <v>39.590000000000003</v>
      </c>
      <c r="L300" s="401">
        <v>9000</v>
      </c>
      <c r="M300" s="403">
        <v>4576.18</v>
      </c>
      <c r="N300" s="401">
        <v>966.58</v>
      </c>
      <c r="O300" s="337">
        <f t="shared" si="56"/>
        <v>5542.76</v>
      </c>
      <c r="P300" s="337">
        <f t="shared" si="54"/>
        <v>3457.24</v>
      </c>
      <c r="Q300" s="398">
        <f>ROUND(O300/L300*100,2)</f>
        <v>61.59</v>
      </c>
      <c r="R300" s="312"/>
    </row>
    <row r="301" spans="1:18" ht="26.25" x14ac:dyDescent="0.2">
      <c r="A301" s="334"/>
      <c r="B301" s="399"/>
      <c r="C301" s="335"/>
      <c r="D301" s="335"/>
      <c r="E301" s="335"/>
      <c r="F301" s="335" t="s">
        <v>38</v>
      </c>
      <c r="G301" s="400" t="s">
        <v>147</v>
      </c>
      <c r="H301" s="401">
        <v>120000</v>
      </c>
      <c r="I301" s="402">
        <f>O301</f>
        <v>56297.95</v>
      </c>
      <c r="J301" s="401">
        <f t="shared" si="55"/>
        <v>63702.05</v>
      </c>
      <c r="K301" s="396">
        <f>ROUND(I301/H301*100,2)</f>
        <v>46.91</v>
      </c>
      <c r="L301" s="401">
        <v>61000</v>
      </c>
      <c r="M301" s="403">
        <v>43900.95</v>
      </c>
      <c r="N301" s="401">
        <v>12397</v>
      </c>
      <c r="O301" s="337">
        <f t="shared" si="56"/>
        <v>56297.95</v>
      </c>
      <c r="P301" s="337">
        <f t="shared" si="54"/>
        <v>4702.0500000000029</v>
      </c>
      <c r="Q301" s="398">
        <f>ROUND(O301/L301*100,2)</f>
        <v>92.29</v>
      </c>
      <c r="R301" s="312"/>
    </row>
    <row r="302" spans="1:18" ht="26.25" x14ac:dyDescent="0.2">
      <c r="A302" s="334"/>
      <c r="B302" s="399"/>
      <c r="C302" s="335"/>
      <c r="D302" s="335"/>
      <c r="E302" s="335"/>
      <c r="F302" s="335" t="s">
        <v>90</v>
      </c>
      <c r="G302" s="400" t="s">
        <v>148</v>
      </c>
      <c r="H302" s="401">
        <v>10000</v>
      </c>
      <c r="I302" s="402">
        <f>O302</f>
        <v>6182.0199999999995</v>
      </c>
      <c r="J302" s="401">
        <f t="shared" si="55"/>
        <v>3817.9800000000005</v>
      </c>
      <c r="K302" s="396">
        <f>ROUND(I302/H302*100,2)</f>
        <v>61.82</v>
      </c>
      <c r="L302" s="401">
        <v>8000</v>
      </c>
      <c r="M302" s="403">
        <v>5062.53</v>
      </c>
      <c r="N302" s="401">
        <v>1119.49</v>
      </c>
      <c r="O302" s="337">
        <f t="shared" si="56"/>
        <v>6182.0199999999995</v>
      </c>
      <c r="P302" s="337">
        <f t="shared" si="54"/>
        <v>1817.9800000000005</v>
      </c>
      <c r="Q302" s="398">
        <f>ROUND(O302/L302*100,2)</f>
        <v>77.28</v>
      </c>
      <c r="R302" s="312"/>
    </row>
    <row r="303" spans="1:18" ht="26.25" x14ac:dyDescent="0.2">
      <c r="A303" s="334"/>
      <c r="B303" s="399"/>
      <c r="C303" s="335"/>
      <c r="D303" s="335"/>
      <c r="E303" s="335" t="s">
        <v>30</v>
      </c>
      <c r="F303" s="335"/>
      <c r="G303" s="400" t="s">
        <v>149</v>
      </c>
      <c r="H303" s="401"/>
      <c r="I303" s="402"/>
      <c r="J303" s="401">
        <f t="shared" si="55"/>
        <v>0</v>
      </c>
      <c r="K303" s="396" t="e">
        <f>ROUND(I303/H303*100,2)</f>
        <v>#DIV/0!</v>
      </c>
      <c r="L303" s="401"/>
      <c r="M303" s="403"/>
      <c r="N303" s="401"/>
      <c r="O303" s="337">
        <f t="shared" si="56"/>
        <v>0</v>
      </c>
      <c r="P303" s="337">
        <f t="shared" si="54"/>
        <v>0</v>
      </c>
      <c r="Q303" s="398" t="e">
        <f>ROUND(O303/L303*100,2)</f>
        <v>#DIV/0!</v>
      </c>
      <c r="R303" s="312"/>
    </row>
    <row r="304" spans="1:18" ht="26.25" x14ac:dyDescent="0.2">
      <c r="A304" s="328"/>
      <c r="B304" s="320"/>
      <c r="C304" s="321"/>
      <c r="D304" s="321"/>
      <c r="E304" s="321" t="s">
        <v>114</v>
      </c>
      <c r="F304" s="321"/>
      <c r="G304" s="368" t="s">
        <v>150</v>
      </c>
      <c r="H304" s="394">
        <f>H305+H306+H307</f>
        <v>0</v>
      </c>
      <c r="I304" s="395"/>
      <c r="J304" s="401">
        <f t="shared" si="55"/>
        <v>0</v>
      </c>
      <c r="K304" s="396"/>
      <c r="L304" s="394">
        <f>L305+L306+L307</f>
        <v>0</v>
      </c>
      <c r="M304" s="369">
        <f>M305+M306+M307</f>
        <v>0</v>
      </c>
      <c r="N304" s="394">
        <f>N305+N306+N307</f>
        <v>0</v>
      </c>
      <c r="O304" s="397">
        <f>O305+O306+O307</f>
        <v>0</v>
      </c>
      <c r="P304" s="397">
        <f t="shared" si="54"/>
        <v>0</v>
      </c>
      <c r="Q304" s="398"/>
      <c r="R304" s="333"/>
    </row>
    <row r="305" spans="1:18" ht="26.25" x14ac:dyDescent="0.2">
      <c r="A305" s="334"/>
      <c r="B305" s="399"/>
      <c r="C305" s="335"/>
      <c r="D305" s="335"/>
      <c r="E305" s="335"/>
      <c r="F305" s="335" t="s">
        <v>32</v>
      </c>
      <c r="G305" s="400" t="s">
        <v>270</v>
      </c>
      <c r="H305" s="401"/>
      <c r="I305" s="402"/>
      <c r="J305" s="401">
        <f t="shared" si="55"/>
        <v>0</v>
      </c>
      <c r="K305" s="396"/>
      <c r="L305" s="401"/>
      <c r="M305" s="403"/>
      <c r="N305" s="401"/>
      <c r="O305" s="337">
        <f>M305+N305</f>
        <v>0</v>
      </c>
      <c r="P305" s="337">
        <f t="shared" si="54"/>
        <v>0</v>
      </c>
      <c r="Q305" s="398"/>
      <c r="R305" s="312"/>
    </row>
    <row r="306" spans="1:18" ht="26.25" x14ac:dyDescent="0.2">
      <c r="A306" s="334"/>
      <c r="B306" s="399"/>
      <c r="C306" s="335"/>
      <c r="D306" s="335"/>
      <c r="E306" s="335"/>
      <c r="F306" s="335" t="s">
        <v>43</v>
      </c>
      <c r="G306" s="400" t="s">
        <v>271</v>
      </c>
      <c r="H306" s="401"/>
      <c r="I306" s="402"/>
      <c r="J306" s="401">
        <f t="shared" si="55"/>
        <v>0</v>
      </c>
      <c r="K306" s="396"/>
      <c r="L306" s="401"/>
      <c r="M306" s="403"/>
      <c r="N306" s="401"/>
      <c r="O306" s="337">
        <f>M306+N306</f>
        <v>0</v>
      </c>
      <c r="P306" s="337">
        <f t="shared" si="54"/>
        <v>0</v>
      </c>
      <c r="Q306" s="398"/>
      <c r="R306" s="312"/>
    </row>
    <row r="307" spans="1:18" ht="26.25" x14ac:dyDescent="0.2">
      <c r="A307" s="334"/>
      <c r="B307" s="399"/>
      <c r="C307" s="335"/>
      <c r="D307" s="335"/>
      <c r="E307" s="335"/>
      <c r="F307" s="335" t="s">
        <v>90</v>
      </c>
      <c r="G307" s="400" t="s">
        <v>175</v>
      </c>
      <c r="H307" s="401"/>
      <c r="I307" s="402"/>
      <c r="J307" s="401">
        <f t="shared" si="55"/>
        <v>0</v>
      </c>
      <c r="K307" s="396"/>
      <c r="L307" s="401"/>
      <c r="M307" s="403"/>
      <c r="N307" s="401"/>
      <c r="O307" s="337">
        <f>M307+N307</f>
        <v>0</v>
      </c>
      <c r="P307" s="337">
        <f t="shared" si="54"/>
        <v>0</v>
      </c>
      <c r="Q307" s="398"/>
      <c r="R307" s="312"/>
    </row>
    <row r="308" spans="1:18" ht="26.25" x14ac:dyDescent="0.2">
      <c r="A308" s="328"/>
      <c r="B308" s="320"/>
      <c r="C308" s="321"/>
      <c r="D308" s="321"/>
      <c r="E308" s="321" t="s">
        <v>33</v>
      </c>
      <c r="F308" s="321"/>
      <c r="G308" s="368" t="s">
        <v>176</v>
      </c>
      <c r="H308" s="394">
        <f>H309+H310</f>
        <v>5000</v>
      </c>
      <c r="I308" s="395">
        <f>I309</f>
        <v>879.85</v>
      </c>
      <c r="J308" s="401">
        <f t="shared" si="55"/>
        <v>4120.1499999999996</v>
      </c>
      <c r="K308" s="396">
        <f>ROUND(I308/H308*100,2)</f>
        <v>17.600000000000001</v>
      </c>
      <c r="L308" s="394">
        <f>L309+L310</f>
        <v>4000</v>
      </c>
      <c r="M308" s="369">
        <f>M309+M310</f>
        <v>879.85</v>
      </c>
      <c r="N308" s="394">
        <f>N309+N310</f>
        <v>0</v>
      </c>
      <c r="O308" s="397">
        <f>O309+O310</f>
        <v>879.85</v>
      </c>
      <c r="P308" s="397">
        <f t="shared" si="54"/>
        <v>3120.15</v>
      </c>
      <c r="Q308" s="398">
        <f>ROUND(O308/L308*100,2)</f>
        <v>22</v>
      </c>
      <c r="R308" s="333"/>
    </row>
    <row r="309" spans="1:18" ht="26.25" x14ac:dyDescent="0.2">
      <c r="A309" s="334"/>
      <c r="B309" s="399"/>
      <c r="C309" s="335"/>
      <c r="D309" s="335"/>
      <c r="E309" s="335"/>
      <c r="F309" s="335" t="s">
        <v>32</v>
      </c>
      <c r="G309" s="400" t="s">
        <v>177</v>
      </c>
      <c r="H309" s="401">
        <v>5000</v>
      </c>
      <c r="I309" s="402">
        <f>O309</f>
        <v>879.85</v>
      </c>
      <c r="J309" s="401">
        <f t="shared" si="55"/>
        <v>4120.1499999999996</v>
      </c>
      <c r="K309" s="396">
        <f>ROUND(I309/H309*100,2)</f>
        <v>17.600000000000001</v>
      </c>
      <c r="L309" s="401">
        <v>4000</v>
      </c>
      <c r="M309" s="403">
        <v>879.85</v>
      </c>
      <c r="N309" s="401">
        <v>0</v>
      </c>
      <c r="O309" s="337">
        <f t="shared" ref="O309:O316" si="57">M309+N309</f>
        <v>879.85</v>
      </c>
      <c r="P309" s="337">
        <f t="shared" si="54"/>
        <v>3120.15</v>
      </c>
      <c r="Q309" s="398">
        <f>ROUND(O309/L309*100,2)</f>
        <v>22</v>
      </c>
      <c r="R309" s="312"/>
    </row>
    <row r="310" spans="1:18" ht="26.25" x14ac:dyDescent="0.2">
      <c r="A310" s="334"/>
      <c r="B310" s="399"/>
      <c r="C310" s="335"/>
      <c r="D310" s="335"/>
      <c r="E310" s="335"/>
      <c r="F310" s="335" t="s">
        <v>30</v>
      </c>
      <c r="G310" s="400" t="s">
        <v>269</v>
      </c>
      <c r="H310" s="401"/>
      <c r="I310" s="402"/>
      <c r="J310" s="401">
        <f t="shared" si="55"/>
        <v>0</v>
      </c>
      <c r="K310" s="396"/>
      <c r="L310" s="401"/>
      <c r="M310" s="403"/>
      <c r="N310" s="401"/>
      <c r="O310" s="337">
        <f t="shared" si="57"/>
        <v>0</v>
      </c>
      <c r="P310" s="337">
        <f t="shared" si="54"/>
        <v>0</v>
      </c>
      <c r="Q310" s="398"/>
      <c r="R310" s="312"/>
    </row>
    <row r="311" spans="1:18" ht="26.25" x14ac:dyDescent="0.2">
      <c r="A311" s="334"/>
      <c r="B311" s="399"/>
      <c r="C311" s="335"/>
      <c r="D311" s="335"/>
      <c r="E311" s="335">
        <v>11</v>
      </c>
      <c r="F311" s="335"/>
      <c r="G311" s="400" t="s">
        <v>178</v>
      </c>
      <c r="H311" s="401">
        <v>0</v>
      </c>
      <c r="I311" s="402"/>
      <c r="J311" s="401">
        <f t="shared" si="55"/>
        <v>0</v>
      </c>
      <c r="K311" s="396" t="e">
        <f>ROUND(I311/H311*100,2)</f>
        <v>#DIV/0!</v>
      </c>
      <c r="L311" s="401">
        <v>0</v>
      </c>
      <c r="M311" s="403"/>
      <c r="N311" s="401"/>
      <c r="O311" s="337">
        <f t="shared" si="57"/>
        <v>0</v>
      </c>
      <c r="P311" s="337">
        <f t="shared" si="54"/>
        <v>0</v>
      </c>
      <c r="Q311" s="398" t="e">
        <f>ROUND(O311/L311*100,2)</f>
        <v>#DIV/0!</v>
      </c>
      <c r="R311" s="312"/>
    </row>
    <row r="312" spans="1:18" ht="26.25" x14ac:dyDescent="0.2">
      <c r="A312" s="334"/>
      <c r="B312" s="399"/>
      <c r="C312" s="335"/>
      <c r="D312" s="335"/>
      <c r="E312" s="335">
        <v>12</v>
      </c>
      <c r="F312" s="335"/>
      <c r="G312" s="400" t="s">
        <v>268</v>
      </c>
      <c r="H312" s="401"/>
      <c r="I312" s="402"/>
      <c r="J312" s="401">
        <f t="shared" si="55"/>
        <v>0</v>
      </c>
      <c r="K312" s="396"/>
      <c r="L312" s="401"/>
      <c r="M312" s="403"/>
      <c r="N312" s="401"/>
      <c r="O312" s="337">
        <f t="shared" si="57"/>
        <v>0</v>
      </c>
      <c r="P312" s="337">
        <f t="shared" si="54"/>
        <v>0</v>
      </c>
      <c r="Q312" s="398"/>
      <c r="R312" s="312"/>
    </row>
    <row r="313" spans="1:18" ht="26.25" x14ac:dyDescent="0.2">
      <c r="A313" s="334"/>
      <c r="B313" s="399"/>
      <c r="C313" s="335"/>
      <c r="D313" s="335"/>
      <c r="E313" s="335">
        <v>13</v>
      </c>
      <c r="F313" s="335"/>
      <c r="G313" s="400" t="s">
        <v>179</v>
      </c>
      <c r="H313" s="401">
        <v>0</v>
      </c>
      <c r="I313" s="402"/>
      <c r="J313" s="401">
        <f t="shared" si="55"/>
        <v>0</v>
      </c>
      <c r="K313" s="396" t="e">
        <f>ROUND(I313/H313*100,2)</f>
        <v>#DIV/0!</v>
      </c>
      <c r="L313" s="401">
        <v>0</v>
      </c>
      <c r="M313" s="403"/>
      <c r="N313" s="401"/>
      <c r="O313" s="337">
        <f t="shared" si="57"/>
        <v>0</v>
      </c>
      <c r="P313" s="337">
        <f t="shared" si="54"/>
        <v>0</v>
      </c>
      <c r="Q313" s="398" t="e">
        <f>ROUND(O313/L313*100,2)</f>
        <v>#DIV/0!</v>
      </c>
      <c r="R313" s="312"/>
    </row>
    <row r="314" spans="1:18" ht="26.25" x14ac:dyDescent="0.2">
      <c r="A314" s="334"/>
      <c r="B314" s="399"/>
      <c r="C314" s="335"/>
      <c r="D314" s="335"/>
      <c r="E314" s="335">
        <v>14</v>
      </c>
      <c r="F314" s="335"/>
      <c r="G314" s="400" t="s">
        <v>180</v>
      </c>
      <c r="H314" s="401"/>
      <c r="I314" s="402"/>
      <c r="J314" s="401">
        <f t="shared" si="55"/>
        <v>0</v>
      </c>
      <c r="K314" s="396"/>
      <c r="L314" s="401"/>
      <c r="M314" s="403"/>
      <c r="N314" s="401"/>
      <c r="O314" s="337">
        <f t="shared" si="57"/>
        <v>0</v>
      </c>
      <c r="P314" s="337">
        <f t="shared" si="54"/>
        <v>0</v>
      </c>
      <c r="Q314" s="398"/>
      <c r="R314" s="312"/>
    </row>
    <row r="315" spans="1:18" ht="26.25" x14ac:dyDescent="0.2">
      <c r="A315" s="334"/>
      <c r="B315" s="399"/>
      <c r="C315" s="335"/>
      <c r="D315" s="335"/>
      <c r="E315" s="335">
        <v>16</v>
      </c>
      <c r="F315" s="335"/>
      <c r="G315" s="400" t="s">
        <v>317</v>
      </c>
      <c r="H315" s="401"/>
      <c r="I315" s="402"/>
      <c r="J315" s="401">
        <f t="shared" si="55"/>
        <v>0</v>
      </c>
      <c r="K315" s="396"/>
      <c r="L315" s="401"/>
      <c r="M315" s="403"/>
      <c r="N315" s="401"/>
      <c r="O315" s="337">
        <f t="shared" si="57"/>
        <v>0</v>
      </c>
      <c r="P315" s="337">
        <f t="shared" si="54"/>
        <v>0</v>
      </c>
      <c r="Q315" s="398"/>
      <c r="R315" s="312"/>
    </row>
    <row r="316" spans="1:18" ht="51" x14ac:dyDescent="0.2">
      <c r="A316" s="334"/>
      <c r="B316" s="399"/>
      <c r="C316" s="335"/>
      <c r="D316" s="335"/>
      <c r="E316" s="335">
        <v>25</v>
      </c>
      <c r="F316" s="335"/>
      <c r="G316" s="439" t="s">
        <v>364</v>
      </c>
      <c r="H316" s="401"/>
      <c r="I316" s="402"/>
      <c r="J316" s="401">
        <f t="shared" si="55"/>
        <v>0</v>
      </c>
      <c r="K316" s="396"/>
      <c r="L316" s="401"/>
      <c r="M316" s="403"/>
      <c r="N316" s="401"/>
      <c r="O316" s="337">
        <f t="shared" si="57"/>
        <v>0</v>
      </c>
      <c r="P316" s="337">
        <f t="shared" si="54"/>
        <v>0</v>
      </c>
      <c r="Q316" s="398"/>
      <c r="R316" s="312"/>
    </row>
    <row r="317" spans="1:18" ht="26.25" x14ac:dyDescent="0.2">
      <c r="A317" s="328"/>
      <c r="B317" s="320"/>
      <c r="C317" s="321"/>
      <c r="D317" s="321"/>
      <c r="E317" s="321" t="s">
        <v>90</v>
      </c>
      <c r="F317" s="321"/>
      <c r="G317" s="393" t="s">
        <v>181</v>
      </c>
      <c r="H317" s="394">
        <f>+H318+H319+H320+H321+H322+H323</f>
        <v>121500</v>
      </c>
      <c r="I317" s="395">
        <f>I320+I321+I323</f>
        <v>56477.380000000005</v>
      </c>
      <c r="J317" s="394">
        <f>+J318+J319+J320+J321+J322+J323</f>
        <v>65022.619999999995</v>
      </c>
      <c r="K317" s="396">
        <f>ROUND(I317/H317*100,2)</f>
        <v>46.48</v>
      </c>
      <c r="L317" s="394">
        <f>+L318+L319+L320+L321+L322+L323</f>
        <v>75500</v>
      </c>
      <c r="M317" s="369">
        <f>+M318+M319+M320+M321+M322+M323</f>
        <v>45687.490000000005</v>
      </c>
      <c r="N317" s="394">
        <f>+N318+N319+N320+N321+N322+N323</f>
        <v>10789.89</v>
      </c>
      <c r="O317" s="397">
        <f>+O318+O319+O320+O321+O322+O323</f>
        <v>56477.380000000005</v>
      </c>
      <c r="P317" s="397">
        <f t="shared" si="54"/>
        <v>19022.619999999995</v>
      </c>
      <c r="Q317" s="398">
        <f>ROUND(O317/L317*100,2)</f>
        <v>74.8</v>
      </c>
      <c r="R317" s="333"/>
    </row>
    <row r="318" spans="1:18" ht="26.25" x14ac:dyDescent="0.2">
      <c r="A318" s="334"/>
      <c r="B318" s="399"/>
      <c r="C318" s="335"/>
      <c r="D318" s="335"/>
      <c r="E318" s="335"/>
      <c r="F318" s="335" t="s">
        <v>30</v>
      </c>
      <c r="G318" s="400" t="s">
        <v>318</v>
      </c>
      <c r="H318" s="401"/>
      <c r="I318" s="402"/>
      <c r="J318" s="401">
        <f t="shared" ref="J318:J326" si="58">H318-I318</f>
        <v>0</v>
      </c>
      <c r="K318" s="396"/>
      <c r="L318" s="401"/>
      <c r="M318" s="403"/>
      <c r="N318" s="401"/>
      <c r="O318" s="337">
        <f t="shared" ref="O318:O323" si="59">M318+N318</f>
        <v>0</v>
      </c>
      <c r="P318" s="337">
        <f t="shared" si="54"/>
        <v>0</v>
      </c>
      <c r="Q318" s="398"/>
      <c r="R318" s="312"/>
    </row>
    <row r="319" spans="1:18" ht="26.25" x14ac:dyDescent="0.2">
      <c r="A319" s="334"/>
      <c r="B319" s="399"/>
      <c r="C319" s="335"/>
      <c r="D319" s="335"/>
      <c r="E319" s="335"/>
      <c r="F319" s="335" t="s">
        <v>43</v>
      </c>
      <c r="G319" s="439" t="s">
        <v>325</v>
      </c>
      <c r="H319" s="401"/>
      <c r="I319" s="402"/>
      <c r="J319" s="401">
        <f t="shared" si="58"/>
        <v>0</v>
      </c>
      <c r="K319" s="396"/>
      <c r="L319" s="401"/>
      <c r="M319" s="403"/>
      <c r="N319" s="401"/>
      <c r="O319" s="337">
        <f t="shared" si="59"/>
        <v>0</v>
      </c>
      <c r="P319" s="337">
        <f t="shared" si="54"/>
        <v>0</v>
      </c>
      <c r="Q319" s="398"/>
      <c r="R319" s="312"/>
    </row>
    <row r="320" spans="1:18" ht="26.25" x14ac:dyDescent="0.2">
      <c r="A320" s="334"/>
      <c r="B320" s="399"/>
      <c r="C320" s="335"/>
      <c r="D320" s="335"/>
      <c r="E320" s="335"/>
      <c r="F320" s="335" t="s">
        <v>22</v>
      </c>
      <c r="G320" s="400" t="s">
        <v>153</v>
      </c>
      <c r="H320" s="401">
        <v>24000</v>
      </c>
      <c r="I320" s="402">
        <f>O320</f>
        <v>11608.109999999999</v>
      </c>
      <c r="J320" s="401">
        <f t="shared" si="58"/>
        <v>12391.890000000001</v>
      </c>
      <c r="K320" s="396">
        <f>ROUND(I320/H320*100,2)</f>
        <v>48.37</v>
      </c>
      <c r="L320" s="401">
        <v>15000</v>
      </c>
      <c r="M320" s="403">
        <v>9253.7999999999993</v>
      </c>
      <c r="N320" s="401">
        <v>2354.31</v>
      </c>
      <c r="O320" s="337">
        <f t="shared" si="59"/>
        <v>11608.109999999999</v>
      </c>
      <c r="P320" s="337">
        <f t="shared" si="54"/>
        <v>3391.8900000000012</v>
      </c>
      <c r="Q320" s="398">
        <f>ROUND(O320/L320*100,2)</f>
        <v>77.39</v>
      </c>
      <c r="R320" s="312"/>
    </row>
    <row r="321" spans="1:21" ht="26.25" x14ac:dyDescent="0.2">
      <c r="A321" s="334"/>
      <c r="B321" s="399"/>
      <c r="C321" s="335"/>
      <c r="D321" s="335"/>
      <c r="E321" s="335"/>
      <c r="F321" s="335" t="s">
        <v>33</v>
      </c>
      <c r="G321" s="400" t="s">
        <v>182</v>
      </c>
      <c r="H321" s="401">
        <v>96000</v>
      </c>
      <c r="I321" s="402">
        <f>O321</f>
        <v>44064.490000000005</v>
      </c>
      <c r="J321" s="401">
        <f t="shared" si="58"/>
        <v>51935.509999999995</v>
      </c>
      <c r="K321" s="396">
        <f>ROUND(I321/H321*100,2)</f>
        <v>45.9</v>
      </c>
      <c r="L321" s="401">
        <v>59000</v>
      </c>
      <c r="M321" s="403">
        <v>36178.910000000003</v>
      </c>
      <c r="N321" s="401">
        <v>7885.58</v>
      </c>
      <c r="O321" s="337">
        <f t="shared" si="59"/>
        <v>44064.490000000005</v>
      </c>
      <c r="P321" s="337">
        <f t="shared" si="54"/>
        <v>14935.509999999995</v>
      </c>
      <c r="Q321" s="398">
        <f>ROUND(O321/L321*100,2)</f>
        <v>74.69</v>
      </c>
      <c r="R321" s="312"/>
    </row>
    <row r="322" spans="1:21" ht="26.25" x14ac:dyDescent="0.2">
      <c r="A322" s="334"/>
      <c r="B322" s="399"/>
      <c r="C322" s="335"/>
      <c r="D322" s="335"/>
      <c r="E322" s="335"/>
      <c r="F322" s="335" t="s">
        <v>38</v>
      </c>
      <c r="G322" s="400" t="s">
        <v>319</v>
      </c>
      <c r="H322" s="401"/>
      <c r="I322" s="402"/>
      <c r="J322" s="401">
        <f t="shared" si="58"/>
        <v>0</v>
      </c>
      <c r="K322" s="396"/>
      <c r="L322" s="401"/>
      <c r="M322" s="403"/>
      <c r="N322" s="401"/>
      <c r="O322" s="337">
        <f t="shared" si="59"/>
        <v>0</v>
      </c>
      <c r="P322" s="337">
        <f t="shared" si="54"/>
        <v>0</v>
      </c>
      <c r="Q322" s="398"/>
      <c r="R322" s="312"/>
    </row>
    <row r="323" spans="1:21" ht="26.25" x14ac:dyDescent="0.2">
      <c r="A323" s="334"/>
      <c r="B323" s="399"/>
      <c r="C323" s="335"/>
      <c r="D323" s="335"/>
      <c r="E323" s="335"/>
      <c r="F323" s="335" t="s">
        <v>90</v>
      </c>
      <c r="G323" s="400" t="s">
        <v>154</v>
      </c>
      <c r="H323" s="401">
        <v>1500</v>
      </c>
      <c r="I323" s="402">
        <f>O323</f>
        <v>804.78</v>
      </c>
      <c r="J323" s="401">
        <f t="shared" si="58"/>
        <v>695.22</v>
      </c>
      <c r="K323" s="396">
        <f>ROUND(I323/H323*100,2)</f>
        <v>53.65</v>
      </c>
      <c r="L323" s="401">
        <v>1500</v>
      </c>
      <c r="M323" s="403">
        <v>254.78</v>
      </c>
      <c r="N323" s="401">
        <v>550</v>
      </c>
      <c r="O323" s="337">
        <f t="shared" si="59"/>
        <v>804.78</v>
      </c>
      <c r="P323" s="337">
        <f t="shared" si="54"/>
        <v>695.22</v>
      </c>
      <c r="Q323" s="398">
        <f>ROUND(O323/L323*100,2)</f>
        <v>53.65</v>
      </c>
      <c r="R323" s="312"/>
    </row>
    <row r="324" spans="1:21" ht="26.25" x14ac:dyDescent="0.2">
      <c r="A324" s="328"/>
      <c r="B324" s="320"/>
      <c r="C324" s="321"/>
      <c r="D324" s="321" t="s">
        <v>90</v>
      </c>
      <c r="E324" s="321"/>
      <c r="F324" s="321"/>
      <c r="G324" s="393" t="s">
        <v>346</v>
      </c>
      <c r="H324" s="394">
        <v>0</v>
      </c>
      <c r="I324" s="395"/>
      <c r="J324" s="401">
        <f t="shared" si="58"/>
        <v>0</v>
      </c>
      <c r="K324" s="396"/>
      <c r="L324" s="394">
        <v>0</v>
      </c>
      <c r="M324" s="369">
        <f t="shared" ref="M324:O325" si="60">M325</f>
        <v>0</v>
      </c>
      <c r="N324" s="394">
        <f t="shared" si="60"/>
        <v>0</v>
      </c>
      <c r="O324" s="397">
        <f t="shared" si="60"/>
        <v>0</v>
      </c>
      <c r="P324" s="397">
        <f t="shared" si="54"/>
        <v>0</v>
      </c>
      <c r="Q324" s="398"/>
      <c r="R324" s="312"/>
    </row>
    <row r="325" spans="1:21" ht="26.25" x14ac:dyDescent="0.2">
      <c r="A325" s="328"/>
      <c r="B325" s="320"/>
      <c r="C325" s="321"/>
      <c r="D325" s="321"/>
      <c r="E325" s="367" t="s">
        <v>26</v>
      </c>
      <c r="F325" s="321"/>
      <c r="G325" s="368" t="s">
        <v>345</v>
      </c>
      <c r="H325" s="394">
        <v>0</v>
      </c>
      <c r="I325" s="395"/>
      <c r="J325" s="401">
        <f t="shared" si="58"/>
        <v>0</v>
      </c>
      <c r="K325" s="396"/>
      <c r="L325" s="394">
        <v>0</v>
      </c>
      <c r="M325" s="369">
        <f t="shared" si="60"/>
        <v>0</v>
      </c>
      <c r="N325" s="394">
        <f t="shared" si="60"/>
        <v>0</v>
      </c>
      <c r="O325" s="397">
        <f t="shared" si="60"/>
        <v>0</v>
      </c>
      <c r="P325" s="397">
        <f t="shared" si="54"/>
        <v>0</v>
      </c>
      <c r="Q325" s="398"/>
      <c r="R325" s="312"/>
    </row>
    <row r="326" spans="1:21" ht="26.25" x14ac:dyDescent="0.2">
      <c r="A326" s="334"/>
      <c r="B326" s="399"/>
      <c r="C326" s="335"/>
      <c r="D326" s="335"/>
      <c r="E326" s="335"/>
      <c r="F326" s="335" t="s">
        <v>30</v>
      </c>
      <c r="G326" s="400" t="s">
        <v>344</v>
      </c>
      <c r="H326" s="401"/>
      <c r="I326" s="402"/>
      <c r="J326" s="401">
        <f t="shared" si="58"/>
        <v>0</v>
      </c>
      <c r="K326" s="396"/>
      <c r="L326" s="401"/>
      <c r="M326" s="403"/>
      <c r="N326" s="401"/>
      <c r="O326" s="337">
        <f>M326+N326</f>
        <v>0</v>
      </c>
      <c r="P326" s="337">
        <f t="shared" si="54"/>
        <v>0</v>
      </c>
      <c r="Q326" s="398"/>
      <c r="R326" s="312"/>
    </row>
    <row r="327" spans="1:21" ht="51" x14ac:dyDescent="0.2">
      <c r="A327" s="328"/>
      <c r="B327" s="320"/>
      <c r="C327" s="321"/>
      <c r="D327" s="321">
        <v>51</v>
      </c>
      <c r="E327" s="321"/>
      <c r="F327" s="321"/>
      <c r="G327" s="393" t="s">
        <v>72</v>
      </c>
      <c r="H327" s="394">
        <f>H328</f>
        <v>5407000</v>
      </c>
      <c r="I327" s="395">
        <f>I328</f>
        <v>1836260</v>
      </c>
      <c r="J327" s="394">
        <f>J328</f>
        <v>3570740</v>
      </c>
      <c r="K327" s="396">
        <f>ROUND(I327/H327*100,2)</f>
        <v>33.96</v>
      </c>
      <c r="L327" s="394">
        <f>L328</f>
        <v>2313000</v>
      </c>
      <c r="M327" s="427">
        <f>M328</f>
        <v>1502018</v>
      </c>
      <c r="N327" s="394">
        <f>N328</f>
        <v>334242</v>
      </c>
      <c r="O327" s="428">
        <f>O328</f>
        <v>1836260</v>
      </c>
      <c r="P327" s="397">
        <f t="shared" si="54"/>
        <v>476740</v>
      </c>
      <c r="Q327" s="398">
        <f>ROUND(O327/L327*100,2)</f>
        <v>79.39</v>
      </c>
      <c r="R327" s="333"/>
    </row>
    <row r="328" spans="1:21" ht="26.25" x14ac:dyDescent="0.2">
      <c r="A328" s="328"/>
      <c r="B328" s="320"/>
      <c r="C328" s="321"/>
      <c r="D328" s="321"/>
      <c r="E328" s="321" t="s">
        <v>32</v>
      </c>
      <c r="F328" s="321"/>
      <c r="G328" s="368" t="s">
        <v>92</v>
      </c>
      <c r="H328" s="394">
        <f>H329+H330+H331</f>
        <v>5407000</v>
      </c>
      <c r="I328" s="395">
        <f>I329</f>
        <v>1836260</v>
      </c>
      <c r="J328" s="394">
        <f>J329+J330+J331</f>
        <v>3570740</v>
      </c>
      <c r="K328" s="396">
        <f>ROUND(I328/H328*100,2)</f>
        <v>33.96</v>
      </c>
      <c r="L328" s="394">
        <f>L329+L330+L331</f>
        <v>2313000</v>
      </c>
      <c r="M328" s="369">
        <f>M329+M330+M331</f>
        <v>1502018</v>
      </c>
      <c r="N328" s="394">
        <f>N329+N330+N331</f>
        <v>334242</v>
      </c>
      <c r="O328" s="397">
        <f>O329+O330+O331</f>
        <v>1836260</v>
      </c>
      <c r="P328" s="397">
        <f t="shared" si="54"/>
        <v>476740</v>
      </c>
      <c r="Q328" s="398">
        <f>ROUND(O328/L328*100,2)</f>
        <v>79.39</v>
      </c>
      <c r="R328" s="333"/>
    </row>
    <row r="329" spans="1:21" ht="51" x14ac:dyDescent="0.2">
      <c r="A329" s="334"/>
      <c r="B329" s="399"/>
      <c r="C329" s="335"/>
      <c r="D329" s="335"/>
      <c r="E329" s="335"/>
      <c r="F329" s="335">
        <v>17</v>
      </c>
      <c r="G329" s="400" t="s">
        <v>94</v>
      </c>
      <c r="H329" s="401">
        <v>5407000</v>
      </c>
      <c r="I329" s="402">
        <f>O329</f>
        <v>1836260</v>
      </c>
      <c r="J329" s="401">
        <f>H329-I329</f>
        <v>3570740</v>
      </c>
      <c r="K329" s="396">
        <f>ROUND(I329/H329*100,2)</f>
        <v>33.96</v>
      </c>
      <c r="L329" s="401">
        <v>2313000</v>
      </c>
      <c r="M329" s="403">
        <v>1502018</v>
      </c>
      <c r="N329" s="401">
        <v>334242</v>
      </c>
      <c r="O329" s="337">
        <f>M329+N329</f>
        <v>1836260</v>
      </c>
      <c r="P329" s="337">
        <f t="shared" si="54"/>
        <v>476740</v>
      </c>
      <c r="Q329" s="398">
        <f>ROUND(O329/L329*100,2)</f>
        <v>79.39</v>
      </c>
      <c r="R329" s="312"/>
    </row>
    <row r="330" spans="1:21" ht="51" x14ac:dyDescent="0.2">
      <c r="A330" s="334"/>
      <c r="B330" s="399"/>
      <c r="C330" s="335"/>
      <c r="D330" s="335"/>
      <c r="E330" s="335"/>
      <c r="F330" s="335">
        <v>19</v>
      </c>
      <c r="G330" s="400" t="s">
        <v>96</v>
      </c>
      <c r="H330" s="401"/>
      <c r="I330" s="402"/>
      <c r="J330" s="401">
        <f>H330-I330</f>
        <v>0</v>
      </c>
      <c r="K330" s="396"/>
      <c r="L330" s="401"/>
      <c r="M330" s="403"/>
      <c r="N330" s="401"/>
      <c r="O330" s="337">
        <f>M330+N330</f>
        <v>0</v>
      </c>
      <c r="P330" s="337">
        <f t="shared" si="54"/>
        <v>0</v>
      </c>
      <c r="Q330" s="398"/>
      <c r="R330" s="312"/>
    </row>
    <row r="331" spans="1:21" ht="102" x14ac:dyDescent="0.2">
      <c r="A331" s="334"/>
      <c r="B331" s="399"/>
      <c r="C331" s="335"/>
      <c r="D331" s="335"/>
      <c r="E331" s="335"/>
      <c r="F331" s="335" t="s">
        <v>89</v>
      </c>
      <c r="G331" s="400" t="s">
        <v>97</v>
      </c>
      <c r="H331" s="401"/>
      <c r="I331" s="402"/>
      <c r="J331" s="401">
        <f>H331-I331</f>
        <v>0</v>
      </c>
      <c r="K331" s="396"/>
      <c r="L331" s="401"/>
      <c r="M331" s="403"/>
      <c r="N331" s="401"/>
      <c r="O331" s="337">
        <f>M331+N331</f>
        <v>0</v>
      </c>
      <c r="P331" s="337">
        <f t="shared" si="54"/>
        <v>0</v>
      </c>
      <c r="Q331" s="398"/>
      <c r="R331" s="312"/>
    </row>
    <row r="332" spans="1:21" ht="26.25" x14ac:dyDescent="0.2">
      <c r="A332" s="328"/>
      <c r="B332" s="320"/>
      <c r="C332" s="321"/>
      <c r="D332" s="321">
        <v>57</v>
      </c>
      <c r="E332" s="321"/>
      <c r="F332" s="321"/>
      <c r="G332" s="393" t="s">
        <v>78</v>
      </c>
      <c r="H332" s="394">
        <f>H333+H353</f>
        <v>22435000</v>
      </c>
      <c r="I332" s="395">
        <f>I333</f>
        <v>7361953</v>
      </c>
      <c r="J332" s="394">
        <f>J333+J352</f>
        <v>15073047</v>
      </c>
      <c r="K332" s="396">
        <f>ROUND(I332/H332*100,2)</f>
        <v>32.81</v>
      </c>
      <c r="L332" s="394">
        <f>L333+L353</f>
        <v>9637000</v>
      </c>
      <c r="M332" s="427">
        <f>M333+M354+M355+M356</f>
        <v>6020767</v>
      </c>
      <c r="N332" s="394">
        <f>N333+N354+N355+N356</f>
        <v>1341186</v>
      </c>
      <c r="O332" s="428">
        <f>O333+O352</f>
        <v>7361953</v>
      </c>
      <c r="P332" s="397">
        <f t="shared" si="54"/>
        <v>2275047</v>
      </c>
      <c r="Q332" s="398">
        <f>ROUND(O332/L332*100,2)</f>
        <v>76.39</v>
      </c>
      <c r="R332" s="333"/>
    </row>
    <row r="333" spans="1:21" ht="26.25" x14ac:dyDescent="0.2">
      <c r="A333" s="328"/>
      <c r="B333" s="320"/>
      <c r="C333" s="321"/>
      <c r="D333" s="321"/>
      <c r="E333" s="321" t="s">
        <v>32</v>
      </c>
      <c r="F333" s="321"/>
      <c r="G333" s="368" t="s">
        <v>99</v>
      </c>
      <c r="H333" s="394">
        <v>22435000</v>
      </c>
      <c r="I333" s="395">
        <f>I334+I344+I346</f>
        <v>7361953</v>
      </c>
      <c r="J333" s="401">
        <f>H333-I333</f>
        <v>15073047</v>
      </c>
      <c r="K333" s="396">
        <f>ROUND(I333/H333*100,2)</f>
        <v>32.81</v>
      </c>
      <c r="L333" s="394">
        <f>L334+L344</f>
        <v>9637000</v>
      </c>
      <c r="M333" s="369">
        <f>+M334+M346+M349+M348+M344</f>
        <v>6020767</v>
      </c>
      <c r="N333" s="394">
        <f>+N334+N346+N349+N348+N344</f>
        <v>1341186</v>
      </c>
      <c r="O333" s="397">
        <f>+O334+O344+O347+O346</f>
        <v>7361953</v>
      </c>
      <c r="P333" s="397">
        <f t="shared" si="54"/>
        <v>2275047</v>
      </c>
      <c r="Q333" s="398">
        <f>ROUND(O333/L333*100,2)</f>
        <v>76.39</v>
      </c>
      <c r="R333" s="333"/>
    </row>
    <row r="334" spans="1:21" ht="26.25" x14ac:dyDescent="0.2">
      <c r="A334" s="334"/>
      <c r="B334" s="399"/>
      <c r="C334" s="335"/>
      <c r="D334" s="335"/>
      <c r="E334" s="335"/>
      <c r="F334" s="335"/>
      <c r="G334" s="400" t="s">
        <v>183</v>
      </c>
      <c r="H334" s="440">
        <v>22035000</v>
      </c>
      <c r="I334" s="441">
        <f>I335</f>
        <v>7186365</v>
      </c>
      <c r="J334" s="401">
        <f>H334-I334</f>
        <v>14848635</v>
      </c>
      <c r="K334" s="396"/>
      <c r="L334" s="440">
        <f>L335+L344+L346</f>
        <v>9337000</v>
      </c>
      <c r="M334" s="440">
        <f>M335</f>
        <v>5853616</v>
      </c>
      <c r="N334" s="440">
        <f>+N335+N338+N339+N340+N341+N342+N343+N337</f>
        <v>1332749</v>
      </c>
      <c r="O334" s="440">
        <f>+O335+O337+O338+O339+O340+O341+O342+O343</f>
        <v>7186365</v>
      </c>
      <c r="P334" s="440">
        <f t="shared" si="54"/>
        <v>2150635</v>
      </c>
      <c r="Q334" s="398"/>
      <c r="R334" s="312"/>
    </row>
    <row r="335" spans="1:21" ht="26.25" x14ac:dyDescent="0.2">
      <c r="A335" s="334"/>
      <c r="B335" s="399"/>
      <c r="C335" s="335"/>
      <c r="D335" s="335"/>
      <c r="E335" s="335"/>
      <c r="F335" s="335"/>
      <c r="G335" s="400" t="s">
        <v>430</v>
      </c>
      <c r="H335" s="401"/>
      <c r="I335" s="402">
        <f>O335</f>
        <v>7186365</v>
      </c>
      <c r="J335" s="401">
        <f>H335-I335</f>
        <v>-7186365</v>
      </c>
      <c r="K335" s="396"/>
      <c r="L335" s="401">
        <v>8987000</v>
      </c>
      <c r="M335" s="403">
        <v>5853616</v>
      </c>
      <c r="N335" s="401">
        <v>1332749</v>
      </c>
      <c r="O335" s="337">
        <f t="shared" ref="O335:O346" si="61">M335+N335</f>
        <v>7186365</v>
      </c>
      <c r="P335" s="337">
        <f t="shared" si="54"/>
        <v>1800635</v>
      </c>
      <c r="Q335" s="398"/>
      <c r="R335" s="312"/>
      <c r="U335" s="442"/>
    </row>
    <row r="336" spans="1:21" ht="26.25" x14ac:dyDescent="0.2">
      <c r="A336" s="334"/>
      <c r="B336" s="399"/>
      <c r="C336" s="335"/>
      <c r="D336" s="335"/>
      <c r="E336" s="335"/>
      <c r="F336" s="335"/>
      <c r="G336" s="443" t="s">
        <v>425</v>
      </c>
      <c r="H336" s="401"/>
      <c r="I336" s="444">
        <f>O336</f>
        <v>717423</v>
      </c>
      <c r="J336" s="401"/>
      <c r="K336" s="396"/>
      <c r="L336" s="401"/>
      <c r="M336" s="403">
        <v>584380</v>
      </c>
      <c r="N336" s="401">
        <v>133043</v>
      </c>
      <c r="O336" s="337">
        <f t="shared" si="61"/>
        <v>717423</v>
      </c>
      <c r="P336" s="337"/>
      <c r="Q336" s="398"/>
      <c r="R336" s="312"/>
    </row>
    <row r="337" spans="1:18" ht="26.25" x14ac:dyDescent="0.2">
      <c r="A337" s="334"/>
      <c r="B337" s="399"/>
      <c r="C337" s="335"/>
      <c r="D337" s="335"/>
      <c r="E337" s="335"/>
      <c r="F337" s="335"/>
      <c r="G337" s="400" t="s">
        <v>184</v>
      </c>
      <c r="H337" s="401"/>
      <c r="I337" s="402"/>
      <c r="J337" s="401">
        <f t="shared" ref="J337:J344" si="62">H337-I337</f>
        <v>0</v>
      </c>
      <c r="K337" s="396"/>
      <c r="L337" s="401"/>
      <c r="M337" s="403"/>
      <c r="N337" s="401"/>
      <c r="O337" s="337">
        <f t="shared" si="61"/>
        <v>0</v>
      </c>
      <c r="P337" s="337">
        <f t="shared" ref="P337:P344" si="63">L337-O337</f>
        <v>0</v>
      </c>
      <c r="Q337" s="398"/>
      <c r="R337" s="312"/>
    </row>
    <row r="338" spans="1:18" ht="26.25" x14ac:dyDescent="0.2">
      <c r="A338" s="334"/>
      <c r="B338" s="399"/>
      <c r="C338" s="335"/>
      <c r="D338" s="335"/>
      <c r="E338" s="335"/>
      <c r="F338" s="335"/>
      <c r="G338" s="400" t="s">
        <v>320</v>
      </c>
      <c r="H338" s="401"/>
      <c r="I338" s="402"/>
      <c r="J338" s="401">
        <f t="shared" si="62"/>
        <v>0</v>
      </c>
      <c r="K338" s="396"/>
      <c r="L338" s="401"/>
      <c r="M338" s="403"/>
      <c r="N338" s="401"/>
      <c r="O338" s="337">
        <f t="shared" si="61"/>
        <v>0</v>
      </c>
      <c r="P338" s="337">
        <f t="shared" si="63"/>
        <v>0</v>
      </c>
      <c r="Q338" s="398"/>
      <c r="R338" s="312"/>
    </row>
    <row r="339" spans="1:18" ht="26.25" x14ac:dyDescent="0.2">
      <c r="A339" s="334"/>
      <c r="B339" s="399"/>
      <c r="C339" s="335"/>
      <c r="D339" s="335"/>
      <c r="E339" s="335"/>
      <c r="F339" s="335"/>
      <c r="G339" s="400" t="s">
        <v>321</v>
      </c>
      <c r="H339" s="401"/>
      <c r="I339" s="402"/>
      <c r="J339" s="401">
        <f t="shared" si="62"/>
        <v>0</v>
      </c>
      <c r="K339" s="396"/>
      <c r="L339" s="401"/>
      <c r="M339" s="403"/>
      <c r="N339" s="401"/>
      <c r="O339" s="337">
        <f t="shared" si="61"/>
        <v>0</v>
      </c>
      <c r="P339" s="337">
        <f t="shared" si="63"/>
        <v>0</v>
      </c>
      <c r="Q339" s="398"/>
      <c r="R339" s="312"/>
    </row>
    <row r="340" spans="1:18" ht="26.25" x14ac:dyDescent="0.2">
      <c r="A340" s="334"/>
      <c r="B340" s="399"/>
      <c r="C340" s="335"/>
      <c r="D340" s="335"/>
      <c r="E340" s="335"/>
      <c r="F340" s="335"/>
      <c r="G340" s="400" t="s">
        <v>185</v>
      </c>
      <c r="H340" s="401"/>
      <c r="I340" s="402"/>
      <c r="J340" s="401">
        <f t="shared" si="62"/>
        <v>0</v>
      </c>
      <c r="K340" s="396"/>
      <c r="L340" s="401"/>
      <c r="M340" s="403"/>
      <c r="N340" s="401"/>
      <c r="O340" s="337">
        <f t="shared" si="61"/>
        <v>0</v>
      </c>
      <c r="P340" s="337">
        <f t="shared" si="63"/>
        <v>0</v>
      </c>
      <c r="Q340" s="398"/>
      <c r="R340" s="312"/>
    </row>
    <row r="341" spans="1:18" ht="26.25" x14ac:dyDescent="0.2">
      <c r="A341" s="334"/>
      <c r="B341" s="399"/>
      <c r="C341" s="335"/>
      <c r="D341" s="335"/>
      <c r="E341" s="335"/>
      <c r="F341" s="335"/>
      <c r="G341" s="400" t="s">
        <v>322</v>
      </c>
      <c r="H341" s="401"/>
      <c r="I341" s="402"/>
      <c r="J341" s="401">
        <f t="shared" si="62"/>
        <v>0</v>
      </c>
      <c r="K341" s="396"/>
      <c r="L341" s="401"/>
      <c r="M341" s="403"/>
      <c r="N341" s="401"/>
      <c r="O341" s="337">
        <f t="shared" si="61"/>
        <v>0</v>
      </c>
      <c r="P341" s="337">
        <f t="shared" si="63"/>
        <v>0</v>
      </c>
      <c r="Q341" s="398"/>
      <c r="R341" s="312"/>
    </row>
    <row r="342" spans="1:18" ht="26.25" x14ac:dyDescent="0.2">
      <c r="A342" s="334"/>
      <c r="B342" s="399"/>
      <c r="C342" s="335"/>
      <c r="D342" s="335"/>
      <c r="E342" s="335"/>
      <c r="F342" s="335"/>
      <c r="G342" s="445" t="s">
        <v>323</v>
      </c>
      <c r="H342" s="401"/>
      <c r="I342" s="402"/>
      <c r="J342" s="401">
        <f t="shared" si="62"/>
        <v>0</v>
      </c>
      <c r="K342" s="396"/>
      <c r="L342" s="401"/>
      <c r="M342" s="403"/>
      <c r="N342" s="401"/>
      <c r="O342" s="337">
        <f t="shared" si="61"/>
        <v>0</v>
      </c>
      <c r="P342" s="337">
        <f t="shared" si="63"/>
        <v>0</v>
      </c>
      <c r="Q342" s="398"/>
      <c r="R342" s="312"/>
    </row>
    <row r="343" spans="1:18" ht="26.25" x14ac:dyDescent="0.2">
      <c r="A343" s="334"/>
      <c r="B343" s="399"/>
      <c r="C343" s="335"/>
      <c r="D343" s="335"/>
      <c r="E343" s="335"/>
      <c r="F343" s="335"/>
      <c r="G343" s="445" t="s">
        <v>324</v>
      </c>
      <c r="H343" s="401"/>
      <c r="I343" s="402"/>
      <c r="J343" s="401">
        <f t="shared" si="62"/>
        <v>0</v>
      </c>
      <c r="K343" s="396"/>
      <c r="L343" s="401"/>
      <c r="M343" s="403"/>
      <c r="N343" s="401"/>
      <c r="O343" s="337">
        <f t="shared" si="61"/>
        <v>0</v>
      </c>
      <c r="P343" s="337">
        <f t="shared" si="63"/>
        <v>0</v>
      </c>
      <c r="Q343" s="398"/>
      <c r="R343" s="312"/>
    </row>
    <row r="344" spans="1:18" ht="26.25" x14ac:dyDescent="0.2">
      <c r="A344" s="334"/>
      <c r="B344" s="399"/>
      <c r="C344" s="335"/>
      <c r="D344" s="335"/>
      <c r="E344" s="335"/>
      <c r="F344" s="335"/>
      <c r="G344" s="400" t="s">
        <v>475</v>
      </c>
      <c r="H344" s="401">
        <v>300000</v>
      </c>
      <c r="I344" s="402">
        <f>O344</f>
        <v>160463</v>
      </c>
      <c r="J344" s="401">
        <f t="shared" si="62"/>
        <v>139537</v>
      </c>
      <c r="K344" s="396"/>
      <c r="L344" s="401">
        <v>300000</v>
      </c>
      <c r="M344" s="403">
        <v>153896</v>
      </c>
      <c r="N344" s="401">
        <v>6567</v>
      </c>
      <c r="O344" s="337">
        <f t="shared" si="61"/>
        <v>160463</v>
      </c>
      <c r="P344" s="337">
        <f t="shared" si="63"/>
        <v>139537</v>
      </c>
      <c r="Q344" s="398"/>
      <c r="R344" s="312"/>
    </row>
    <row r="345" spans="1:18" ht="26.25" x14ac:dyDescent="0.2">
      <c r="A345" s="334"/>
      <c r="B345" s="399"/>
      <c r="C345" s="335"/>
      <c r="D345" s="335"/>
      <c r="E345" s="335"/>
      <c r="F345" s="335"/>
      <c r="G345" s="443" t="s">
        <v>426</v>
      </c>
      <c r="H345" s="401"/>
      <c r="I345" s="444">
        <f>O345</f>
        <v>14445</v>
      </c>
      <c r="J345" s="401"/>
      <c r="K345" s="396"/>
      <c r="L345" s="401"/>
      <c r="M345" s="403">
        <v>13788</v>
      </c>
      <c r="N345" s="401">
        <v>657</v>
      </c>
      <c r="O345" s="337">
        <f t="shared" si="61"/>
        <v>14445</v>
      </c>
      <c r="P345" s="337"/>
      <c r="Q345" s="398"/>
      <c r="R345" s="312"/>
    </row>
    <row r="346" spans="1:18" ht="26.25" x14ac:dyDescent="0.2">
      <c r="A346" s="446"/>
      <c r="B346" s="447"/>
      <c r="C346" s="448"/>
      <c r="D346" s="448"/>
      <c r="E346" s="448"/>
      <c r="F346" s="448"/>
      <c r="G346" s="400" t="s">
        <v>186</v>
      </c>
      <c r="H346" s="449">
        <v>100000</v>
      </c>
      <c r="I346" s="450">
        <f>O346</f>
        <v>15125</v>
      </c>
      <c r="J346" s="401">
        <f t="shared" ref="J346:J354" si="64">H346-I346</f>
        <v>84875</v>
      </c>
      <c r="K346" s="396"/>
      <c r="L346" s="449">
        <v>50000</v>
      </c>
      <c r="M346" s="451">
        <v>13255</v>
      </c>
      <c r="N346" s="449">
        <v>1870</v>
      </c>
      <c r="O346" s="452">
        <f t="shared" si="61"/>
        <v>15125</v>
      </c>
      <c r="P346" s="452">
        <f t="shared" ref="P346:P354" si="65">L346-O346</f>
        <v>34875</v>
      </c>
      <c r="Q346" s="398"/>
      <c r="R346" s="453"/>
    </row>
    <row r="347" spans="1:18" ht="26.25" x14ac:dyDescent="0.2">
      <c r="A347" s="328"/>
      <c r="B347" s="320"/>
      <c r="C347" s="321"/>
      <c r="D347" s="321"/>
      <c r="E347" s="321"/>
      <c r="F347" s="321"/>
      <c r="G347" s="368" t="s">
        <v>187</v>
      </c>
      <c r="H347" s="394">
        <v>0</v>
      </c>
      <c r="I347" s="395"/>
      <c r="J347" s="401">
        <f t="shared" si="64"/>
        <v>0</v>
      </c>
      <c r="K347" s="396"/>
      <c r="L347" s="394">
        <v>0</v>
      </c>
      <c r="M347" s="369">
        <f>+M348+M349+M350+M351</f>
        <v>0</v>
      </c>
      <c r="N347" s="394">
        <f>+N348+N349+N350+N351</f>
        <v>0</v>
      </c>
      <c r="O347" s="394">
        <f>+O348+O349+O350+O351</f>
        <v>0</v>
      </c>
      <c r="P347" s="397">
        <f t="shared" si="65"/>
        <v>0</v>
      </c>
      <c r="Q347" s="398"/>
      <c r="R347" s="312"/>
    </row>
    <row r="348" spans="1:18" ht="26.25" x14ac:dyDescent="0.2">
      <c r="A348" s="334"/>
      <c r="B348" s="399"/>
      <c r="C348" s="335"/>
      <c r="D348" s="335"/>
      <c r="E348" s="335"/>
      <c r="F348" s="335"/>
      <c r="G348" s="400" t="s">
        <v>188</v>
      </c>
      <c r="H348" s="401"/>
      <c r="I348" s="402"/>
      <c r="J348" s="401">
        <f t="shared" si="64"/>
        <v>0</v>
      </c>
      <c r="K348" s="396"/>
      <c r="L348" s="401"/>
      <c r="M348" s="403"/>
      <c r="N348" s="401"/>
      <c r="O348" s="337">
        <f>M348+N348</f>
        <v>0</v>
      </c>
      <c r="P348" s="337">
        <f t="shared" si="65"/>
        <v>0</v>
      </c>
      <c r="Q348" s="398"/>
      <c r="R348" s="312"/>
    </row>
    <row r="349" spans="1:18" ht="26.25" x14ac:dyDescent="0.2">
      <c r="A349" s="334"/>
      <c r="B349" s="399"/>
      <c r="C349" s="335"/>
      <c r="D349" s="335"/>
      <c r="E349" s="335"/>
      <c r="F349" s="335"/>
      <c r="G349" s="400" t="s">
        <v>189</v>
      </c>
      <c r="H349" s="401"/>
      <c r="I349" s="402"/>
      <c r="J349" s="401">
        <f t="shared" si="64"/>
        <v>0</v>
      </c>
      <c r="K349" s="396"/>
      <c r="L349" s="401"/>
      <c r="M349" s="403"/>
      <c r="N349" s="401"/>
      <c r="O349" s="337">
        <f>M349+N349</f>
        <v>0</v>
      </c>
      <c r="P349" s="337">
        <f t="shared" si="65"/>
        <v>0</v>
      </c>
      <c r="Q349" s="398"/>
      <c r="R349" s="312"/>
    </row>
    <row r="350" spans="1:18" ht="26.25" x14ac:dyDescent="0.2">
      <c r="A350" s="334"/>
      <c r="B350" s="399"/>
      <c r="C350" s="335"/>
      <c r="D350" s="335"/>
      <c r="E350" s="335"/>
      <c r="F350" s="335"/>
      <c r="G350" s="400" t="s">
        <v>190</v>
      </c>
      <c r="H350" s="401"/>
      <c r="I350" s="402"/>
      <c r="J350" s="401">
        <f t="shared" si="64"/>
        <v>0</v>
      </c>
      <c r="K350" s="396"/>
      <c r="L350" s="401"/>
      <c r="M350" s="403"/>
      <c r="N350" s="401"/>
      <c r="O350" s="337">
        <f>M350+N350</f>
        <v>0</v>
      </c>
      <c r="P350" s="337">
        <f t="shared" si="65"/>
        <v>0</v>
      </c>
      <c r="Q350" s="398"/>
      <c r="R350" s="312"/>
    </row>
    <row r="351" spans="1:18" ht="26.25" x14ac:dyDescent="0.2">
      <c r="A351" s="334"/>
      <c r="B351" s="399"/>
      <c r="C351" s="335"/>
      <c r="D351" s="335"/>
      <c r="E351" s="335"/>
      <c r="F351" s="335"/>
      <c r="G351" s="400" t="s">
        <v>191</v>
      </c>
      <c r="H351" s="401"/>
      <c r="I351" s="402"/>
      <c r="J351" s="401">
        <f t="shared" si="64"/>
        <v>0</v>
      </c>
      <c r="K351" s="396"/>
      <c r="L351" s="401"/>
      <c r="M351" s="403"/>
      <c r="N351" s="401"/>
      <c r="O351" s="337">
        <f>M351+N351</f>
        <v>0</v>
      </c>
      <c r="P351" s="337">
        <f t="shared" si="65"/>
        <v>0</v>
      </c>
      <c r="Q351" s="398"/>
      <c r="R351" s="312"/>
    </row>
    <row r="352" spans="1:18" ht="26.25" x14ac:dyDescent="0.2">
      <c r="A352" s="328"/>
      <c r="B352" s="320"/>
      <c r="C352" s="321"/>
      <c r="D352" s="321"/>
      <c r="E352" s="321" t="s">
        <v>30</v>
      </c>
      <c r="F352" s="321"/>
      <c r="G352" s="368" t="s">
        <v>100</v>
      </c>
      <c r="H352" s="454">
        <f>H353</f>
        <v>0</v>
      </c>
      <c r="I352" s="455"/>
      <c r="J352" s="401">
        <f t="shared" si="64"/>
        <v>0</v>
      </c>
      <c r="K352" s="396" t="e">
        <f>ROUND(I352/H352*100,2)</f>
        <v>#DIV/0!</v>
      </c>
      <c r="L352" s="454">
        <f>L353</f>
        <v>0</v>
      </c>
      <c r="M352" s="369">
        <f>M353</f>
        <v>0</v>
      </c>
      <c r="N352" s="454">
        <f>N353</f>
        <v>0</v>
      </c>
      <c r="O352" s="369">
        <f>O353</f>
        <v>0</v>
      </c>
      <c r="P352" s="369">
        <f t="shared" si="65"/>
        <v>0</v>
      </c>
      <c r="Q352" s="398" t="e">
        <f>ROUND(O352/L352*100,2)</f>
        <v>#DIV/0!</v>
      </c>
      <c r="R352" s="312"/>
    </row>
    <row r="353" spans="1:18" ht="26.25" x14ac:dyDescent="0.2">
      <c r="A353" s="334"/>
      <c r="B353" s="399"/>
      <c r="C353" s="335"/>
      <c r="D353" s="335"/>
      <c r="E353" s="335"/>
      <c r="F353" s="335" t="s">
        <v>32</v>
      </c>
      <c r="G353" s="400" t="s">
        <v>192</v>
      </c>
      <c r="H353" s="401"/>
      <c r="I353" s="402"/>
      <c r="J353" s="401">
        <f t="shared" si="64"/>
        <v>0</v>
      </c>
      <c r="K353" s="396" t="e">
        <f>ROUND(I353/H353*100,2)</f>
        <v>#DIV/0!</v>
      </c>
      <c r="L353" s="401"/>
      <c r="M353" s="401">
        <f>M354</f>
        <v>0</v>
      </c>
      <c r="N353" s="401">
        <f>N354</f>
        <v>0</v>
      </c>
      <c r="O353" s="401">
        <f>O354</f>
        <v>0</v>
      </c>
      <c r="P353" s="401">
        <f t="shared" si="65"/>
        <v>0</v>
      </c>
      <c r="Q353" s="398" t="e">
        <f>ROUND(O353/L353*100,2)</f>
        <v>#DIV/0!</v>
      </c>
      <c r="R353" s="312"/>
    </row>
    <row r="354" spans="1:18" ht="26.25" x14ac:dyDescent="0.2">
      <c r="A354" s="334"/>
      <c r="B354" s="399"/>
      <c r="C354" s="456"/>
      <c r="D354" s="335"/>
      <c r="E354" s="335"/>
      <c r="F354" s="405"/>
      <c r="G354" s="400" t="s">
        <v>193</v>
      </c>
      <c r="H354" s="401"/>
      <c r="I354" s="402"/>
      <c r="J354" s="401">
        <f t="shared" si="64"/>
        <v>0</v>
      </c>
      <c r="K354" s="396"/>
      <c r="L354" s="401"/>
      <c r="M354" s="403"/>
      <c r="N354" s="401"/>
      <c r="O354" s="337">
        <f>M354+N354</f>
        <v>0</v>
      </c>
      <c r="P354" s="337">
        <f t="shared" si="65"/>
        <v>0</v>
      </c>
      <c r="Q354" s="398"/>
      <c r="R354" s="312"/>
    </row>
    <row r="355" spans="1:18" ht="51" x14ac:dyDescent="0.2">
      <c r="A355" s="334"/>
      <c r="B355" s="399"/>
      <c r="C355" s="456"/>
      <c r="D355" s="335"/>
      <c r="E355" s="335" t="s">
        <v>103</v>
      </c>
      <c r="F355" s="405"/>
      <c r="G355" s="400" t="s">
        <v>423</v>
      </c>
      <c r="H355" s="401">
        <v>0</v>
      </c>
      <c r="I355" s="457"/>
      <c r="J355" s="401"/>
      <c r="K355" s="396"/>
      <c r="L355" s="401">
        <v>0</v>
      </c>
      <c r="M355" s="440"/>
      <c r="N355" s="401"/>
      <c r="O355" s="337"/>
      <c r="P355" s="337"/>
      <c r="Q355" s="398"/>
      <c r="R355" s="312"/>
    </row>
    <row r="356" spans="1:18" ht="51" x14ac:dyDescent="0.2">
      <c r="A356" s="334"/>
      <c r="B356" s="399"/>
      <c r="C356" s="456"/>
      <c r="D356" s="335"/>
      <c r="E356" s="458" t="s">
        <v>104</v>
      </c>
      <c r="F356" s="405"/>
      <c r="G356" s="400" t="s">
        <v>424</v>
      </c>
      <c r="H356" s="401">
        <v>0</v>
      </c>
      <c r="I356" s="457"/>
      <c r="J356" s="401"/>
      <c r="K356" s="396"/>
      <c r="L356" s="401">
        <v>0</v>
      </c>
      <c r="M356" s="440"/>
      <c r="N356" s="401"/>
      <c r="O356" s="337"/>
      <c r="P356" s="337"/>
      <c r="Q356" s="398"/>
      <c r="R356" s="312"/>
    </row>
    <row r="357" spans="1:18" ht="26.25" x14ac:dyDescent="0.2">
      <c r="A357" s="334"/>
      <c r="B357" s="399"/>
      <c r="C357" s="335"/>
      <c r="D357" s="321">
        <v>59</v>
      </c>
      <c r="E357" s="335"/>
      <c r="F357" s="335"/>
      <c r="G357" s="393" t="s">
        <v>80</v>
      </c>
      <c r="H357" s="401">
        <f>+H358+H359</f>
        <v>0</v>
      </c>
      <c r="I357" s="402"/>
      <c r="J357" s="401">
        <f t="shared" ref="J357:J373" si="66">H357-I357</f>
        <v>0</v>
      </c>
      <c r="K357" s="396" t="e">
        <f t="shared" ref="K357:K371" si="67">ROUND(I357/H357*100,2)</f>
        <v>#DIV/0!</v>
      </c>
      <c r="L357" s="401">
        <f>+L358+L359</f>
        <v>0</v>
      </c>
      <c r="M357" s="401">
        <f>+M358+M359</f>
        <v>0</v>
      </c>
      <c r="N357" s="401">
        <f>+N358+N359</f>
        <v>0</v>
      </c>
      <c r="O357" s="337">
        <f>+O358+O359</f>
        <v>0</v>
      </c>
      <c r="P357" s="337">
        <f t="shared" ref="P357:P399" si="68">L357-O357</f>
        <v>0</v>
      </c>
      <c r="Q357" s="398" t="e">
        <f t="shared" ref="Q357:Q371" si="69">ROUND(O357/L357*100,2)</f>
        <v>#DIV/0!</v>
      </c>
      <c r="R357" s="312"/>
    </row>
    <row r="358" spans="1:18" ht="26.25" x14ac:dyDescent="0.2">
      <c r="A358" s="334"/>
      <c r="B358" s="399"/>
      <c r="C358" s="335"/>
      <c r="D358" s="335"/>
      <c r="E358" s="335">
        <v>17</v>
      </c>
      <c r="F358" s="335"/>
      <c r="G358" s="400" t="s">
        <v>194</v>
      </c>
      <c r="H358" s="401"/>
      <c r="I358" s="402"/>
      <c r="J358" s="401">
        <f t="shared" si="66"/>
        <v>0</v>
      </c>
      <c r="K358" s="396" t="e">
        <f t="shared" si="67"/>
        <v>#DIV/0!</v>
      </c>
      <c r="L358" s="401"/>
      <c r="M358" s="403"/>
      <c r="N358" s="401"/>
      <c r="O358" s="337">
        <f>M358+N358</f>
        <v>0</v>
      </c>
      <c r="P358" s="337">
        <f t="shared" si="68"/>
        <v>0</v>
      </c>
      <c r="Q358" s="398" t="e">
        <f t="shared" si="69"/>
        <v>#DIV/0!</v>
      </c>
      <c r="R358" s="312"/>
    </row>
    <row r="359" spans="1:18" ht="26.25" x14ac:dyDescent="0.2">
      <c r="A359" s="334"/>
      <c r="B359" s="399"/>
      <c r="C359" s="335"/>
      <c r="D359" s="335"/>
      <c r="E359" s="459">
        <v>40</v>
      </c>
      <c r="F359" s="459"/>
      <c r="G359" s="460" t="s">
        <v>262</v>
      </c>
      <c r="H359" s="401"/>
      <c r="I359" s="402"/>
      <c r="J359" s="401">
        <f t="shared" si="66"/>
        <v>0</v>
      </c>
      <c r="K359" s="396" t="e">
        <f t="shared" si="67"/>
        <v>#DIV/0!</v>
      </c>
      <c r="L359" s="401"/>
      <c r="M359" s="403"/>
      <c r="N359" s="401"/>
      <c r="O359" s="337">
        <f>M359+N359</f>
        <v>0</v>
      </c>
      <c r="P359" s="337">
        <f t="shared" si="68"/>
        <v>0</v>
      </c>
      <c r="Q359" s="398" t="e">
        <f t="shared" si="69"/>
        <v>#DIV/0!</v>
      </c>
      <c r="R359" s="312"/>
    </row>
    <row r="360" spans="1:18" ht="26.25" x14ac:dyDescent="0.2">
      <c r="A360" s="328"/>
      <c r="B360" s="320"/>
      <c r="C360" s="321"/>
      <c r="D360" s="321" t="s">
        <v>105</v>
      </c>
      <c r="E360" s="321"/>
      <c r="F360" s="321"/>
      <c r="G360" s="393" t="s">
        <v>83</v>
      </c>
      <c r="H360" s="394">
        <f>H361</f>
        <v>0</v>
      </c>
      <c r="I360" s="395"/>
      <c r="J360" s="401">
        <f t="shared" si="66"/>
        <v>0</v>
      </c>
      <c r="K360" s="396" t="e">
        <f t="shared" si="67"/>
        <v>#DIV/0!</v>
      </c>
      <c r="L360" s="394">
        <f>L361</f>
        <v>0</v>
      </c>
      <c r="M360" s="369">
        <f>M361</f>
        <v>0</v>
      </c>
      <c r="N360" s="394">
        <f>N361</f>
        <v>0</v>
      </c>
      <c r="O360" s="397">
        <f>O361</f>
        <v>0</v>
      </c>
      <c r="P360" s="397">
        <f t="shared" si="68"/>
        <v>0</v>
      </c>
      <c r="Q360" s="398" t="e">
        <f t="shared" si="69"/>
        <v>#DIV/0!</v>
      </c>
      <c r="R360" s="312"/>
    </row>
    <row r="361" spans="1:18" ht="26.25" x14ac:dyDescent="0.2">
      <c r="A361" s="328"/>
      <c r="B361" s="320"/>
      <c r="C361" s="321"/>
      <c r="D361" s="321">
        <v>71</v>
      </c>
      <c r="E361" s="321"/>
      <c r="F361" s="321"/>
      <c r="G361" s="393" t="s">
        <v>343</v>
      </c>
      <c r="H361" s="394">
        <f>H362+H367</f>
        <v>0</v>
      </c>
      <c r="I361" s="395"/>
      <c r="J361" s="401">
        <f t="shared" si="66"/>
        <v>0</v>
      </c>
      <c r="K361" s="396" t="e">
        <f t="shared" si="67"/>
        <v>#DIV/0!</v>
      </c>
      <c r="L361" s="394">
        <f>L362+L367</f>
        <v>0</v>
      </c>
      <c r="M361" s="369">
        <f>M362+M367</f>
        <v>0</v>
      </c>
      <c r="N361" s="394">
        <f>N362+N367</f>
        <v>0</v>
      </c>
      <c r="O361" s="397">
        <f>O362+O367</f>
        <v>0</v>
      </c>
      <c r="P361" s="397">
        <f t="shared" si="68"/>
        <v>0</v>
      </c>
      <c r="Q361" s="398" t="e">
        <f t="shared" si="69"/>
        <v>#DIV/0!</v>
      </c>
      <c r="R361" s="312"/>
    </row>
    <row r="362" spans="1:18" ht="26.25" x14ac:dyDescent="0.2">
      <c r="A362" s="328"/>
      <c r="B362" s="320"/>
      <c r="C362" s="321"/>
      <c r="D362" s="321"/>
      <c r="E362" s="321" t="s">
        <v>32</v>
      </c>
      <c r="F362" s="321"/>
      <c r="G362" s="368" t="s">
        <v>363</v>
      </c>
      <c r="H362" s="394">
        <f>H363+H364+H365+H366</f>
        <v>0</v>
      </c>
      <c r="I362" s="395"/>
      <c r="J362" s="401">
        <f t="shared" si="66"/>
        <v>0</v>
      </c>
      <c r="K362" s="396" t="e">
        <f t="shared" si="67"/>
        <v>#DIV/0!</v>
      </c>
      <c r="L362" s="394">
        <f>L363+L364+L365+L366</f>
        <v>0</v>
      </c>
      <c r="M362" s="369">
        <f>M363+M364+M365+M366</f>
        <v>0</v>
      </c>
      <c r="N362" s="394">
        <f>N363+N364+N365+N366</f>
        <v>0</v>
      </c>
      <c r="O362" s="397">
        <f>O363+O364+O365+O366</f>
        <v>0</v>
      </c>
      <c r="P362" s="397">
        <f t="shared" si="68"/>
        <v>0</v>
      </c>
      <c r="Q362" s="398" t="e">
        <f t="shared" si="69"/>
        <v>#DIV/0!</v>
      </c>
      <c r="R362" s="312"/>
    </row>
    <row r="363" spans="1:18" ht="26.25" x14ac:dyDescent="0.2">
      <c r="A363" s="334"/>
      <c r="B363" s="399"/>
      <c r="C363" s="335"/>
      <c r="D363" s="335"/>
      <c r="E363" s="335"/>
      <c r="F363" s="335" t="s">
        <v>32</v>
      </c>
      <c r="G363" s="400" t="s">
        <v>326</v>
      </c>
      <c r="H363" s="401"/>
      <c r="I363" s="402"/>
      <c r="J363" s="401">
        <f t="shared" si="66"/>
        <v>0</v>
      </c>
      <c r="K363" s="396" t="e">
        <f t="shared" si="67"/>
        <v>#DIV/0!</v>
      </c>
      <c r="L363" s="401"/>
      <c r="M363" s="403"/>
      <c r="N363" s="401"/>
      <c r="O363" s="337">
        <f>M363+N363</f>
        <v>0</v>
      </c>
      <c r="P363" s="337">
        <f t="shared" si="68"/>
        <v>0</v>
      </c>
      <c r="Q363" s="398" t="e">
        <f t="shared" si="69"/>
        <v>#DIV/0!</v>
      </c>
      <c r="R363" s="312"/>
    </row>
    <row r="364" spans="1:18" ht="26.25" x14ac:dyDescent="0.2">
      <c r="A364" s="334"/>
      <c r="B364" s="399"/>
      <c r="C364" s="335"/>
      <c r="D364" s="335"/>
      <c r="E364" s="335"/>
      <c r="F364" s="335" t="s">
        <v>30</v>
      </c>
      <c r="G364" s="400" t="s">
        <v>327</v>
      </c>
      <c r="H364" s="401">
        <v>0</v>
      </c>
      <c r="I364" s="402"/>
      <c r="J364" s="401">
        <f t="shared" si="66"/>
        <v>0</v>
      </c>
      <c r="K364" s="396" t="e">
        <f t="shared" si="67"/>
        <v>#DIV/0!</v>
      </c>
      <c r="L364" s="401">
        <v>0</v>
      </c>
      <c r="M364" s="403"/>
      <c r="N364" s="401"/>
      <c r="O364" s="337">
        <f>M364+N364</f>
        <v>0</v>
      </c>
      <c r="P364" s="337">
        <f t="shared" si="68"/>
        <v>0</v>
      </c>
      <c r="Q364" s="398" t="e">
        <f t="shared" si="69"/>
        <v>#DIV/0!</v>
      </c>
      <c r="R364" s="312"/>
    </row>
    <row r="365" spans="1:18" ht="26.25" x14ac:dyDescent="0.2">
      <c r="A365" s="334"/>
      <c r="B365" s="399"/>
      <c r="C365" s="335"/>
      <c r="D365" s="335"/>
      <c r="E365" s="335"/>
      <c r="F365" s="335" t="s">
        <v>43</v>
      </c>
      <c r="G365" s="400" t="s">
        <v>328</v>
      </c>
      <c r="H365" s="401"/>
      <c r="I365" s="402"/>
      <c r="J365" s="401">
        <f t="shared" si="66"/>
        <v>0</v>
      </c>
      <c r="K365" s="396" t="e">
        <f t="shared" si="67"/>
        <v>#DIV/0!</v>
      </c>
      <c r="L365" s="401"/>
      <c r="M365" s="403"/>
      <c r="N365" s="401"/>
      <c r="O365" s="337">
        <f>M365+N365</f>
        <v>0</v>
      </c>
      <c r="P365" s="337">
        <f t="shared" si="68"/>
        <v>0</v>
      </c>
      <c r="Q365" s="398" t="e">
        <f t="shared" si="69"/>
        <v>#DIV/0!</v>
      </c>
      <c r="R365" s="312"/>
    </row>
    <row r="366" spans="1:18" ht="26.25" x14ac:dyDescent="0.2">
      <c r="A366" s="334"/>
      <c r="B366" s="399"/>
      <c r="C366" s="335"/>
      <c r="D366" s="335"/>
      <c r="E366" s="335"/>
      <c r="F366" s="335" t="s">
        <v>90</v>
      </c>
      <c r="G366" s="400" t="s">
        <v>329</v>
      </c>
      <c r="H366" s="401">
        <v>0</v>
      </c>
      <c r="I366" s="402"/>
      <c r="J366" s="401">
        <f t="shared" si="66"/>
        <v>0</v>
      </c>
      <c r="K366" s="396" t="e">
        <f t="shared" si="67"/>
        <v>#DIV/0!</v>
      </c>
      <c r="L366" s="401">
        <v>0</v>
      </c>
      <c r="M366" s="403"/>
      <c r="N366" s="401"/>
      <c r="O366" s="337">
        <f>M366+N366</f>
        <v>0</v>
      </c>
      <c r="P366" s="337">
        <f t="shared" si="68"/>
        <v>0</v>
      </c>
      <c r="Q366" s="398" t="e">
        <f t="shared" si="69"/>
        <v>#DIV/0!</v>
      </c>
      <c r="R366" s="312"/>
    </row>
    <row r="367" spans="1:18" ht="26.25" x14ac:dyDescent="0.2">
      <c r="A367" s="334"/>
      <c r="B367" s="399"/>
      <c r="C367" s="335"/>
      <c r="D367" s="335"/>
      <c r="E367" s="335" t="s">
        <v>43</v>
      </c>
      <c r="F367" s="335"/>
      <c r="G367" s="400" t="s">
        <v>330</v>
      </c>
      <c r="H367" s="401">
        <v>0</v>
      </c>
      <c r="I367" s="402"/>
      <c r="J367" s="401">
        <f t="shared" si="66"/>
        <v>0</v>
      </c>
      <c r="K367" s="396" t="e">
        <f t="shared" si="67"/>
        <v>#DIV/0!</v>
      </c>
      <c r="L367" s="401">
        <v>0</v>
      </c>
      <c r="M367" s="403"/>
      <c r="N367" s="401"/>
      <c r="O367" s="337">
        <f>M367+N367</f>
        <v>0</v>
      </c>
      <c r="P367" s="337">
        <f t="shared" si="68"/>
        <v>0</v>
      </c>
      <c r="Q367" s="398" t="e">
        <f t="shared" si="69"/>
        <v>#DIV/0!</v>
      </c>
      <c r="R367" s="312"/>
    </row>
    <row r="368" spans="1:18" ht="26.25" x14ac:dyDescent="0.2">
      <c r="A368" s="328"/>
      <c r="B368" s="320"/>
      <c r="C368" s="321"/>
      <c r="D368" s="321">
        <v>79</v>
      </c>
      <c r="E368" s="321"/>
      <c r="F368" s="321"/>
      <c r="G368" s="393" t="s">
        <v>342</v>
      </c>
      <c r="H368" s="394">
        <v>0</v>
      </c>
      <c r="I368" s="395"/>
      <c r="J368" s="401">
        <f t="shared" si="66"/>
        <v>0</v>
      </c>
      <c r="K368" s="396" t="e">
        <f t="shared" si="67"/>
        <v>#DIV/0!</v>
      </c>
      <c r="L368" s="394">
        <v>0</v>
      </c>
      <c r="M368" s="369">
        <f t="shared" ref="M368:O370" si="70">M369</f>
        <v>0</v>
      </c>
      <c r="N368" s="394">
        <f t="shared" si="70"/>
        <v>0</v>
      </c>
      <c r="O368" s="397">
        <f t="shared" si="70"/>
        <v>0</v>
      </c>
      <c r="P368" s="397">
        <f t="shared" si="68"/>
        <v>0</v>
      </c>
      <c r="Q368" s="398" t="e">
        <f t="shared" si="69"/>
        <v>#DIV/0!</v>
      </c>
      <c r="R368" s="312"/>
    </row>
    <row r="369" spans="1:18" ht="26.25" x14ac:dyDescent="0.2">
      <c r="A369" s="328"/>
      <c r="B369" s="320"/>
      <c r="C369" s="321"/>
      <c r="D369" s="321">
        <v>81</v>
      </c>
      <c r="E369" s="321"/>
      <c r="F369" s="321"/>
      <c r="G369" s="393" t="s">
        <v>341</v>
      </c>
      <c r="H369" s="394">
        <v>0</v>
      </c>
      <c r="I369" s="395"/>
      <c r="J369" s="401">
        <f t="shared" si="66"/>
        <v>0</v>
      </c>
      <c r="K369" s="396" t="e">
        <f t="shared" si="67"/>
        <v>#DIV/0!</v>
      </c>
      <c r="L369" s="394">
        <v>0</v>
      </c>
      <c r="M369" s="369">
        <f t="shared" si="70"/>
        <v>0</v>
      </c>
      <c r="N369" s="394">
        <f t="shared" si="70"/>
        <v>0</v>
      </c>
      <c r="O369" s="397">
        <f t="shared" si="70"/>
        <v>0</v>
      </c>
      <c r="P369" s="397">
        <f t="shared" si="68"/>
        <v>0</v>
      </c>
      <c r="Q369" s="398" t="e">
        <f t="shared" si="69"/>
        <v>#DIV/0!</v>
      </c>
      <c r="R369" s="312"/>
    </row>
    <row r="370" spans="1:18" ht="26.25" x14ac:dyDescent="0.2">
      <c r="A370" s="328"/>
      <c r="B370" s="320"/>
      <c r="C370" s="321"/>
      <c r="D370" s="321"/>
      <c r="E370" s="321" t="s">
        <v>32</v>
      </c>
      <c r="F370" s="321"/>
      <c r="G370" s="368" t="s">
        <v>340</v>
      </c>
      <c r="H370" s="394">
        <v>0</v>
      </c>
      <c r="I370" s="395"/>
      <c r="J370" s="401">
        <f t="shared" si="66"/>
        <v>0</v>
      </c>
      <c r="K370" s="396" t="e">
        <f t="shared" si="67"/>
        <v>#DIV/0!</v>
      </c>
      <c r="L370" s="394">
        <v>0</v>
      </c>
      <c r="M370" s="369">
        <f t="shared" si="70"/>
        <v>0</v>
      </c>
      <c r="N370" s="394">
        <f t="shared" si="70"/>
        <v>0</v>
      </c>
      <c r="O370" s="397">
        <f t="shared" si="70"/>
        <v>0</v>
      </c>
      <c r="P370" s="397">
        <f t="shared" si="68"/>
        <v>0</v>
      </c>
      <c r="Q370" s="398" t="e">
        <f t="shared" si="69"/>
        <v>#DIV/0!</v>
      </c>
      <c r="R370" s="312"/>
    </row>
    <row r="371" spans="1:18" ht="51" x14ac:dyDescent="0.2">
      <c r="A371" s="334"/>
      <c r="B371" s="399"/>
      <c r="C371" s="335"/>
      <c r="D371" s="335"/>
      <c r="E371" s="335"/>
      <c r="F371" s="335" t="s">
        <v>32</v>
      </c>
      <c r="G371" s="400" t="s">
        <v>339</v>
      </c>
      <c r="H371" s="401"/>
      <c r="I371" s="402"/>
      <c r="J371" s="401">
        <f t="shared" si="66"/>
        <v>0</v>
      </c>
      <c r="K371" s="396" t="e">
        <f t="shared" si="67"/>
        <v>#DIV/0!</v>
      </c>
      <c r="L371" s="401"/>
      <c r="M371" s="403"/>
      <c r="N371" s="401"/>
      <c r="O371" s="337">
        <f>M371+N371</f>
        <v>0</v>
      </c>
      <c r="P371" s="337">
        <f t="shared" si="68"/>
        <v>0</v>
      </c>
      <c r="Q371" s="398" t="e">
        <f t="shared" si="69"/>
        <v>#DIV/0!</v>
      </c>
      <c r="R371" s="312"/>
    </row>
    <row r="372" spans="1:18" ht="26.25" x14ac:dyDescent="0.2">
      <c r="A372" s="406"/>
      <c r="B372" s="407"/>
      <c r="C372" s="408"/>
      <c r="D372" s="408">
        <v>85</v>
      </c>
      <c r="E372" s="408"/>
      <c r="F372" s="408"/>
      <c r="G372" s="410" t="s">
        <v>86</v>
      </c>
      <c r="H372" s="411"/>
      <c r="I372" s="412">
        <f>O372</f>
        <v>-27971.62</v>
      </c>
      <c r="J372" s="411">
        <f t="shared" si="66"/>
        <v>27971.62</v>
      </c>
      <c r="K372" s="413"/>
      <c r="L372" s="411"/>
      <c r="M372" s="414">
        <v>-28457.62</v>
      </c>
      <c r="N372" s="411">
        <v>486</v>
      </c>
      <c r="O372" s="415">
        <f>M372+N372</f>
        <v>-27971.62</v>
      </c>
      <c r="P372" s="415">
        <f t="shared" si="68"/>
        <v>27971.62</v>
      </c>
      <c r="Q372" s="416"/>
      <c r="R372" s="312"/>
    </row>
    <row r="373" spans="1:18" ht="26.25" x14ac:dyDescent="0.2">
      <c r="A373" s="334"/>
      <c r="B373" s="399"/>
      <c r="C373" s="335"/>
      <c r="D373" s="335"/>
      <c r="E373" s="335"/>
      <c r="F373" s="335"/>
      <c r="G373" s="400" t="s">
        <v>195</v>
      </c>
      <c r="H373" s="401"/>
      <c r="I373" s="402"/>
      <c r="J373" s="401">
        <f t="shared" si="66"/>
        <v>0</v>
      </c>
      <c r="K373" s="396"/>
      <c r="L373" s="401"/>
      <c r="M373" s="403"/>
      <c r="N373" s="401"/>
      <c r="O373" s="437"/>
      <c r="P373" s="437">
        <f t="shared" si="68"/>
        <v>0</v>
      </c>
      <c r="Q373" s="398"/>
      <c r="R373" s="312"/>
    </row>
    <row r="374" spans="1:18" ht="26.25" x14ac:dyDescent="0.2">
      <c r="A374" s="328" t="s">
        <v>165</v>
      </c>
      <c r="B374" s="320" t="s">
        <v>124</v>
      </c>
      <c r="C374" s="321"/>
      <c r="D374" s="321"/>
      <c r="E374" s="321"/>
      <c r="F374" s="321"/>
      <c r="G374" s="393" t="s">
        <v>196</v>
      </c>
      <c r="H374" s="394">
        <f>H328+H333</f>
        <v>27842000</v>
      </c>
      <c r="I374" s="395"/>
      <c r="J374" s="401">
        <f>J328+J333</f>
        <v>18643787</v>
      </c>
      <c r="K374" s="396">
        <f t="shared" ref="K374:K380" si="71">ROUND(I374/H374*100,2)</f>
        <v>0</v>
      </c>
      <c r="L374" s="394">
        <f>L328+L333</f>
        <v>11950000</v>
      </c>
      <c r="M374" s="394">
        <f>M328+M333</f>
        <v>7522785</v>
      </c>
      <c r="N374" s="394">
        <f>N328+N333</f>
        <v>1675428</v>
      </c>
      <c r="O374" s="394">
        <f>O328+O333</f>
        <v>9198213</v>
      </c>
      <c r="P374" s="397">
        <f t="shared" si="68"/>
        <v>2751787</v>
      </c>
      <c r="Q374" s="398">
        <f t="shared" ref="Q374:Q380" si="72">ROUND(O374/N374*100,2)</f>
        <v>549.01</v>
      </c>
      <c r="R374" s="312"/>
    </row>
    <row r="375" spans="1:18" ht="26.25" x14ac:dyDescent="0.2">
      <c r="A375" s="328"/>
      <c r="B375" s="320">
        <v>15</v>
      </c>
      <c r="C375" s="321"/>
      <c r="D375" s="321"/>
      <c r="E375" s="321"/>
      <c r="F375" s="321"/>
      <c r="G375" s="393" t="s">
        <v>197</v>
      </c>
      <c r="H375" s="394">
        <f>H376</f>
        <v>0</v>
      </c>
      <c r="I375" s="395"/>
      <c r="J375" s="401">
        <f t="shared" ref="J375:J381" si="73">H375-I375</f>
        <v>0</v>
      </c>
      <c r="K375" s="396" t="e">
        <f t="shared" si="71"/>
        <v>#DIV/0!</v>
      </c>
      <c r="L375" s="394">
        <f>L376</f>
        <v>0</v>
      </c>
      <c r="M375" s="394">
        <f>M376</f>
        <v>0</v>
      </c>
      <c r="N375" s="394">
        <f>N376</f>
        <v>0</v>
      </c>
      <c r="O375" s="394">
        <f>O376</f>
        <v>0</v>
      </c>
      <c r="P375" s="397">
        <f t="shared" si="68"/>
        <v>0</v>
      </c>
      <c r="Q375" s="398" t="e">
        <f t="shared" si="72"/>
        <v>#DIV/0!</v>
      </c>
      <c r="R375" s="312"/>
    </row>
    <row r="376" spans="1:18" ht="26.25" x14ac:dyDescent="0.2">
      <c r="A376" s="328"/>
      <c r="B376" s="320"/>
      <c r="C376" s="321" t="s">
        <v>48</v>
      </c>
      <c r="D376" s="321"/>
      <c r="E376" s="321"/>
      <c r="F376" s="321"/>
      <c r="G376" s="393" t="s">
        <v>198</v>
      </c>
      <c r="H376" s="394">
        <f>H353</f>
        <v>0</v>
      </c>
      <c r="I376" s="395"/>
      <c r="J376" s="401">
        <f t="shared" si="73"/>
        <v>0</v>
      </c>
      <c r="K376" s="396" t="e">
        <f t="shared" si="71"/>
        <v>#DIV/0!</v>
      </c>
      <c r="L376" s="394">
        <f>L353</f>
        <v>0</v>
      </c>
      <c r="M376" s="394">
        <f>M353</f>
        <v>0</v>
      </c>
      <c r="N376" s="394">
        <f>N353</f>
        <v>0</v>
      </c>
      <c r="O376" s="394">
        <f>O353</f>
        <v>0</v>
      </c>
      <c r="P376" s="397">
        <f t="shared" si="68"/>
        <v>0</v>
      </c>
      <c r="Q376" s="398" t="e">
        <f t="shared" si="72"/>
        <v>#DIV/0!</v>
      </c>
      <c r="R376" s="312"/>
    </row>
    <row r="377" spans="1:18" ht="26.25" x14ac:dyDescent="0.2">
      <c r="A377" s="328"/>
      <c r="B377" s="320" t="s">
        <v>48</v>
      </c>
      <c r="C377" s="321"/>
      <c r="D377" s="321"/>
      <c r="E377" s="321"/>
      <c r="F377" s="321"/>
      <c r="G377" s="393" t="s">
        <v>199</v>
      </c>
      <c r="H377" s="394">
        <f>H378+H379</f>
        <v>4812500</v>
      </c>
      <c r="I377" s="395"/>
      <c r="J377" s="401">
        <f t="shared" si="73"/>
        <v>4812500</v>
      </c>
      <c r="K377" s="396">
        <f t="shared" si="71"/>
        <v>0</v>
      </c>
      <c r="L377" s="394">
        <f>L378+L379</f>
        <v>2459000</v>
      </c>
      <c r="M377" s="394">
        <f>M378+M379</f>
        <v>1601859.1100000013</v>
      </c>
      <c r="N377" s="394">
        <f>N378+N379</f>
        <v>407941.81000000006</v>
      </c>
      <c r="O377" s="394">
        <f>O378+O379</f>
        <v>2009800.92</v>
      </c>
      <c r="P377" s="397">
        <f t="shared" si="68"/>
        <v>449199.08000000007</v>
      </c>
      <c r="Q377" s="398">
        <f t="shared" si="72"/>
        <v>492.67</v>
      </c>
      <c r="R377" s="312"/>
    </row>
    <row r="378" spans="1:18" ht="26.25" x14ac:dyDescent="0.2">
      <c r="A378" s="328"/>
      <c r="B378" s="320"/>
      <c r="C378" s="321" t="s">
        <v>30</v>
      </c>
      <c r="D378" s="321"/>
      <c r="E378" s="321"/>
      <c r="F378" s="321"/>
      <c r="G378" s="393" t="s">
        <v>130</v>
      </c>
      <c r="H378" s="394">
        <f>+H321</f>
        <v>96000</v>
      </c>
      <c r="I378" s="395"/>
      <c r="J378" s="401">
        <f t="shared" si="73"/>
        <v>96000</v>
      </c>
      <c r="K378" s="396">
        <f t="shared" si="71"/>
        <v>0</v>
      </c>
      <c r="L378" s="394">
        <f>+L321</f>
        <v>59000</v>
      </c>
      <c r="M378" s="394">
        <f>+M321</f>
        <v>36178.910000000003</v>
      </c>
      <c r="N378" s="394">
        <f>+N321</f>
        <v>7885.58</v>
      </c>
      <c r="O378" s="394">
        <f>+O321</f>
        <v>44064.490000000005</v>
      </c>
      <c r="P378" s="397">
        <f t="shared" si="68"/>
        <v>14935.509999999995</v>
      </c>
      <c r="Q378" s="398">
        <f t="shared" si="72"/>
        <v>558.79999999999995</v>
      </c>
      <c r="R378" s="312"/>
    </row>
    <row r="379" spans="1:18" ht="26.25" x14ac:dyDescent="0.2">
      <c r="A379" s="328"/>
      <c r="B379" s="320"/>
      <c r="C379" s="321" t="s">
        <v>43</v>
      </c>
      <c r="D379" s="321"/>
      <c r="E379" s="321"/>
      <c r="F379" s="321"/>
      <c r="G379" s="393" t="s">
        <v>200</v>
      </c>
      <c r="H379" s="394">
        <f>H257-H374-H375-H378</f>
        <v>4716500</v>
      </c>
      <c r="I379" s="395"/>
      <c r="J379" s="401">
        <f t="shared" si="73"/>
        <v>4716500</v>
      </c>
      <c r="K379" s="396">
        <f t="shared" si="71"/>
        <v>0</v>
      </c>
      <c r="L379" s="394">
        <f>L257-L374-L375-L378</f>
        <v>2400000</v>
      </c>
      <c r="M379" s="394">
        <f>M257-M374-M375-M378</f>
        <v>1565680.2000000014</v>
      </c>
      <c r="N379" s="394">
        <f>N257-N374-N375-N378</f>
        <v>400056.23000000004</v>
      </c>
      <c r="O379" s="394">
        <f>O257-O374-O375-O378</f>
        <v>1965736.43</v>
      </c>
      <c r="P379" s="397">
        <f t="shared" si="68"/>
        <v>434263.57000000007</v>
      </c>
      <c r="Q379" s="398">
        <f t="shared" si="72"/>
        <v>491.37</v>
      </c>
      <c r="R379" s="312"/>
    </row>
    <row r="380" spans="1:18" ht="26.25" x14ac:dyDescent="0.2">
      <c r="A380" s="328" t="s">
        <v>201</v>
      </c>
      <c r="B380" s="320" t="s">
        <v>103</v>
      </c>
      <c r="C380" s="321"/>
      <c r="D380" s="321"/>
      <c r="E380" s="321"/>
      <c r="F380" s="321"/>
      <c r="G380" s="393" t="s">
        <v>202</v>
      </c>
      <c r="H380" s="394">
        <f>H382</f>
        <v>11606000</v>
      </c>
      <c r="I380" s="395"/>
      <c r="J380" s="401">
        <f t="shared" si="73"/>
        <v>11606000</v>
      </c>
      <c r="K380" s="396">
        <f t="shared" si="71"/>
        <v>0</v>
      </c>
      <c r="L380" s="394">
        <f>L382</f>
        <v>3223300</v>
      </c>
      <c r="M380" s="394">
        <f>M382</f>
        <v>735464.37</v>
      </c>
      <c r="N380" s="394">
        <f>N382</f>
        <v>200638.81</v>
      </c>
      <c r="O380" s="394">
        <f>O382</f>
        <v>936103.18</v>
      </c>
      <c r="P380" s="397">
        <f t="shared" si="68"/>
        <v>2287196.8199999998</v>
      </c>
      <c r="Q380" s="398">
        <f t="shared" si="72"/>
        <v>466.56</v>
      </c>
      <c r="R380" s="312"/>
    </row>
    <row r="381" spans="1:18" ht="76.5" x14ac:dyDescent="0.2">
      <c r="A381" s="328"/>
      <c r="B381" s="320"/>
      <c r="C381" s="321"/>
      <c r="D381" s="321" t="s">
        <v>81</v>
      </c>
      <c r="E381" s="321"/>
      <c r="F381" s="321"/>
      <c r="G381" s="393" t="s">
        <v>203</v>
      </c>
      <c r="H381" s="394">
        <f>H444</f>
        <v>0</v>
      </c>
      <c r="I381" s="395"/>
      <c r="J381" s="401">
        <f t="shared" si="73"/>
        <v>0</v>
      </c>
      <c r="K381" s="454"/>
      <c r="L381" s="394">
        <f>L444</f>
        <v>0</v>
      </c>
      <c r="M381" s="426">
        <f>M444</f>
        <v>0</v>
      </c>
      <c r="N381" s="394">
        <f>N444</f>
        <v>0</v>
      </c>
      <c r="O381" s="397">
        <f>O444</f>
        <v>0</v>
      </c>
      <c r="P381" s="397">
        <f t="shared" si="68"/>
        <v>0</v>
      </c>
      <c r="Q381" s="398"/>
      <c r="R381" s="312"/>
    </row>
    <row r="382" spans="1:18" ht="51" x14ac:dyDescent="0.35">
      <c r="A382" s="371" t="s">
        <v>204</v>
      </c>
      <c r="B382" s="360"/>
      <c r="C382" s="360"/>
      <c r="D382" s="360"/>
      <c r="E382" s="360"/>
      <c r="F382" s="361"/>
      <c r="G382" s="418" t="s">
        <v>205</v>
      </c>
      <c r="H382" s="419">
        <f>+H383+H447</f>
        <v>11606000</v>
      </c>
      <c r="I382" s="420"/>
      <c r="J382" s="419">
        <f>+J383</f>
        <v>10667923.949999999</v>
      </c>
      <c r="K382" s="461">
        <f t="shared" ref="K382:K415" si="74">ROUND(I382/H382*100,2)</f>
        <v>0</v>
      </c>
      <c r="L382" s="419">
        <f>+L383+L447</f>
        <v>3223300</v>
      </c>
      <c r="M382" s="422">
        <f>+M383+M447</f>
        <v>735464.37</v>
      </c>
      <c r="N382" s="419">
        <f>+N383+N447</f>
        <v>200638.81</v>
      </c>
      <c r="O382" s="423">
        <f>+O383+O447</f>
        <v>936103.18</v>
      </c>
      <c r="P382" s="423">
        <f t="shared" si="68"/>
        <v>2287196.8199999998</v>
      </c>
      <c r="Q382" s="424">
        <f t="shared" ref="Q382:Q415" si="75">ROUND(O382/L382*100,2)</f>
        <v>29.04</v>
      </c>
      <c r="R382" s="425"/>
    </row>
    <row r="383" spans="1:18" ht="26.25" x14ac:dyDescent="0.2">
      <c r="A383" s="328"/>
      <c r="B383" s="320"/>
      <c r="C383" s="321"/>
      <c r="D383" s="321" t="s">
        <v>32</v>
      </c>
      <c r="E383" s="321"/>
      <c r="F383" s="321"/>
      <c r="G383" s="393" t="s">
        <v>62</v>
      </c>
      <c r="H383" s="394">
        <f>H384+H387+H390+H393+H399+H413</f>
        <v>11606000</v>
      </c>
      <c r="I383" s="395"/>
      <c r="J383" s="394">
        <f>J384+J387+J390+J393+J399+J413</f>
        <v>10667923.949999999</v>
      </c>
      <c r="K383" s="454">
        <f t="shared" si="74"/>
        <v>0</v>
      </c>
      <c r="L383" s="394">
        <f>L384+L387+L390+L393+L399+L413</f>
        <v>3223300</v>
      </c>
      <c r="M383" s="369">
        <f>M384+M387+M390+M393+M399+M413</f>
        <v>736866.05</v>
      </c>
      <c r="N383" s="394">
        <f>N384+N387+N390+N393+N399+N413</f>
        <v>201210</v>
      </c>
      <c r="O383" s="397">
        <f>O384+O387+O390+O393+O399+O413</f>
        <v>938076.05</v>
      </c>
      <c r="P383" s="397">
        <f t="shared" si="68"/>
        <v>2285223.9500000002</v>
      </c>
      <c r="Q383" s="398">
        <f t="shared" si="75"/>
        <v>29.1</v>
      </c>
      <c r="R383" s="312"/>
    </row>
    <row r="384" spans="1:18" ht="26.25" x14ac:dyDescent="0.2">
      <c r="A384" s="328"/>
      <c r="B384" s="320"/>
      <c r="C384" s="321"/>
      <c r="D384" s="321" t="s">
        <v>89</v>
      </c>
      <c r="E384" s="321"/>
      <c r="F384" s="321"/>
      <c r="G384" s="393" t="s">
        <v>66</v>
      </c>
      <c r="H384" s="394">
        <f>H385</f>
        <v>3000</v>
      </c>
      <c r="I384" s="395"/>
      <c r="J384" s="394">
        <f>J385</f>
        <v>3000</v>
      </c>
      <c r="K384" s="454">
        <f t="shared" si="74"/>
        <v>0</v>
      </c>
      <c r="L384" s="394">
        <f t="shared" ref="L384:O385" si="76">L385</f>
        <v>3000</v>
      </c>
      <c r="M384" s="369">
        <f t="shared" si="76"/>
        <v>0</v>
      </c>
      <c r="N384" s="394">
        <f t="shared" si="76"/>
        <v>0</v>
      </c>
      <c r="O384" s="397">
        <f t="shared" si="76"/>
        <v>0</v>
      </c>
      <c r="P384" s="397">
        <f t="shared" si="68"/>
        <v>3000</v>
      </c>
      <c r="Q384" s="398">
        <f t="shared" si="75"/>
        <v>0</v>
      </c>
      <c r="R384" s="312"/>
    </row>
    <row r="385" spans="1:18" ht="26.25" x14ac:dyDescent="0.2">
      <c r="A385" s="328"/>
      <c r="B385" s="320"/>
      <c r="C385" s="321"/>
      <c r="D385" s="321"/>
      <c r="E385" s="321" t="s">
        <v>90</v>
      </c>
      <c r="F385" s="321"/>
      <c r="G385" s="368" t="s">
        <v>181</v>
      </c>
      <c r="H385" s="394">
        <f>H386</f>
        <v>3000</v>
      </c>
      <c r="I385" s="395"/>
      <c r="J385" s="394">
        <f>J386</f>
        <v>3000</v>
      </c>
      <c r="K385" s="454">
        <f t="shared" si="74"/>
        <v>0</v>
      </c>
      <c r="L385" s="394">
        <f t="shared" si="76"/>
        <v>3000</v>
      </c>
      <c r="M385" s="369">
        <f t="shared" si="76"/>
        <v>0</v>
      </c>
      <c r="N385" s="394">
        <f t="shared" si="76"/>
        <v>0</v>
      </c>
      <c r="O385" s="397">
        <f t="shared" si="76"/>
        <v>0</v>
      </c>
      <c r="P385" s="397">
        <f t="shared" si="68"/>
        <v>3000</v>
      </c>
      <c r="Q385" s="398">
        <f t="shared" si="75"/>
        <v>0</v>
      </c>
      <c r="R385" s="312"/>
    </row>
    <row r="386" spans="1:18" ht="26.25" x14ac:dyDescent="0.2">
      <c r="A386" s="334"/>
      <c r="B386" s="399"/>
      <c r="C386" s="335"/>
      <c r="D386" s="335"/>
      <c r="E386" s="335"/>
      <c r="F386" s="335" t="s">
        <v>90</v>
      </c>
      <c r="G386" s="400" t="s">
        <v>154</v>
      </c>
      <c r="H386" s="401">
        <v>3000</v>
      </c>
      <c r="I386" s="402"/>
      <c r="J386" s="401">
        <f t="shared" ref="J386:J438" si="77">H386-I386</f>
        <v>3000</v>
      </c>
      <c r="K386" s="454">
        <f t="shared" si="74"/>
        <v>0</v>
      </c>
      <c r="L386" s="401">
        <v>3000</v>
      </c>
      <c r="M386" s="403"/>
      <c r="N386" s="401"/>
      <c r="O386" s="337">
        <f>M386+N386</f>
        <v>0</v>
      </c>
      <c r="P386" s="337">
        <f t="shared" si="68"/>
        <v>3000</v>
      </c>
      <c r="Q386" s="398">
        <f t="shared" si="75"/>
        <v>0</v>
      </c>
      <c r="R386" s="312"/>
    </row>
    <row r="387" spans="1:18" ht="26.25" x14ac:dyDescent="0.2">
      <c r="A387" s="328"/>
      <c r="B387" s="320"/>
      <c r="C387" s="321"/>
      <c r="D387" s="321" t="s">
        <v>91</v>
      </c>
      <c r="E387" s="321"/>
      <c r="F387" s="321"/>
      <c r="G387" s="393" t="s">
        <v>70</v>
      </c>
      <c r="H387" s="394">
        <v>0</v>
      </c>
      <c r="I387" s="395"/>
      <c r="J387" s="401">
        <f t="shared" si="77"/>
        <v>0</v>
      </c>
      <c r="K387" s="454" t="e">
        <f t="shared" si="74"/>
        <v>#DIV/0!</v>
      </c>
      <c r="L387" s="394">
        <v>0</v>
      </c>
      <c r="M387" s="369">
        <f>M388+M389</f>
        <v>0</v>
      </c>
      <c r="N387" s="394">
        <f>N388+N389</f>
        <v>0</v>
      </c>
      <c r="O387" s="397">
        <f>O388+O389</f>
        <v>0</v>
      </c>
      <c r="P387" s="397">
        <f t="shared" si="68"/>
        <v>0</v>
      </c>
      <c r="Q387" s="398" t="e">
        <f t="shared" si="75"/>
        <v>#DIV/0!</v>
      </c>
      <c r="R387" s="312"/>
    </row>
    <row r="388" spans="1:18" ht="26.25" x14ac:dyDescent="0.2">
      <c r="A388" s="334"/>
      <c r="B388" s="399"/>
      <c r="C388" s="335"/>
      <c r="D388" s="335"/>
      <c r="E388" s="335" t="s">
        <v>38</v>
      </c>
      <c r="F388" s="335"/>
      <c r="G388" s="400" t="s">
        <v>338</v>
      </c>
      <c r="H388" s="401"/>
      <c r="I388" s="402"/>
      <c r="J388" s="401">
        <f t="shared" si="77"/>
        <v>0</v>
      </c>
      <c r="K388" s="454" t="e">
        <f t="shared" si="74"/>
        <v>#DIV/0!</v>
      </c>
      <c r="L388" s="401"/>
      <c r="M388" s="403"/>
      <c r="N388" s="401"/>
      <c r="O388" s="337">
        <f>M388+N388</f>
        <v>0</v>
      </c>
      <c r="P388" s="337">
        <f t="shared" si="68"/>
        <v>0</v>
      </c>
      <c r="Q388" s="398" t="e">
        <f t="shared" si="75"/>
        <v>#DIV/0!</v>
      </c>
      <c r="R388" s="312"/>
    </row>
    <row r="389" spans="1:18" ht="26.25" x14ac:dyDescent="0.2">
      <c r="A389" s="334"/>
      <c r="B389" s="399"/>
      <c r="C389" s="335"/>
      <c r="D389" s="335"/>
      <c r="E389" s="335">
        <v>10</v>
      </c>
      <c r="F389" s="335"/>
      <c r="G389" s="400" t="s">
        <v>337</v>
      </c>
      <c r="H389" s="401"/>
      <c r="I389" s="402"/>
      <c r="J389" s="401">
        <f t="shared" si="77"/>
        <v>0</v>
      </c>
      <c r="K389" s="454" t="e">
        <f t="shared" si="74"/>
        <v>#DIV/0!</v>
      </c>
      <c r="L389" s="401"/>
      <c r="M389" s="403"/>
      <c r="N389" s="401"/>
      <c r="O389" s="337">
        <f>M389+N389</f>
        <v>0</v>
      </c>
      <c r="P389" s="337">
        <f t="shared" si="68"/>
        <v>0</v>
      </c>
      <c r="Q389" s="398" t="e">
        <f t="shared" si="75"/>
        <v>#DIV/0!</v>
      </c>
      <c r="R389" s="312"/>
    </row>
    <row r="390" spans="1:18" ht="51" x14ac:dyDescent="0.2">
      <c r="A390" s="328"/>
      <c r="B390" s="320"/>
      <c r="C390" s="321"/>
      <c r="D390" s="321">
        <v>51</v>
      </c>
      <c r="E390" s="321"/>
      <c r="F390" s="321"/>
      <c r="G390" s="393" t="s">
        <v>72</v>
      </c>
      <c r="H390" s="394">
        <v>0</v>
      </c>
      <c r="I390" s="395"/>
      <c r="J390" s="401">
        <f t="shared" si="77"/>
        <v>0</v>
      </c>
      <c r="K390" s="454" t="e">
        <f t="shared" si="74"/>
        <v>#DIV/0!</v>
      </c>
      <c r="L390" s="394">
        <v>0</v>
      </c>
      <c r="M390" s="369">
        <f t="shared" ref="M390:O391" si="78">M391</f>
        <v>0</v>
      </c>
      <c r="N390" s="394">
        <f t="shared" si="78"/>
        <v>0</v>
      </c>
      <c r="O390" s="397">
        <f t="shared" si="78"/>
        <v>0</v>
      </c>
      <c r="P390" s="397">
        <f t="shared" si="68"/>
        <v>0</v>
      </c>
      <c r="Q390" s="398" t="e">
        <f t="shared" si="75"/>
        <v>#DIV/0!</v>
      </c>
      <c r="R390" s="312"/>
    </row>
    <row r="391" spans="1:18" ht="26.25" x14ac:dyDescent="0.2">
      <c r="A391" s="328"/>
      <c r="B391" s="320"/>
      <c r="C391" s="321"/>
      <c r="D391" s="321"/>
      <c r="E391" s="321" t="s">
        <v>32</v>
      </c>
      <c r="F391" s="321"/>
      <c r="G391" s="368" t="s">
        <v>92</v>
      </c>
      <c r="H391" s="394">
        <v>0</v>
      </c>
      <c r="I391" s="395"/>
      <c r="J391" s="401">
        <f t="shared" si="77"/>
        <v>0</v>
      </c>
      <c r="K391" s="454" t="e">
        <f t="shared" si="74"/>
        <v>#DIV/0!</v>
      </c>
      <c r="L391" s="394">
        <v>0</v>
      </c>
      <c r="M391" s="369">
        <f t="shared" si="78"/>
        <v>0</v>
      </c>
      <c r="N391" s="394">
        <f t="shared" si="78"/>
        <v>0</v>
      </c>
      <c r="O391" s="397">
        <f t="shared" si="78"/>
        <v>0</v>
      </c>
      <c r="P391" s="397">
        <f t="shared" si="68"/>
        <v>0</v>
      </c>
      <c r="Q391" s="398" t="e">
        <f t="shared" si="75"/>
        <v>#DIV/0!</v>
      </c>
      <c r="R391" s="312"/>
    </row>
    <row r="392" spans="1:18" ht="76.5" x14ac:dyDescent="0.2">
      <c r="A392" s="334"/>
      <c r="B392" s="399"/>
      <c r="C392" s="335"/>
      <c r="D392" s="335"/>
      <c r="E392" s="335"/>
      <c r="F392" s="335">
        <v>18</v>
      </c>
      <c r="G392" s="400" t="s">
        <v>95</v>
      </c>
      <c r="H392" s="401"/>
      <c r="I392" s="402"/>
      <c r="J392" s="401">
        <f t="shared" si="77"/>
        <v>0</v>
      </c>
      <c r="K392" s="454" t="e">
        <f t="shared" si="74"/>
        <v>#DIV/0!</v>
      </c>
      <c r="L392" s="401"/>
      <c r="M392" s="403"/>
      <c r="N392" s="401"/>
      <c r="O392" s="337">
        <f>M392+N392</f>
        <v>0</v>
      </c>
      <c r="P392" s="337">
        <f t="shared" si="68"/>
        <v>0</v>
      </c>
      <c r="Q392" s="398" t="e">
        <f t="shared" si="75"/>
        <v>#DIV/0!</v>
      </c>
      <c r="R392" s="312"/>
    </row>
    <row r="393" spans="1:18" ht="26.25" x14ac:dyDescent="0.2">
      <c r="A393" s="328"/>
      <c r="B393" s="320"/>
      <c r="C393" s="321"/>
      <c r="D393" s="321">
        <v>55</v>
      </c>
      <c r="E393" s="321"/>
      <c r="F393" s="321"/>
      <c r="G393" s="393" t="s">
        <v>336</v>
      </c>
      <c r="H393" s="394">
        <v>0</v>
      </c>
      <c r="I393" s="395"/>
      <c r="J393" s="401">
        <f t="shared" si="77"/>
        <v>0</v>
      </c>
      <c r="K393" s="454" t="e">
        <f t="shared" si="74"/>
        <v>#DIV/0!</v>
      </c>
      <c r="L393" s="394">
        <v>0</v>
      </c>
      <c r="M393" s="369">
        <f>M394+M397</f>
        <v>0</v>
      </c>
      <c r="N393" s="394">
        <f>N394+N397</f>
        <v>0</v>
      </c>
      <c r="O393" s="397">
        <f>O394+O397</f>
        <v>0</v>
      </c>
      <c r="P393" s="397">
        <f t="shared" si="68"/>
        <v>0</v>
      </c>
      <c r="Q393" s="398" t="e">
        <f t="shared" si="75"/>
        <v>#DIV/0!</v>
      </c>
      <c r="R393" s="312"/>
    </row>
    <row r="394" spans="1:18" ht="26.25" x14ac:dyDescent="0.2">
      <c r="A394" s="328"/>
      <c r="B394" s="320"/>
      <c r="C394" s="321"/>
      <c r="D394" s="321"/>
      <c r="E394" s="321" t="s">
        <v>32</v>
      </c>
      <c r="F394" s="321"/>
      <c r="G394" s="393" t="s">
        <v>335</v>
      </c>
      <c r="H394" s="394">
        <v>0</v>
      </c>
      <c r="I394" s="395"/>
      <c r="J394" s="401">
        <f t="shared" si="77"/>
        <v>0</v>
      </c>
      <c r="K394" s="454" t="e">
        <f t="shared" si="74"/>
        <v>#DIV/0!</v>
      </c>
      <c r="L394" s="394">
        <v>0</v>
      </c>
      <c r="M394" s="369">
        <f>M395+M396</f>
        <v>0</v>
      </c>
      <c r="N394" s="394">
        <f>N395+N396</f>
        <v>0</v>
      </c>
      <c r="O394" s="397">
        <f>O395+O396</f>
        <v>0</v>
      </c>
      <c r="P394" s="397">
        <f t="shared" si="68"/>
        <v>0</v>
      </c>
      <c r="Q394" s="398" t="e">
        <f t="shared" si="75"/>
        <v>#DIV/0!</v>
      </c>
      <c r="R394" s="312"/>
    </row>
    <row r="395" spans="1:18" ht="26.25" x14ac:dyDescent="0.2">
      <c r="A395" s="334"/>
      <c r="B395" s="399"/>
      <c r="C395" s="335"/>
      <c r="D395" s="335"/>
      <c r="E395" s="335"/>
      <c r="F395" s="335" t="s">
        <v>115</v>
      </c>
      <c r="G395" s="400" t="s">
        <v>334</v>
      </c>
      <c r="H395" s="401"/>
      <c r="I395" s="402"/>
      <c r="J395" s="401">
        <f t="shared" si="77"/>
        <v>0</v>
      </c>
      <c r="K395" s="454" t="e">
        <f t="shared" si="74"/>
        <v>#DIV/0!</v>
      </c>
      <c r="L395" s="401"/>
      <c r="M395" s="403"/>
      <c r="N395" s="401"/>
      <c r="O395" s="337">
        <f>M395+N395</f>
        <v>0</v>
      </c>
      <c r="P395" s="337">
        <f t="shared" si="68"/>
        <v>0</v>
      </c>
      <c r="Q395" s="398" t="e">
        <f t="shared" si="75"/>
        <v>#DIV/0!</v>
      </c>
      <c r="R395" s="312"/>
    </row>
    <row r="396" spans="1:18" ht="26.25" x14ac:dyDescent="0.2">
      <c r="A396" s="334"/>
      <c r="B396" s="399"/>
      <c r="C396" s="335"/>
      <c r="D396" s="335"/>
      <c r="E396" s="335"/>
      <c r="F396" s="335">
        <v>18</v>
      </c>
      <c r="G396" s="400" t="s">
        <v>206</v>
      </c>
      <c r="H396" s="401"/>
      <c r="I396" s="402"/>
      <c r="J396" s="401">
        <f t="shared" si="77"/>
        <v>0</v>
      </c>
      <c r="K396" s="454" t="e">
        <f t="shared" si="74"/>
        <v>#DIV/0!</v>
      </c>
      <c r="L396" s="401"/>
      <c r="M396" s="403"/>
      <c r="N396" s="401"/>
      <c r="O396" s="337">
        <f>M396+N396</f>
        <v>0</v>
      </c>
      <c r="P396" s="337">
        <f t="shared" si="68"/>
        <v>0</v>
      </c>
      <c r="Q396" s="398" t="e">
        <f t="shared" si="75"/>
        <v>#DIV/0!</v>
      </c>
      <c r="R396" s="312"/>
    </row>
    <row r="397" spans="1:18" ht="51" x14ac:dyDescent="0.2">
      <c r="A397" s="328"/>
      <c r="B397" s="320"/>
      <c r="C397" s="321"/>
      <c r="D397" s="321"/>
      <c r="E397" s="321" t="s">
        <v>30</v>
      </c>
      <c r="F397" s="321"/>
      <c r="G397" s="368" t="s">
        <v>333</v>
      </c>
      <c r="H397" s="394">
        <v>0</v>
      </c>
      <c r="I397" s="395"/>
      <c r="J397" s="401">
        <f t="shared" si="77"/>
        <v>0</v>
      </c>
      <c r="K397" s="454" t="e">
        <f t="shared" si="74"/>
        <v>#DIV/0!</v>
      </c>
      <c r="L397" s="394">
        <v>0</v>
      </c>
      <c r="M397" s="369">
        <f>M398</f>
        <v>0</v>
      </c>
      <c r="N397" s="394">
        <f>N398</f>
        <v>0</v>
      </c>
      <c r="O397" s="397">
        <f>O398</f>
        <v>0</v>
      </c>
      <c r="P397" s="397">
        <f t="shared" si="68"/>
        <v>0</v>
      </c>
      <c r="Q397" s="398" t="e">
        <f t="shared" si="75"/>
        <v>#DIV/0!</v>
      </c>
      <c r="R397" s="312"/>
    </row>
    <row r="398" spans="1:18" ht="26.25" x14ac:dyDescent="0.2">
      <c r="A398" s="334"/>
      <c r="B398" s="399"/>
      <c r="C398" s="335"/>
      <c r="D398" s="335"/>
      <c r="E398" s="335"/>
      <c r="F398" s="335" t="s">
        <v>32</v>
      </c>
      <c r="G398" s="400" t="s">
        <v>332</v>
      </c>
      <c r="H398" s="401"/>
      <c r="I398" s="402"/>
      <c r="J398" s="401">
        <f t="shared" si="77"/>
        <v>0</v>
      </c>
      <c r="K398" s="454" t="e">
        <f t="shared" si="74"/>
        <v>#DIV/0!</v>
      </c>
      <c r="L398" s="401"/>
      <c r="M398" s="403"/>
      <c r="N398" s="401"/>
      <c r="O398" s="337">
        <f>M398+N398</f>
        <v>0</v>
      </c>
      <c r="P398" s="337">
        <f t="shared" si="68"/>
        <v>0</v>
      </c>
      <c r="Q398" s="398" t="e">
        <f t="shared" si="75"/>
        <v>#DIV/0!</v>
      </c>
      <c r="R398" s="312"/>
    </row>
    <row r="399" spans="1:18" ht="51" x14ac:dyDescent="0.2">
      <c r="A399" s="328"/>
      <c r="B399" s="320"/>
      <c r="C399" s="321"/>
      <c r="D399" s="321">
        <v>56</v>
      </c>
      <c r="E399" s="321"/>
      <c r="F399" s="321"/>
      <c r="G399" s="368" t="s">
        <v>331</v>
      </c>
      <c r="H399" s="394">
        <f>+H400+H403+H406+H409</f>
        <v>10579000</v>
      </c>
      <c r="I399" s="395">
        <f>I406</f>
        <v>689010.05</v>
      </c>
      <c r="J399" s="401">
        <f t="shared" si="77"/>
        <v>9889989.9499999993</v>
      </c>
      <c r="K399" s="454">
        <f t="shared" si="74"/>
        <v>6.51</v>
      </c>
      <c r="L399" s="394">
        <f>+L400+L403+L406+L409</f>
        <v>2891000</v>
      </c>
      <c r="M399" s="427">
        <f>+M400+M403+M406+M409</f>
        <v>536980.05000000005</v>
      </c>
      <c r="N399" s="394">
        <f>+N400+N403+N406+N409</f>
        <v>152030</v>
      </c>
      <c r="O399" s="428">
        <f>+O400+O403+O406+O409</f>
        <v>689010.05</v>
      </c>
      <c r="P399" s="337">
        <f t="shared" si="68"/>
        <v>2201989.9500000002</v>
      </c>
      <c r="Q399" s="398">
        <f t="shared" si="75"/>
        <v>23.83</v>
      </c>
      <c r="R399" s="312"/>
    </row>
    <row r="400" spans="1:18" ht="26.25" x14ac:dyDescent="0.2">
      <c r="A400" s="328"/>
      <c r="B400" s="320"/>
      <c r="C400" s="321"/>
      <c r="D400" s="459"/>
      <c r="E400" s="462" t="s">
        <v>249</v>
      </c>
      <c r="F400" s="459"/>
      <c r="G400" s="460" t="s">
        <v>406</v>
      </c>
      <c r="H400" s="394">
        <v>0</v>
      </c>
      <c r="I400" s="395"/>
      <c r="J400" s="401">
        <f t="shared" si="77"/>
        <v>0</v>
      </c>
      <c r="K400" s="454" t="e">
        <f t="shared" si="74"/>
        <v>#DIV/0!</v>
      </c>
      <c r="L400" s="394">
        <v>0</v>
      </c>
      <c r="M400" s="369">
        <f>M401+M402</f>
        <v>0</v>
      </c>
      <c r="N400" s="394">
        <f>N401+N402</f>
        <v>0</v>
      </c>
      <c r="O400" s="397">
        <f>O401+O402</f>
        <v>0</v>
      </c>
      <c r="P400" s="397">
        <f>P401+P402</f>
        <v>0</v>
      </c>
      <c r="Q400" s="398" t="e">
        <f t="shared" si="75"/>
        <v>#DIV/0!</v>
      </c>
      <c r="R400" s="312"/>
    </row>
    <row r="401" spans="1:21" ht="26.25" x14ac:dyDescent="0.2">
      <c r="A401" s="328"/>
      <c r="B401" s="320"/>
      <c r="C401" s="321"/>
      <c r="D401" s="459"/>
      <c r="E401" s="463"/>
      <c r="F401" s="459" t="s">
        <v>54</v>
      </c>
      <c r="G401" s="460" t="s">
        <v>155</v>
      </c>
      <c r="H401" s="394"/>
      <c r="I401" s="395"/>
      <c r="J401" s="401">
        <f t="shared" si="77"/>
        <v>0</v>
      </c>
      <c r="K401" s="454" t="e">
        <f t="shared" si="74"/>
        <v>#DIV/0!</v>
      </c>
      <c r="L401" s="394"/>
      <c r="M401" s="369"/>
      <c r="N401" s="394"/>
      <c r="O401" s="397">
        <f>M401+N401</f>
        <v>0</v>
      </c>
      <c r="P401" s="397"/>
      <c r="Q401" s="398" t="e">
        <f t="shared" si="75"/>
        <v>#DIV/0!</v>
      </c>
      <c r="R401" s="312"/>
    </row>
    <row r="402" spans="1:21" ht="26.25" x14ac:dyDescent="0.2">
      <c r="A402" s="328"/>
      <c r="B402" s="320"/>
      <c r="C402" s="321"/>
      <c r="D402" s="459"/>
      <c r="E402" s="463"/>
      <c r="F402" s="459" t="s">
        <v>55</v>
      </c>
      <c r="G402" s="460" t="s">
        <v>156</v>
      </c>
      <c r="H402" s="394"/>
      <c r="I402" s="395"/>
      <c r="J402" s="401">
        <f t="shared" si="77"/>
        <v>0</v>
      </c>
      <c r="K402" s="454" t="e">
        <f t="shared" si="74"/>
        <v>#DIV/0!</v>
      </c>
      <c r="L402" s="394"/>
      <c r="M402" s="369"/>
      <c r="N402" s="394"/>
      <c r="O402" s="397">
        <f>M402+N402</f>
        <v>0</v>
      </c>
      <c r="P402" s="397"/>
      <c r="Q402" s="398" t="e">
        <f t="shared" si="75"/>
        <v>#DIV/0!</v>
      </c>
      <c r="R402" s="312"/>
    </row>
    <row r="403" spans="1:21" ht="51" x14ac:dyDescent="0.2">
      <c r="A403" s="334"/>
      <c r="B403" s="399"/>
      <c r="C403" s="335"/>
      <c r="D403" s="459"/>
      <c r="E403" s="464">
        <v>48</v>
      </c>
      <c r="F403" s="464"/>
      <c r="G403" s="465" t="s">
        <v>263</v>
      </c>
      <c r="H403" s="401">
        <f>H404+H405</f>
        <v>0</v>
      </c>
      <c r="I403" s="402"/>
      <c r="J403" s="401">
        <f t="shared" si="77"/>
        <v>0</v>
      </c>
      <c r="K403" s="454" t="e">
        <f t="shared" si="74"/>
        <v>#DIV/0!</v>
      </c>
      <c r="L403" s="401">
        <f>L404+L405</f>
        <v>0</v>
      </c>
      <c r="M403" s="403">
        <f>M404+M405</f>
        <v>0</v>
      </c>
      <c r="N403" s="401">
        <f>N404+N405</f>
        <v>0</v>
      </c>
      <c r="O403" s="337">
        <f>O404+O405</f>
        <v>0</v>
      </c>
      <c r="P403" s="337">
        <f>P404+P405</f>
        <v>0</v>
      </c>
      <c r="Q403" s="398" t="e">
        <f t="shared" si="75"/>
        <v>#DIV/0!</v>
      </c>
      <c r="R403" s="312"/>
    </row>
    <row r="404" spans="1:21" ht="26.25" x14ac:dyDescent="0.2">
      <c r="A404" s="334"/>
      <c r="B404" s="399"/>
      <c r="C404" s="335"/>
      <c r="D404" s="459"/>
      <c r="E404" s="464"/>
      <c r="F404" s="459" t="s">
        <v>54</v>
      </c>
      <c r="G404" s="466" t="s">
        <v>155</v>
      </c>
      <c r="H404" s="401"/>
      <c r="I404" s="402"/>
      <c r="J404" s="401">
        <f t="shared" si="77"/>
        <v>0</v>
      </c>
      <c r="K404" s="454" t="e">
        <f t="shared" si="74"/>
        <v>#DIV/0!</v>
      </c>
      <c r="L404" s="401"/>
      <c r="M404" s="403"/>
      <c r="N404" s="401"/>
      <c r="O404" s="337">
        <f>M404+N404</f>
        <v>0</v>
      </c>
      <c r="P404" s="337"/>
      <c r="Q404" s="398" t="e">
        <f t="shared" si="75"/>
        <v>#DIV/0!</v>
      </c>
      <c r="R404" s="312"/>
    </row>
    <row r="405" spans="1:21" ht="26.25" x14ac:dyDescent="0.2">
      <c r="A405" s="334"/>
      <c r="B405" s="399"/>
      <c r="C405" s="335"/>
      <c r="D405" s="459"/>
      <c r="E405" s="464"/>
      <c r="F405" s="459" t="s">
        <v>55</v>
      </c>
      <c r="G405" s="466" t="s">
        <v>156</v>
      </c>
      <c r="H405" s="401"/>
      <c r="I405" s="402"/>
      <c r="J405" s="401">
        <f t="shared" si="77"/>
        <v>0</v>
      </c>
      <c r="K405" s="454" t="e">
        <f t="shared" si="74"/>
        <v>#DIV/0!</v>
      </c>
      <c r="L405" s="401"/>
      <c r="M405" s="403"/>
      <c r="N405" s="401"/>
      <c r="O405" s="337">
        <f>M405+N405</f>
        <v>0</v>
      </c>
      <c r="P405" s="337"/>
      <c r="Q405" s="398" t="e">
        <f t="shared" si="75"/>
        <v>#DIV/0!</v>
      </c>
      <c r="R405" s="312"/>
    </row>
    <row r="406" spans="1:21" ht="51" x14ac:dyDescent="0.2">
      <c r="A406" s="334"/>
      <c r="B406" s="399"/>
      <c r="C406" s="335"/>
      <c r="D406" s="459"/>
      <c r="E406" s="464">
        <v>49</v>
      </c>
      <c r="F406" s="464"/>
      <c r="G406" s="465" t="s">
        <v>264</v>
      </c>
      <c r="H406" s="401">
        <f>H407+H408</f>
        <v>10579000</v>
      </c>
      <c r="I406" s="402">
        <f>I407+I408</f>
        <v>689010.05</v>
      </c>
      <c r="J406" s="401">
        <f t="shared" si="77"/>
        <v>9889989.9499999993</v>
      </c>
      <c r="K406" s="454">
        <f t="shared" si="74"/>
        <v>6.51</v>
      </c>
      <c r="L406" s="401">
        <f>L407+L408</f>
        <v>2891000</v>
      </c>
      <c r="M406" s="403">
        <f>M407+M408</f>
        <v>536980.05000000005</v>
      </c>
      <c r="N406" s="401">
        <f>N407+N408</f>
        <v>152030</v>
      </c>
      <c r="O406" s="337">
        <f>O407+O408</f>
        <v>689010.05</v>
      </c>
      <c r="P406" s="337">
        <f>P407+P408</f>
        <v>0</v>
      </c>
      <c r="Q406" s="398">
        <f t="shared" si="75"/>
        <v>23.83</v>
      </c>
      <c r="R406" s="312"/>
    </row>
    <row r="407" spans="1:21" ht="26.25" x14ac:dyDescent="0.2">
      <c r="A407" s="334"/>
      <c r="B407" s="399"/>
      <c r="C407" s="335"/>
      <c r="D407" s="459"/>
      <c r="E407" s="464"/>
      <c r="F407" s="459" t="s">
        <v>54</v>
      </c>
      <c r="G407" s="466" t="s">
        <v>155</v>
      </c>
      <c r="H407" s="401">
        <v>2213000</v>
      </c>
      <c r="I407" s="402">
        <f>O407</f>
        <v>138930.4</v>
      </c>
      <c r="J407" s="401">
        <f t="shared" si="77"/>
        <v>2074069.6</v>
      </c>
      <c r="K407" s="454">
        <f t="shared" si="74"/>
        <v>6.28</v>
      </c>
      <c r="L407" s="401">
        <v>602000</v>
      </c>
      <c r="M407" s="403">
        <v>108624.9</v>
      </c>
      <c r="N407" s="401">
        <v>30305.5</v>
      </c>
      <c r="O407" s="337">
        <f t="shared" ref="O407:O412" si="79">M407+N407</f>
        <v>138930.4</v>
      </c>
      <c r="P407" s="337"/>
      <c r="Q407" s="398">
        <f t="shared" si="75"/>
        <v>23.08</v>
      </c>
      <c r="R407" s="312"/>
    </row>
    <row r="408" spans="1:21" ht="26.25" x14ac:dyDescent="0.2">
      <c r="A408" s="334"/>
      <c r="B408" s="399"/>
      <c r="C408" s="335"/>
      <c r="D408" s="459"/>
      <c r="E408" s="464"/>
      <c r="F408" s="459" t="s">
        <v>55</v>
      </c>
      <c r="G408" s="466" t="s">
        <v>156</v>
      </c>
      <c r="H408" s="401">
        <v>8366000</v>
      </c>
      <c r="I408" s="402">
        <f>O408</f>
        <v>550079.65</v>
      </c>
      <c r="J408" s="401">
        <f t="shared" si="77"/>
        <v>7815920.3499999996</v>
      </c>
      <c r="K408" s="454">
        <f t="shared" si="74"/>
        <v>6.58</v>
      </c>
      <c r="L408" s="401">
        <v>2289000</v>
      </c>
      <c r="M408" s="403">
        <v>428355.15</v>
      </c>
      <c r="N408" s="401">
        <v>121724.5</v>
      </c>
      <c r="O408" s="337">
        <f t="shared" si="79"/>
        <v>550079.65</v>
      </c>
      <c r="P408" s="337"/>
      <c r="Q408" s="398">
        <f t="shared" si="75"/>
        <v>24.03</v>
      </c>
      <c r="R408" s="312"/>
    </row>
    <row r="409" spans="1:21" ht="51" x14ac:dyDescent="0.2">
      <c r="A409" s="334"/>
      <c r="B409" s="399"/>
      <c r="C409" s="335"/>
      <c r="D409" s="459"/>
      <c r="E409" s="464">
        <v>51</v>
      </c>
      <c r="F409" s="459"/>
      <c r="G409" s="466" t="s">
        <v>405</v>
      </c>
      <c r="H409" s="401">
        <v>0</v>
      </c>
      <c r="I409" s="402"/>
      <c r="J409" s="401">
        <f t="shared" si="77"/>
        <v>0</v>
      </c>
      <c r="K409" s="454" t="e">
        <f t="shared" si="74"/>
        <v>#DIV/0!</v>
      </c>
      <c r="L409" s="401">
        <v>0</v>
      </c>
      <c r="M409" s="403">
        <f>M410+M411+M412</f>
        <v>0</v>
      </c>
      <c r="N409" s="401">
        <f>N410+N411+N412</f>
        <v>0</v>
      </c>
      <c r="O409" s="337">
        <f t="shared" si="79"/>
        <v>0</v>
      </c>
      <c r="P409" s="337"/>
      <c r="Q409" s="398" t="e">
        <f t="shared" si="75"/>
        <v>#DIV/0!</v>
      </c>
      <c r="R409" s="312"/>
    </row>
    <row r="410" spans="1:21" ht="26.25" x14ac:dyDescent="0.2">
      <c r="A410" s="334"/>
      <c r="B410" s="399"/>
      <c r="C410" s="335"/>
      <c r="D410" s="459"/>
      <c r="E410" s="464"/>
      <c r="F410" s="459" t="s">
        <v>402</v>
      </c>
      <c r="G410" s="466" t="s">
        <v>155</v>
      </c>
      <c r="H410" s="401"/>
      <c r="I410" s="402"/>
      <c r="J410" s="401">
        <f t="shared" si="77"/>
        <v>0</v>
      </c>
      <c r="K410" s="454" t="e">
        <f t="shared" si="74"/>
        <v>#DIV/0!</v>
      </c>
      <c r="L410" s="401"/>
      <c r="M410" s="403"/>
      <c r="N410" s="401"/>
      <c r="O410" s="337">
        <f t="shared" si="79"/>
        <v>0</v>
      </c>
      <c r="P410" s="337"/>
      <c r="Q410" s="398" t="e">
        <f t="shared" si="75"/>
        <v>#DIV/0!</v>
      </c>
      <c r="R410" s="312"/>
    </row>
    <row r="411" spans="1:21" ht="26.25" x14ac:dyDescent="0.2">
      <c r="A411" s="334"/>
      <c r="B411" s="399"/>
      <c r="C411" s="335"/>
      <c r="D411" s="459"/>
      <c r="E411" s="464"/>
      <c r="F411" s="459" t="s">
        <v>403</v>
      </c>
      <c r="G411" s="466" t="s">
        <v>156</v>
      </c>
      <c r="H411" s="401"/>
      <c r="I411" s="402"/>
      <c r="J411" s="401">
        <f t="shared" si="77"/>
        <v>0</v>
      </c>
      <c r="K411" s="454" t="e">
        <f t="shared" si="74"/>
        <v>#DIV/0!</v>
      </c>
      <c r="L411" s="401"/>
      <c r="M411" s="403"/>
      <c r="N411" s="401"/>
      <c r="O411" s="337">
        <f t="shared" si="79"/>
        <v>0</v>
      </c>
      <c r="P411" s="337"/>
      <c r="Q411" s="398" t="e">
        <f t="shared" si="75"/>
        <v>#DIV/0!</v>
      </c>
      <c r="R411" s="312"/>
    </row>
    <row r="412" spans="1:21" ht="26.25" x14ac:dyDescent="0.2">
      <c r="A412" s="334"/>
      <c r="B412" s="399"/>
      <c r="C412" s="335"/>
      <c r="D412" s="459"/>
      <c r="E412" s="464"/>
      <c r="F412" s="459" t="s">
        <v>404</v>
      </c>
      <c r="G412" s="466" t="s">
        <v>230</v>
      </c>
      <c r="H412" s="401"/>
      <c r="I412" s="402"/>
      <c r="J412" s="401">
        <f t="shared" si="77"/>
        <v>0</v>
      </c>
      <c r="K412" s="454" t="e">
        <f t="shared" si="74"/>
        <v>#DIV/0!</v>
      </c>
      <c r="L412" s="401"/>
      <c r="M412" s="403"/>
      <c r="N412" s="401"/>
      <c r="O412" s="337">
        <f t="shared" si="79"/>
        <v>0</v>
      </c>
      <c r="P412" s="337"/>
      <c r="Q412" s="398" t="e">
        <f t="shared" si="75"/>
        <v>#DIV/0!</v>
      </c>
      <c r="R412" s="312"/>
    </row>
    <row r="413" spans="1:21" ht="26.25" x14ac:dyDescent="0.2">
      <c r="A413" s="328"/>
      <c r="B413" s="320"/>
      <c r="C413" s="321"/>
      <c r="D413" s="321">
        <v>57</v>
      </c>
      <c r="E413" s="321"/>
      <c r="F413" s="321"/>
      <c r="G413" s="368" t="s">
        <v>78</v>
      </c>
      <c r="H413" s="394">
        <f>H414+H443</f>
        <v>1024000</v>
      </c>
      <c r="I413" s="395">
        <f>I414</f>
        <v>249066</v>
      </c>
      <c r="J413" s="394">
        <f t="shared" si="77"/>
        <v>774934</v>
      </c>
      <c r="K413" s="454">
        <f t="shared" si="74"/>
        <v>24.32</v>
      </c>
      <c r="L413" s="394">
        <f>L414+L443</f>
        <v>329300</v>
      </c>
      <c r="M413" s="427">
        <f>M414+M443</f>
        <v>199886</v>
      </c>
      <c r="N413" s="394">
        <f>N414+N443</f>
        <v>49180</v>
      </c>
      <c r="O413" s="428">
        <f>O414+O443</f>
        <v>249066</v>
      </c>
      <c r="P413" s="397">
        <f t="shared" ref="P413:P429" si="80">L413-O413</f>
        <v>80234</v>
      </c>
      <c r="Q413" s="398">
        <f t="shared" si="75"/>
        <v>75.63</v>
      </c>
      <c r="R413" s="365"/>
      <c r="U413" s="366"/>
    </row>
    <row r="414" spans="1:21" ht="26.25" x14ac:dyDescent="0.2">
      <c r="A414" s="328"/>
      <c r="B414" s="320"/>
      <c r="C414" s="321"/>
      <c r="D414" s="321"/>
      <c r="E414" s="321" t="s">
        <v>30</v>
      </c>
      <c r="F414" s="321"/>
      <c r="G414" s="368" t="s">
        <v>207</v>
      </c>
      <c r="H414" s="394">
        <f>+H415+H442</f>
        <v>1024000</v>
      </c>
      <c r="I414" s="395">
        <f>I415</f>
        <v>249066</v>
      </c>
      <c r="J414" s="401">
        <f t="shared" si="77"/>
        <v>774934</v>
      </c>
      <c r="K414" s="454">
        <f t="shared" si="74"/>
        <v>24.32</v>
      </c>
      <c r="L414" s="394">
        <f>+L415+L442</f>
        <v>329300</v>
      </c>
      <c r="M414" s="369">
        <f>+M415+M442</f>
        <v>199886</v>
      </c>
      <c r="N414" s="394">
        <f>+N415+N442</f>
        <v>49180</v>
      </c>
      <c r="O414" s="394">
        <f>+O415+O442</f>
        <v>249066</v>
      </c>
      <c r="P414" s="397">
        <f t="shared" si="80"/>
        <v>80234</v>
      </c>
      <c r="Q414" s="398">
        <f t="shared" si="75"/>
        <v>75.63</v>
      </c>
      <c r="R414" s="365"/>
    </row>
    <row r="415" spans="1:21" ht="26.25" x14ac:dyDescent="0.2">
      <c r="A415" s="328"/>
      <c r="B415" s="320"/>
      <c r="C415" s="321"/>
      <c r="D415" s="321"/>
      <c r="E415" s="321"/>
      <c r="F415" s="321" t="s">
        <v>32</v>
      </c>
      <c r="G415" s="368" t="s">
        <v>101</v>
      </c>
      <c r="H415" s="394">
        <f>H427+H429+H436+H437+H438</f>
        <v>1024000</v>
      </c>
      <c r="I415" s="395">
        <f>I427+I429+I436+I437+I438</f>
        <v>249066</v>
      </c>
      <c r="J415" s="401">
        <f t="shared" si="77"/>
        <v>774934</v>
      </c>
      <c r="K415" s="454">
        <f t="shared" si="74"/>
        <v>24.32</v>
      </c>
      <c r="L415" s="394">
        <f>L427+L429+L430+L431+L432+L433+L434+L435+L436+L437+L438+L439+L440+L441+L442</f>
        <v>329300</v>
      </c>
      <c r="M415" s="467">
        <f>+M416+M426+M428+M434+M435+M436+M437+M438+M440+M433+M439+M441</f>
        <v>199886</v>
      </c>
      <c r="N415" s="467">
        <f>+N416+N426+N428+N434+N435+N436+N437+N438+N440+N433+N439+N441</f>
        <v>49180</v>
      </c>
      <c r="O415" s="467">
        <f t="shared" ref="O415" si="81">+O416+O426+O428+O434+O435+O436+O437+O438+O440+O433+O439+O441</f>
        <v>249066</v>
      </c>
      <c r="P415" s="467">
        <f t="shared" si="80"/>
        <v>80234</v>
      </c>
      <c r="Q415" s="398">
        <f t="shared" si="75"/>
        <v>75.63</v>
      </c>
      <c r="R415" s="365"/>
    </row>
    <row r="416" spans="1:21" ht="26.25" x14ac:dyDescent="0.2">
      <c r="A416" s="328"/>
      <c r="B416" s="320"/>
      <c r="C416" s="321"/>
      <c r="D416" s="321"/>
      <c r="E416" s="321"/>
      <c r="F416" s="321"/>
      <c r="G416" s="368" t="s">
        <v>208</v>
      </c>
      <c r="H416" s="394"/>
      <c r="I416" s="395"/>
      <c r="J416" s="401">
        <f t="shared" si="77"/>
        <v>0</v>
      </c>
      <c r="K416" s="454"/>
      <c r="L416" s="394"/>
      <c r="M416" s="369">
        <f>+M417+M418</f>
        <v>0</v>
      </c>
      <c r="N416" s="394">
        <f>+N417+N418</f>
        <v>0</v>
      </c>
      <c r="O416" s="394">
        <f>+O417+O418</f>
        <v>0</v>
      </c>
      <c r="P416" s="397">
        <f t="shared" si="80"/>
        <v>0</v>
      </c>
      <c r="Q416" s="398"/>
      <c r="R416" s="365"/>
    </row>
    <row r="417" spans="1:22" ht="26.25" x14ac:dyDescent="0.2">
      <c r="A417" s="334"/>
      <c r="B417" s="399"/>
      <c r="C417" s="335"/>
      <c r="D417" s="335"/>
      <c r="E417" s="335"/>
      <c r="F417" s="335"/>
      <c r="G417" s="400" t="s">
        <v>209</v>
      </c>
      <c r="H417" s="401"/>
      <c r="I417" s="402"/>
      <c r="J417" s="401">
        <f t="shared" si="77"/>
        <v>0</v>
      </c>
      <c r="K417" s="454"/>
      <c r="L417" s="401"/>
      <c r="M417" s="403"/>
      <c r="N417" s="401"/>
      <c r="O417" s="337">
        <f t="shared" ref="O417:O425" si="82">M417+N417</f>
        <v>0</v>
      </c>
      <c r="P417" s="337">
        <f t="shared" si="80"/>
        <v>0</v>
      </c>
      <c r="Q417" s="398"/>
      <c r="R417" s="365"/>
      <c r="T417" s="366"/>
    </row>
    <row r="418" spans="1:22" ht="26.25" x14ac:dyDescent="0.2">
      <c r="A418" s="334"/>
      <c r="B418" s="399"/>
      <c r="C418" s="335"/>
      <c r="D418" s="335"/>
      <c r="E418" s="335"/>
      <c r="F418" s="335"/>
      <c r="G418" s="400" t="s">
        <v>210</v>
      </c>
      <c r="H418" s="401"/>
      <c r="I418" s="402"/>
      <c r="J418" s="401">
        <f t="shared" si="77"/>
        <v>0</v>
      </c>
      <c r="K418" s="454"/>
      <c r="L418" s="401"/>
      <c r="M418" s="440">
        <f>M419+M420+M421+M422</f>
        <v>0</v>
      </c>
      <c r="N418" s="440">
        <f>N419+N420+N421+N422</f>
        <v>0</v>
      </c>
      <c r="O418" s="468">
        <f>M418+N418</f>
        <v>0</v>
      </c>
      <c r="P418" s="440">
        <f t="shared" si="80"/>
        <v>0</v>
      </c>
      <c r="Q418" s="398"/>
      <c r="R418" s="365"/>
      <c r="T418" s="366"/>
    </row>
    <row r="419" spans="1:22" ht="26.25" x14ac:dyDescent="0.2">
      <c r="A419" s="334"/>
      <c r="B419" s="399"/>
      <c r="C419" s="335"/>
      <c r="D419" s="335"/>
      <c r="E419" s="335"/>
      <c r="F419" s="335"/>
      <c r="G419" s="400" t="s">
        <v>211</v>
      </c>
      <c r="H419" s="401"/>
      <c r="I419" s="402"/>
      <c r="J419" s="401">
        <f t="shared" si="77"/>
        <v>0</v>
      </c>
      <c r="K419" s="454"/>
      <c r="L419" s="401"/>
      <c r="M419" s="403"/>
      <c r="N419" s="468"/>
      <c r="O419" s="468">
        <f t="shared" si="82"/>
        <v>0</v>
      </c>
      <c r="P419" s="337">
        <f t="shared" si="80"/>
        <v>0</v>
      </c>
      <c r="Q419" s="398"/>
      <c r="R419" s="365"/>
      <c r="T419" s="366"/>
    </row>
    <row r="420" spans="1:22" ht="26.25" x14ac:dyDescent="0.2">
      <c r="A420" s="334"/>
      <c r="B420" s="399"/>
      <c r="C420" s="335"/>
      <c r="D420" s="335"/>
      <c r="E420" s="335"/>
      <c r="F420" s="335"/>
      <c r="G420" s="400" t="s">
        <v>212</v>
      </c>
      <c r="H420" s="401"/>
      <c r="I420" s="402"/>
      <c r="J420" s="401">
        <f t="shared" si="77"/>
        <v>0</v>
      </c>
      <c r="K420" s="454"/>
      <c r="L420" s="401"/>
      <c r="M420" s="403"/>
      <c r="N420" s="468"/>
      <c r="O420" s="468">
        <f t="shared" si="82"/>
        <v>0</v>
      </c>
      <c r="P420" s="337">
        <f t="shared" si="80"/>
        <v>0</v>
      </c>
      <c r="Q420" s="398"/>
      <c r="R420" s="365"/>
      <c r="T420" s="366"/>
    </row>
    <row r="421" spans="1:22" ht="26.25" x14ac:dyDescent="0.2">
      <c r="A421" s="334"/>
      <c r="B421" s="399"/>
      <c r="C421" s="335"/>
      <c r="D421" s="335"/>
      <c r="E421" s="335"/>
      <c r="F421" s="335"/>
      <c r="G421" s="400" t="s">
        <v>213</v>
      </c>
      <c r="H421" s="401"/>
      <c r="I421" s="402"/>
      <c r="J421" s="401">
        <f t="shared" si="77"/>
        <v>0</v>
      </c>
      <c r="K421" s="454"/>
      <c r="L421" s="401"/>
      <c r="M421" s="403"/>
      <c r="N421" s="468"/>
      <c r="O421" s="468">
        <f t="shared" si="82"/>
        <v>0</v>
      </c>
      <c r="P421" s="337">
        <f t="shared" si="80"/>
        <v>0</v>
      </c>
      <c r="Q421" s="398"/>
      <c r="R421" s="365"/>
      <c r="T421" s="366"/>
    </row>
    <row r="422" spans="1:22" ht="26.25" x14ac:dyDescent="0.2">
      <c r="A422" s="334"/>
      <c r="B422" s="399"/>
      <c r="C422" s="335"/>
      <c r="D422" s="335"/>
      <c r="E422" s="335"/>
      <c r="F422" s="335"/>
      <c r="G422" s="400" t="s">
        <v>214</v>
      </c>
      <c r="H422" s="401">
        <v>0</v>
      </c>
      <c r="I422" s="402"/>
      <c r="J422" s="401">
        <f t="shared" si="77"/>
        <v>0</v>
      </c>
      <c r="K422" s="454"/>
      <c r="L422" s="401">
        <v>0</v>
      </c>
      <c r="M422" s="440">
        <f>M423+M424+M425</f>
        <v>0</v>
      </c>
      <c r="N422" s="440">
        <f>N423+N424+N425</f>
        <v>0</v>
      </c>
      <c r="O422" s="468">
        <f>M422+N422</f>
        <v>0</v>
      </c>
      <c r="P422" s="440">
        <f t="shared" si="80"/>
        <v>0</v>
      </c>
      <c r="Q422" s="398"/>
      <c r="R422" s="365"/>
      <c r="T422" s="366"/>
    </row>
    <row r="423" spans="1:22" ht="26.25" x14ac:dyDescent="0.2">
      <c r="A423" s="334"/>
      <c r="B423" s="399"/>
      <c r="C423" s="335"/>
      <c r="D423" s="335"/>
      <c r="E423" s="335"/>
      <c r="F423" s="335"/>
      <c r="G423" s="400" t="s">
        <v>215</v>
      </c>
      <c r="H423" s="401"/>
      <c r="I423" s="402"/>
      <c r="J423" s="401">
        <f t="shared" si="77"/>
        <v>0</v>
      </c>
      <c r="K423" s="454"/>
      <c r="L423" s="401"/>
      <c r="M423" s="403"/>
      <c r="N423" s="401"/>
      <c r="O423" s="440">
        <f t="shared" si="82"/>
        <v>0</v>
      </c>
      <c r="P423" s="337">
        <f t="shared" si="80"/>
        <v>0</v>
      </c>
      <c r="Q423" s="398"/>
      <c r="R423" s="365"/>
      <c r="T423" s="366"/>
    </row>
    <row r="424" spans="1:22" ht="26.25" x14ac:dyDescent="0.2">
      <c r="A424" s="334"/>
      <c r="B424" s="399"/>
      <c r="C424" s="335"/>
      <c r="D424" s="335"/>
      <c r="E424" s="335"/>
      <c r="F424" s="335"/>
      <c r="G424" s="400" t="s">
        <v>216</v>
      </c>
      <c r="H424" s="401"/>
      <c r="I424" s="402"/>
      <c r="J424" s="401">
        <f t="shared" si="77"/>
        <v>0</v>
      </c>
      <c r="K424" s="454"/>
      <c r="L424" s="401"/>
      <c r="M424" s="403"/>
      <c r="N424" s="401"/>
      <c r="O424" s="440">
        <f t="shared" si="82"/>
        <v>0</v>
      </c>
      <c r="P424" s="337">
        <f t="shared" si="80"/>
        <v>0</v>
      </c>
      <c r="Q424" s="398"/>
      <c r="R424" s="365"/>
      <c r="T424" s="366"/>
    </row>
    <row r="425" spans="1:22" ht="26.25" x14ac:dyDescent="0.2">
      <c r="A425" s="334"/>
      <c r="B425" s="399"/>
      <c r="C425" s="335"/>
      <c r="D425" s="335"/>
      <c r="E425" s="335"/>
      <c r="F425" s="335"/>
      <c r="G425" s="400" t="s">
        <v>217</v>
      </c>
      <c r="H425" s="401"/>
      <c r="I425" s="402"/>
      <c r="J425" s="401">
        <f t="shared" si="77"/>
        <v>0</v>
      </c>
      <c r="K425" s="454"/>
      <c r="L425" s="401"/>
      <c r="M425" s="403"/>
      <c r="N425" s="401"/>
      <c r="O425" s="440">
        <f t="shared" si="82"/>
        <v>0</v>
      </c>
      <c r="P425" s="337">
        <f t="shared" si="80"/>
        <v>0</v>
      </c>
      <c r="Q425" s="398"/>
      <c r="R425" s="365"/>
      <c r="T425" s="366"/>
    </row>
    <row r="426" spans="1:22" ht="51" x14ac:dyDescent="0.2">
      <c r="A426" s="328"/>
      <c r="B426" s="320"/>
      <c r="C426" s="321"/>
      <c r="D426" s="321"/>
      <c r="E426" s="321"/>
      <c r="F426" s="321"/>
      <c r="G426" s="368" t="s">
        <v>218</v>
      </c>
      <c r="H426" s="394">
        <f>H427</f>
        <v>24000</v>
      </c>
      <c r="I426" s="395"/>
      <c r="J426" s="401">
        <f t="shared" si="77"/>
        <v>24000</v>
      </c>
      <c r="K426" s="454"/>
      <c r="L426" s="394">
        <f>L427</f>
        <v>24000</v>
      </c>
      <c r="M426" s="369">
        <f>M427</f>
        <v>0</v>
      </c>
      <c r="N426" s="394">
        <f>N427</f>
        <v>0</v>
      </c>
      <c r="O426" s="394">
        <f>O427</f>
        <v>0</v>
      </c>
      <c r="P426" s="326">
        <f t="shared" si="80"/>
        <v>24000</v>
      </c>
      <c r="Q426" s="398"/>
      <c r="R426" s="365"/>
      <c r="T426" s="366"/>
      <c r="V426" s="366"/>
    </row>
    <row r="427" spans="1:22" ht="26.25" x14ac:dyDescent="0.2">
      <c r="A427" s="334"/>
      <c r="B427" s="399"/>
      <c r="C427" s="335"/>
      <c r="D427" s="335"/>
      <c r="E427" s="335"/>
      <c r="F427" s="335"/>
      <c r="G427" s="469" t="s">
        <v>219</v>
      </c>
      <c r="H427" s="401">
        <v>24000</v>
      </c>
      <c r="I427" s="402"/>
      <c r="J427" s="401">
        <f t="shared" si="77"/>
        <v>24000</v>
      </c>
      <c r="K427" s="454"/>
      <c r="L427" s="401">
        <v>24000</v>
      </c>
      <c r="M427" s="403"/>
      <c r="N427" s="401"/>
      <c r="O427" s="337">
        <f>M427+N427</f>
        <v>0</v>
      </c>
      <c r="P427" s="337">
        <f t="shared" si="80"/>
        <v>24000</v>
      </c>
      <c r="Q427" s="398"/>
      <c r="R427" s="365"/>
      <c r="T427" s="366"/>
    </row>
    <row r="428" spans="1:22" ht="76.5" x14ac:dyDescent="0.2">
      <c r="A428" s="328"/>
      <c r="B428" s="320"/>
      <c r="C428" s="321"/>
      <c r="D428" s="321"/>
      <c r="E428" s="321"/>
      <c r="F428" s="321"/>
      <c r="G428" s="368" t="s">
        <v>220</v>
      </c>
      <c r="H428" s="394">
        <f>H429+H430+H431+H432</f>
        <v>0</v>
      </c>
      <c r="I428" s="394">
        <f>I429+I430+I431+I432</f>
        <v>0</v>
      </c>
      <c r="J428" s="401">
        <f t="shared" si="77"/>
        <v>0</v>
      </c>
      <c r="K428" s="454"/>
      <c r="L428" s="394">
        <f>L429+L430+L431+L432</f>
        <v>0</v>
      </c>
      <c r="M428" s="369">
        <f>M429+M430+M431+M432</f>
        <v>0</v>
      </c>
      <c r="N428" s="394">
        <f>N429+N430+N431+N432</f>
        <v>0</v>
      </c>
      <c r="O428" s="394">
        <f>O429+O430+O431+O432</f>
        <v>0</v>
      </c>
      <c r="P428" s="326">
        <f t="shared" si="80"/>
        <v>0</v>
      </c>
      <c r="Q428" s="398"/>
      <c r="R428" s="365"/>
      <c r="T428" s="366"/>
    </row>
    <row r="429" spans="1:22" ht="26.25" x14ac:dyDescent="0.2">
      <c r="A429" s="334"/>
      <c r="B429" s="399"/>
      <c r="C429" s="335"/>
      <c r="D429" s="335"/>
      <c r="E429" s="335"/>
      <c r="F429" s="335"/>
      <c r="G429" s="469" t="s">
        <v>221</v>
      </c>
      <c r="H429" s="401"/>
      <c r="I429" s="402"/>
      <c r="J429" s="401">
        <f t="shared" si="77"/>
        <v>0</v>
      </c>
      <c r="K429" s="454"/>
      <c r="L429" s="401"/>
      <c r="M429" s="403"/>
      <c r="N429" s="401"/>
      <c r="O429" s="394"/>
      <c r="P429" s="337">
        <f t="shared" si="80"/>
        <v>0</v>
      </c>
      <c r="Q429" s="398"/>
      <c r="R429" s="365"/>
      <c r="T429" s="366"/>
    </row>
    <row r="430" spans="1:22" ht="51" x14ac:dyDescent="0.2">
      <c r="A430" s="334"/>
      <c r="B430" s="399"/>
      <c r="C430" s="335"/>
      <c r="D430" s="335"/>
      <c r="E430" s="335"/>
      <c r="F430" s="335"/>
      <c r="G430" s="469" t="s">
        <v>476</v>
      </c>
      <c r="H430" s="401"/>
      <c r="I430" s="402"/>
      <c r="J430" s="401">
        <f t="shared" si="77"/>
        <v>0</v>
      </c>
      <c r="K430" s="454"/>
      <c r="L430" s="401"/>
      <c r="M430" s="440"/>
      <c r="N430" s="401"/>
      <c r="O430" s="394"/>
      <c r="P430" s="337"/>
      <c r="Q430" s="398"/>
      <c r="R430" s="365"/>
      <c r="T430" s="366"/>
    </row>
    <row r="431" spans="1:22" ht="51" x14ac:dyDescent="0.2">
      <c r="A431" s="334"/>
      <c r="B431" s="399"/>
      <c r="C431" s="335"/>
      <c r="D431" s="335"/>
      <c r="E431" s="335"/>
      <c r="F431" s="335"/>
      <c r="G431" s="470" t="s">
        <v>477</v>
      </c>
      <c r="H431" s="401"/>
      <c r="I431" s="402"/>
      <c r="J431" s="401">
        <f t="shared" si="77"/>
        <v>0</v>
      </c>
      <c r="K431" s="454"/>
      <c r="L431" s="401"/>
      <c r="M431" s="440"/>
      <c r="N431" s="401"/>
      <c r="O431" s="394"/>
      <c r="P431" s="337"/>
      <c r="Q431" s="398"/>
      <c r="R431" s="365"/>
      <c r="T431" s="366"/>
    </row>
    <row r="432" spans="1:22" ht="102" x14ac:dyDescent="0.2">
      <c r="A432" s="334"/>
      <c r="B432" s="399"/>
      <c r="C432" s="335"/>
      <c r="D432" s="335"/>
      <c r="E432" s="335"/>
      <c r="F432" s="335"/>
      <c r="G432" s="470" t="s">
        <v>478</v>
      </c>
      <c r="H432" s="401"/>
      <c r="I432" s="402"/>
      <c r="J432" s="401">
        <f t="shared" si="77"/>
        <v>0</v>
      </c>
      <c r="K432" s="454"/>
      <c r="L432" s="401"/>
      <c r="M432" s="440"/>
      <c r="N432" s="401"/>
      <c r="O432" s="394"/>
      <c r="P432" s="337"/>
      <c r="Q432" s="398"/>
      <c r="R432" s="365"/>
      <c r="T432" s="366"/>
    </row>
    <row r="433" spans="1:20" ht="51" x14ac:dyDescent="0.2">
      <c r="A433" s="334"/>
      <c r="B433" s="399"/>
      <c r="C433" s="335"/>
      <c r="D433" s="335"/>
      <c r="E433" s="335"/>
      <c r="F433" s="335"/>
      <c r="G433" s="368" t="s">
        <v>479</v>
      </c>
      <c r="H433" s="394"/>
      <c r="I433" s="395"/>
      <c r="J433" s="401">
        <f t="shared" si="77"/>
        <v>0</v>
      </c>
      <c r="K433" s="454"/>
      <c r="L433" s="394"/>
      <c r="M433" s="394"/>
      <c r="N433" s="394"/>
      <c r="O433" s="394"/>
      <c r="P433" s="337"/>
      <c r="Q433" s="398"/>
      <c r="R433" s="365"/>
      <c r="T433" s="366"/>
    </row>
    <row r="434" spans="1:20" ht="26.25" x14ac:dyDescent="0.2">
      <c r="A434" s="328"/>
      <c r="B434" s="320"/>
      <c r="C434" s="321"/>
      <c r="D434" s="321"/>
      <c r="E434" s="321"/>
      <c r="F434" s="321"/>
      <c r="G434" s="368" t="s">
        <v>224</v>
      </c>
      <c r="H434" s="394">
        <v>0</v>
      </c>
      <c r="I434" s="395"/>
      <c r="J434" s="401">
        <f t="shared" si="77"/>
        <v>0</v>
      </c>
      <c r="K434" s="454"/>
      <c r="L434" s="394">
        <v>0</v>
      </c>
      <c r="M434" s="369"/>
      <c r="N434" s="394"/>
      <c r="O434" s="337">
        <f t="shared" ref="O434:O442" si="83">M434+N434</f>
        <v>0</v>
      </c>
      <c r="P434" s="326">
        <f t="shared" ref="P434:P442" si="84">L434-O434</f>
        <v>0</v>
      </c>
      <c r="Q434" s="398"/>
      <c r="R434" s="425"/>
      <c r="T434" s="366"/>
    </row>
    <row r="435" spans="1:20" ht="51" x14ac:dyDescent="0.2">
      <c r="A435" s="328"/>
      <c r="B435" s="320"/>
      <c r="C435" s="321"/>
      <c r="D435" s="321"/>
      <c r="E435" s="321"/>
      <c r="F435" s="321"/>
      <c r="G435" s="368" t="s">
        <v>480</v>
      </c>
      <c r="H435" s="394"/>
      <c r="I435" s="395"/>
      <c r="J435" s="401"/>
      <c r="K435" s="454"/>
      <c r="L435" s="394"/>
      <c r="M435" s="369"/>
      <c r="N435" s="394"/>
      <c r="O435" s="337"/>
      <c r="P435" s="326"/>
      <c r="Q435" s="398"/>
      <c r="R435" s="425"/>
      <c r="T435" s="366"/>
    </row>
    <row r="436" spans="1:20" ht="26.25" x14ac:dyDescent="0.2">
      <c r="A436" s="328"/>
      <c r="B436" s="320"/>
      <c r="C436" s="321"/>
      <c r="D436" s="321"/>
      <c r="E436" s="321"/>
      <c r="F436" s="321"/>
      <c r="G436" s="368" t="s">
        <v>481</v>
      </c>
      <c r="H436" s="394">
        <v>300000</v>
      </c>
      <c r="I436" s="395">
        <f>O436</f>
        <v>20000</v>
      </c>
      <c r="J436" s="401">
        <f t="shared" si="77"/>
        <v>280000</v>
      </c>
      <c r="K436" s="454"/>
      <c r="L436" s="394">
        <v>25000</v>
      </c>
      <c r="M436" s="369">
        <v>13000</v>
      </c>
      <c r="N436" s="394">
        <v>7000</v>
      </c>
      <c r="O436" s="337">
        <f t="shared" si="83"/>
        <v>20000</v>
      </c>
      <c r="P436" s="326">
        <f t="shared" si="84"/>
        <v>5000</v>
      </c>
      <c r="Q436" s="398"/>
      <c r="R436" s="425"/>
      <c r="T436" s="366"/>
    </row>
    <row r="437" spans="1:20" ht="26.25" x14ac:dyDescent="0.2">
      <c r="A437" s="328"/>
      <c r="B437" s="320"/>
      <c r="C437" s="321"/>
      <c r="D437" s="321"/>
      <c r="E437" s="321"/>
      <c r="F437" s="321"/>
      <c r="G437" s="368" t="s">
        <v>227</v>
      </c>
      <c r="H437" s="394">
        <v>200000</v>
      </c>
      <c r="I437" s="395">
        <f>O437</f>
        <v>8100</v>
      </c>
      <c r="J437" s="401">
        <f t="shared" si="77"/>
        <v>191900</v>
      </c>
      <c r="K437" s="454"/>
      <c r="L437" s="394">
        <v>55300</v>
      </c>
      <c r="M437" s="369">
        <v>6300</v>
      </c>
      <c r="N437" s="394">
        <v>1800</v>
      </c>
      <c r="O437" s="337">
        <f t="shared" si="83"/>
        <v>8100</v>
      </c>
      <c r="P437" s="326">
        <f t="shared" si="84"/>
        <v>47200</v>
      </c>
      <c r="Q437" s="398"/>
      <c r="R437" s="425"/>
      <c r="T437" s="366"/>
    </row>
    <row r="438" spans="1:20" ht="51" x14ac:dyDescent="0.2">
      <c r="A438" s="328"/>
      <c r="B438" s="320"/>
      <c r="C438" s="321"/>
      <c r="D438" s="321"/>
      <c r="E438" s="321"/>
      <c r="F438" s="321"/>
      <c r="G438" s="368" t="s">
        <v>482</v>
      </c>
      <c r="H438" s="394">
        <v>500000</v>
      </c>
      <c r="I438" s="395">
        <f>O438</f>
        <v>220966</v>
      </c>
      <c r="J438" s="401">
        <f t="shared" si="77"/>
        <v>279034</v>
      </c>
      <c r="K438" s="454"/>
      <c r="L438" s="394">
        <v>225000</v>
      </c>
      <c r="M438" s="369">
        <v>180586</v>
      </c>
      <c r="N438" s="394">
        <v>40380</v>
      </c>
      <c r="O438" s="337">
        <f t="shared" si="83"/>
        <v>220966</v>
      </c>
      <c r="P438" s="326">
        <f t="shared" si="84"/>
        <v>4034</v>
      </c>
      <c r="Q438" s="398"/>
      <c r="R438" s="425"/>
      <c r="T438" s="366"/>
    </row>
    <row r="439" spans="1:20" ht="26.25" x14ac:dyDescent="0.2">
      <c r="A439" s="328"/>
      <c r="B439" s="320"/>
      <c r="C439" s="321"/>
      <c r="D439" s="321"/>
      <c r="E439" s="321"/>
      <c r="F439" s="321"/>
      <c r="G439" s="368" t="s">
        <v>421</v>
      </c>
      <c r="H439" s="394"/>
      <c r="I439" s="395"/>
      <c r="J439" s="401"/>
      <c r="K439" s="454"/>
      <c r="L439" s="394"/>
      <c r="M439" s="369"/>
      <c r="N439" s="394"/>
      <c r="O439" s="337">
        <f t="shared" si="83"/>
        <v>0</v>
      </c>
      <c r="P439" s="326">
        <f t="shared" si="84"/>
        <v>0</v>
      </c>
      <c r="Q439" s="398"/>
      <c r="R439" s="425"/>
      <c r="T439" s="366"/>
    </row>
    <row r="440" spans="1:20" ht="26.25" x14ac:dyDescent="0.2">
      <c r="A440" s="334"/>
      <c r="B440" s="399"/>
      <c r="C440" s="335"/>
      <c r="D440" s="335"/>
      <c r="E440" s="335"/>
      <c r="F440" s="335"/>
      <c r="G440" s="368" t="s">
        <v>229</v>
      </c>
      <c r="H440" s="401">
        <v>0</v>
      </c>
      <c r="I440" s="402"/>
      <c r="J440" s="401">
        <f>H440-I440</f>
        <v>0</v>
      </c>
      <c r="K440" s="454"/>
      <c r="L440" s="401">
        <v>0</v>
      </c>
      <c r="M440" s="403"/>
      <c r="N440" s="401"/>
      <c r="O440" s="337">
        <f t="shared" si="83"/>
        <v>0</v>
      </c>
      <c r="P440" s="337">
        <f t="shared" si="84"/>
        <v>0</v>
      </c>
      <c r="Q440" s="398"/>
      <c r="R440" s="365"/>
      <c r="T440" s="366"/>
    </row>
    <row r="441" spans="1:20" ht="26.25" x14ac:dyDescent="0.35">
      <c r="A441" s="334"/>
      <c r="B441" s="399"/>
      <c r="C441" s="335"/>
      <c r="D441" s="335"/>
      <c r="E441" s="335"/>
      <c r="F441" s="335"/>
      <c r="G441" s="471" t="s">
        <v>483</v>
      </c>
      <c r="H441" s="401"/>
      <c r="I441" s="402"/>
      <c r="J441" s="401"/>
      <c r="K441" s="454"/>
      <c r="L441" s="401"/>
      <c r="M441" s="440"/>
      <c r="N441" s="401"/>
      <c r="O441" s="337"/>
      <c r="P441" s="337"/>
      <c r="Q441" s="398"/>
      <c r="R441" s="365"/>
      <c r="T441" s="366"/>
    </row>
    <row r="442" spans="1:20" ht="26.25" x14ac:dyDescent="0.2">
      <c r="A442" s="334"/>
      <c r="B442" s="399"/>
      <c r="C442" s="335"/>
      <c r="D442" s="335"/>
      <c r="E442" s="335"/>
      <c r="F442" s="321" t="s">
        <v>30</v>
      </c>
      <c r="G442" s="368" t="s">
        <v>420</v>
      </c>
      <c r="H442" s="401"/>
      <c r="I442" s="402"/>
      <c r="J442" s="401">
        <f>H442-I442</f>
        <v>0</v>
      </c>
      <c r="K442" s="454"/>
      <c r="L442" s="401"/>
      <c r="M442" s="440"/>
      <c r="N442" s="401"/>
      <c r="O442" s="337">
        <f t="shared" si="83"/>
        <v>0</v>
      </c>
      <c r="P442" s="337">
        <f t="shared" si="84"/>
        <v>0</v>
      </c>
      <c r="Q442" s="398"/>
      <c r="R442" s="365"/>
    </row>
    <row r="443" spans="1:20" ht="26.25" x14ac:dyDescent="0.2">
      <c r="A443" s="334"/>
      <c r="B443" s="399"/>
      <c r="C443" s="335"/>
      <c r="D443" s="335"/>
      <c r="E443" s="335"/>
      <c r="F443" s="321"/>
      <c r="G443" s="368"/>
      <c r="H443" s="401">
        <v>0</v>
      </c>
      <c r="I443" s="402"/>
      <c r="J443" s="401"/>
      <c r="K443" s="454"/>
      <c r="L443" s="401">
        <v>0</v>
      </c>
      <c r="M443" s="440"/>
      <c r="N443" s="401"/>
      <c r="O443" s="472"/>
      <c r="P443" s="472"/>
      <c r="Q443" s="398"/>
      <c r="R443" s="365"/>
    </row>
    <row r="444" spans="1:20" ht="76.5" x14ac:dyDescent="0.2">
      <c r="A444" s="334"/>
      <c r="B444" s="399"/>
      <c r="C444" s="335"/>
      <c r="D444" s="464">
        <v>60</v>
      </c>
      <c r="E444" s="464"/>
      <c r="F444" s="464"/>
      <c r="G444" s="473" t="s">
        <v>203</v>
      </c>
      <c r="H444" s="401">
        <v>0</v>
      </c>
      <c r="I444" s="402"/>
      <c r="J444" s="401">
        <f t="shared" ref="J444:J457" si="85">H444-I444</f>
        <v>0</v>
      </c>
      <c r="K444" s="454"/>
      <c r="L444" s="401">
        <v>0</v>
      </c>
      <c r="M444" s="401">
        <f>M445+M446</f>
        <v>0</v>
      </c>
      <c r="N444" s="401">
        <f>N445+N446</f>
        <v>0</v>
      </c>
      <c r="O444" s="401">
        <f>O445+O446</f>
        <v>0</v>
      </c>
      <c r="P444" s="401">
        <f>P445+P446</f>
        <v>0</v>
      </c>
      <c r="Q444" s="398"/>
      <c r="R444" s="312"/>
    </row>
    <row r="445" spans="1:20" ht="26.25" x14ac:dyDescent="0.2">
      <c r="A445" s="334"/>
      <c r="B445" s="399"/>
      <c r="C445" s="335"/>
      <c r="D445" s="459"/>
      <c r="E445" s="458" t="s">
        <v>54</v>
      </c>
      <c r="F445" s="459"/>
      <c r="G445" s="466" t="s">
        <v>265</v>
      </c>
      <c r="H445" s="401">
        <v>0</v>
      </c>
      <c r="I445" s="402"/>
      <c r="J445" s="401">
        <f t="shared" si="85"/>
        <v>0</v>
      </c>
      <c r="K445" s="454"/>
      <c r="L445" s="401">
        <v>0</v>
      </c>
      <c r="M445" s="440"/>
      <c r="N445" s="401"/>
      <c r="O445" s="437">
        <f>M445+N445</f>
        <v>0</v>
      </c>
      <c r="P445" s="437"/>
      <c r="Q445" s="398"/>
      <c r="R445" s="312"/>
    </row>
    <row r="446" spans="1:20" ht="26.25" x14ac:dyDescent="0.2">
      <c r="A446" s="334"/>
      <c r="B446" s="399"/>
      <c r="C446" s="335"/>
      <c r="D446" s="459"/>
      <c r="E446" s="458" t="s">
        <v>26</v>
      </c>
      <c r="F446" s="459"/>
      <c r="G446" s="466" t="s">
        <v>266</v>
      </c>
      <c r="H446" s="401">
        <v>0</v>
      </c>
      <c r="I446" s="402"/>
      <c r="J446" s="401">
        <f t="shared" si="85"/>
        <v>0</v>
      </c>
      <c r="K446" s="454"/>
      <c r="L446" s="401">
        <v>0</v>
      </c>
      <c r="M446" s="440"/>
      <c r="N446" s="401"/>
      <c r="O446" s="437">
        <f>M446+N446</f>
        <v>0</v>
      </c>
      <c r="P446" s="437"/>
      <c r="Q446" s="398"/>
      <c r="R446" s="312"/>
    </row>
    <row r="447" spans="1:20" ht="26.25" x14ac:dyDescent="0.2">
      <c r="A447" s="406"/>
      <c r="B447" s="407"/>
      <c r="C447" s="408"/>
      <c r="D447" s="408">
        <v>85</v>
      </c>
      <c r="E447" s="408"/>
      <c r="F447" s="408"/>
      <c r="G447" s="410" t="s">
        <v>86</v>
      </c>
      <c r="H447" s="411">
        <v>0</v>
      </c>
      <c r="I447" s="412">
        <f>O447</f>
        <v>-1972.8700000000001</v>
      </c>
      <c r="J447" s="411">
        <f t="shared" si="85"/>
        <v>1972.8700000000001</v>
      </c>
      <c r="K447" s="474"/>
      <c r="L447" s="411">
        <v>0</v>
      </c>
      <c r="M447" s="414">
        <v>-1401.68</v>
      </c>
      <c r="N447" s="411">
        <v>-571.19000000000005</v>
      </c>
      <c r="O447" s="475">
        <f>M447+N447</f>
        <v>-1972.8700000000001</v>
      </c>
      <c r="P447" s="475">
        <f>L447-O447</f>
        <v>1972.8700000000001</v>
      </c>
      <c r="Q447" s="416"/>
      <c r="R447" s="312"/>
    </row>
    <row r="448" spans="1:20" ht="26.25" x14ac:dyDescent="0.2">
      <c r="A448" s="334"/>
      <c r="B448" s="399"/>
      <c r="C448" s="335"/>
      <c r="D448" s="335"/>
      <c r="E448" s="335"/>
      <c r="F448" s="335"/>
      <c r="G448" s="400" t="s">
        <v>195</v>
      </c>
      <c r="H448" s="401"/>
      <c r="I448" s="369"/>
      <c r="J448" s="401">
        <f t="shared" si="85"/>
        <v>0</v>
      </c>
      <c r="K448" s="454"/>
      <c r="L448" s="401"/>
      <c r="M448" s="403"/>
      <c r="N448" s="401"/>
      <c r="O448" s="437"/>
      <c r="P448" s="437">
        <f t="shared" ref="P448:P457" si="86">H448-O448</f>
        <v>0</v>
      </c>
      <c r="Q448" s="398"/>
      <c r="R448" s="312"/>
    </row>
    <row r="449" spans="1:21" ht="26.25" x14ac:dyDescent="0.2">
      <c r="A449" s="328" t="s">
        <v>204</v>
      </c>
      <c r="B449" s="320" t="s">
        <v>30</v>
      </c>
      <c r="C449" s="321"/>
      <c r="D449" s="321"/>
      <c r="E449" s="321"/>
      <c r="F449" s="321"/>
      <c r="G449" s="368" t="s">
        <v>231</v>
      </c>
      <c r="H449" s="394">
        <f>SUM(H450:H452)</f>
        <v>11606000</v>
      </c>
      <c r="I449" s="394">
        <f>SUM(I450:I452)</f>
        <v>0</v>
      </c>
      <c r="J449" s="394">
        <f t="shared" si="85"/>
        <v>11606000</v>
      </c>
      <c r="K449" s="454"/>
      <c r="L449" s="394">
        <f>SUM(L450:L452)</f>
        <v>3223300</v>
      </c>
      <c r="M449" s="394">
        <f>SUM(M450:M452)</f>
        <v>735464.37</v>
      </c>
      <c r="N449" s="394">
        <f>SUM(N450:N452)</f>
        <v>200638.81</v>
      </c>
      <c r="O449" s="394">
        <f>SUM(O450:O452)</f>
        <v>936103.18</v>
      </c>
      <c r="P449" s="397">
        <f t="shared" si="86"/>
        <v>10669896.82</v>
      </c>
      <c r="Q449" s="398"/>
      <c r="R449" s="312"/>
    </row>
    <row r="450" spans="1:21" ht="26.25" x14ac:dyDescent="0.2">
      <c r="A450" s="328"/>
      <c r="B450" s="320"/>
      <c r="C450" s="321" t="s">
        <v>22</v>
      </c>
      <c r="D450" s="321"/>
      <c r="E450" s="321"/>
      <c r="F450" s="321"/>
      <c r="G450" s="368" t="s">
        <v>232</v>
      </c>
      <c r="H450" s="394">
        <f>H385+H390</f>
        <v>3000</v>
      </c>
      <c r="I450" s="394">
        <f>I385+I390</f>
        <v>0</v>
      </c>
      <c r="J450" s="394">
        <f t="shared" si="85"/>
        <v>3000</v>
      </c>
      <c r="K450" s="454"/>
      <c r="L450" s="394">
        <f>L385+L390</f>
        <v>3000</v>
      </c>
      <c r="M450" s="394">
        <f>M385+M390</f>
        <v>0</v>
      </c>
      <c r="N450" s="394">
        <f>N385+N390</f>
        <v>0</v>
      </c>
      <c r="O450" s="394">
        <f>O385+O390</f>
        <v>0</v>
      </c>
      <c r="P450" s="397">
        <f t="shared" si="86"/>
        <v>3000</v>
      </c>
      <c r="Q450" s="398"/>
      <c r="R450" s="312"/>
    </row>
    <row r="451" spans="1:21" ht="26.25" x14ac:dyDescent="0.2">
      <c r="A451" s="328"/>
      <c r="B451" s="320"/>
      <c r="C451" s="321" t="s">
        <v>114</v>
      </c>
      <c r="D451" s="321"/>
      <c r="E451" s="321"/>
      <c r="F451" s="321"/>
      <c r="G451" s="368" t="s">
        <v>233</v>
      </c>
      <c r="H451" s="394">
        <f>H387+H413</f>
        <v>1024000</v>
      </c>
      <c r="I451" s="394">
        <f>I387+I413</f>
        <v>249066</v>
      </c>
      <c r="J451" s="394">
        <f t="shared" si="85"/>
        <v>774934</v>
      </c>
      <c r="K451" s="454"/>
      <c r="L451" s="394">
        <f>L387+L413</f>
        <v>329300</v>
      </c>
      <c r="M451" s="394">
        <f>M387+M413</f>
        <v>199886</v>
      </c>
      <c r="N451" s="394">
        <f>N387+N413</f>
        <v>49180</v>
      </c>
      <c r="O451" s="394">
        <f>O387+O413</f>
        <v>249066</v>
      </c>
      <c r="P451" s="397">
        <f t="shared" si="86"/>
        <v>774934</v>
      </c>
      <c r="Q451" s="398"/>
      <c r="R451" s="312"/>
    </row>
    <row r="452" spans="1:21" ht="26.25" x14ac:dyDescent="0.2">
      <c r="A452" s="328"/>
      <c r="B452" s="320"/>
      <c r="C452" s="321" t="s">
        <v>90</v>
      </c>
      <c r="D452" s="321"/>
      <c r="E452" s="321"/>
      <c r="F452" s="321"/>
      <c r="G452" s="368" t="s">
        <v>234</v>
      </c>
      <c r="H452" s="394">
        <f>H382-H450-H451</f>
        <v>10579000</v>
      </c>
      <c r="I452" s="394">
        <f>I382-I450-I451</f>
        <v>-249066</v>
      </c>
      <c r="J452" s="394">
        <f t="shared" si="85"/>
        <v>10828066</v>
      </c>
      <c r="K452" s="454"/>
      <c r="L452" s="394">
        <f>L382-L450-L451</f>
        <v>2891000</v>
      </c>
      <c r="M452" s="394">
        <f>M382-M450-M451</f>
        <v>535578.37</v>
      </c>
      <c r="N452" s="394">
        <f>N382-N450-N451</f>
        <v>151458.81</v>
      </c>
      <c r="O452" s="394">
        <f>O382-O450-O451</f>
        <v>687037.18</v>
      </c>
      <c r="P452" s="397">
        <f t="shared" si="86"/>
        <v>9891962.8200000003</v>
      </c>
      <c r="Q452" s="398"/>
      <c r="R452" s="312"/>
    </row>
    <row r="453" spans="1:21" ht="26.25" x14ac:dyDescent="0.2">
      <c r="A453" s="328">
        <v>8904</v>
      </c>
      <c r="B453" s="320" t="s">
        <v>32</v>
      </c>
      <c r="C453" s="321"/>
      <c r="D453" s="321"/>
      <c r="E453" s="321"/>
      <c r="F453" s="321"/>
      <c r="G453" s="368" t="s">
        <v>235</v>
      </c>
      <c r="H453" s="394">
        <f>H77-H454</f>
        <v>44284500</v>
      </c>
      <c r="I453" s="394">
        <f>I77-I454</f>
        <v>13338092.99</v>
      </c>
      <c r="J453" s="394">
        <f t="shared" si="85"/>
        <v>30946407.009999998</v>
      </c>
      <c r="K453" s="454"/>
      <c r="L453" s="394">
        <f>L77-L454</f>
        <v>17651600</v>
      </c>
      <c r="M453" s="394">
        <f>M77-M454</f>
        <v>9867478.7999999989</v>
      </c>
      <c r="N453" s="394">
        <f>N77-N454</f>
        <v>2284055.19</v>
      </c>
      <c r="O453" s="394">
        <f>O77-O454</f>
        <v>12151533.99</v>
      </c>
      <c r="P453" s="397">
        <f t="shared" si="86"/>
        <v>32132966.009999998</v>
      </c>
      <c r="Q453" s="398"/>
      <c r="R453" s="312"/>
    </row>
    <row r="454" spans="1:21" ht="26.25" x14ac:dyDescent="0.2">
      <c r="A454" s="328"/>
      <c r="B454" s="320" t="s">
        <v>30</v>
      </c>
      <c r="C454" s="321"/>
      <c r="D454" s="321"/>
      <c r="E454" s="321"/>
      <c r="F454" s="321"/>
      <c r="G454" s="368" t="s">
        <v>236</v>
      </c>
      <c r="H454" s="394">
        <f>+H105</f>
        <v>1200200</v>
      </c>
      <c r="I454" s="394">
        <f>+I105</f>
        <v>0</v>
      </c>
      <c r="J454" s="394">
        <f t="shared" si="85"/>
        <v>1200200</v>
      </c>
      <c r="K454" s="454"/>
      <c r="L454" s="394">
        <f>+L105</f>
        <v>1200200</v>
      </c>
      <c r="M454" s="394">
        <f>+M105</f>
        <v>782430</v>
      </c>
      <c r="N454" s="394">
        <f>+N105</f>
        <v>404129</v>
      </c>
      <c r="O454" s="394">
        <f>+O105</f>
        <v>1186559</v>
      </c>
      <c r="P454" s="397">
        <f t="shared" si="86"/>
        <v>13641</v>
      </c>
      <c r="Q454" s="398"/>
      <c r="R454" s="312"/>
    </row>
    <row r="455" spans="1:21" ht="26.25" x14ac:dyDescent="0.35">
      <c r="A455" s="476" t="s">
        <v>237</v>
      </c>
      <c r="B455" s="360"/>
      <c r="C455" s="360"/>
      <c r="D455" s="360"/>
      <c r="E455" s="360"/>
      <c r="F455" s="361"/>
      <c r="G455" s="368" t="s">
        <v>238</v>
      </c>
      <c r="H455" s="394">
        <f>H9-H77</f>
        <v>-5472700</v>
      </c>
      <c r="I455" s="394">
        <f>I9-I77</f>
        <v>-5059011.62</v>
      </c>
      <c r="J455" s="394">
        <f t="shared" si="85"/>
        <v>-413688.37999999989</v>
      </c>
      <c r="K455" s="454"/>
      <c r="L455" s="394">
        <f>L9-L77</f>
        <v>-845800</v>
      </c>
      <c r="M455" s="426">
        <f>M9-M77</f>
        <v>-3441122.4399999976</v>
      </c>
      <c r="N455" s="394">
        <f>N9-N77</f>
        <v>-1617889.18</v>
      </c>
      <c r="O455" s="397">
        <f>O9-O77</f>
        <v>-5059011.62</v>
      </c>
      <c r="P455" s="397">
        <f t="shared" si="86"/>
        <v>-413688.37999999989</v>
      </c>
      <c r="Q455" s="398"/>
      <c r="R455" s="312"/>
    </row>
    <row r="456" spans="1:21" ht="26.25" x14ac:dyDescent="0.2">
      <c r="A456" s="328"/>
      <c r="B456" s="320" t="s">
        <v>88</v>
      </c>
      <c r="C456" s="321"/>
      <c r="D456" s="321"/>
      <c r="E456" s="321"/>
      <c r="F456" s="321"/>
      <c r="G456" s="368" t="s">
        <v>239</v>
      </c>
      <c r="H456" s="394">
        <f>H62-H453</f>
        <v>1200200</v>
      </c>
      <c r="I456" s="394">
        <f>I62-I453</f>
        <v>0</v>
      </c>
      <c r="J456" s="394">
        <f t="shared" si="85"/>
        <v>1200200</v>
      </c>
      <c r="K456" s="454"/>
      <c r="L456" s="394">
        <f>L62-L453</f>
        <v>1200200</v>
      </c>
      <c r="M456" s="426">
        <f>M62-M453</f>
        <v>782430</v>
      </c>
      <c r="N456" s="394">
        <f>N62-N453</f>
        <v>404129</v>
      </c>
      <c r="O456" s="397">
        <f>O62-O453</f>
        <v>1186559</v>
      </c>
      <c r="P456" s="397">
        <f t="shared" si="86"/>
        <v>13641</v>
      </c>
      <c r="Q456" s="398"/>
      <c r="R456" s="312"/>
    </row>
    <row r="457" spans="1:21" ht="27" thickBot="1" x14ac:dyDescent="0.25">
      <c r="A457" s="477"/>
      <c r="B457" s="478">
        <v>11</v>
      </c>
      <c r="C457" s="479"/>
      <c r="D457" s="479"/>
      <c r="E457" s="479"/>
      <c r="F457" s="479"/>
      <c r="G457" s="480" t="s">
        <v>240</v>
      </c>
      <c r="H457" s="481">
        <f>+H105-H454</f>
        <v>0</v>
      </c>
      <c r="I457" s="481">
        <f>+I105-I454</f>
        <v>0</v>
      </c>
      <c r="J457" s="481">
        <f t="shared" si="85"/>
        <v>0</v>
      </c>
      <c r="K457" s="481"/>
      <c r="L457" s="481">
        <f>+L105-L454</f>
        <v>0</v>
      </c>
      <c r="M457" s="481">
        <f>+M105-M454</f>
        <v>0</v>
      </c>
      <c r="N457" s="481">
        <f>+N105-N454</f>
        <v>0</v>
      </c>
      <c r="O457" s="481">
        <f>+O105-O454</f>
        <v>0</v>
      </c>
      <c r="P457" s="481">
        <f t="shared" si="86"/>
        <v>0</v>
      </c>
      <c r="Q457" s="482"/>
      <c r="R457" s="312"/>
    </row>
    <row r="458" spans="1:21" ht="20.25" x14ac:dyDescent="0.2">
      <c r="A458" s="248"/>
      <c r="B458" s="241"/>
      <c r="C458" s="248"/>
      <c r="D458" s="248"/>
      <c r="E458" s="248"/>
      <c r="F458" s="248"/>
      <c r="G458" s="241"/>
      <c r="H458" s="242"/>
      <c r="I458" s="243"/>
      <c r="J458" s="242"/>
      <c r="K458" s="244"/>
      <c r="L458" s="242"/>
      <c r="M458" s="483"/>
      <c r="N458" s="483"/>
      <c r="O458" s="483"/>
      <c r="P458" s="484"/>
      <c r="Q458" s="246"/>
      <c r="R458" s="366"/>
    </row>
    <row r="459" spans="1:21" x14ac:dyDescent="0.2">
      <c r="M459" s="491"/>
      <c r="N459" s="491"/>
      <c r="O459" s="491"/>
      <c r="P459" s="492"/>
      <c r="R459" s="366"/>
    </row>
    <row r="460" spans="1:21" ht="16.5" customHeight="1" x14ac:dyDescent="0.2">
      <c r="C460" s="494" t="s">
        <v>433</v>
      </c>
      <c r="D460" s="494"/>
      <c r="E460" s="494"/>
      <c r="F460" s="494"/>
      <c r="G460" s="494"/>
      <c r="I460" s="495" t="s">
        <v>484</v>
      </c>
      <c r="J460" s="495"/>
      <c r="K460" s="495"/>
      <c r="M460" s="491"/>
      <c r="N460" s="496" t="s">
        <v>437</v>
      </c>
      <c r="O460" s="496"/>
      <c r="P460" s="492"/>
      <c r="R460" s="366"/>
    </row>
    <row r="461" spans="1:21" ht="16.5" customHeight="1" x14ac:dyDescent="0.2">
      <c r="C461" s="494"/>
      <c r="D461" s="494"/>
      <c r="E461" s="494"/>
      <c r="F461" s="494"/>
      <c r="G461" s="494"/>
      <c r="I461" s="495"/>
      <c r="J461" s="495"/>
      <c r="K461" s="495"/>
      <c r="M461" s="491"/>
      <c r="N461" s="496"/>
      <c r="O461" s="496"/>
      <c r="P461" s="492"/>
      <c r="R461" s="366"/>
    </row>
    <row r="462" spans="1:21" ht="23.25" x14ac:dyDescent="0.2">
      <c r="C462" s="497"/>
      <c r="D462" s="497"/>
      <c r="E462" s="497"/>
      <c r="F462" s="497"/>
      <c r="G462" s="498" t="s">
        <v>485</v>
      </c>
      <c r="I462" s="495" t="s">
        <v>436</v>
      </c>
      <c r="J462" s="495"/>
      <c r="K462" s="495"/>
      <c r="M462" s="491"/>
      <c r="N462" s="496" t="s">
        <v>438</v>
      </c>
      <c r="O462" s="496"/>
      <c r="P462" s="492"/>
      <c r="R462" s="366"/>
    </row>
    <row r="463" spans="1:21" x14ac:dyDescent="0.2">
      <c r="M463" s="491"/>
      <c r="N463" s="491"/>
      <c r="O463" s="491"/>
      <c r="P463" s="492"/>
      <c r="R463" s="366"/>
    </row>
    <row r="464" spans="1:21" x14ac:dyDescent="0.2">
      <c r="M464" s="491"/>
      <c r="N464" s="491"/>
      <c r="O464" s="491"/>
      <c r="P464" s="492"/>
      <c r="R464" s="366"/>
      <c r="U464" s="499"/>
    </row>
    <row r="465" spans="8:18" x14ac:dyDescent="0.2">
      <c r="M465" s="491"/>
      <c r="N465" s="491"/>
      <c r="O465" s="491"/>
      <c r="P465" s="492"/>
      <c r="R465" s="366"/>
    </row>
    <row r="466" spans="8:18" x14ac:dyDescent="0.2">
      <c r="M466" s="491"/>
      <c r="N466" s="491"/>
      <c r="O466" s="491"/>
      <c r="P466" s="492"/>
      <c r="R466" s="366"/>
    </row>
    <row r="467" spans="8:18" x14ac:dyDescent="0.2">
      <c r="M467" s="491"/>
      <c r="N467" s="491"/>
      <c r="O467" s="491"/>
      <c r="P467" s="492"/>
      <c r="R467" s="366"/>
    </row>
    <row r="468" spans="8:18" x14ac:dyDescent="0.2">
      <c r="H468" s="500"/>
      <c r="M468" s="491"/>
      <c r="N468" s="491"/>
      <c r="O468" s="491"/>
      <c r="P468" s="492"/>
      <c r="R468" s="366"/>
    </row>
    <row r="469" spans="8:18" x14ac:dyDescent="0.2">
      <c r="M469" s="491"/>
      <c r="N469" s="491"/>
      <c r="O469" s="491"/>
      <c r="P469" s="492"/>
      <c r="R469" s="366"/>
    </row>
    <row r="470" spans="8:18" x14ac:dyDescent="0.2">
      <c r="M470" s="491"/>
      <c r="N470" s="491"/>
      <c r="O470" s="491"/>
      <c r="P470" s="492"/>
      <c r="R470" s="366"/>
    </row>
    <row r="471" spans="8:18" x14ac:dyDescent="0.2">
      <c r="M471" s="491"/>
      <c r="N471" s="491"/>
      <c r="O471" s="491"/>
      <c r="P471" s="492"/>
      <c r="R471" s="366"/>
    </row>
    <row r="472" spans="8:18" x14ac:dyDescent="0.2">
      <c r="M472" s="491"/>
      <c r="N472" s="491"/>
      <c r="O472" s="491"/>
      <c r="P472" s="492"/>
      <c r="R472" s="366"/>
    </row>
    <row r="473" spans="8:18" x14ac:dyDescent="0.2">
      <c r="M473" s="491"/>
      <c r="N473" s="491"/>
      <c r="O473" s="491"/>
      <c r="P473" s="492"/>
      <c r="R473" s="366"/>
    </row>
    <row r="474" spans="8:18" x14ac:dyDescent="0.2">
      <c r="M474" s="491"/>
      <c r="N474" s="491"/>
      <c r="O474" s="491"/>
      <c r="P474" s="492"/>
      <c r="R474" s="366"/>
    </row>
    <row r="475" spans="8:18" x14ac:dyDescent="0.2">
      <c r="M475" s="491"/>
      <c r="N475" s="491"/>
      <c r="O475" s="491"/>
      <c r="P475" s="492"/>
      <c r="R475" s="366"/>
    </row>
    <row r="476" spans="8:18" x14ac:dyDescent="0.2">
      <c r="M476" s="491"/>
      <c r="N476" s="491"/>
      <c r="O476" s="491"/>
      <c r="P476" s="492"/>
      <c r="R476" s="366"/>
    </row>
    <row r="477" spans="8:18" x14ac:dyDescent="0.2">
      <c r="H477" s="500"/>
      <c r="M477" s="491"/>
      <c r="N477" s="491"/>
      <c r="O477" s="491"/>
      <c r="P477" s="492"/>
      <c r="R477" s="366"/>
    </row>
    <row r="478" spans="8:18" x14ac:dyDescent="0.2">
      <c r="M478" s="491"/>
      <c r="N478" s="491"/>
      <c r="O478" s="491"/>
      <c r="P478" s="492"/>
      <c r="R478" s="366"/>
    </row>
    <row r="479" spans="8:18" x14ac:dyDescent="0.2">
      <c r="M479" s="491"/>
      <c r="N479" s="491"/>
      <c r="O479" s="491"/>
      <c r="P479" s="492"/>
      <c r="R479" s="366"/>
    </row>
    <row r="480" spans="8:18" x14ac:dyDescent="0.2">
      <c r="H480" s="500"/>
      <c r="M480" s="491"/>
      <c r="N480" s="491"/>
      <c r="O480" s="491"/>
      <c r="P480" s="492"/>
      <c r="R480" s="366"/>
    </row>
    <row r="481" spans="8:18" x14ac:dyDescent="0.2">
      <c r="M481" s="491"/>
      <c r="N481" s="491"/>
      <c r="O481" s="491"/>
      <c r="P481" s="492"/>
      <c r="R481" s="366"/>
    </row>
    <row r="482" spans="8:18" x14ac:dyDescent="0.2">
      <c r="M482" s="491"/>
      <c r="N482" s="491"/>
      <c r="O482" s="491"/>
      <c r="P482" s="492"/>
      <c r="R482" s="366"/>
    </row>
    <row r="483" spans="8:18" x14ac:dyDescent="0.2">
      <c r="H483" s="500"/>
      <c r="M483" s="491"/>
      <c r="N483" s="491"/>
      <c r="O483" s="491"/>
      <c r="P483" s="492"/>
      <c r="R483" s="366"/>
    </row>
    <row r="484" spans="8:18" x14ac:dyDescent="0.2">
      <c r="M484" s="491"/>
      <c r="N484" s="491"/>
      <c r="O484" s="491"/>
      <c r="P484" s="492"/>
      <c r="R484" s="366"/>
    </row>
    <row r="485" spans="8:18" x14ac:dyDescent="0.2">
      <c r="M485" s="491"/>
      <c r="N485" s="491"/>
      <c r="O485" s="491"/>
      <c r="P485" s="492"/>
      <c r="R485" s="366"/>
    </row>
    <row r="486" spans="8:18" x14ac:dyDescent="0.2">
      <c r="H486" s="500"/>
      <c r="M486" s="491"/>
      <c r="N486" s="491"/>
      <c r="O486" s="491"/>
      <c r="P486" s="492"/>
      <c r="R486" s="366"/>
    </row>
    <row r="487" spans="8:18" x14ac:dyDescent="0.2">
      <c r="M487" s="491"/>
      <c r="N487" s="491"/>
      <c r="O487" s="491"/>
      <c r="P487" s="492"/>
      <c r="R487" s="366"/>
    </row>
    <row r="488" spans="8:18" x14ac:dyDescent="0.2">
      <c r="M488" s="491"/>
      <c r="N488" s="491"/>
      <c r="O488" s="491"/>
      <c r="P488" s="492"/>
      <c r="R488" s="366"/>
    </row>
    <row r="489" spans="8:18" x14ac:dyDescent="0.2">
      <c r="H489" s="500"/>
      <c r="M489" s="491"/>
      <c r="N489" s="491"/>
      <c r="O489" s="491"/>
      <c r="P489" s="492"/>
      <c r="R489" s="366"/>
    </row>
    <row r="490" spans="8:18" x14ac:dyDescent="0.2">
      <c r="M490" s="491"/>
      <c r="N490" s="491"/>
      <c r="O490" s="491"/>
      <c r="P490" s="492"/>
      <c r="R490" s="366"/>
    </row>
    <row r="491" spans="8:18" x14ac:dyDescent="0.2">
      <c r="M491" s="491"/>
      <c r="N491" s="491"/>
      <c r="O491" s="491"/>
      <c r="P491" s="492"/>
      <c r="R491" s="366"/>
    </row>
    <row r="492" spans="8:18" x14ac:dyDescent="0.2">
      <c r="M492" s="491"/>
      <c r="N492" s="491"/>
      <c r="O492" s="491"/>
      <c r="P492" s="492"/>
      <c r="R492" s="366"/>
    </row>
    <row r="493" spans="8:18" x14ac:dyDescent="0.2">
      <c r="H493" s="500"/>
      <c r="M493" s="491"/>
      <c r="N493" s="491"/>
      <c r="O493" s="491"/>
      <c r="P493" s="492"/>
      <c r="R493" s="366"/>
    </row>
    <row r="494" spans="8:18" x14ac:dyDescent="0.2">
      <c r="M494" s="491"/>
      <c r="N494" s="491"/>
      <c r="O494" s="491"/>
      <c r="P494" s="492"/>
      <c r="R494" s="366"/>
    </row>
    <row r="495" spans="8:18" x14ac:dyDescent="0.2">
      <c r="M495" s="491"/>
      <c r="N495" s="491"/>
      <c r="O495" s="491"/>
      <c r="P495" s="492"/>
      <c r="R495" s="366"/>
    </row>
    <row r="496" spans="8:18" x14ac:dyDescent="0.2">
      <c r="H496" s="500"/>
      <c r="M496" s="491"/>
      <c r="N496" s="491"/>
      <c r="O496" s="491"/>
      <c r="P496" s="492"/>
      <c r="R496" s="366"/>
    </row>
    <row r="497" spans="8:18" x14ac:dyDescent="0.2">
      <c r="M497" s="491"/>
      <c r="N497" s="491"/>
      <c r="O497" s="491"/>
      <c r="P497" s="492"/>
      <c r="R497" s="366"/>
    </row>
    <row r="498" spans="8:18" x14ac:dyDescent="0.2">
      <c r="M498" s="491"/>
      <c r="N498" s="491"/>
      <c r="O498" s="491"/>
      <c r="P498" s="492"/>
      <c r="R498" s="366"/>
    </row>
    <row r="499" spans="8:18" x14ac:dyDescent="0.2">
      <c r="H499" s="500"/>
      <c r="M499" s="491"/>
      <c r="N499" s="491"/>
      <c r="O499" s="491"/>
      <c r="P499" s="492"/>
      <c r="R499" s="366"/>
    </row>
    <row r="500" spans="8:18" x14ac:dyDescent="0.2">
      <c r="M500" s="491"/>
      <c r="N500" s="491"/>
      <c r="O500" s="491"/>
      <c r="P500" s="492"/>
      <c r="R500" s="366"/>
    </row>
    <row r="501" spans="8:18" x14ac:dyDescent="0.2">
      <c r="M501" s="491"/>
      <c r="N501" s="491"/>
      <c r="O501" s="491"/>
      <c r="P501" s="492"/>
      <c r="R501" s="366"/>
    </row>
    <row r="502" spans="8:18" x14ac:dyDescent="0.2">
      <c r="H502" s="500"/>
      <c r="M502" s="491"/>
      <c r="N502" s="491"/>
      <c r="O502" s="491"/>
      <c r="P502" s="492"/>
      <c r="R502" s="366"/>
    </row>
    <row r="503" spans="8:18" x14ac:dyDescent="0.2">
      <c r="M503" s="491"/>
      <c r="N503" s="491"/>
      <c r="O503" s="491"/>
      <c r="P503" s="492"/>
      <c r="R503" s="366"/>
    </row>
    <row r="504" spans="8:18" x14ac:dyDescent="0.2">
      <c r="M504" s="491"/>
      <c r="N504" s="491"/>
      <c r="O504" s="491"/>
      <c r="P504" s="492"/>
      <c r="R504" s="366"/>
    </row>
    <row r="505" spans="8:18" x14ac:dyDescent="0.2">
      <c r="H505" s="500"/>
      <c r="M505" s="491"/>
      <c r="N505" s="491"/>
      <c r="O505" s="491"/>
      <c r="P505" s="492"/>
      <c r="R505" s="366"/>
    </row>
    <row r="506" spans="8:18" x14ac:dyDescent="0.2">
      <c r="M506" s="491"/>
      <c r="N506" s="491"/>
      <c r="O506" s="491"/>
      <c r="P506" s="492"/>
      <c r="R506" s="366"/>
    </row>
    <row r="507" spans="8:18" x14ac:dyDescent="0.2">
      <c r="M507" s="491"/>
      <c r="N507" s="491"/>
      <c r="O507" s="491"/>
      <c r="P507" s="492"/>
      <c r="R507" s="366"/>
    </row>
    <row r="508" spans="8:18" x14ac:dyDescent="0.2">
      <c r="M508" s="491"/>
      <c r="N508" s="491"/>
      <c r="O508" s="491"/>
      <c r="P508" s="492"/>
      <c r="R508" s="366"/>
    </row>
    <row r="509" spans="8:18" x14ac:dyDescent="0.2">
      <c r="M509" s="491"/>
      <c r="N509" s="491"/>
      <c r="O509" s="491"/>
      <c r="P509" s="492"/>
      <c r="R509" s="366"/>
    </row>
    <row r="510" spans="8:18" x14ac:dyDescent="0.2">
      <c r="M510" s="491"/>
      <c r="N510" s="491"/>
      <c r="O510" s="491"/>
      <c r="P510" s="492"/>
      <c r="R510" s="366"/>
    </row>
    <row r="511" spans="8:18" x14ac:dyDescent="0.2">
      <c r="M511" s="491"/>
      <c r="N511" s="491"/>
      <c r="O511" s="491"/>
      <c r="P511" s="492"/>
      <c r="R511" s="366"/>
    </row>
    <row r="512" spans="8:18" x14ac:dyDescent="0.2">
      <c r="M512" s="491"/>
      <c r="N512" s="491"/>
      <c r="O512" s="491"/>
      <c r="P512" s="492"/>
      <c r="R512" s="366"/>
    </row>
    <row r="513" spans="8:18" x14ac:dyDescent="0.2">
      <c r="H513" s="500"/>
      <c r="M513" s="491"/>
      <c r="N513" s="491"/>
      <c r="O513" s="491"/>
      <c r="P513" s="492"/>
      <c r="R513" s="366"/>
    </row>
    <row r="514" spans="8:18" x14ac:dyDescent="0.2">
      <c r="M514" s="491"/>
      <c r="N514" s="491"/>
      <c r="O514" s="491"/>
      <c r="P514" s="492"/>
      <c r="R514" s="366"/>
    </row>
    <row r="515" spans="8:18" x14ac:dyDescent="0.2">
      <c r="M515" s="491"/>
      <c r="N515" s="491"/>
      <c r="O515" s="491"/>
      <c r="P515" s="492"/>
      <c r="R515" s="366"/>
    </row>
    <row r="516" spans="8:18" x14ac:dyDescent="0.2">
      <c r="H516" s="500"/>
      <c r="M516" s="491"/>
      <c r="N516" s="491"/>
      <c r="O516" s="491"/>
      <c r="P516" s="492"/>
      <c r="R516" s="366"/>
    </row>
    <row r="517" spans="8:18" x14ac:dyDescent="0.2">
      <c r="M517" s="491"/>
      <c r="N517" s="491"/>
      <c r="O517" s="491"/>
      <c r="P517" s="492"/>
      <c r="R517" s="366"/>
    </row>
    <row r="518" spans="8:18" x14ac:dyDescent="0.2">
      <c r="M518" s="491"/>
      <c r="N518" s="491"/>
      <c r="O518" s="491"/>
      <c r="P518" s="492"/>
      <c r="R518" s="366"/>
    </row>
    <row r="519" spans="8:18" x14ac:dyDescent="0.2">
      <c r="M519" s="491"/>
      <c r="N519" s="491"/>
      <c r="O519" s="491"/>
      <c r="P519" s="492"/>
      <c r="R519" s="366"/>
    </row>
    <row r="520" spans="8:18" x14ac:dyDescent="0.2">
      <c r="M520" s="491"/>
      <c r="N520" s="491"/>
      <c r="O520" s="491"/>
      <c r="P520" s="492"/>
      <c r="R520" s="366"/>
    </row>
    <row r="521" spans="8:18" x14ac:dyDescent="0.2">
      <c r="M521" s="491"/>
      <c r="N521" s="491"/>
      <c r="O521" s="491"/>
      <c r="P521" s="492"/>
      <c r="R521" s="366"/>
    </row>
    <row r="522" spans="8:18" x14ac:dyDescent="0.2">
      <c r="H522" s="500"/>
      <c r="M522" s="491"/>
      <c r="N522" s="491"/>
      <c r="O522" s="491"/>
      <c r="P522" s="492"/>
      <c r="R522" s="366"/>
    </row>
    <row r="523" spans="8:18" x14ac:dyDescent="0.2">
      <c r="M523" s="491"/>
      <c r="N523" s="491"/>
      <c r="O523" s="491"/>
      <c r="P523" s="492"/>
      <c r="R523" s="366"/>
    </row>
    <row r="524" spans="8:18" x14ac:dyDescent="0.2">
      <c r="M524" s="491"/>
      <c r="N524" s="491"/>
      <c r="O524" s="491"/>
      <c r="P524" s="492"/>
      <c r="R524" s="366"/>
    </row>
    <row r="525" spans="8:18" x14ac:dyDescent="0.2">
      <c r="M525" s="491"/>
      <c r="N525" s="491"/>
      <c r="O525" s="491"/>
      <c r="P525" s="492"/>
      <c r="R525" s="366"/>
    </row>
    <row r="526" spans="8:18" x14ac:dyDescent="0.2">
      <c r="M526" s="491"/>
      <c r="N526" s="491"/>
      <c r="O526" s="491"/>
      <c r="P526" s="492"/>
      <c r="R526" s="366"/>
    </row>
    <row r="527" spans="8:18" x14ac:dyDescent="0.2">
      <c r="M527" s="491"/>
      <c r="N527" s="491"/>
      <c r="O527" s="491"/>
      <c r="P527" s="492"/>
      <c r="R527" s="366"/>
    </row>
    <row r="528" spans="8:18" x14ac:dyDescent="0.2">
      <c r="H528" s="500"/>
      <c r="M528" s="491"/>
      <c r="N528" s="491"/>
      <c r="O528" s="491"/>
      <c r="P528" s="492"/>
      <c r="R528" s="366"/>
    </row>
    <row r="529" spans="8:18" x14ac:dyDescent="0.2">
      <c r="M529" s="491"/>
      <c r="N529" s="491"/>
      <c r="O529" s="491"/>
      <c r="P529" s="492"/>
      <c r="R529" s="366"/>
    </row>
    <row r="530" spans="8:18" x14ac:dyDescent="0.2">
      <c r="M530" s="491"/>
      <c r="N530" s="491"/>
      <c r="O530" s="491"/>
      <c r="P530" s="492"/>
      <c r="R530" s="366"/>
    </row>
    <row r="531" spans="8:18" x14ac:dyDescent="0.2">
      <c r="H531" s="500"/>
      <c r="M531" s="491"/>
      <c r="N531" s="491"/>
      <c r="O531" s="491"/>
      <c r="P531" s="492"/>
      <c r="R531" s="366"/>
    </row>
    <row r="532" spans="8:18" x14ac:dyDescent="0.2">
      <c r="M532" s="491"/>
      <c r="N532" s="491"/>
      <c r="O532" s="491"/>
      <c r="P532" s="492"/>
      <c r="R532" s="366"/>
    </row>
    <row r="533" spans="8:18" x14ac:dyDescent="0.2">
      <c r="M533" s="491"/>
      <c r="N533" s="491"/>
      <c r="O533" s="491"/>
      <c r="P533" s="492"/>
      <c r="R533" s="366"/>
    </row>
    <row r="534" spans="8:18" x14ac:dyDescent="0.2">
      <c r="H534" s="500"/>
      <c r="M534" s="491"/>
      <c r="N534" s="491"/>
      <c r="O534" s="491"/>
      <c r="P534" s="492"/>
      <c r="R534" s="366"/>
    </row>
    <row r="535" spans="8:18" x14ac:dyDescent="0.2">
      <c r="M535" s="491"/>
      <c r="N535" s="491"/>
      <c r="O535" s="491"/>
      <c r="P535" s="492"/>
      <c r="R535" s="366"/>
    </row>
    <row r="536" spans="8:18" x14ac:dyDescent="0.2">
      <c r="M536" s="491"/>
      <c r="N536" s="491"/>
      <c r="O536" s="491"/>
      <c r="P536" s="492"/>
      <c r="R536" s="366"/>
    </row>
    <row r="537" spans="8:18" x14ac:dyDescent="0.2">
      <c r="M537" s="491"/>
      <c r="N537" s="491"/>
      <c r="O537" s="491"/>
      <c r="P537" s="492"/>
      <c r="R537" s="366"/>
    </row>
    <row r="538" spans="8:18" x14ac:dyDescent="0.2">
      <c r="M538" s="491"/>
      <c r="N538" s="491"/>
      <c r="O538" s="491"/>
      <c r="P538" s="492"/>
      <c r="R538" s="366"/>
    </row>
    <row r="539" spans="8:18" x14ac:dyDescent="0.2">
      <c r="M539" s="491"/>
      <c r="N539" s="491"/>
      <c r="O539" s="491"/>
      <c r="P539" s="492"/>
      <c r="R539" s="366"/>
    </row>
    <row r="540" spans="8:18" x14ac:dyDescent="0.2">
      <c r="M540" s="491"/>
      <c r="N540" s="491"/>
      <c r="O540" s="491"/>
      <c r="P540" s="492"/>
      <c r="R540" s="366"/>
    </row>
    <row r="541" spans="8:18" x14ac:dyDescent="0.2">
      <c r="M541" s="491"/>
      <c r="N541" s="491"/>
      <c r="O541" s="491"/>
      <c r="P541" s="492"/>
      <c r="R541" s="366"/>
    </row>
    <row r="542" spans="8:18" x14ac:dyDescent="0.2">
      <c r="H542" s="500"/>
      <c r="M542" s="491"/>
      <c r="N542" s="491"/>
      <c r="O542" s="491"/>
      <c r="P542" s="492"/>
      <c r="R542" s="366"/>
    </row>
    <row r="543" spans="8:18" x14ac:dyDescent="0.2">
      <c r="M543" s="491"/>
      <c r="N543" s="491"/>
      <c r="O543" s="491"/>
      <c r="P543" s="492"/>
      <c r="R543" s="366"/>
    </row>
    <row r="544" spans="8:18" x14ac:dyDescent="0.2">
      <c r="M544" s="491"/>
      <c r="N544" s="491"/>
      <c r="O544" s="491"/>
      <c r="P544" s="492"/>
      <c r="R544" s="366"/>
    </row>
    <row r="545" spans="8:18" x14ac:dyDescent="0.2">
      <c r="H545" s="500"/>
      <c r="M545" s="491"/>
      <c r="N545" s="491"/>
      <c r="O545" s="491"/>
      <c r="P545" s="492"/>
      <c r="R545" s="366"/>
    </row>
    <row r="546" spans="8:18" x14ac:dyDescent="0.2">
      <c r="M546" s="491"/>
      <c r="N546" s="491"/>
      <c r="O546" s="491"/>
      <c r="P546" s="492"/>
      <c r="R546" s="366"/>
    </row>
    <row r="547" spans="8:18" x14ac:dyDescent="0.2">
      <c r="M547" s="491"/>
      <c r="N547" s="491"/>
      <c r="O547" s="491"/>
      <c r="P547" s="492"/>
      <c r="R547" s="366"/>
    </row>
    <row r="548" spans="8:18" x14ac:dyDescent="0.2">
      <c r="M548" s="491"/>
      <c r="N548" s="491"/>
      <c r="O548" s="491"/>
      <c r="P548" s="492"/>
      <c r="R548" s="366"/>
    </row>
    <row r="549" spans="8:18" x14ac:dyDescent="0.2">
      <c r="M549" s="491"/>
      <c r="N549" s="491"/>
      <c r="O549" s="491"/>
      <c r="P549" s="492"/>
      <c r="R549" s="366"/>
    </row>
    <row r="550" spans="8:18" x14ac:dyDescent="0.2">
      <c r="H550" s="500"/>
      <c r="M550" s="491"/>
      <c r="N550" s="491"/>
      <c r="O550" s="491"/>
      <c r="P550" s="492"/>
      <c r="R550" s="366"/>
    </row>
    <row r="551" spans="8:18" x14ac:dyDescent="0.2">
      <c r="M551" s="491"/>
      <c r="N551" s="491"/>
      <c r="O551" s="491"/>
      <c r="P551" s="492"/>
      <c r="R551" s="366"/>
    </row>
    <row r="552" spans="8:18" x14ac:dyDescent="0.2">
      <c r="M552" s="491"/>
      <c r="N552" s="491"/>
      <c r="O552" s="491"/>
      <c r="P552" s="492"/>
      <c r="R552" s="366"/>
    </row>
    <row r="553" spans="8:18" x14ac:dyDescent="0.2">
      <c r="M553" s="491"/>
      <c r="N553" s="491"/>
      <c r="O553" s="491"/>
      <c r="P553" s="492"/>
      <c r="R553" s="366"/>
    </row>
    <row r="554" spans="8:18" x14ac:dyDescent="0.2">
      <c r="M554" s="491"/>
      <c r="N554" s="491"/>
      <c r="O554" s="491"/>
      <c r="P554" s="492"/>
      <c r="R554" s="366"/>
    </row>
    <row r="555" spans="8:18" x14ac:dyDescent="0.2">
      <c r="M555" s="491"/>
      <c r="N555" s="491"/>
      <c r="O555" s="491"/>
      <c r="P555" s="492"/>
      <c r="R555" s="366"/>
    </row>
    <row r="556" spans="8:18" x14ac:dyDescent="0.2">
      <c r="H556" s="500"/>
      <c r="M556" s="491"/>
      <c r="N556" s="491"/>
      <c r="O556" s="491"/>
      <c r="P556" s="492"/>
      <c r="R556" s="366"/>
    </row>
    <row r="557" spans="8:18" x14ac:dyDescent="0.2">
      <c r="M557" s="491"/>
      <c r="N557" s="491"/>
      <c r="O557" s="491"/>
      <c r="P557" s="492"/>
      <c r="R557" s="366"/>
    </row>
    <row r="558" spans="8:18" x14ac:dyDescent="0.2">
      <c r="M558" s="491"/>
      <c r="N558" s="491"/>
      <c r="O558" s="491"/>
      <c r="P558" s="492"/>
      <c r="R558" s="366"/>
    </row>
    <row r="559" spans="8:18" x14ac:dyDescent="0.2">
      <c r="M559" s="491"/>
      <c r="N559" s="491"/>
      <c r="O559" s="491"/>
      <c r="P559" s="492"/>
      <c r="R559" s="366"/>
    </row>
    <row r="560" spans="8:18" x14ac:dyDescent="0.2">
      <c r="M560" s="491"/>
      <c r="N560" s="491"/>
      <c r="O560" s="491"/>
      <c r="P560" s="492"/>
      <c r="R560" s="366"/>
    </row>
    <row r="561" spans="8:18" x14ac:dyDescent="0.2">
      <c r="M561" s="491"/>
      <c r="N561" s="491"/>
      <c r="O561" s="491"/>
      <c r="P561" s="492"/>
      <c r="R561" s="366"/>
    </row>
    <row r="562" spans="8:18" x14ac:dyDescent="0.2">
      <c r="M562" s="491"/>
      <c r="N562" s="491"/>
      <c r="O562" s="491"/>
      <c r="P562" s="492"/>
      <c r="R562" s="366"/>
    </row>
    <row r="563" spans="8:18" x14ac:dyDescent="0.2">
      <c r="M563" s="491"/>
      <c r="N563" s="491"/>
      <c r="O563" s="491"/>
      <c r="P563" s="492"/>
      <c r="R563" s="366"/>
    </row>
    <row r="564" spans="8:18" x14ac:dyDescent="0.2">
      <c r="M564" s="491"/>
      <c r="N564" s="491"/>
      <c r="O564" s="491"/>
      <c r="P564" s="492"/>
      <c r="R564" s="366"/>
    </row>
    <row r="565" spans="8:18" x14ac:dyDescent="0.2">
      <c r="H565" s="500"/>
      <c r="M565" s="491"/>
      <c r="N565" s="491"/>
      <c r="O565" s="491"/>
      <c r="P565" s="492"/>
      <c r="R565" s="366"/>
    </row>
    <row r="566" spans="8:18" x14ac:dyDescent="0.2">
      <c r="M566" s="491"/>
      <c r="N566" s="491"/>
      <c r="O566" s="491"/>
      <c r="P566" s="492"/>
      <c r="R566" s="366"/>
    </row>
    <row r="567" spans="8:18" x14ac:dyDescent="0.2">
      <c r="M567" s="491"/>
      <c r="N567" s="491"/>
      <c r="O567" s="491"/>
      <c r="P567" s="492"/>
      <c r="R567" s="366"/>
    </row>
    <row r="568" spans="8:18" x14ac:dyDescent="0.2">
      <c r="M568" s="491"/>
      <c r="N568" s="491"/>
      <c r="O568" s="491"/>
      <c r="P568" s="492"/>
      <c r="R568" s="366"/>
    </row>
    <row r="569" spans="8:18" x14ac:dyDescent="0.2">
      <c r="M569" s="491"/>
      <c r="N569" s="491"/>
      <c r="O569" s="491"/>
      <c r="P569" s="492"/>
      <c r="R569" s="366"/>
    </row>
    <row r="570" spans="8:18" x14ac:dyDescent="0.2">
      <c r="M570" s="491"/>
      <c r="N570" s="491"/>
      <c r="O570" s="491"/>
      <c r="P570" s="492"/>
      <c r="R570" s="366"/>
    </row>
    <row r="571" spans="8:18" x14ac:dyDescent="0.2">
      <c r="M571" s="491"/>
      <c r="N571" s="491"/>
      <c r="O571" s="491"/>
      <c r="P571" s="492"/>
      <c r="R571" s="366"/>
    </row>
    <row r="572" spans="8:18" x14ac:dyDescent="0.2">
      <c r="M572" s="491"/>
      <c r="N572" s="491"/>
      <c r="O572" s="491"/>
      <c r="P572" s="492"/>
      <c r="R572" s="366"/>
    </row>
    <row r="573" spans="8:18" x14ac:dyDescent="0.2">
      <c r="M573" s="491"/>
      <c r="N573" s="491"/>
      <c r="O573" s="491"/>
      <c r="P573" s="492"/>
      <c r="R573" s="366"/>
    </row>
    <row r="574" spans="8:18" x14ac:dyDescent="0.2">
      <c r="M574" s="491"/>
      <c r="N574" s="491"/>
      <c r="O574" s="491"/>
      <c r="P574" s="492"/>
      <c r="R574" s="366"/>
    </row>
    <row r="575" spans="8:18" x14ac:dyDescent="0.2">
      <c r="M575" s="491"/>
      <c r="N575" s="491"/>
      <c r="O575" s="491"/>
      <c r="P575" s="492"/>
      <c r="R575" s="366"/>
    </row>
    <row r="576" spans="8:18" x14ac:dyDescent="0.2">
      <c r="M576" s="491"/>
      <c r="N576" s="491"/>
      <c r="O576" s="491"/>
      <c r="P576" s="492"/>
      <c r="R576" s="366"/>
    </row>
    <row r="577" spans="8:18" x14ac:dyDescent="0.2">
      <c r="M577" s="491"/>
      <c r="N577" s="491"/>
      <c r="O577" s="491"/>
      <c r="P577" s="492"/>
      <c r="R577" s="366"/>
    </row>
    <row r="578" spans="8:18" x14ac:dyDescent="0.2">
      <c r="M578" s="491"/>
      <c r="N578" s="491"/>
      <c r="O578" s="491"/>
      <c r="P578" s="492"/>
      <c r="R578" s="366"/>
    </row>
    <row r="579" spans="8:18" x14ac:dyDescent="0.2">
      <c r="M579" s="491"/>
      <c r="N579" s="491"/>
      <c r="O579" s="491"/>
      <c r="P579" s="492"/>
      <c r="R579" s="366"/>
    </row>
    <row r="580" spans="8:18" x14ac:dyDescent="0.2">
      <c r="M580" s="491"/>
      <c r="N580" s="491"/>
      <c r="O580" s="491"/>
      <c r="P580" s="492"/>
      <c r="R580" s="366"/>
    </row>
    <row r="581" spans="8:18" x14ac:dyDescent="0.2">
      <c r="M581" s="491"/>
      <c r="N581" s="491"/>
      <c r="O581" s="491"/>
      <c r="P581" s="492"/>
      <c r="R581" s="366"/>
    </row>
    <row r="582" spans="8:18" x14ac:dyDescent="0.2">
      <c r="M582" s="491"/>
      <c r="N582" s="491"/>
      <c r="O582" s="491"/>
      <c r="P582" s="492"/>
      <c r="R582" s="366"/>
    </row>
    <row r="583" spans="8:18" x14ac:dyDescent="0.2">
      <c r="M583" s="491"/>
      <c r="N583" s="491"/>
      <c r="O583" s="491"/>
      <c r="P583" s="492"/>
      <c r="R583" s="366"/>
    </row>
    <row r="584" spans="8:18" x14ac:dyDescent="0.2">
      <c r="M584" s="491"/>
      <c r="N584" s="491"/>
      <c r="O584" s="491"/>
      <c r="P584" s="492"/>
      <c r="R584" s="366"/>
    </row>
    <row r="585" spans="8:18" x14ac:dyDescent="0.2">
      <c r="M585" s="491"/>
      <c r="N585" s="491"/>
      <c r="O585" s="491"/>
      <c r="P585" s="492"/>
      <c r="R585" s="366"/>
    </row>
    <row r="586" spans="8:18" x14ac:dyDescent="0.2">
      <c r="M586" s="491"/>
      <c r="N586" s="491"/>
      <c r="O586" s="491"/>
      <c r="P586" s="492"/>
      <c r="R586" s="366"/>
    </row>
    <row r="587" spans="8:18" x14ac:dyDescent="0.2">
      <c r="H587" s="500"/>
      <c r="M587" s="491"/>
      <c r="N587" s="491"/>
      <c r="O587" s="491"/>
      <c r="P587" s="492"/>
      <c r="R587" s="366"/>
    </row>
    <row r="588" spans="8:18" x14ac:dyDescent="0.2">
      <c r="M588" s="491"/>
      <c r="N588" s="491"/>
      <c r="O588" s="491"/>
      <c r="P588" s="492"/>
      <c r="R588" s="366"/>
    </row>
    <row r="589" spans="8:18" x14ac:dyDescent="0.2">
      <c r="M589" s="491"/>
      <c r="N589" s="491"/>
      <c r="O589" s="491"/>
      <c r="P589" s="492"/>
      <c r="R589" s="366"/>
    </row>
    <row r="590" spans="8:18" x14ac:dyDescent="0.2">
      <c r="M590" s="491"/>
      <c r="N590" s="491"/>
      <c r="O590" s="491"/>
      <c r="P590" s="492"/>
      <c r="R590" s="366"/>
    </row>
    <row r="591" spans="8:18" x14ac:dyDescent="0.2">
      <c r="M591" s="491"/>
      <c r="N591" s="491"/>
      <c r="O591" s="491"/>
      <c r="P591" s="492"/>
      <c r="R591" s="366"/>
    </row>
    <row r="592" spans="8:18" x14ac:dyDescent="0.2">
      <c r="M592" s="491"/>
      <c r="N592" s="491"/>
      <c r="O592" s="491"/>
      <c r="P592" s="492"/>
      <c r="R592" s="366"/>
    </row>
    <row r="593" spans="13:18" x14ac:dyDescent="0.2">
      <c r="M593" s="491"/>
      <c r="N593" s="491"/>
      <c r="O593" s="491"/>
      <c r="P593" s="492"/>
      <c r="R593" s="366"/>
    </row>
    <row r="594" spans="13:18" x14ac:dyDescent="0.2">
      <c r="M594" s="491"/>
      <c r="N594" s="491"/>
      <c r="O594" s="491"/>
      <c r="P594" s="492"/>
      <c r="R594" s="366"/>
    </row>
    <row r="595" spans="13:18" x14ac:dyDescent="0.2">
      <c r="M595" s="491"/>
      <c r="N595" s="491"/>
      <c r="O595" s="491"/>
      <c r="P595" s="492"/>
      <c r="R595" s="366"/>
    </row>
    <row r="596" spans="13:18" x14ac:dyDescent="0.2">
      <c r="M596" s="491"/>
      <c r="N596" s="491"/>
      <c r="O596" s="491"/>
      <c r="P596" s="492"/>
      <c r="R596" s="366"/>
    </row>
    <row r="597" spans="13:18" x14ac:dyDescent="0.2">
      <c r="M597" s="491"/>
      <c r="N597" s="491"/>
      <c r="O597" s="491"/>
      <c r="P597" s="492"/>
      <c r="R597" s="366"/>
    </row>
    <row r="598" spans="13:18" x14ac:dyDescent="0.2">
      <c r="M598" s="491"/>
      <c r="N598" s="491"/>
      <c r="O598" s="491"/>
      <c r="P598" s="492"/>
      <c r="R598" s="366"/>
    </row>
    <row r="599" spans="13:18" x14ac:dyDescent="0.2">
      <c r="M599" s="491"/>
      <c r="N599" s="491"/>
      <c r="O599" s="491"/>
      <c r="P599" s="492"/>
      <c r="R599" s="366"/>
    </row>
    <row r="600" spans="13:18" x14ac:dyDescent="0.2">
      <c r="M600" s="491"/>
      <c r="N600" s="491"/>
      <c r="O600" s="491"/>
      <c r="P600" s="492"/>
      <c r="R600" s="366"/>
    </row>
    <row r="601" spans="13:18" x14ac:dyDescent="0.2">
      <c r="M601" s="491"/>
      <c r="N601" s="491"/>
      <c r="O601" s="491"/>
      <c r="P601" s="492"/>
      <c r="R601" s="366"/>
    </row>
    <row r="602" spans="13:18" x14ac:dyDescent="0.2">
      <c r="M602" s="491"/>
      <c r="N602" s="491"/>
      <c r="O602" s="491"/>
      <c r="P602" s="492"/>
      <c r="R602" s="366"/>
    </row>
    <row r="603" spans="13:18" x14ac:dyDescent="0.2">
      <c r="M603" s="491"/>
      <c r="N603" s="491"/>
      <c r="O603" s="491"/>
      <c r="P603" s="492"/>
      <c r="R603" s="366"/>
    </row>
    <row r="604" spans="13:18" x14ac:dyDescent="0.2">
      <c r="M604" s="491"/>
      <c r="N604" s="491"/>
      <c r="O604" s="491"/>
      <c r="P604" s="492"/>
      <c r="R604" s="366"/>
    </row>
    <row r="605" spans="13:18" x14ac:dyDescent="0.2">
      <c r="M605" s="491"/>
      <c r="N605" s="491"/>
      <c r="O605" s="491"/>
      <c r="P605" s="492"/>
      <c r="R605" s="366"/>
    </row>
    <row r="606" spans="13:18" x14ac:dyDescent="0.2">
      <c r="M606" s="491"/>
      <c r="N606" s="491"/>
      <c r="O606" s="491"/>
      <c r="P606" s="492"/>
      <c r="R606" s="366"/>
    </row>
    <row r="607" spans="13:18" x14ac:dyDescent="0.2">
      <c r="M607" s="491"/>
      <c r="N607" s="491"/>
      <c r="O607" s="491"/>
      <c r="P607" s="492"/>
      <c r="R607" s="366"/>
    </row>
    <row r="608" spans="13:18" x14ac:dyDescent="0.2">
      <c r="M608" s="491"/>
      <c r="N608" s="491"/>
      <c r="O608" s="491"/>
      <c r="P608" s="492"/>
      <c r="R608" s="366"/>
    </row>
    <row r="609" spans="13:18" x14ac:dyDescent="0.2">
      <c r="M609" s="491"/>
      <c r="N609" s="491"/>
      <c r="O609" s="491"/>
      <c r="P609" s="492"/>
      <c r="R609" s="366"/>
    </row>
    <row r="610" spans="13:18" x14ac:dyDescent="0.2">
      <c r="M610" s="491"/>
      <c r="N610" s="491"/>
      <c r="O610" s="491"/>
      <c r="P610" s="492"/>
      <c r="R610" s="366"/>
    </row>
    <row r="611" spans="13:18" x14ac:dyDescent="0.2">
      <c r="M611" s="491"/>
      <c r="N611" s="491"/>
      <c r="O611" s="491"/>
      <c r="P611" s="492"/>
      <c r="R611" s="366"/>
    </row>
    <row r="612" spans="13:18" x14ac:dyDescent="0.2">
      <c r="M612" s="491"/>
      <c r="N612" s="491"/>
      <c r="O612" s="491"/>
      <c r="P612" s="492"/>
      <c r="R612" s="366"/>
    </row>
    <row r="613" spans="13:18" x14ac:dyDescent="0.2">
      <c r="M613" s="491"/>
      <c r="N613" s="491"/>
      <c r="O613" s="491"/>
      <c r="P613" s="492"/>
      <c r="R613" s="366"/>
    </row>
    <row r="614" spans="13:18" x14ac:dyDescent="0.2">
      <c r="M614" s="491"/>
      <c r="N614" s="491"/>
      <c r="O614" s="491"/>
      <c r="P614" s="492"/>
      <c r="R614" s="366"/>
    </row>
    <row r="615" spans="13:18" x14ac:dyDescent="0.2">
      <c r="M615" s="491"/>
      <c r="N615" s="491"/>
      <c r="O615" s="491"/>
      <c r="P615" s="492"/>
      <c r="R615" s="366"/>
    </row>
    <row r="616" spans="13:18" x14ac:dyDescent="0.2">
      <c r="M616" s="491"/>
      <c r="N616" s="491"/>
      <c r="O616" s="491"/>
      <c r="P616" s="492"/>
      <c r="R616" s="366"/>
    </row>
    <row r="617" spans="13:18" x14ac:dyDescent="0.2">
      <c r="M617" s="491"/>
      <c r="N617" s="491"/>
      <c r="O617" s="491"/>
      <c r="P617" s="492"/>
      <c r="R617" s="366"/>
    </row>
    <row r="618" spans="13:18" x14ac:dyDescent="0.2">
      <c r="M618" s="491"/>
      <c r="N618" s="491"/>
      <c r="O618" s="491"/>
      <c r="P618" s="492"/>
      <c r="R618" s="366"/>
    </row>
    <row r="619" spans="13:18" x14ac:dyDescent="0.2">
      <c r="M619" s="491"/>
      <c r="N619" s="491"/>
      <c r="O619" s="491"/>
      <c r="P619" s="492"/>
      <c r="R619" s="366"/>
    </row>
    <row r="620" spans="13:18" x14ac:dyDescent="0.2">
      <c r="M620" s="491"/>
      <c r="N620" s="491"/>
      <c r="O620" s="491"/>
      <c r="P620" s="492"/>
      <c r="R620" s="366"/>
    </row>
    <row r="621" spans="13:18" x14ac:dyDescent="0.2">
      <c r="M621" s="491"/>
      <c r="N621" s="491"/>
      <c r="O621" s="491"/>
      <c r="P621" s="492"/>
      <c r="R621" s="366"/>
    </row>
    <row r="622" spans="13:18" x14ac:dyDescent="0.2">
      <c r="M622" s="491"/>
      <c r="N622" s="491"/>
      <c r="O622" s="491"/>
      <c r="P622" s="492"/>
      <c r="R622" s="366"/>
    </row>
    <row r="623" spans="13:18" x14ac:dyDescent="0.2">
      <c r="M623" s="491"/>
      <c r="N623" s="491"/>
      <c r="O623" s="491"/>
      <c r="P623" s="492"/>
      <c r="R623" s="366"/>
    </row>
    <row r="624" spans="13:18" x14ac:dyDescent="0.2">
      <c r="M624" s="491"/>
      <c r="N624" s="491"/>
      <c r="O624" s="491"/>
      <c r="P624" s="492"/>
      <c r="R624" s="366"/>
    </row>
    <row r="625" spans="8:18" x14ac:dyDescent="0.2">
      <c r="M625" s="491"/>
      <c r="N625" s="491"/>
      <c r="O625" s="491"/>
      <c r="P625" s="492"/>
      <c r="R625" s="366"/>
    </row>
    <row r="626" spans="8:18" x14ac:dyDescent="0.2">
      <c r="M626" s="491"/>
      <c r="N626" s="491"/>
      <c r="O626" s="491"/>
      <c r="P626" s="492"/>
      <c r="R626" s="366"/>
    </row>
    <row r="627" spans="8:18" x14ac:dyDescent="0.2">
      <c r="M627" s="491"/>
      <c r="N627" s="491"/>
      <c r="O627" s="491"/>
      <c r="P627" s="492"/>
      <c r="R627" s="366"/>
    </row>
    <row r="628" spans="8:18" x14ac:dyDescent="0.2">
      <c r="M628" s="491"/>
      <c r="N628" s="491"/>
      <c r="O628" s="491"/>
      <c r="P628" s="492"/>
      <c r="R628" s="366"/>
    </row>
    <row r="629" spans="8:18" x14ac:dyDescent="0.2">
      <c r="M629" s="491"/>
      <c r="N629" s="491"/>
      <c r="O629" s="491"/>
      <c r="P629" s="492"/>
      <c r="R629" s="366"/>
    </row>
    <row r="630" spans="8:18" x14ac:dyDescent="0.2">
      <c r="M630" s="491"/>
      <c r="N630" s="491"/>
      <c r="O630" s="491"/>
      <c r="P630" s="492"/>
      <c r="R630" s="366"/>
    </row>
    <row r="631" spans="8:18" x14ac:dyDescent="0.2">
      <c r="H631" s="500"/>
      <c r="M631" s="491"/>
      <c r="N631" s="491"/>
      <c r="O631" s="491"/>
      <c r="P631" s="492"/>
      <c r="R631" s="366"/>
    </row>
    <row r="632" spans="8:18" x14ac:dyDescent="0.2">
      <c r="M632" s="491"/>
      <c r="N632" s="491"/>
      <c r="O632" s="491"/>
      <c r="P632" s="492"/>
      <c r="R632" s="366"/>
    </row>
    <row r="633" spans="8:18" x14ac:dyDescent="0.2">
      <c r="M633" s="491"/>
      <c r="N633" s="491"/>
      <c r="O633" s="491"/>
      <c r="P633" s="492"/>
      <c r="R633" s="366"/>
    </row>
    <row r="634" spans="8:18" x14ac:dyDescent="0.2">
      <c r="M634" s="491"/>
      <c r="N634" s="491"/>
      <c r="O634" s="491"/>
      <c r="P634" s="492"/>
      <c r="R634" s="366"/>
    </row>
    <row r="635" spans="8:18" x14ac:dyDescent="0.2">
      <c r="M635" s="491"/>
      <c r="N635" s="491"/>
      <c r="O635" s="491"/>
      <c r="P635" s="492"/>
      <c r="R635" s="366"/>
    </row>
    <row r="636" spans="8:18" x14ac:dyDescent="0.2">
      <c r="M636" s="491"/>
      <c r="N636" s="491"/>
      <c r="O636" s="491"/>
      <c r="P636" s="492"/>
      <c r="R636" s="366"/>
    </row>
    <row r="637" spans="8:18" x14ac:dyDescent="0.2">
      <c r="M637" s="491"/>
      <c r="N637" s="491"/>
      <c r="O637" s="491"/>
      <c r="P637" s="492"/>
      <c r="R637" s="366"/>
    </row>
    <row r="638" spans="8:18" x14ac:dyDescent="0.2">
      <c r="M638" s="491"/>
      <c r="N638" s="491"/>
      <c r="O638" s="491"/>
      <c r="P638" s="492"/>
      <c r="R638" s="366"/>
    </row>
    <row r="639" spans="8:18" x14ac:dyDescent="0.2">
      <c r="M639" s="491"/>
      <c r="N639" s="491"/>
      <c r="O639" s="491"/>
      <c r="P639" s="492"/>
      <c r="R639" s="366"/>
    </row>
    <row r="640" spans="8:18" x14ac:dyDescent="0.2">
      <c r="M640" s="491"/>
      <c r="N640" s="491"/>
      <c r="O640" s="491"/>
      <c r="P640" s="492"/>
      <c r="R640" s="366"/>
    </row>
    <row r="641" spans="13:18" x14ac:dyDescent="0.2">
      <c r="M641" s="491"/>
      <c r="N641" s="491"/>
      <c r="O641" s="491"/>
      <c r="P641" s="492"/>
      <c r="R641" s="366"/>
    </row>
    <row r="642" spans="13:18" x14ac:dyDescent="0.2">
      <c r="M642" s="491"/>
      <c r="N642" s="491"/>
      <c r="O642" s="491"/>
      <c r="P642" s="492"/>
      <c r="R642" s="366"/>
    </row>
    <row r="643" spans="13:18" x14ac:dyDescent="0.2">
      <c r="M643" s="491"/>
      <c r="N643" s="491"/>
      <c r="O643" s="491"/>
      <c r="P643" s="492"/>
      <c r="R643" s="366"/>
    </row>
    <row r="644" spans="13:18" x14ac:dyDescent="0.2">
      <c r="M644" s="491"/>
      <c r="N644" s="491"/>
      <c r="O644" s="491"/>
      <c r="P644" s="492"/>
      <c r="R644" s="366"/>
    </row>
    <row r="645" spans="13:18" x14ac:dyDescent="0.2">
      <c r="M645" s="491"/>
      <c r="N645" s="491"/>
      <c r="O645" s="491"/>
      <c r="P645" s="492"/>
      <c r="R645" s="366"/>
    </row>
    <row r="646" spans="13:18" x14ac:dyDescent="0.2">
      <c r="M646" s="491"/>
      <c r="N646" s="491"/>
      <c r="O646" s="491"/>
      <c r="P646" s="492"/>
      <c r="R646" s="366"/>
    </row>
    <row r="647" spans="13:18" x14ac:dyDescent="0.2">
      <c r="M647" s="491"/>
      <c r="N647" s="491"/>
      <c r="O647" s="491"/>
      <c r="P647" s="492"/>
      <c r="R647" s="366"/>
    </row>
    <row r="648" spans="13:18" x14ac:dyDescent="0.2">
      <c r="M648" s="491"/>
      <c r="N648" s="491"/>
      <c r="O648" s="491"/>
      <c r="P648" s="492"/>
      <c r="R648" s="366"/>
    </row>
    <row r="649" spans="13:18" x14ac:dyDescent="0.2">
      <c r="M649" s="491"/>
      <c r="N649" s="491"/>
      <c r="O649" s="491"/>
      <c r="P649" s="492"/>
      <c r="R649" s="366"/>
    </row>
    <row r="650" spans="13:18" x14ac:dyDescent="0.2">
      <c r="M650" s="491"/>
      <c r="N650" s="491"/>
      <c r="O650" s="491"/>
      <c r="P650" s="492"/>
      <c r="R650" s="366"/>
    </row>
    <row r="651" spans="13:18" x14ac:dyDescent="0.2">
      <c r="M651" s="491"/>
      <c r="N651" s="491"/>
      <c r="O651" s="491"/>
      <c r="P651" s="492"/>
      <c r="R651" s="366"/>
    </row>
    <row r="652" spans="13:18" x14ac:dyDescent="0.2">
      <c r="M652" s="491"/>
      <c r="N652" s="491"/>
      <c r="O652" s="491"/>
      <c r="P652" s="492"/>
      <c r="R652" s="366"/>
    </row>
    <row r="653" spans="13:18" x14ac:dyDescent="0.2">
      <c r="M653" s="491"/>
      <c r="N653" s="491"/>
      <c r="O653" s="491"/>
      <c r="P653" s="492"/>
      <c r="R653" s="366"/>
    </row>
    <row r="654" spans="13:18" x14ac:dyDescent="0.2">
      <c r="M654" s="491"/>
      <c r="N654" s="491"/>
      <c r="O654" s="491"/>
      <c r="P654" s="492"/>
      <c r="R654" s="366"/>
    </row>
    <row r="655" spans="13:18" x14ac:dyDescent="0.2">
      <c r="M655" s="491"/>
      <c r="N655" s="491"/>
      <c r="O655" s="491"/>
      <c r="P655" s="492"/>
      <c r="R655" s="366"/>
    </row>
    <row r="656" spans="13:18" x14ac:dyDescent="0.2">
      <c r="M656" s="491"/>
      <c r="N656" s="491"/>
      <c r="O656" s="491"/>
      <c r="P656" s="492"/>
      <c r="R656" s="366"/>
    </row>
    <row r="657" spans="13:18" x14ac:dyDescent="0.2">
      <c r="M657" s="491"/>
      <c r="N657" s="491"/>
      <c r="O657" s="491"/>
      <c r="P657" s="492"/>
      <c r="R657" s="366"/>
    </row>
    <row r="658" spans="13:18" x14ac:dyDescent="0.2">
      <c r="M658" s="491"/>
      <c r="N658" s="491"/>
      <c r="O658" s="491"/>
      <c r="P658" s="492"/>
      <c r="R658" s="366"/>
    </row>
    <row r="659" spans="13:18" x14ac:dyDescent="0.2">
      <c r="M659" s="491"/>
      <c r="N659" s="491"/>
      <c r="O659" s="491"/>
      <c r="P659" s="492"/>
      <c r="R659" s="366"/>
    </row>
    <row r="660" spans="13:18" x14ac:dyDescent="0.2">
      <c r="M660" s="491"/>
      <c r="N660" s="491"/>
      <c r="O660" s="491"/>
      <c r="P660" s="492"/>
      <c r="R660" s="366"/>
    </row>
    <row r="661" spans="13:18" x14ac:dyDescent="0.2">
      <c r="M661" s="491"/>
      <c r="N661" s="491"/>
      <c r="O661" s="491"/>
      <c r="P661" s="492"/>
      <c r="R661" s="366"/>
    </row>
    <row r="662" spans="13:18" x14ac:dyDescent="0.2">
      <c r="M662" s="491"/>
      <c r="N662" s="491"/>
      <c r="O662" s="491"/>
      <c r="P662" s="492"/>
      <c r="R662" s="366"/>
    </row>
    <row r="663" spans="13:18" x14ac:dyDescent="0.2">
      <c r="M663" s="491"/>
      <c r="N663" s="491"/>
      <c r="O663" s="491"/>
      <c r="P663" s="492"/>
      <c r="R663" s="366"/>
    </row>
    <row r="664" spans="13:18" x14ac:dyDescent="0.2">
      <c r="M664" s="491"/>
      <c r="N664" s="491"/>
      <c r="O664" s="491"/>
      <c r="P664" s="492"/>
      <c r="R664" s="366"/>
    </row>
    <row r="665" spans="13:18" x14ac:dyDescent="0.2">
      <c r="M665" s="491"/>
      <c r="N665" s="491"/>
      <c r="O665" s="491"/>
      <c r="P665" s="492"/>
      <c r="R665" s="366"/>
    </row>
    <row r="666" spans="13:18" x14ac:dyDescent="0.2">
      <c r="M666" s="491"/>
      <c r="N666" s="491"/>
      <c r="O666" s="491"/>
      <c r="P666" s="492"/>
      <c r="R666" s="366"/>
    </row>
    <row r="667" spans="13:18" x14ac:dyDescent="0.2">
      <c r="M667" s="491"/>
      <c r="N667" s="491"/>
      <c r="O667" s="491"/>
      <c r="P667" s="492"/>
      <c r="R667" s="366"/>
    </row>
    <row r="668" spans="13:18" x14ac:dyDescent="0.2">
      <c r="M668" s="491"/>
      <c r="N668" s="491"/>
      <c r="O668" s="491"/>
      <c r="P668" s="492"/>
      <c r="R668" s="366"/>
    </row>
    <row r="669" spans="13:18" x14ac:dyDescent="0.2">
      <c r="M669" s="491"/>
      <c r="N669" s="491"/>
      <c r="O669" s="491"/>
      <c r="P669" s="492"/>
      <c r="R669" s="366"/>
    </row>
    <row r="670" spans="13:18" x14ac:dyDescent="0.2">
      <c r="M670" s="491"/>
      <c r="N670" s="491"/>
      <c r="O670" s="491"/>
      <c r="P670" s="492"/>
      <c r="R670" s="366"/>
    </row>
    <row r="671" spans="13:18" x14ac:dyDescent="0.2">
      <c r="M671" s="491"/>
      <c r="N671" s="491"/>
      <c r="O671" s="491"/>
      <c r="P671" s="492"/>
      <c r="R671" s="366"/>
    </row>
    <row r="672" spans="13:18" x14ac:dyDescent="0.2">
      <c r="M672" s="491"/>
      <c r="N672" s="491"/>
      <c r="O672" s="491"/>
      <c r="P672" s="492"/>
      <c r="R672" s="366"/>
    </row>
    <row r="673" spans="13:18" x14ac:dyDescent="0.2">
      <c r="M673" s="491"/>
      <c r="N673" s="491"/>
      <c r="O673" s="491"/>
      <c r="P673" s="492"/>
      <c r="R673" s="366"/>
    </row>
    <row r="674" spans="13:18" x14ac:dyDescent="0.2">
      <c r="M674" s="491"/>
      <c r="N674" s="491"/>
      <c r="O674" s="491"/>
      <c r="P674" s="492"/>
      <c r="R674" s="366"/>
    </row>
    <row r="675" spans="13:18" x14ac:dyDescent="0.2">
      <c r="M675" s="491"/>
      <c r="N675" s="491"/>
      <c r="O675" s="491"/>
      <c r="P675" s="492"/>
      <c r="R675" s="366"/>
    </row>
    <row r="676" spans="13:18" x14ac:dyDescent="0.2">
      <c r="M676" s="491"/>
      <c r="N676" s="491"/>
      <c r="O676" s="491"/>
      <c r="P676" s="492"/>
      <c r="R676" s="366"/>
    </row>
    <row r="677" spans="13:18" x14ac:dyDescent="0.2">
      <c r="M677" s="491"/>
      <c r="N677" s="491"/>
      <c r="O677" s="491"/>
      <c r="P677" s="492"/>
      <c r="R677" s="366"/>
    </row>
    <row r="678" spans="13:18" x14ac:dyDescent="0.2">
      <c r="M678" s="491"/>
      <c r="N678" s="491"/>
      <c r="O678" s="491"/>
      <c r="P678" s="492"/>
      <c r="R678" s="366"/>
    </row>
    <row r="679" spans="13:18" x14ac:dyDescent="0.2">
      <c r="M679" s="491"/>
      <c r="N679" s="491"/>
      <c r="O679" s="491"/>
      <c r="P679" s="492"/>
      <c r="R679" s="366"/>
    </row>
    <row r="680" spans="13:18" x14ac:dyDescent="0.2">
      <c r="M680" s="491"/>
      <c r="N680" s="491"/>
      <c r="O680" s="491"/>
      <c r="P680" s="492"/>
      <c r="R680" s="366"/>
    </row>
    <row r="681" spans="13:18" x14ac:dyDescent="0.2">
      <c r="M681" s="491"/>
      <c r="N681" s="491"/>
      <c r="O681" s="491"/>
      <c r="P681" s="492"/>
      <c r="R681" s="366"/>
    </row>
    <row r="682" spans="13:18" x14ac:dyDescent="0.2">
      <c r="M682" s="491"/>
      <c r="N682" s="491"/>
      <c r="O682" s="491"/>
      <c r="P682" s="492"/>
      <c r="R682" s="366"/>
    </row>
    <row r="683" spans="13:18" x14ac:dyDescent="0.2">
      <c r="M683" s="491"/>
      <c r="N683" s="491"/>
      <c r="O683" s="491"/>
      <c r="P683" s="492"/>
      <c r="R683" s="366"/>
    </row>
    <row r="684" spans="13:18" x14ac:dyDescent="0.2">
      <c r="M684" s="491"/>
      <c r="N684" s="491"/>
      <c r="O684" s="491"/>
      <c r="P684" s="492"/>
      <c r="R684" s="366"/>
    </row>
    <row r="685" spans="13:18" x14ac:dyDescent="0.2">
      <c r="M685" s="491"/>
      <c r="N685" s="491"/>
      <c r="O685" s="491"/>
      <c r="P685" s="492"/>
      <c r="R685" s="366"/>
    </row>
    <row r="686" spans="13:18" x14ac:dyDescent="0.2">
      <c r="M686" s="491"/>
      <c r="N686" s="491"/>
      <c r="O686" s="491"/>
      <c r="P686" s="492"/>
      <c r="R686" s="366"/>
    </row>
    <row r="687" spans="13:18" x14ac:dyDescent="0.2">
      <c r="M687" s="491"/>
      <c r="N687" s="491"/>
      <c r="O687" s="491"/>
      <c r="P687" s="492"/>
      <c r="R687" s="366"/>
    </row>
    <row r="688" spans="13:18" x14ac:dyDescent="0.2">
      <c r="M688" s="491"/>
      <c r="N688" s="491"/>
      <c r="O688" s="491"/>
      <c r="P688" s="492"/>
      <c r="R688" s="366"/>
    </row>
    <row r="689" spans="13:18" x14ac:dyDescent="0.2">
      <c r="M689" s="491"/>
      <c r="N689" s="491"/>
      <c r="O689" s="491"/>
      <c r="P689" s="492"/>
      <c r="R689" s="366"/>
    </row>
    <row r="690" spans="13:18" x14ac:dyDescent="0.2">
      <c r="M690" s="491"/>
      <c r="N690" s="491"/>
      <c r="O690" s="491"/>
      <c r="P690" s="492"/>
      <c r="R690" s="366"/>
    </row>
    <row r="691" spans="13:18" x14ac:dyDescent="0.2">
      <c r="M691" s="491"/>
      <c r="N691" s="491"/>
      <c r="O691" s="491"/>
      <c r="P691" s="492"/>
      <c r="R691" s="366"/>
    </row>
    <row r="692" spans="13:18" x14ac:dyDescent="0.2">
      <c r="M692" s="491"/>
      <c r="N692" s="491"/>
      <c r="O692" s="491"/>
      <c r="P692" s="492"/>
      <c r="R692" s="366"/>
    </row>
    <row r="693" spans="13:18" x14ac:dyDescent="0.2">
      <c r="M693" s="491"/>
      <c r="N693" s="491"/>
      <c r="O693" s="491"/>
      <c r="P693" s="492"/>
      <c r="R693" s="366"/>
    </row>
    <row r="694" spans="13:18" x14ac:dyDescent="0.2">
      <c r="M694" s="491"/>
      <c r="N694" s="491"/>
      <c r="O694" s="491"/>
      <c r="P694" s="492"/>
      <c r="R694" s="366"/>
    </row>
    <row r="695" spans="13:18" x14ac:dyDescent="0.2">
      <c r="M695" s="491"/>
      <c r="N695" s="491"/>
      <c r="O695" s="491"/>
      <c r="P695" s="492"/>
      <c r="R695" s="366"/>
    </row>
    <row r="696" spans="13:18" x14ac:dyDescent="0.2">
      <c r="M696" s="491"/>
      <c r="N696" s="491"/>
      <c r="O696" s="491"/>
      <c r="P696" s="492"/>
      <c r="R696" s="366"/>
    </row>
    <row r="697" spans="13:18" x14ac:dyDescent="0.2">
      <c r="M697" s="491"/>
      <c r="N697" s="491"/>
      <c r="O697" s="491"/>
      <c r="P697" s="492"/>
      <c r="R697" s="366"/>
    </row>
    <row r="698" spans="13:18" x14ac:dyDescent="0.2">
      <c r="M698" s="491"/>
      <c r="N698" s="491"/>
      <c r="O698" s="491"/>
      <c r="P698" s="492"/>
      <c r="R698" s="366"/>
    </row>
    <row r="699" spans="13:18" x14ac:dyDescent="0.2">
      <c r="M699" s="491"/>
      <c r="N699" s="491"/>
      <c r="O699" s="491"/>
      <c r="P699" s="492"/>
      <c r="R699" s="366"/>
    </row>
    <row r="700" spans="13:18" x14ac:dyDescent="0.2">
      <c r="M700" s="491"/>
      <c r="N700" s="491"/>
      <c r="O700" s="491"/>
      <c r="P700" s="492"/>
      <c r="R700" s="366"/>
    </row>
    <row r="701" spans="13:18" x14ac:dyDescent="0.2">
      <c r="M701" s="491"/>
      <c r="N701" s="491"/>
      <c r="O701" s="491"/>
      <c r="P701" s="492"/>
      <c r="R701" s="366"/>
    </row>
    <row r="702" spans="13:18" x14ac:dyDescent="0.2">
      <c r="M702" s="491"/>
      <c r="N702" s="491"/>
      <c r="O702" s="491"/>
      <c r="P702" s="492"/>
      <c r="R702" s="366"/>
    </row>
    <row r="703" spans="13:18" x14ac:dyDescent="0.2">
      <c r="M703" s="491"/>
      <c r="N703" s="491"/>
      <c r="O703" s="491"/>
      <c r="P703" s="492"/>
      <c r="R703" s="366"/>
    </row>
    <row r="704" spans="13:18" x14ac:dyDescent="0.2">
      <c r="M704" s="491"/>
      <c r="N704" s="491"/>
      <c r="O704" s="491"/>
      <c r="P704" s="492"/>
      <c r="R704" s="366"/>
    </row>
    <row r="705" spans="13:18" x14ac:dyDescent="0.2">
      <c r="M705" s="491"/>
      <c r="N705" s="491"/>
      <c r="O705" s="491"/>
      <c r="P705" s="492"/>
      <c r="R705" s="366"/>
    </row>
    <row r="706" spans="13:18" x14ac:dyDescent="0.2">
      <c r="M706" s="491"/>
      <c r="N706" s="491"/>
      <c r="O706" s="491"/>
      <c r="P706" s="492"/>
      <c r="R706" s="366"/>
    </row>
    <row r="707" spans="13:18" x14ac:dyDescent="0.2">
      <c r="M707" s="491"/>
      <c r="N707" s="491"/>
      <c r="O707" s="491"/>
      <c r="P707" s="492"/>
      <c r="R707" s="366"/>
    </row>
    <row r="708" spans="13:18" x14ac:dyDescent="0.2">
      <c r="M708" s="491"/>
      <c r="N708" s="491"/>
      <c r="O708" s="491"/>
      <c r="P708" s="492"/>
      <c r="R708" s="366"/>
    </row>
    <row r="709" spans="13:18" x14ac:dyDescent="0.2">
      <c r="M709" s="491"/>
      <c r="N709" s="491"/>
      <c r="O709" s="491"/>
      <c r="P709" s="492"/>
      <c r="R709" s="366"/>
    </row>
    <row r="710" spans="13:18" x14ac:dyDescent="0.2">
      <c r="M710" s="491"/>
      <c r="N710" s="491"/>
      <c r="O710" s="491"/>
      <c r="P710" s="492"/>
      <c r="R710" s="366"/>
    </row>
    <row r="711" spans="13:18" x14ac:dyDescent="0.2">
      <c r="M711" s="491"/>
      <c r="N711" s="491"/>
      <c r="O711" s="491"/>
      <c r="P711" s="492"/>
      <c r="R711" s="366"/>
    </row>
    <row r="712" spans="13:18" x14ac:dyDescent="0.2">
      <c r="M712" s="491"/>
      <c r="N712" s="491"/>
      <c r="O712" s="491"/>
      <c r="P712" s="492"/>
      <c r="R712" s="366"/>
    </row>
    <row r="713" spans="13:18" x14ac:dyDescent="0.2">
      <c r="M713" s="491"/>
      <c r="N713" s="491"/>
      <c r="O713" s="491"/>
      <c r="P713" s="492"/>
      <c r="R713" s="366"/>
    </row>
    <row r="714" spans="13:18" x14ac:dyDescent="0.2">
      <c r="M714" s="491"/>
      <c r="N714" s="491"/>
      <c r="O714" s="491"/>
      <c r="P714" s="492"/>
      <c r="R714" s="366"/>
    </row>
    <row r="715" spans="13:18" x14ac:dyDescent="0.2">
      <c r="M715" s="491"/>
      <c r="N715" s="491"/>
      <c r="O715" s="491"/>
      <c r="P715" s="492"/>
      <c r="R715" s="366"/>
    </row>
    <row r="716" spans="13:18" x14ac:dyDescent="0.2">
      <c r="M716" s="491"/>
      <c r="N716" s="491"/>
      <c r="O716" s="491"/>
      <c r="P716" s="492"/>
      <c r="R716" s="366"/>
    </row>
    <row r="717" spans="13:18" x14ac:dyDescent="0.2">
      <c r="M717" s="491"/>
      <c r="N717" s="491"/>
      <c r="O717" s="491"/>
      <c r="P717" s="492"/>
      <c r="R717" s="366"/>
    </row>
    <row r="718" spans="13:18" x14ac:dyDescent="0.2">
      <c r="M718" s="491"/>
      <c r="N718" s="491"/>
      <c r="O718" s="491"/>
      <c r="P718" s="492"/>
      <c r="R718" s="366"/>
    </row>
    <row r="719" spans="13:18" x14ac:dyDescent="0.2">
      <c r="M719" s="491"/>
      <c r="N719" s="491"/>
      <c r="O719" s="491"/>
      <c r="P719" s="492"/>
      <c r="R719" s="366"/>
    </row>
    <row r="720" spans="13:18" x14ac:dyDescent="0.2">
      <c r="M720" s="491"/>
      <c r="N720" s="491"/>
      <c r="O720" s="491"/>
      <c r="P720" s="492"/>
      <c r="R720" s="366"/>
    </row>
    <row r="721" spans="13:18" x14ac:dyDescent="0.2">
      <c r="M721" s="491"/>
      <c r="N721" s="491"/>
      <c r="O721" s="491"/>
      <c r="P721" s="492"/>
      <c r="R721" s="366"/>
    </row>
    <row r="722" spans="13:18" x14ac:dyDescent="0.2">
      <c r="M722" s="491"/>
      <c r="N722" s="491"/>
      <c r="O722" s="491"/>
      <c r="P722" s="492"/>
      <c r="R722" s="366"/>
    </row>
    <row r="723" spans="13:18" x14ac:dyDescent="0.2">
      <c r="M723" s="491"/>
      <c r="N723" s="491"/>
      <c r="O723" s="491"/>
      <c r="P723" s="492"/>
      <c r="R723" s="366"/>
    </row>
    <row r="724" spans="13:18" x14ac:dyDescent="0.2">
      <c r="M724" s="491"/>
      <c r="N724" s="491"/>
      <c r="O724" s="491"/>
      <c r="P724" s="492"/>
      <c r="R724" s="366"/>
    </row>
    <row r="725" spans="13:18" x14ac:dyDescent="0.2">
      <c r="M725" s="491"/>
      <c r="N725" s="491"/>
      <c r="O725" s="491"/>
      <c r="P725" s="492"/>
      <c r="R725" s="366"/>
    </row>
    <row r="726" spans="13:18" x14ac:dyDescent="0.2">
      <c r="M726" s="491"/>
      <c r="N726" s="491"/>
      <c r="O726" s="491"/>
      <c r="P726" s="492"/>
      <c r="R726" s="366"/>
    </row>
    <row r="727" spans="13:18" x14ac:dyDescent="0.2">
      <c r="M727" s="491"/>
      <c r="N727" s="491"/>
      <c r="O727" s="491"/>
      <c r="P727" s="492"/>
      <c r="R727" s="366"/>
    </row>
    <row r="728" spans="13:18" x14ac:dyDescent="0.2">
      <c r="M728" s="491"/>
      <c r="N728" s="491"/>
      <c r="O728" s="491"/>
      <c r="P728" s="492"/>
      <c r="R728" s="366"/>
    </row>
    <row r="729" spans="13:18" x14ac:dyDescent="0.2">
      <c r="M729" s="491"/>
      <c r="N729" s="491"/>
      <c r="O729" s="491"/>
      <c r="P729" s="492"/>
      <c r="R729" s="366"/>
    </row>
    <row r="730" spans="13:18" x14ac:dyDescent="0.2">
      <c r="M730" s="491"/>
      <c r="N730" s="491"/>
      <c r="O730" s="491"/>
      <c r="P730" s="492"/>
      <c r="R730" s="366"/>
    </row>
    <row r="731" spans="13:18" x14ac:dyDescent="0.2">
      <c r="M731" s="491"/>
      <c r="N731" s="491"/>
      <c r="O731" s="491"/>
      <c r="P731" s="492"/>
      <c r="R731" s="366"/>
    </row>
    <row r="732" spans="13:18" x14ac:dyDescent="0.2">
      <c r="M732" s="491"/>
      <c r="N732" s="491"/>
      <c r="O732" s="491"/>
      <c r="P732" s="492"/>
      <c r="R732" s="366"/>
    </row>
    <row r="733" spans="13:18" x14ac:dyDescent="0.2">
      <c r="M733" s="491"/>
      <c r="N733" s="491"/>
      <c r="O733" s="491"/>
      <c r="P733" s="492"/>
      <c r="R733" s="366"/>
    </row>
    <row r="734" spans="13:18" x14ac:dyDescent="0.2">
      <c r="M734" s="491"/>
      <c r="N734" s="491"/>
      <c r="O734" s="491"/>
      <c r="P734" s="492"/>
      <c r="R734" s="366"/>
    </row>
    <row r="735" spans="13:18" x14ac:dyDescent="0.2">
      <c r="M735" s="491"/>
      <c r="N735" s="491"/>
      <c r="O735" s="491"/>
      <c r="P735" s="492"/>
      <c r="R735" s="366"/>
    </row>
    <row r="736" spans="13:18" x14ac:dyDescent="0.2">
      <c r="M736" s="491"/>
      <c r="N736" s="491"/>
      <c r="O736" s="491"/>
      <c r="P736" s="492"/>
      <c r="R736" s="366"/>
    </row>
    <row r="737" spans="13:18" x14ac:dyDescent="0.2">
      <c r="M737" s="491"/>
      <c r="N737" s="491"/>
      <c r="O737" s="491"/>
      <c r="P737" s="492"/>
      <c r="R737" s="366"/>
    </row>
    <row r="738" spans="13:18" x14ac:dyDescent="0.2">
      <c r="M738" s="491"/>
      <c r="N738" s="491"/>
      <c r="O738" s="491"/>
      <c r="P738" s="492"/>
      <c r="R738" s="366"/>
    </row>
    <row r="739" spans="13:18" x14ac:dyDescent="0.2">
      <c r="M739" s="491"/>
      <c r="N739" s="491"/>
      <c r="O739" s="491"/>
      <c r="P739" s="492"/>
      <c r="R739" s="366"/>
    </row>
    <row r="740" spans="13:18" x14ac:dyDescent="0.2">
      <c r="M740" s="491"/>
      <c r="N740" s="491"/>
      <c r="O740" s="491"/>
      <c r="P740" s="492"/>
      <c r="R740" s="366"/>
    </row>
    <row r="741" spans="13:18" x14ac:dyDescent="0.2">
      <c r="M741" s="491"/>
      <c r="N741" s="491"/>
      <c r="O741" s="491"/>
      <c r="P741" s="492"/>
      <c r="R741" s="366"/>
    </row>
    <row r="742" spans="13:18" x14ac:dyDescent="0.2">
      <c r="M742" s="491"/>
      <c r="N742" s="491"/>
      <c r="O742" s="491"/>
      <c r="P742" s="492"/>
      <c r="R742" s="366"/>
    </row>
    <row r="743" spans="13:18" x14ac:dyDescent="0.2">
      <c r="M743" s="491"/>
      <c r="N743" s="491"/>
      <c r="O743" s="491"/>
      <c r="P743" s="492"/>
      <c r="R743" s="366"/>
    </row>
    <row r="744" spans="13:18" x14ac:dyDescent="0.2">
      <c r="M744" s="491"/>
      <c r="N744" s="491"/>
      <c r="O744" s="491"/>
      <c r="P744" s="492"/>
      <c r="R744" s="366"/>
    </row>
    <row r="745" spans="13:18" x14ac:dyDescent="0.2">
      <c r="M745" s="491"/>
      <c r="N745" s="491"/>
      <c r="O745" s="491"/>
      <c r="P745" s="492"/>
      <c r="R745" s="366"/>
    </row>
    <row r="746" spans="13:18" x14ac:dyDescent="0.2">
      <c r="M746" s="491"/>
      <c r="N746" s="491"/>
      <c r="O746" s="491"/>
      <c r="P746" s="492"/>
      <c r="R746" s="366"/>
    </row>
    <row r="747" spans="13:18" x14ac:dyDescent="0.2">
      <c r="M747" s="491"/>
      <c r="N747" s="491"/>
      <c r="O747" s="491"/>
      <c r="P747" s="492"/>
      <c r="R747" s="366"/>
    </row>
    <row r="748" spans="13:18" x14ac:dyDescent="0.2">
      <c r="M748" s="491"/>
      <c r="N748" s="491"/>
      <c r="O748" s="491"/>
      <c r="P748" s="492"/>
      <c r="R748" s="366"/>
    </row>
    <row r="749" spans="13:18" x14ac:dyDescent="0.2">
      <c r="M749" s="491"/>
      <c r="N749" s="491"/>
      <c r="O749" s="491"/>
      <c r="P749" s="492"/>
      <c r="R749" s="366"/>
    </row>
    <row r="750" spans="13:18" x14ac:dyDescent="0.2">
      <c r="M750" s="491"/>
      <c r="N750" s="491"/>
      <c r="O750" s="491"/>
      <c r="P750" s="492"/>
      <c r="R750" s="366"/>
    </row>
    <row r="751" spans="13:18" x14ac:dyDescent="0.2">
      <c r="M751" s="491"/>
      <c r="N751" s="491"/>
      <c r="O751" s="491"/>
      <c r="P751" s="492"/>
      <c r="R751" s="366"/>
    </row>
    <row r="752" spans="13:18" x14ac:dyDescent="0.2">
      <c r="M752" s="491"/>
      <c r="N752" s="491"/>
      <c r="O752" s="491"/>
      <c r="P752" s="492"/>
      <c r="R752" s="366"/>
    </row>
    <row r="753" spans="13:18" x14ac:dyDescent="0.2">
      <c r="M753" s="491"/>
      <c r="N753" s="491"/>
      <c r="O753" s="491"/>
      <c r="P753" s="492"/>
      <c r="R753" s="366"/>
    </row>
    <row r="754" spans="13:18" x14ac:dyDescent="0.2">
      <c r="M754" s="491"/>
      <c r="N754" s="491"/>
      <c r="O754" s="491"/>
      <c r="P754" s="492"/>
      <c r="R754" s="366"/>
    </row>
    <row r="755" spans="13:18" x14ac:dyDescent="0.2">
      <c r="M755" s="491"/>
      <c r="N755" s="491"/>
      <c r="O755" s="491"/>
      <c r="P755" s="492"/>
      <c r="R755" s="366"/>
    </row>
    <row r="756" spans="13:18" x14ac:dyDescent="0.2">
      <c r="M756" s="491"/>
      <c r="N756" s="491"/>
      <c r="O756" s="491"/>
      <c r="P756" s="492"/>
      <c r="R756" s="366"/>
    </row>
    <row r="757" spans="13:18" x14ac:dyDescent="0.2">
      <c r="M757" s="491"/>
      <c r="N757" s="491"/>
      <c r="O757" s="491"/>
      <c r="P757" s="492"/>
      <c r="R757" s="366"/>
    </row>
    <row r="758" spans="13:18" x14ac:dyDescent="0.2">
      <c r="M758" s="491"/>
      <c r="N758" s="491"/>
      <c r="O758" s="491"/>
      <c r="P758" s="492"/>
      <c r="R758" s="366"/>
    </row>
    <row r="759" spans="13:18" x14ac:dyDescent="0.2">
      <c r="M759" s="491"/>
      <c r="N759" s="491"/>
      <c r="O759" s="491"/>
      <c r="P759" s="492"/>
      <c r="R759" s="366"/>
    </row>
    <row r="760" spans="13:18" x14ac:dyDescent="0.2">
      <c r="M760" s="491"/>
      <c r="N760" s="491"/>
      <c r="O760" s="491"/>
      <c r="P760" s="492"/>
      <c r="R760" s="366"/>
    </row>
    <row r="761" spans="13:18" x14ac:dyDescent="0.2">
      <c r="M761" s="491"/>
      <c r="N761" s="491"/>
      <c r="O761" s="491"/>
      <c r="P761" s="492"/>
      <c r="R761" s="366"/>
    </row>
    <row r="762" spans="13:18" x14ac:dyDescent="0.2">
      <c r="M762" s="491"/>
      <c r="N762" s="491"/>
      <c r="O762" s="491"/>
      <c r="P762" s="492"/>
      <c r="R762" s="366"/>
    </row>
    <row r="763" spans="13:18" x14ac:dyDescent="0.2">
      <c r="M763" s="491"/>
      <c r="N763" s="491"/>
      <c r="O763" s="491"/>
      <c r="P763" s="492"/>
      <c r="R763" s="366"/>
    </row>
    <row r="764" spans="13:18" x14ac:dyDescent="0.2">
      <c r="M764" s="491"/>
      <c r="N764" s="491"/>
      <c r="O764" s="491"/>
      <c r="P764" s="492"/>
      <c r="R764" s="366"/>
    </row>
    <row r="765" spans="13:18" x14ac:dyDescent="0.2">
      <c r="M765" s="491"/>
      <c r="N765" s="491"/>
      <c r="O765" s="491"/>
      <c r="P765" s="492"/>
      <c r="R765" s="366"/>
    </row>
    <row r="766" spans="13:18" x14ac:dyDescent="0.2">
      <c r="M766" s="491"/>
      <c r="N766" s="491"/>
      <c r="O766" s="491"/>
      <c r="P766" s="492"/>
      <c r="R766" s="366"/>
    </row>
    <row r="767" spans="13:18" x14ac:dyDescent="0.2">
      <c r="M767" s="491"/>
      <c r="N767" s="491"/>
      <c r="O767" s="491"/>
      <c r="P767" s="492"/>
      <c r="R767" s="366"/>
    </row>
    <row r="768" spans="13:18" x14ac:dyDescent="0.2">
      <c r="M768" s="491"/>
      <c r="N768" s="491"/>
      <c r="O768" s="491"/>
      <c r="P768" s="492"/>
      <c r="R768" s="366"/>
    </row>
    <row r="769" spans="13:18" x14ac:dyDescent="0.2">
      <c r="M769" s="491"/>
      <c r="N769" s="491"/>
      <c r="O769" s="491"/>
      <c r="P769" s="492"/>
      <c r="R769" s="366"/>
    </row>
    <row r="770" spans="13:18" x14ac:dyDescent="0.2">
      <c r="M770" s="491"/>
      <c r="N770" s="491"/>
      <c r="O770" s="491"/>
      <c r="P770" s="492"/>
      <c r="R770" s="366"/>
    </row>
    <row r="771" spans="13:18" x14ac:dyDescent="0.2">
      <c r="M771" s="491"/>
      <c r="N771" s="491"/>
      <c r="O771" s="491"/>
      <c r="P771" s="492"/>
      <c r="R771" s="366"/>
    </row>
    <row r="772" spans="13:18" x14ac:dyDescent="0.2">
      <c r="M772" s="491"/>
      <c r="N772" s="491"/>
      <c r="O772" s="491"/>
      <c r="P772" s="492"/>
      <c r="R772" s="366"/>
    </row>
    <row r="773" spans="13:18" x14ac:dyDescent="0.2">
      <c r="M773" s="491"/>
      <c r="N773" s="491"/>
      <c r="O773" s="491"/>
      <c r="P773" s="492"/>
      <c r="R773" s="366"/>
    </row>
    <row r="774" spans="13:18" x14ac:dyDescent="0.2">
      <c r="M774" s="491"/>
      <c r="N774" s="491"/>
      <c r="O774" s="491"/>
      <c r="P774" s="492"/>
      <c r="R774" s="366"/>
    </row>
    <row r="775" spans="13:18" x14ac:dyDescent="0.2">
      <c r="M775" s="491"/>
      <c r="N775" s="491"/>
      <c r="O775" s="491"/>
      <c r="P775" s="492"/>
      <c r="R775" s="366"/>
    </row>
    <row r="776" spans="13:18" x14ac:dyDescent="0.2">
      <c r="M776" s="491"/>
      <c r="N776" s="491"/>
      <c r="O776" s="491"/>
      <c r="P776" s="492"/>
      <c r="R776" s="366"/>
    </row>
    <row r="777" spans="13:18" x14ac:dyDescent="0.2">
      <c r="M777" s="491"/>
      <c r="N777" s="491"/>
      <c r="O777" s="491"/>
      <c r="P777" s="492"/>
      <c r="R777" s="366"/>
    </row>
    <row r="778" spans="13:18" x14ac:dyDescent="0.2">
      <c r="M778" s="491"/>
      <c r="N778" s="491"/>
      <c r="O778" s="491"/>
      <c r="P778" s="492"/>
      <c r="R778" s="366"/>
    </row>
    <row r="779" spans="13:18" x14ac:dyDescent="0.2">
      <c r="M779" s="491"/>
      <c r="N779" s="491"/>
      <c r="O779" s="491"/>
      <c r="P779" s="492"/>
      <c r="R779" s="366"/>
    </row>
    <row r="780" spans="13:18" x14ac:dyDescent="0.2">
      <c r="M780" s="491"/>
      <c r="N780" s="491"/>
      <c r="O780" s="491"/>
      <c r="P780" s="492"/>
      <c r="R780" s="366"/>
    </row>
    <row r="781" spans="13:18" x14ac:dyDescent="0.2">
      <c r="M781" s="491"/>
      <c r="N781" s="491"/>
      <c r="O781" s="491"/>
      <c r="P781" s="492"/>
      <c r="R781" s="366"/>
    </row>
    <row r="782" spans="13:18" x14ac:dyDescent="0.2">
      <c r="M782" s="491"/>
      <c r="N782" s="491"/>
      <c r="O782" s="491"/>
      <c r="P782" s="492"/>
      <c r="R782" s="366"/>
    </row>
    <row r="783" spans="13:18" x14ac:dyDescent="0.2">
      <c r="M783" s="491"/>
      <c r="N783" s="491"/>
      <c r="O783" s="491"/>
      <c r="P783" s="492"/>
      <c r="R783" s="366"/>
    </row>
    <row r="784" spans="13:18" x14ac:dyDescent="0.2">
      <c r="M784" s="491"/>
      <c r="N784" s="491"/>
      <c r="O784" s="491"/>
      <c r="P784" s="492"/>
      <c r="R784" s="366"/>
    </row>
    <row r="785" spans="13:18" x14ac:dyDescent="0.2">
      <c r="M785" s="491"/>
      <c r="N785" s="491"/>
      <c r="O785" s="491"/>
      <c r="P785" s="492"/>
      <c r="R785" s="366"/>
    </row>
    <row r="786" spans="13:18" x14ac:dyDescent="0.2">
      <c r="M786" s="491"/>
      <c r="N786" s="491"/>
      <c r="O786" s="491"/>
      <c r="P786" s="492"/>
      <c r="R786" s="366"/>
    </row>
    <row r="787" spans="13:18" x14ac:dyDescent="0.2">
      <c r="M787" s="491"/>
      <c r="N787" s="491"/>
      <c r="O787" s="491"/>
      <c r="P787" s="492"/>
      <c r="R787" s="366"/>
    </row>
    <row r="788" spans="13:18" x14ac:dyDescent="0.2">
      <c r="M788" s="491"/>
      <c r="N788" s="491"/>
      <c r="O788" s="491"/>
      <c r="P788" s="492"/>
      <c r="R788" s="366"/>
    </row>
    <row r="789" spans="13:18" x14ac:dyDescent="0.2">
      <c r="M789" s="491"/>
      <c r="N789" s="491"/>
      <c r="O789" s="491"/>
      <c r="P789" s="492"/>
      <c r="R789" s="366"/>
    </row>
    <row r="790" spans="13:18" x14ac:dyDescent="0.2">
      <c r="M790" s="491"/>
      <c r="N790" s="491"/>
      <c r="O790" s="491"/>
      <c r="P790" s="492"/>
      <c r="R790" s="366"/>
    </row>
    <row r="791" spans="13:18" x14ac:dyDescent="0.2">
      <c r="M791" s="491"/>
      <c r="N791" s="491"/>
      <c r="O791" s="491"/>
      <c r="P791" s="492"/>
      <c r="R791" s="366"/>
    </row>
    <row r="792" spans="13:18" x14ac:dyDescent="0.2">
      <c r="M792" s="491"/>
      <c r="N792" s="491"/>
      <c r="O792" s="491"/>
      <c r="P792" s="492"/>
      <c r="R792" s="366"/>
    </row>
    <row r="793" spans="13:18" x14ac:dyDescent="0.2">
      <c r="M793" s="491"/>
      <c r="N793" s="491"/>
      <c r="O793" s="491"/>
      <c r="P793" s="492"/>
      <c r="R793" s="366"/>
    </row>
    <row r="794" spans="13:18" x14ac:dyDescent="0.2">
      <c r="M794" s="491"/>
      <c r="N794" s="491"/>
      <c r="O794" s="491"/>
      <c r="P794" s="492"/>
      <c r="R794" s="366"/>
    </row>
    <row r="795" spans="13:18" x14ac:dyDescent="0.2">
      <c r="M795" s="491"/>
      <c r="N795" s="491"/>
      <c r="O795" s="491"/>
      <c r="P795" s="492"/>
      <c r="R795" s="366"/>
    </row>
    <row r="796" spans="13:18" x14ac:dyDescent="0.2">
      <c r="M796" s="491"/>
      <c r="N796" s="491"/>
      <c r="O796" s="491"/>
      <c r="P796" s="492"/>
      <c r="R796" s="366"/>
    </row>
    <row r="797" spans="13:18" x14ac:dyDescent="0.2">
      <c r="M797" s="491"/>
      <c r="N797" s="491"/>
      <c r="O797" s="491"/>
      <c r="P797" s="492"/>
      <c r="R797" s="366"/>
    </row>
    <row r="798" spans="13:18" x14ac:dyDescent="0.2">
      <c r="M798" s="491"/>
      <c r="N798" s="491"/>
      <c r="O798" s="491"/>
      <c r="P798" s="492"/>
      <c r="R798" s="366"/>
    </row>
    <row r="799" spans="13:18" x14ac:dyDescent="0.2">
      <c r="M799" s="491"/>
      <c r="N799" s="491"/>
      <c r="O799" s="491"/>
      <c r="P799" s="492"/>
      <c r="R799" s="366"/>
    </row>
    <row r="800" spans="13:18" x14ac:dyDescent="0.2">
      <c r="M800" s="491"/>
      <c r="N800" s="491"/>
      <c r="O800" s="491"/>
      <c r="P800" s="492"/>
      <c r="R800" s="366"/>
    </row>
    <row r="801" spans="13:18" x14ac:dyDescent="0.2">
      <c r="M801" s="491"/>
      <c r="N801" s="491"/>
      <c r="O801" s="491"/>
      <c r="P801" s="492"/>
      <c r="R801" s="366"/>
    </row>
    <row r="802" spans="13:18" x14ac:dyDescent="0.2">
      <c r="M802" s="491"/>
      <c r="N802" s="491"/>
      <c r="O802" s="491"/>
      <c r="P802" s="492"/>
      <c r="R802" s="366"/>
    </row>
    <row r="803" spans="13:18" x14ac:dyDescent="0.2">
      <c r="M803" s="491"/>
      <c r="N803" s="491"/>
      <c r="O803" s="491"/>
      <c r="P803" s="492"/>
      <c r="R803" s="366"/>
    </row>
    <row r="804" spans="13:18" x14ac:dyDescent="0.2">
      <c r="M804" s="491"/>
      <c r="N804" s="491"/>
      <c r="O804" s="491"/>
      <c r="P804" s="492"/>
      <c r="R804" s="366"/>
    </row>
    <row r="805" spans="13:18" x14ac:dyDescent="0.2">
      <c r="M805" s="491"/>
      <c r="N805" s="491"/>
      <c r="O805" s="491"/>
      <c r="P805" s="492"/>
      <c r="R805" s="366"/>
    </row>
    <row r="806" spans="13:18" x14ac:dyDescent="0.2">
      <c r="M806" s="491"/>
      <c r="N806" s="491"/>
      <c r="O806" s="491"/>
      <c r="P806" s="492"/>
      <c r="R806" s="366"/>
    </row>
    <row r="807" spans="13:18" x14ac:dyDescent="0.2">
      <c r="M807" s="491"/>
      <c r="N807" s="491"/>
      <c r="O807" s="491"/>
      <c r="P807" s="492"/>
      <c r="R807" s="366"/>
    </row>
    <row r="808" spans="13:18" x14ac:dyDescent="0.2">
      <c r="M808" s="491"/>
      <c r="N808" s="491"/>
      <c r="O808" s="491"/>
      <c r="P808" s="492"/>
      <c r="R808" s="366"/>
    </row>
    <row r="809" spans="13:18" x14ac:dyDescent="0.2">
      <c r="M809" s="491"/>
      <c r="N809" s="491"/>
      <c r="O809" s="491"/>
      <c r="P809" s="492"/>
      <c r="R809" s="366"/>
    </row>
    <row r="810" spans="13:18" x14ac:dyDescent="0.2">
      <c r="M810" s="491"/>
      <c r="N810" s="491"/>
      <c r="O810" s="491"/>
      <c r="P810" s="492"/>
      <c r="R810" s="366"/>
    </row>
    <row r="811" spans="13:18" x14ac:dyDescent="0.2">
      <c r="M811" s="491"/>
      <c r="N811" s="491"/>
      <c r="O811" s="491"/>
      <c r="P811" s="492"/>
      <c r="R811" s="366"/>
    </row>
    <row r="812" spans="13:18" x14ac:dyDescent="0.2">
      <c r="M812" s="491"/>
      <c r="N812" s="491"/>
      <c r="O812" s="491"/>
      <c r="P812" s="492"/>
      <c r="R812" s="366"/>
    </row>
    <row r="813" spans="13:18" x14ac:dyDescent="0.2">
      <c r="M813" s="491"/>
      <c r="N813" s="491"/>
      <c r="O813" s="491"/>
      <c r="P813" s="492"/>
      <c r="R813" s="366"/>
    </row>
    <row r="814" spans="13:18" x14ac:dyDescent="0.2">
      <c r="M814" s="491"/>
      <c r="N814" s="491"/>
      <c r="O814" s="491"/>
      <c r="P814" s="492"/>
      <c r="R814" s="366"/>
    </row>
    <row r="815" spans="13:18" x14ac:dyDescent="0.2">
      <c r="M815" s="491"/>
      <c r="N815" s="491"/>
      <c r="O815" s="491"/>
      <c r="P815" s="492"/>
      <c r="R815" s="366"/>
    </row>
    <row r="816" spans="13:18" x14ac:dyDescent="0.2">
      <c r="M816" s="491"/>
      <c r="N816" s="491"/>
      <c r="O816" s="491"/>
      <c r="P816" s="492"/>
      <c r="R816" s="366"/>
    </row>
    <row r="817" spans="13:18" x14ac:dyDescent="0.2">
      <c r="M817" s="491"/>
      <c r="N817" s="491"/>
      <c r="O817" s="491"/>
      <c r="P817" s="492"/>
      <c r="R817" s="366"/>
    </row>
    <row r="818" spans="13:18" x14ac:dyDescent="0.2">
      <c r="M818" s="491"/>
      <c r="N818" s="491"/>
      <c r="O818" s="491"/>
      <c r="P818" s="492"/>
      <c r="R818" s="366"/>
    </row>
    <row r="819" spans="13:18" x14ac:dyDescent="0.2">
      <c r="M819" s="491"/>
      <c r="N819" s="491"/>
      <c r="O819" s="491"/>
      <c r="P819" s="492"/>
      <c r="R819" s="366"/>
    </row>
    <row r="820" spans="13:18" x14ac:dyDescent="0.2">
      <c r="M820" s="491"/>
      <c r="N820" s="491"/>
      <c r="O820" s="491"/>
      <c r="P820" s="492"/>
      <c r="R820" s="366"/>
    </row>
    <row r="821" spans="13:18" x14ac:dyDescent="0.2">
      <c r="M821" s="491"/>
      <c r="N821" s="491"/>
      <c r="O821" s="491"/>
      <c r="P821" s="492"/>
      <c r="R821" s="366"/>
    </row>
    <row r="822" spans="13:18" x14ac:dyDescent="0.2">
      <c r="M822" s="491"/>
      <c r="N822" s="491"/>
      <c r="O822" s="491"/>
      <c r="P822" s="492"/>
      <c r="R822" s="366"/>
    </row>
    <row r="823" spans="13:18" x14ac:dyDescent="0.2">
      <c r="M823" s="491"/>
      <c r="N823" s="491"/>
      <c r="O823" s="491"/>
      <c r="P823" s="492"/>
      <c r="R823" s="366"/>
    </row>
    <row r="824" spans="13:18" x14ac:dyDescent="0.2">
      <c r="M824" s="491"/>
      <c r="N824" s="491"/>
      <c r="O824" s="491"/>
      <c r="P824" s="492"/>
      <c r="R824" s="366"/>
    </row>
    <row r="825" spans="13:18" x14ac:dyDescent="0.2">
      <c r="M825" s="491"/>
      <c r="N825" s="491"/>
      <c r="O825" s="491"/>
      <c r="P825" s="492"/>
      <c r="R825" s="366"/>
    </row>
    <row r="826" spans="13:18" x14ac:dyDescent="0.2">
      <c r="M826" s="491"/>
      <c r="N826" s="491"/>
      <c r="O826" s="491"/>
      <c r="P826" s="492"/>
      <c r="R826" s="366"/>
    </row>
    <row r="827" spans="13:18" x14ac:dyDescent="0.2">
      <c r="M827" s="491"/>
      <c r="N827" s="491"/>
      <c r="O827" s="491"/>
      <c r="P827" s="492"/>
      <c r="R827" s="366"/>
    </row>
    <row r="828" spans="13:18" x14ac:dyDescent="0.2">
      <c r="M828" s="491"/>
      <c r="N828" s="491"/>
      <c r="O828" s="491"/>
      <c r="P828" s="492"/>
      <c r="R828" s="366"/>
    </row>
    <row r="829" spans="13:18" x14ac:dyDescent="0.2">
      <c r="M829" s="491"/>
      <c r="N829" s="491"/>
      <c r="O829" s="491"/>
      <c r="P829" s="492"/>
      <c r="R829" s="366"/>
    </row>
    <row r="830" spans="13:18" x14ac:dyDescent="0.2">
      <c r="M830" s="491"/>
      <c r="N830" s="491"/>
      <c r="O830" s="491"/>
      <c r="P830" s="492"/>
      <c r="R830" s="366"/>
    </row>
    <row r="831" spans="13:18" x14ac:dyDescent="0.2">
      <c r="M831" s="491"/>
      <c r="N831" s="491"/>
      <c r="O831" s="491"/>
      <c r="P831" s="492"/>
      <c r="R831" s="366"/>
    </row>
    <row r="832" spans="13:18" x14ac:dyDescent="0.2">
      <c r="M832" s="491"/>
      <c r="N832" s="491"/>
      <c r="O832" s="491"/>
      <c r="P832" s="492"/>
      <c r="R832" s="366"/>
    </row>
    <row r="833" spans="13:18" x14ac:dyDescent="0.2">
      <c r="M833" s="491"/>
      <c r="N833" s="491"/>
      <c r="O833" s="491"/>
      <c r="P833" s="492"/>
      <c r="R833" s="366"/>
    </row>
    <row r="834" spans="13:18" x14ac:dyDescent="0.2">
      <c r="M834" s="491"/>
      <c r="N834" s="491"/>
      <c r="O834" s="491"/>
      <c r="P834" s="492"/>
      <c r="R834" s="366"/>
    </row>
    <row r="835" spans="13:18" x14ac:dyDescent="0.2">
      <c r="M835" s="491"/>
      <c r="N835" s="491"/>
      <c r="O835" s="491"/>
      <c r="P835" s="492"/>
      <c r="R835" s="366"/>
    </row>
    <row r="836" spans="13:18" x14ac:dyDescent="0.2">
      <c r="M836" s="491"/>
      <c r="N836" s="491"/>
      <c r="O836" s="491"/>
      <c r="P836" s="492"/>
      <c r="R836" s="366"/>
    </row>
    <row r="837" spans="13:18" x14ac:dyDescent="0.2">
      <c r="M837" s="491"/>
      <c r="N837" s="491"/>
      <c r="O837" s="491"/>
      <c r="P837" s="492"/>
      <c r="R837" s="366"/>
    </row>
    <row r="838" spans="13:18" x14ac:dyDescent="0.2">
      <c r="M838" s="491"/>
      <c r="N838" s="491"/>
      <c r="O838" s="491"/>
      <c r="P838" s="492"/>
      <c r="R838" s="366"/>
    </row>
    <row r="839" spans="13:18" x14ac:dyDescent="0.2">
      <c r="M839" s="491"/>
      <c r="N839" s="491"/>
      <c r="O839" s="491"/>
      <c r="P839" s="492"/>
      <c r="R839" s="366"/>
    </row>
    <row r="840" spans="13:18" x14ac:dyDescent="0.2">
      <c r="M840" s="491"/>
      <c r="N840" s="491"/>
      <c r="O840" s="491"/>
      <c r="P840" s="492"/>
      <c r="R840" s="366"/>
    </row>
    <row r="841" spans="13:18" x14ac:dyDescent="0.2">
      <c r="M841" s="491"/>
      <c r="N841" s="491"/>
      <c r="O841" s="491"/>
      <c r="P841" s="492"/>
      <c r="R841" s="366"/>
    </row>
    <row r="842" spans="13:18" x14ac:dyDescent="0.2">
      <c r="M842" s="491"/>
      <c r="N842" s="491"/>
      <c r="O842" s="491"/>
      <c r="P842" s="492"/>
      <c r="R842" s="366"/>
    </row>
    <row r="843" spans="13:18" x14ac:dyDescent="0.2">
      <c r="M843" s="491"/>
      <c r="N843" s="491"/>
      <c r="O843" s="491"/>
      <c r="P843" s="492"/>
      <c r="R843" s="366"/>
    </row>
    <row r="844" spans="13:18" x14ac:dyDescent="0.2">
      <c r="M844" s="491"/>
      <c r="N844" s="491"/>
      <c r="O844" s="491"/>
      <c r="P844" s="492"/>
      <c r="R844" s="366"/>
    </row>
    <row r="845" spans="13:18" x14ac:dyDescent="0.2">
      <c r="M845" s="491"/>
      <c r="N845" s="491"/>
      <c r="O845" s="491"/>
      <c r="P845" s="492"/>
      <c r="R845" s="366"/>
    </row>
    <row r="846" spans="13:18" x14ac:dyDescent="0.2">
      <c r="M846" s="491"/>
      <c r="N846" s="491"/>
      <c r="O846" s="491"/>
      <c r="P846" s="492"/>
      <c r="R846" s="366"/>
    </row>
    <row r="847" spans="13:18" x14ac:dyDescent="0.2">
      <c r="M847" s="491"/>
      <c r="N847" s="491"/>
      <c r="O847" s="491"/>
      <c r="P847" s="492"/>
      <c r="R847" s="366"/>
    </row>
    <row r="848" spans="13:18" x14ac:dyDescent="0.2">
      <c r="M848" s="491"/>
      <c r="N848" s="491"/>
      <c r="O848" s="491"/>
      <c r="P848" s="492"/>
      <c r="R848" s="366"/>
    </row>
    <row r="849" spans="13:18" x14ac:dyDescent="0.2">
      <c r="M849" s="491"/>
      <c r="N849" s="491"/>
      <c r="O849" s="491"/>
      <c r="P849" s="492"/>
      <c r="R849" s="366"/>
    </row>
    <row r="850" spans="13:18" x14ac:dyDescent="0.2">
      <c r="M850" s="491"/>
      <c r="N850" s="491"/>
      <c r="O850" s="491"/>
      <c r="P850" s="492"/>
      <c r="R850" s="366"/>
    </row>
    <row r="851" spans="13:18" x14ac:dyDescent="0.2">
      <c r="M851" s="491"/>
      <c r="N851" s="491"/>
      <c r="O851" s="491"/>
      <c r="P851" s="492"/>
      <c r="R851" s="366"/>
    </row>
    <row r="852" spans="13:18" x14ac:dyDescent="0.2">
      <c r="M852" s="491"/>
      <c r="N852" s="491"/>
      <c r="O852" s="491"/>
      <c r="P852" s="492"/>
      <c r="R852" s="366"/>
    </row>
  </sheetData>
  <mergeCells count="26">
    <mergeCell ref="I460:K461"/>
    <mergeCell ref="N460:O461"/>
    <mergeCell ref="I462:K462"/>
    <mergeCell ref="N462:O462"/>
    <mergeCell ref="A105:F105"/>
    <mergeCell ref="A172:F172"/>
    <mergeCell ref="A257:F257"/>
    <mergeCell ref="A382:F382"/>
    <mergeCell ref="A455:F455"/>
    <mergeCell ref="C460:G461"/>
    <mergeCell ref="H6:K6"/>
    <mergeCell ref="L6:O6"/>
    <mergeCell ref="P6:P7"/>
    <mergeCell ref="Q6:Q7"/>
    <mergeCell ref="A62:F62"/>
    <mergeCell ref="A77:F77"/>
    <mergeCell ref="A1:F1"/>
    <mergeCell ref="D2:F2"/>
    <mergeCell ref="G5:N5"/>
    <mergeCell ref="A6:A7"/>
    <mergeCell ref="B6:B7"/>
    <mergeCell ref="C6:C7"/>
    <mergeCell ref="D6:D7"/>
    <mergeCell ref="E6:E7"/>
    <mergeCell ref="F6:F7"/>
    <mergeCell ref="G6:G7"/>
  </mergeCells>
  <printOptions horizontalCentered="1"/>
  <pageMargins left="0.39370078740157483" right="0.19685039370078741" top="0.19685039370078741" bottom="0.39370078740157483" header="0" footer="0"/>
  <pageSetup paperSize="9" scale="34" fitToHeight="15" orientation="landscape" r:id="rId1"/>
  <headerFooter alignWithMargins="0"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ian 2026</vt:lpstr>
      <vt:lpstr>febr 2026</vt:lpstr>
      <vt:lpstr>martie 2026</vt:lpstr>
      <vt:lpstr>aprilie 2026</vt:lpstr>
      <vt:lpstr>mai 2026</vt:lpstr>
      <vt:lpstr>'febr 2026'!Print_Area</vt:lpstr>
      <vt:lpstr>'ian 2026'!Print_Area</vt:lpstr>
      <vt:lpstr>'martie 2026'!Print_Area</vt:lpstr>
      <vt:lpstr>'febr 2026'!Print_Titles</vt:lpstr>
      <vt:lpstr>'ian 2026'!Print_Titles</vt:lpstr>
      <vt:lpstr>'martie 2026'!Print_Titles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Claudiu Catalin Dobrota</dc:creator>
  <cp:lastModifiedBy>CARLAMARIA GOAGa</cp:lastModifiedBy>
  <cp:lastPrinted>2026-04-06T08:55:00Z</cp:lastPrinted>
  <dcterms:created xsi:type="dcterms:W3CDTF">2023-03-01T12:03:54Z</dcterms:created>
  <dcterms:modified xsi:type="dcterms:W3CDTF">2026-07-09T06:59:30Z</dcterms:modified>
</cp:coreProperties>
</file>