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PROPUNERI PLAN 2025\"/>
    </mc:Choice>
  </mc:AlternateContent>
  <xr:revisionPtr revIDLastSave="0" documentId="13_ncr:1_{90DAA115-3EE3-4534-A9E1-EB6E9ED3B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 propuneri" sheetId="1" r:id="rId1"/>
  </sheets>
  <externalReferences>
    <externalReference r:id="rId2"/>
  </externalReferences>
  <definedNames>
    <definedName name="_xlnm._FilterDatabase" localSheetId="0" hidden="1">'macheta PO  propuneri'!$A$8:$AE$48</definedName>
    <definedName name="_xlnm.Print_Area" localSheetId="0">'macheta PO  propuneri'!$A$1:$CI$67</definedName>
    <definedName name="_xlnm.Print_Area">[1]JUDETE!$A$1:$E$45</definedName>
    <definedName name="_xlnm.Print_Titles" localSheetId="0">'macheta PO  propuneri'!$5:$9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BE44" i="1" s="1"/>
  <c r="C47" i="1"/>
  <c r="AV39" i="1" s="1"/>
  <c r="C46" i="1"/>
  <c r="AT38" i="1" s="1"/>
  <c r="AP45" i="1"/>
  <c r="BF44" i="1" s="1"/>
  <c r="AO45" i="1"/>
  <c r="BB42" i="1" s="1"/>
  <c r="AN45" i="1"/>
  <c r="BA42" i="1" s="1"/>
  <c r="AM45" i="1"/>
  <c r="AL45" i="1"/>
  <c r="AK45" i="1"/>
  <c r="AJ45" i="1"/>
  <c r="AI45" i="1"/>
  <c r="AH45" i="1"/>
  <c r="AG45" i="1"/>
  <c r="AF45" i="1"/>
  <c r="AX42" i="1" s="1"/>
  <c r="AE45" i="1"/>
  <c r="AW42" i="1" s="1"/>
  <c r="AD45" i="1"/>
  <c r="AV42" i="1" s="1"/>
  <c r="AC45" i="1"/>
  <c r="AU42" i="1" s="1"/>
  <c r="AB45" i="1"/>
  <c r="AT42" i="1" s="1"/>
  <c r="AA45" i="1"/>
  <c r="AS42" i="1" s="1"/>
  <c r="Z45" i="1"/>
  <c r="AR42" i="1" s="1"/>
  <c r="Y45" i="1"/>
  <c r="X45" i="1"/>
  <c r="W45" i="1"/>
  <c r="BI41" i="1" s="1"/>
  <c r="V45" i="1"/>
  <c r="U45" i="1"/>
  <c r="BG41" i="1" s="1"/>
  <c r="T45" i="1"/>
  <c r="BF41" i="1" s="1"/>
  <c r="S45" i="1"/>
  <c r="BE41" i="1" s="1"/>
  <c r="R45" i="1"/>
  <c r="Q45" i="1"/>
  <c r="BC41" i="1" s="1"/>
  <c r="P45" i="1"/>
  <c r="BB41" i="1" s="1"/>
  <c r="O45" i="1"/>
  <c r="N45" i="1"/>
  <c r="AZ41" i="1" s="1"/>
  <c r="M45" i="1"/>
  <c r="AY41" i="1" s="1"/>
  <c r="L45" i="1"/>
  <c r="AX41" i="1" s="1"/>
  <c r="K45" i="1"/>
  <c r="AW41" i="1" s="1"/>
  <c r="J45" i="1"/>
  <c r="AV41" i="1" s="1"/>
  <c r="I45" i="1"/>
  <c r="H45" i="1"/>
  <c r="G45" i="1"/>
  <c r="AU41" i="1" s="1"/>
  <c r="F45" i="1"/>
  <c r="AT41" i="1" s="1"/>
  <c r="E45" i="1"/>
  <c r="D45" i="1"/>
  <c r="C45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C44" i="1"/>
  <c r="AR36" i="1" s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C43" i="1"/>
  <c r="AR35" i="1" s="1"/>
  <c r="AZ42" i="1"/>
  <c r="AY42" i="1"/>
  <c r="AQ42" i="1"/>
  <c r="C42" i="1"/>
  <c r="BA38" i="1" s="1"/>
  <c r="BJ41" i="1"/>
  <c r="AS41" i="1"/>
  <c r="AR41" i="1"/>
  <c r="C41" i="1"/>
  <c r="AZ38" i="1" s="1"/>
  <c r="C40" i="1"/>
  <c r="AS34" i="1" s="1"/>
  <c r="AU39" i="1"/>
  <c r="AT39" i="1"/>
  <c r="AS39" i="1"/>
  <c r="AR39" i="1"/>
  <c r="AQ39" i="1"/>
  <c r="C39" i="1"/>
  <c r="AU33" i="1" s="1"/>
  <c r="BF38" i="1"/>
  <c r="C38" i="1"/>
  <c r="AW38" i="1" s="1"/>
  <c r="C37" i="1"/>
  <c r="BJ37" i="1" s="1"/>
  <c r="C36" i="1"/>
  <c r="BI37" i="1" s="1"/>
  <c r="BE35" i="1"/>
  <c r="C35" i="1"/>
  <c r="BH37" i="1" s="1"/>
  <c r="C34" i="1"/>
  <c r="AR32" i="1" s="1"/>
  <c r="AY33" i="1"/>
  <c r="AX33" i="1"/>
  <c r="AW33" i="1"/>
  <c r="C33" i="1"/>
  <c r="BF37" i="1" s="1"/>
  <c r="C32" i="1"/>
  <c r="BB37" i="1" s="1"/>
  <c r="AS31" i="1"/>
  <c r="AQ31" i="1"/>
  <c r="C31" i="1"/>
  <c r="BD15" i="1" s="1"/>
  <c r="C30" i="1"/>
  <c r="BJ13" i="1" s="1"/>
  <c r="BF29" i="1"/>
  <c r="C29" i="1"/>
  <c r="AZ37" i="1" s="1"/>
  <c r="AP28" i="1"/>
  <c r="AX30" i="1" s="1"/>
  <c r="AO28" i="1"/>
  <c r="AN28" i="1"/>
  <c r="BD29" i="1" s="1"/>
  <c r="AM28" i="1"/>
  <c r="AL28" i="1"/>
  <c r="AK28" i="1"/>
  <c r="AJ28" i="1"/>
  <c r="AI28" i="1"/>
  <c r="AH28" i="1"/>
  <c r="BC29" i="1" s="1"/>
  <c r="AG28" i="1"/>
  <c r="BB29" i="1" s="1"/>
  <c r="AF28" i="1"/>
  <c r="BA29" i="1" s="1"/>
  <c r="AE28" i="1"/>
  <c r="AZ29" i="1" s="1"/>
  <c r="AD28" i="1"/>
  <c r="AY29" i="1" s="1"/>
  <c r="AC28" i="1"/>
  <c r="AX29" i="1" s="1"/>
  <c r="AB28" i="1"/>
  <c r="AW29" i="1" s="1"/>
  <c r="AA28" i="1"/>
  <c r="AV29" i="1" s="1"/>
  <c r="Z28" i="1"/>
  <c r="AU29" i="1" s="1"/>
  <c r="Y28" i="1"/>
  <c r="X28" i="1"/>
  <c r="AS29" i="1" s="1"/>
  <c r="W28" i="1"/>
  <c r="AR29" i="1" s="1"/>
  <c r="V28" i="1"/>
  <c r="AQ29" i="1" s="1"/>
  <c r="U28" i="1"/>
  <c r="AW26" i="1" s="1"/>
  <c r="T28" i="1"/>
  <c r="BJ28" i="1" s="1"/>
  <c r="S28" i="1"/>
  <c r="BI28" i="1" s="1"/>
  <c r="R28" i="1"/>
  <c r="BH28" i="1" s="1"/>
  <c r="Q28" i="1"/>
  <c r="BG28" i="1" s="1"/>
  <c r="P28" i="1"/>
  <c r="BF28" i="1" s="1"/>
  <c r="O28" i="1"/>
  <c r="BE28" i="1" s="1"/>
  <c r="N28" i="1"/>
  <c r="BD28" i="1" s="1"/>
  <c r="M28" i="1"/>
  <c r="BC28" i="1" s="1"/>
  <c r="L28" i="1"/>
  <c r="BB28" i="1" s="1"/>
  <c r="K28" i="1"/>
  <c r="BA28" i="1" s="1"/>
  <c r="J28" i="1"/>
  <c r="AZ28" i="1" s="1"/>
  <c r="I28" i="1"/>
  <c r="H28" i="1"/>
  <c r="G28" i="1"/>
  <c r="AY28" i="1" s="1"/>
  <c r="F28" i="1"/>
  <c r="AX28" i="1" s="1"/>
  <c r="E28" i="1"/>
  <c r="AW28" i="1" s="1"/>
  <c r="D28" i="1"/>
  <c r="C28" i="1" s="1"/>
  <c r="BH27" i="1"/>
  <c r="BG27" i="1"/>
  <c r="BF27" i="1"/>
  <c r="BE27" i="1"/>
  <c r="BD27" i="1"/>
  <c r="BC27" i="1"/>
  <c r="C27" i="1"/>
  <c r="AU27" i="1" s="1"/>
  <c r="C26" i="1"/>
  <c r="AU26" i="1" s="1"/>
  <c r="C25" i="1"/>
  <c r="BD35" i="1" s="1"/>
  <c r="C24" i="1"/>
  <c r="AW37" i="1" s="1"/>
  <c r="C23" i="1"/>
  <c r="BJ36" i="1" s="1"/>
  <c r="BB22" i="1"/>
  <c r="BA22" i="1"/>
  <c r="AZ22" i="1"/>
  <c r="AY22" i="1"/>
  <c r="AP22" i="1"/>
  <c r="AZ24" i="1" s="1"/>
  <c r="AO22" i="1"/>
  <c r="AN22" i="1"/>
  <c r="AX24" i="1" s="1"/>
  <c r="AM22" i="1"/>
  <c r="AL22" i="1"/>
  <c r="AK22" i="1"/>
  <c r="AJ22" i="1"/>
  <c r="AI22" i="1"/>
  <c r="AH22" i="1"/>
  <c r="AW24" i="1" s="1"/>
  <c r="AG22" i="1"/>
  <c r="AV24" i="1" s="1"/>
  <c r="AF22" i="1"/>
  <c r="AU24" i="1" s="1"/>
  <c r="AE22" i="1"/>
  <c r="AT24" i="1" s="1"/>
  <c r="AD22" i="1"/>
  <c r="AS24" i="1" s="1"/>
  <c r="AC22" i="1"/>
  <c r="AR24" i="1" s="1"/>
  <c r="AB22" i="1"/>
  <c r="AQ24" i="1" s="1"/>
  <c r="AA22" i="1"/>
  <c r="BJ23" i="1" s="1"/>
  <c r="Z22" i="1"/>
  <c r="BI23" i="1" s="1"/>
  <c r="Y22" i="1"/>
  <c r="X22" i="1"/>
  <c r="BG23" i="1" s="1"/>
  <c r="W22" i="1"/>
  <c r="BF23" i="1" s="1"/>
  <c r="V22" i="1"/>
  <c r="U22" i="1"/>
  <c r="T22" i="1"/>
  <c r="BC23" i="1" s="1"/>
  <c r="S22" i="1"/>
  <c r="BB23" i="1" s="1"/>
  <c r="R22" i="1"/>
  <c r="BA23" i="1" s="1"/>
  <c r="Q22" i="1"/>
  <c r="AZ23" i="1" s="1"/>
  <c r="P22" i="1"/>
  <c r="AY23" i="1" s="1"/>
  <c r="O22" i="1"/>
  <c r="AX23" i="1" s="1"/>
  <c r="N22" i="1"/>
  <c r="AW23" i="1" s="1"/>
  <c r="M22" i="1"/>
  <c r="AV23" i="1" s="1"/>
  <c r="L22" i="1"/>
  <c r="AU23" i="1" s="1"/>
  <c r="K22" i="1"/>
  <c r="AT23" i="1" s="1"/>
  <c r="J22" i="1"/>
  <c r="AS23" i="1" s="1"/>
  <c r="I22" i="1"/>
  <c r="H22" i="1"/>
  <c r="G22" i="1"/>
  <c r="F22" i="1"/>
  <c r="AR23" i="1" s="1"/>
  <c r="E22" i="1"/>
  <c r="AQ23" i="1" s="1"/>
  <c r="D22" i="1"/>
  <c r="AS21" i="1"/>
  <c r="AR21" i="1"/>
  <c r="AQ21" i="1"/>
  <c r="C21" i="1"/>
  <c r="BD36" i="1" s="1"/>
  <c r="C20" i="1"/>
  <c r="AV19" i="1"/>
  <c r="AU19" i="1"/>
  <c r="AQ19" i="1"/>
  <c r="C19" i="1"/>
  <c r="BC21" i="1" s="1"/>
  <c r="BG18" i="1"/>
  <c r="BE18" i="1"/>
  <c r="BC18" i="1"/>
  <c r="AP18" i="1"/>
  <c r="BB17" i="1" s="1"/>
  <c r="AO18" i="1"/>
  <c r="BG20" i="1" s="1"/>
  <c r="AN18" i="1"/>
  <c r="BF20" i="1" s="1"/>
  <c r="AM18" i="1"/>
  <c r="AL18" i="1"/>
  <c r="AK18" i="1"/>
  <c r="AJ18" i="1"/>
  <c r="AI18" i="1"/>
  <c r="AH18" i="1"/>
  <c r="BE20" i="1" s="1"/>
  <c r="AG18" i="1"/>
  <c r="BD20" i="1" s="1"/>
  <c r="AF18" i="1"/>
  <c r="BC20" i="1" s="1"/>
  <c r="AE18" i="1"/>
  <c r="BB20" i="1" s="1"/>
  <c r="AD18" i="1"/>
  <c r="BA20" i="1" s="1"/>
  <c r="AC18" i="1"/>
  <c r="AZ20" i="1" s="1"/>
  <c r="AB18" i="1"/>
  <c r="AY20" i="1" s="1"/>
  <c r="AA18" i="1"/>
  <c r="AX20" i="1" s="1"/>
  <c r="Z18" i="1"/>
  <c r="AW20" i="1" s="1"/>
  <c r="Y18" i="1"/>
  <c r="AV20" i="1" s="1"/>
  <c r="X18" i="1"/>
  <c r="AU20" i="1" s="1"/>
  <c r="W18" i="1"/>
  <c r="AT20" i="1" s="1"/>
  <c r="V18" i="1"/>
  <c r="U18" i="1"/>
  <c r="AR20" i="1" s="1"/>
  <c r="T18" i="1"/>
  <c r="AQ20" i="1" s="1"/>
  <c r="S18" i="1"/>
  <c r="BJ19" i="1" s="1"/>
  <c r="R18" i="1"/>
  <c r="BI19" i="1" s="1"/>
  <c r="Q18" i="1"/>
  <c r="BH19" i="1" s="1"/>
  <c r="P18" i="1"/>
  <c r="BG19" i="1" s="1"/>
  <c r="O18" i="1"/>
  <c r="BF19" i="1" s="1"/>
  <c r="N18" i="1"/>
  <c r="BE19" i="1" s="1"/>
  <c r="M18" i="1"/>
  <c r="BD19" i="1" s="1"/>
  <c r="L18" i="1"/>
  <c r="BC19" i="1" s="1"/>
  <c r="K18" i="1"/>
  <c r="BB19" i="1" s="1"/>
  <c r="J18" i="1"/>
  <c r="BA19" i="1" s="1"/>
  <c r="I18" i="1"/>
  <c r="H18" i="1"/>
  <c r="G18" i="1"/>
  <c r="F18" i="1"/>
  <c r="AZ19" i="1" s="1"/>
  <c r="E18" i="1"/>
  <c r="AY19" i="1" s="1"/>
  <c r="D18" i="1"/>
  <c r="AX19" i="1" s="1"/>
  <c r="AY17" i="1"/>
  <c r="AX17" i="1"/>
  <c r="AW17" i="1"/>
  <c r="C17" i="1"/>
  <c r="AQ18" i="1" s="1"/>
  <c r="C16" i="1"/>
  <c r="AS17" i="1" s="1"/>
  <c r="C15" i="1"/>
  <c r="BB36" i="1" s="1"/>
  <c r="C14" i="1"/>
  <c r="AS15" i="1" s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BJ16" i="1" s="1"/>
  <c r="X13" i="1"/>
  <c r="W13" i="1"/>
  <c r="BH16" i="1" s="1"/>
  <c r="V13" i="1"/>
  <c r="U13" i="1"/>
  <c r="BF16" i="1" s="1"/>
  <c r="T13" i="1"/>
  <c r="S13" i="1"/>
  <c r="R13" i="1"/>
  <c r="BI14" i="1" s="1"/>
  <c r="Q13" i="1"/>
  <c r="P13" i="1"/>
  <c r="O13" i="1"/>
  <c r="N13" i="1"/>
  <c r="M13" i="1"/>
  <c r="L13" i="1"/>
  <c r="K13" i="1"/>
  <c r="J13" i="1"/>
  <c r="I13" i="1"/>
  <c r="H13" i="1"/>
  <c r="G13" i="1"/>
  <c r="BC15" i="1" s="1"/>
  <c r="F13" i="1"/>
  <c r="AT16" i="1" s="1"/>
  <c r="E13" i="1"/>
  <c r="AY14" i="1" s="1"/>
  <c r="D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C12" i="1"/>
  <c r="AY36" i="1" s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C11" i="1"/>
  <c r="AU21" i="1" s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C10" i="1"/>
  <c r="AT21" i="1" l="1"/>
  <c r="AU10" i="1"/>
  <c r="BI15" i="1"/>
  <c r="BJ15" i="1"/>
  <c r="BC16" i="1"/>
  <c r="AU38" i="1"/>
  <c r="AQ40" i="1"/>
  <c r="AR40" i="1"/>
  <c r="AS40" i="1"/>
  <c r="AT40" i="1"/>
  <c r="AU40" i="1"/>
  <c r="AV40" i="1"/>
  <c r="BG38" i="1"/>
  <c r="AT34" i="1"/>
  <c r="AU34" i="1"/>
  <c r="AV34" i="1"/>
  <c r="AY27" i="1"/>
  <c r="BI13" i="1"/>
  <c r="BI11" i="1"/>
  <c r="AY35" i="1"/>
  <c r="BG21" i="1"/>
  <c r="AW22" i="1"/>
  <c r="AX22" i="1"/>
  <c r="BG33" i="1"/>
  <c r="C18" i="1"/>
  <c r="BF36" i="1" s="1"/>
  <c r="BG34" i="1"/>
  <c r="AX15" i="1"/>
  <c r="BB15" i="1"/>
  <c r="AQ35" i="1"/>
  <c r="BI34" i="1"/>
  <c r="BD22" i="1"/>
  <c r="AW32" i="1"/>
  <c r="AS35" i="1"/>
  <c r="BE15" i="1"/>
  <c r="BE22" i="1"/>
  <c r="BI27" i="1"/>
  <c r="AR28" i="1"/>
  <c r="AT35" i="1"/>
  <c r="AR12" i="1"/>
  <c r="BE33" i="1"/>
  <c r="AW35" i="1"/>
  <c r="BF15" i="1"/>
  <c r="BH22" i="1"/>
  <c r="AS28" i="1"/>
  <c r="AQ33" i="1"/>
  <c r="AU35" i="1"/>
  <c r="AX35" i="1"/>
  <c r="BH15" i="1"/>
  <c r="AR33" i="1"/>
  <c r="AV35" i="1"/>
  <c r="BE34" i="1"/>
  <c r="BG29" i="1"/>
  <c r="BA35" i="1"/>
  <c r="BH29" i="1"/>
  <c r="AT36" i="1"/>
  <c r="AQ25" i="1"/>
  <c r="AU17" i="1"/>
  <c r="BB35" i="1"/>
  <c r="BH21" i="1"/>
  <c r="AS30" i="1"/>
  <c r="AQ34" i="1"/>
  <c r="AY38" i="1"/>
  <c r="AS33" i="1"/>
  <c r="AT33" i="1"/>
  <c r="BI33" i="1"/>
  <c r="AV33" i="1"/>
  <c r="AW34" i="1"/>
  <c r="AR17" i="1"/>
  <c r="AU25" i="1"/>
  <c r="AZ21" i="1"/>
  <c r="AR30" i="1"/>
  <c r="AX38" i="1"/>
  <c r="BA34" i="1"/>
  <c r="BI21" i="1"/>
  <c r="AR27" i="1"/>
  <c r="AT30" i="1"/>
  <c r="AR34" i="1"/>
  <c r="BA33" i="1"/>
  <c r="AS36" i="1"/>
  <c r="BI29" i="1"/>
  <c r="BJ29" i="1"/>
  <c r="AY34" i="1"/>
  <c r="AQ30" i="1"/>
  <c r="BC34" i="1"/>
  <c r="BJ21" i="1"/>
  <c r="AV27" i="1"/>
  <c r="AU30" i="1"/>
  <c r="BB38" i="1"/>
  <c r="AV32" i="1"/>
  <c r="AS10" i="1"/>
  <c r="AV12" i="1"/>
  <c r="AW15" i="1"/>
  <c r="AZ15" i="1"/>
  <c r="AQ17" i="1"/>
  <c r="AT17" i="1"/>
  <c r="AV17" i="1"/>
  <c r="AT18" i="1"/>
  <c r="BD18" i="1"/>
  <c r="BF18" i="1"/>
  <c r="BH18" i="1"/>
  <c r="BA21" i="1"/>
  <c r="AR25" i="1"/>
  <c r="AV25" i="1"/>
  <c r="AR26" i="1"/>
  <c r="AV26" i="1"/>
  <c r="AS27" i="1"/>
  <c r="AR31" i="1"/>
  <c r="AT31" i="1"/>
  <c r="BE36" i="1"/>
  <c r="AR37" i="1"/>
  <c r="AW10" i="1"/>
  <c r="BD33" i="1"/>
  <c r="BE21" i="1"/>
  <c r="BB34" i="1"/>
  <c r="AS26" i="1"/>
  <c r="AW36" i="1"/>
  <c r="AS37" i="1"/>
  <c r="AV37" i="1"/>
  <c r="AR38" i="1"/>
  <c r="AR10" i="1"/>
  <c r="AV10" i="1"/>
  <c r="AQ12" i="1"/>
  <c r="AU12" i="1"/>
  <c r="C13" i="1"/>
  <c r="AU14" i="1" s="1"/>
  <c r="BF33" i="1"/>
  <c r="BJ33" i="1"/>
  <c r="AZ34" i="1"/>
  <c r="BD34" i="1"/>
  <c r="BH34" i="1"/>
  <c r="AU15" i="1"/>
  <c r="AQ15" i="1"/>
  <c r="AX21" i="1"/>
  <c r="AX14" i="1"/>
  <c r="BB14" i="1"/>
  <c r="BG14" i="1"/>
  <c r="AR15" i="1"/>
  <c r="AV16" i="1"/>
  <c r="BA16" i="1"/>
  <c r="BG16" i="1"/>
  <c r="AS20" i="1"/>
  <c r="BH38" i="1"/>
  <c r="BH36" i="1"/>
  <c r="AT19" i="1"/>
  <c r="AS19" i="1"/>
  <c r="C22" i="1"/>
  <c r="AR22" i="1" s="1"/>
  <c r="BJ22" i="1"/>
  <c r="BD23" i="1"/>
  <c r="AY24" i="1"/>
  <c r="AZ27" i="1"/>
  <c r="AU28" i="1"/>
  <c r="AQ28" i="1"/>
  <c r="AT28" i="1"/>
  <c r="BJ27" i="1"/>
  <c r="BC33" i="1"/>
  <c r="AQ32" i="1"/>
  <c r="BG15" i="1"/>
  <c r="AT32" i="1"/>
  <c r="BG37" i="1"/>
  <c r="AQ43" i="1"/>
  <c r="AV36" i="1"/>
  <c r="AU36" i="1"/>
  <c r="AQ36" i="1"/>
  <c r="AV30" i="1"/>
  <c r="BD41" i="1"/>
  <c r="AT37" i="1"/>
  <c r="BH41" i="1"/>
  <c r="AU37" i="1"/>
  <c r="AW30" i="1"/>
  <c r="BC14" i="1"/>
  <c r="AR16" i="1"/>
  <c r="AW16" i="1"/>
  <c r="AX27" i="1"/>
  <c r="BJ34" i="1"/>
  <c r="AQ37" i="1"/>
  <c r="BD38" i="1"/>
  <c r="BE38" i="1"/>
  <c r="AS38" i="1"/>
  <c r="AQ41" i="1"/>
  <c r="AV38" i="1"/>
  <c r="AT10" i="1"/>
  <c r="BJ11" i="1"/>
  <c r="AS12" i="1"/>
  <c r="AW12" i="1"/>
  <c r="BB33" i="1"/>
  <c r="AX16" i="1"/>
  <c r="BD14" i="1"/>
  <c r="BB16" i="1"/>
  <c r="BH14" i="1"/>
  <c r="AZ35" i="1"/>
  <c r="BC35" i="1"/>
  <c r="AZ14" i="1"/>
  <c r="BE14" i="1"/>
  <c r="BJ14" i="1"/>
  <c r="AT15" i="1"/>
  <c r="AS16" i="1"/>
  <c r="AY16" i="1"/>
  <c r="BD16" i="1"/>
  <c r="BI16" i="1"/>
  <c r="BB18" i="1"/>
  <c r="AV21" i="1"/>
  <c r="BD21" i="1"/>
  <c r="BH23" i="1"/>
  <c r="AT29" i="1"/>
  <c r="BB27" i="1"/>
  <c r="AY37" i="1"/>
  <c r="BE29" i="1"/>
  <c r="AV28" i="1"/>
  <c r="AS32" i="1"/>
  <c r="AU32" i="1"/>
  <c r="AX32" i="1"/>
  <c r="AX36" i="1"/>
  <c r="BC38" i="1"/>
  <c r="BA41" i="1"/>
  <c r="BA27" i="1"/>
  <c r="AQ10" i="1"/>
  <c r="AT12" i="1"/>
  <c r="BA17" i="1"/>
  <c r="AZ17" i="1"/>
  <c r="BA14" i="1"/>
  <c r="BF14" i="1"/>
  <c r="AY21" i="1"/>
  <c r="AY15" i="1"/>
  <c r="AV15" i="1"/>
  <c r="BA15" i="1"/>
  <c r="AU16" i="1"/>
  <c r="AZ16" i="1"/>
  <c r="BE16" i="1"/>
  <c r="AS18" i="1"/>
  <c r="AV18" i="1"/>
  <c r="AR18" i="1"/>
  <c r="AU18" i="1"/>
  <c r="AR19" i="1"/>
  <c r="BG22" i="1"/>
  <c r="BC22" i="1"/>
  <c r="BF22" i="1"/>
  <c r="AW27" i="1"/>
  <c r="BH33" i="1"/>
  <c r="AX34" i="1"/>
  <c r="BF34" i="1"/>
  <c r="BA36" i="1"/>
  <c r="BA37" i="1"/>
  <c r="AQ38" i="1"/>
  <c r="BE23" i="1"/>
  <c r="AS25" i="1"/>
  <c r="AT26" i="1"/>
  <c r="AT27" i="1"/>
  <c r="BC36" i="1"/>
  <c r="BG36" i="1"/>
  <c r="AX37" i="1"/>
  <c r="AT25" i="1"/>
  <c r="AQ26" i="1"/>
  <c r="AQ27" i="1"/>
  <c r="AX18" i="1" l="1"/>
  <c r="AU22" i="1"/>
  <c r="BB21" i="1"/>
  <c r="BA18" i="1"/>
  <c r="AY18" i="1"/>
  <c r="AW18" i="1"/>
  <c r="AZ18" i="1"/>
  <c r="AW19" i="1"/>
  <c r="AQ16" i="1"/>
  <c r="AW21" i="1"/>
  <c r="AV14" i="1"/>
  <c r="AR14" i="1"/>
  <c r="AZ36" i="1"/>
  <c r="AT14" i="1"/>
  <c r="AS14" i="1"/>
  <c r="AQ14" i="1"/>
  <c r="AT22" i="1"/>
  <c r="BF21" i="1"/>
  <c r="BI22" i="1"/>
  <c r="AS22" i="1"/>
  <c r="AZ33" i="1"/>
  <c r="AW14" i="1"/>
  <c r="BI36" i="1"/>
  <c r="AQ22" i="1"/>
  <c r="AV22" i="1"/>
</calcChain>
</file>

<file path=xl/sharedStrings.xml><?xml version="1.0" encoding="utf-8"?>
<sst xmlns="http://schemas.openxmlformats.org/spreadsheetml/2006/main" count="176" uniqueCount="128">
  <si>
    <t>F-O01-01, ver.6</t>
  </si>
  <si>
    <t xml:space="preserve"> Propuneri privind Programul de Ocupare a Fortei de Munca pentru anul …..</t>
  </si>
  <si>
    <t>Nr. crt.</t>
  </si>
  <si>
    <t xml:space="preserve">Tip masura/ Numar persoane ocupate </t>
  </si>
  <si>
    <t>Total  persoane ocupate</t>
  </si>
  <si>
    <t>mediu</t>
  </si>
  <si>
    <t>varsta</t>
  </si>
  <si>
    <t>sex</t>
  </si>
  <si>
    <t>nivel de pregatire</t>
  </si>
  <si>
    <t>statutul persoanei inregistrate</t>
  </si>
  <si>
    <t>grupuri tinta</t>
  </si>
  <si>
    <t>persoane din mediul urban</t>
  </si>
  <si>
    <t>persoane din mediul rural</t>
  </si>
  <si>
    <t>pers. &lt;25 ani, din care:</t>
  </si>
  <si>
    <t>tineri NEETs &lt;25 ani</t>
  </si>
  <si>
    <t xml:space="preserve">pers. 25-30 ani, din care </t>
  </si>
  <si>
    <t>tineri NEET 25-30 ani</t>
  </si>
  <si>
    <t>pers 30-35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</si>
  <si>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</si>
  <si>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</si>
  <si>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</si>
  <si>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femei</t>
  </si>
  <si>
    <t>barbati</t>
  </si>
  <si>
    <t>invatamant primar si fara studii, din care: (vezi coloana 34)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</si>
  <si>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</si>
  <si>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</si>
  <si>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</si>
  <si>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</si>
  <si>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</si>
  <si>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</si>
  <si>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</si>
  <si>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</si>
  <si>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</si>
  <si>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</si>
  <si>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</si>
  <si>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se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</si>
  <si>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</si>
  <si>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</si>
  <si>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</si>
  <si>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</si>
  <si>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</si>
  <si>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</si>
  <si>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</si>
  <si>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</si>
  <si>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</si>
  <si>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</si>
  <si>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persoane repatriate</t>
  </si>
  <si>
    <t>alte categ.</t>
  </si>
  <si>
    <t>fara studii</t>
  </si>
  <si>
    <t>sld &lt;25 ani</t>
  </si>
  <si>
    <t>sld&gt;25 ani</t>
  </si>
  <si>
    <t>cheie de control</t>
  </si>
  <si>
    <t xml:space="preserve">    I</t>
  </si>
  <si>
    <t xml:space="preserve">TOTAL persoane cuprinse la masuri active, din care: </t>
  </si>
  <si>
    <t>II</t>
  </si>
  <si>
    <t xml:space="preserve">TOTAL  persoane ocupate, din care:         </t>
  </si>
  <si>
    <t>1.1</t>
  </si>
  <si>
    <t>Nr persoane cuprinse in servicii de mediere a locurilor de munca vacante</t>
  </si>
  <si>
    <t xml:space="preserve">Servicii de mediere a muncii  </t>
  </si>
  <si>
    <t>1.a</t>
  </si>
  <si>
    <t xml:space="preserve">pe locuri de munca pe perioada nedeterminata </t>
  </si>
  <si>
    <t>1.b</t>
  </si>
  <si>
    <t xml:space="preserve">pe locuri de munca pe perioada determinata </t>
  </si>
  <si>
    <t>2.1</t>
  </si>
  <si>
    <t xml:space="preserve">Nr persoane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</si>
  <si>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</si>
  <si>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</si>
  <si>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</si>
  <si>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</si>
  <si>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</si>
  <si>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</si>
  <si>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</si>
  <si>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</si>
  <si>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</si>
  <si>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</si>
  <si>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</si>
  <si>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</si>
  <si>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</si>
  <si>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</si>
  <si>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</si>
  <si>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rd10 = rd (10.a +10.b)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</si>
  <si>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</si>
  <si>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</si>
  <si>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</si>
  <si>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</si>
  <si>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</si>
  <si>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</si>
  <si>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</si>
  <si>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</si>
  <si>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</si>
  <si>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</si>
  <si>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</si>
  <si>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</si>
  <si>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</si>
  <si>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</si>
  <si>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</si>
  <si>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</si>
  <si>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>Incadrarea, pe o perioada de minimum 6 luni,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</si>
  <si>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</si>
  <si>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</si>
  <si>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</si>
  <si>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</si>
  <si>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</si>
  <si>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</si>
  <si>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METODOLOGIE DE COMPLETARE A MACHETEI DE PO:</t>
  </si>
  <si>
    <t>1. Folositi aceasta macheta, in format Excel, cu respectarea exacta a formulelor introduse</t>
  </si>
  <si>
    <t xml:space="preserve"> pentru somaj: FSE etc.)</t>
  </si>
  <si>
    <t>4. Intrucat au fost introduse formule de calcul, pe randurile urmatoare nu se vor introduce date:</t>
  </si>
  <si>
    <t xml:space="preserve">  rd. 1, rd.4, rd.6, rd.10, rd.14, rd.16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</si>
  <si>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</si>
  <si>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</si>
  <si>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6"/>
        <color indexed="10"/>
        <rFont val="Times New Roman"/>
        <family val="1"/>
      </rPr>
      <t>TOTAL persoane cuprinse la masuri active</t>
    </r>
    <r>
      <rPr>
        <b/>
        <u/>
        <sz val="16"/>
        <color indexed="10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</si>
  <si>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</si>
  <si>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9.ATENTIE!!!!!! Celulele din interiorul machetei colorate cu galben nu se vor completa.</t>
  </si>
  <si>
    <t>pe tipuri de masuri active si pe grupuri tinta</t>
  </si>
  <si>
    <t>2. Pe randurile 1-16 se vor completa datele ce reprezinta propunerile privind  implementarea masurilor active prevazute de Legea nr. 76/2002 cu modificarile si completarile ulterioare</t>
  </si>
  <si>
    <t>3. Pe randurile 16 a-c se vor completa datele ce reprezintapropunerile privind implementarea masurilor active cu finantare din alte fonduri (altele decat bugetul asigurarilor</t>
  </si>
  <si>
    <t>5. In cazul completarii in mod incorect a machetei, in partea dreapta a acesteia  vor aparea mesaje de eroare. In aceasta situatie, va rugam  sa verificati corectitudinea datelor introduse</t>
  </si>
  <si>
    <t xml:space="preserve"> -   </t>
  </si>
  <si>
    <t xml:space="preserve">Agentia pentru Ocuparea Fortei de Munca a judetului CARAS - SEVERIN </t>
  </si>
  <si>
    <t>Propuneri privind Programul de Ocupare a Fortei de Munca pentru anul 2025</t>
  </si>
  <si>
    <t>Numar total persoane programate  a fi ocupate in anul 2025</t>
  </si>
  <si>
    <t>DIRECTOR EXECUTIV,</t>
  </si>
  <si>
    <t>DIRECTOR ADJ.</t>
  </si>
  <si>
    <t>Întocmit,</t>
  </si>
  <si>
    <t>Mihaela IOVANOVICI</t>
  </si>
  <si>
    <t>Alina Engi BRINDUSE</t>
  </si>
  <si>
    <t xml:space="preserve">Alina MICU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</si>
</sst>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.##0.00_);_(* \(#.##0.00\);_(* &quot;-&quot;??_);_(@_)"/>
    <numFmt numFmtId="166" formatCode="_(* #.##._);_(* \(#.##.\);_(* &quot;-&quot;??_);_(@_ⴆ"/>
    <numFmt numFmtId="167" formatCode="_-* #.##0.00\ _l_e_i_-;\-* #.##0.00\ _l_e_i_-;_-* &quot;-&quot;??\ _l_e_i_-;_-@_-"/>
  </numFmts>
  <fonts count="51" x14ac:knownFonts="1"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color theme="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name val="Arial"/>
      <family val="2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sz val="10"/>
      <color indexed="2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1"/>
      <name val="Times New Roman"/>
      <family val="1"/>
    </font>
    <font>
      <b/>
      <sz val="11"/>
      <color theme="0"/>
      <name val="Arial"/>
      <family val="2"/>
    </font>
    <font>
      <b/>
      <sz val="16"/>
      <color theme="0"/>
      <name val="Times New Roman"/>
      <family val="1"/>
    </font>
    <font>
      <sz val="14"/>
      <color theme="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u/>
      <sz val="16"/>
      <color rgb="FFFF0000"/>
      <name val="Times New Roman"/>
      <family val="1"/>
    </font>
    <font>
      <b/>
      <i/>
      <u/>
      <sz val="16"/>
      <color indexed="10"/>
      <name val="Times New Roman"/>
      <family val="1"/>
    </font>
    <font>
      <b/>
      <u/>
      <sz val="16"/>
      <color indexed="10"/>
      <name val="Times New Roman"/>
      <family val="1"/>
    </font>
    <font>
      <b/>
      <u/>
      <sz val="18"/>
      <color rgb="FFFF0000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165" fontId="2" fillId="0" borderId="0" applyFont="0" applyFill="0" applyBorder="0" applyAlignment="0" applyProtection="0"/>
    <xf numFmtId="0" fontId="42" fillId="0" borderId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/>
    <xf numFmtId="164" fontId="5" fillId="0" borderId="0" xfId="1" applyNumberFormat="1" applyFont="1" applyFill="1"/>
    <xf numFmtId="164" fontId="6" fillId="0" borderId="0" xfId="1" applyNumberFormat="1" applyFont="1" applyFill="1"/>
    <xf numFmtId="164" fontId="3" fillId="3" borderId="0" xfId="1" applyNumberFormat="1" applyFont="1" applyFill="1"/>
    <xf numFmtId="164" fontId="7" fillId="3" borderId="0" xfId="1" applyNumberFormat="1" applyFont="1" applyFill="1"/>
    <xf numFmtId="164" fontId="8" fillId="3" borderId="0" xfId="1" applyNumberFormat="1" applyFont="1" applyFill="1"/>
    <xf numFmtId="164" fontId="9" fillId="3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164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/>
    <xf numFmtId="164" fontId="10" fillId="0" borderId="1" xfId="1" applyNumberFormat="1" applyFont="1" applyFill="1" applyBorder="1" applyAlignment="1">
      <alignment horizontal="left" wrapText="1"/>
    </xf>
    <xf numFmtId="164" fontId="14" fillId="0" borderId="1" xfId="1" applyNumberFormat="1" applyFont="1" applyFill="1" applyBorder="1" applyAlignment="1">
      <alignment horizontal="left" wrapText="1"/>
    </xf>
    <xf numFmtId="164" fontId="14" fillId="6" borderId="1" xfId="1" applyNumberFormat="1" applyFont="1" applyFill="1" applyBorder="1" applyAlignment="1">
      <alignment horizontal="left" wrapText="1"/>
    </xf>
    <xf numFmtId="164" fontId="18" fillId="0" borderId="0" xfId="1" applyNumberFormat="1" applyFont="1" applyFill="1" applyAlignment="1">
      <alignment horizontal="center" vertical="center" wrapText="1"/>
    </xf>
    <xf numFmtId="164" fontId="19" fillId="0" borderId="0" xfId="1" applyNumberFormat="1" applyFont="1" applyFill="1" applyAlignment="1">
      <alignment horizontal="center" vertical="center" wrapText="1"/>
    </xf>
    <xf numFmtId="164" fontId="20" fillId="7" borderId="1" xfId="1" applyNumberFormat="1" applyFont="1" applyFill="1" applyBorder="1" applyAlignment="1">
      <alignment horizontal="left" wrapText="1"/>
    </xf>
    <xf numFmtId="164" fontId="21" fillId="7" borderId="1" xfId="1" applyNumberFormat="1" applyFont="1" applyFill="1" applyBorder="1" applyAlignment="1">
      <alignment horizontal="left" wrapText="1"/>
    </xf>
    <xf numFmtId="164" fontId="22" fillId="7" borderId="1" xfId="1" applyNumberFormat="1" applyFont="1" applyFill="1" applyBorder="1"/>
    <xf numFmtId="164" fontId="23" fillId="7" borderId="1" xfId="1" applyNumberFormat="1" applyFont="1" applyFill="1" applyBorder="1" applyAlignment="1">
      <alignment horizontal="left" wrapText="1"/>
    </xf>
    <xf numFmtId="164" fontId="20" fillId="8" borderId="4" xfId="1" applyNumberFormat="1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 wrapText="1"/>
    </xf>
    <xf numFmtId="164" fontId="20" fillId="8" borderId="1" xfId="1" applyNumberFormat="1" applyFont="1" applyFill="1" applyBorder="1" applyAlignment="1">
      <alignment horizontal="center" vertical="center" wrapText="1"/>
    </xf>
    <xf numFmtId="164" fontId="20" fillId="5" borderId="2" xfId="1" applyNumberFormat="1" applyFont="1" applyFill="1" applyBorder="1" applyAlignment="1">
      <alignment horizontal="center" vertical="center" wrapText="1"/>
    </xf>
    <xf numFmtId="164" fontId="20" fillId="4" borderId="0" xfId="1" applyNumberFormat="1" applyFont="1" applyFill="1" applyBorder="1" applyAlignment="1">
      <alignment horizontal="center" vertical="center" wrapText="1"/>
    </xf>
    <xf numFmtId="164" fontId="20" fillId="4" borderId="4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/>
    <xf numFmtId="164" fontId="10" fillId="9" borderId="1" xfId="1" applyNumberFormat="1" applyFont="1" applyFill="1" applyBorder="1" applyAlignment="1">
      <alignment horizontal="center" vertical="top" wrapText="1"/>
    </xf>
    <xf numFmtId="164" fontId="25" fillId="9" borderId="1" xfId="1" applyNumberFormat="1" applyFont="1" applyFill="1" applyBorder="1" applyAlignment="1">
      <alignment horizontal="left" vertical="top" wrapText="1"/>
    </xf>
    <xf numFmtId="164" fontId="22" fillId="9" borderId="1" xfId="1" applyNumberFormat="1" applyFont="1" applyFill="1" applyBorder="1"/>
    <xf numFmtId="164" fontId="22" fillId="9" borderId="1" xfId="1" applyNumberFormat="1" applyFont="1" applyFill="1" applyBorder="1" applyAlignment="1">
      <alignment horizontal="left"/>
    </xf>
    <xf numFmtId="164" fontId="26" fillId="8" borderId="4" xfId="1" applyNumberFormat="1" applyFont="1" applyFill="1" applyBorder="1" applyAlignment="1">
      <alignment horizontal="center" vertical="center" wrapText="1"/>
    </xf>
    <xf numFmtId="164" fontId="26" fillId="8" borderId="1" xfId="1" applyNumberFormat="1" applyFont="1" applyFill="1" applyBorder="1" applyAlignment="1">
      <alignment horizontal="center" vertical="center" wrapText="1"/>
    </xf>
    <xf numFmtId="164" fontId="3" fillId="9" borderId="0" xfId="1" applyNumberFormat="1" applyFont="1" applyFill="1"/>
    <xf numFmtId="164" fontId="27" fillId="7" borderId="1" xfId="1" applyNumberFormat="1" applyFont="1" applyFill="1" applyBorder="1" applyAlignment="1">
      <alignment horizontal="center" vertical="top" wrapText="1"/>
    </xf>
    <xf numFmtId="164" fontId="28" fillId="7" borderId="1" xfId="1" applyNumberFormat="1" applyFont="1" applyFill="1" applyBorder="1" applyAlignment="1">
      <alignment horizontal="left" vertical="top" wrapText="1"/>
    </xf>
    <xf numFmtId="164" fontId="29" fillId="7" borderId="1" xfId="1" applyNumberFormat="1" applyFont="1" applyFill="1" applyBorder="1" applyAlignment="1">
      <alignment horizontal="left"/>
    </xf>
    <xf numFmtId="164" fontId="22" fillId="7" borderId="1" xfId="1" applyNumberFormat="1" applyFont="1" applyFill="1" applyBorder="1" applyAlignment="1">
      <alignment horizontal="left"/>
    </xf>
    <xf numFmtId="164" fontId="30" fillId="8" borderId="4" xfId="1" applyNumberFormat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center" vertical="center" wrapText="1"/>
    </xf>
    <xf numFmtId="164" fontId="30" fillId="8" borderId="1" xfId="1" applyNumberFormat="1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top" wrapText="1"/>
    </xf>
    <xf numFmtId="164" fontId="31" fillId="0" borderId="1" xfId="1" applyNumberFormat="1" applyFont="1" applyFill="1" applyBorder="1" applyAlignment="1">
      <alignment horizontal="left" vertical="top" wrapText="1"/>
    </xf>
    <xf numFmtId="164" fontId="22" fillId="0" borderId="1" xfId="1" applyNumberFormat="1" applyFont="1" applyFill="1" applyBorder="1"/>
    <xf numFmtId="164" fontId="23" fillId="0" borderId="1" xfId="1" applyNumberFormat="1" applyFont="1" applyFill="1" applyBorder="1"/>
    <xf numFmtId="164" fontId="32" fillId="0" borderId="0" xfId="1" applyNumberFormat="1" applyFont="1" applyFill="1"/>
    <xf numFmtId="164" fontId="23" fillId="7" borderId="1" xfId="1" applyNumberFormat="1" applyFont="1" applyFill="1" applyBorder="1"/>
    <xf numFmtId="164" fontId="10" fillId="0" borderId="1" xfId="1" applyNumberFormat="1" applyFont="1" applyFill="1" applyBorder="1" applyAlignment="1">
      <alignment horizontal="center" vertical="top" wrapText="1"/>
    </xf>
    <xf numFmtId="164" fontId="25" fillId="0" borderId="1" xfId="1" applyNumberFormat="1" applyFont="1" applyFill="1" applyBorder="1" applyAlignment="1">
      <alignment horizontal="left" vertical="top" wrapText="1"/>
    </xf>
    <xf numFmtId="164" fontId="22" fillId="10" borderId="1" xfId="1" applyNumberFormat="1" applyFont="1" applyFill="1" applyBorder="1"/>
    <xf numFmtId="164" fontId="26" fillId="3" borderId="1" xfId="1" applyNumberFormat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/>
    <xf numFmtId="164" fontId="3" fillId="0" borderId="1" xfId="1" applyNumberFormat="1" applyFont="1" applyFill="1" applyBorder="1"/>
    <xf numFmtId="164" fontId="33" fillId="10" borderId="1" xfId="1" applyNumberFormat="1" applyFont="1" applyFill="1" applyBorder="1" applyAlignment="1">
      <alignment horizontal="center" vertical="top" wrapText="1"/>
    </xf>
    <xf numFmtId="9" fontId="34" fillId="10" borderId="1" xfId="2" applyFont="1" applyFill="1" applyBorder="1" applyAlignment="1">
      <alignment horizontal="left" vertical="top" wrapText="1"/>
    </xf>
    <xf numFmtId="164" fontId="35" fillId="10" borderId="1" xfId="1" applyNumberFormat="1" applyFont="1" applyFill="1" applyBorder="1"/>
    <xf numFmtId="164" fontId="35" fillId="10" borderId="1" xfId="1" applyNumberFormat="1" applyFont="1" applyFill="1" applyBorder="1" applyAlignment="1"/>
    <xf numFmtId="164" fontId="35" fillId="10" borderId="1" xfId="1" applyNumberFormat="1" applyFont="1" applyFill="1" applyBorder="1" applyAlignment="1">
      <alignment horizontal="center"/>
    </xf>
    <xf numFmtId="164" fontId="36" fillId="0" borderId="0" xfId="1" applyNumberFormat="1" applyFont="1" applyFill="1"/>
    <xf numFmtId="9" fontId="31" fillId="0" borderId="1" xfId="2" applyFont="1" applyFill="1" applyBorder="1" applyAlignment="1">
      <alignment horizontal="left" vertical="top" wrapText="1"/>
    </xf>
    <xf numFmtId="164" fontId="22" fillId="0" borderId="1" xfId="1" applyNumberFormat="1" applyFont="1" applyFill="1" applyBorder="1" applyAlignment="1"/>
    <xf numFmtId="164" fontId="22" fillId="10" borderId="1" xfId="1" applyNumberFormat="1" applyFont="1" applyFill="1" applyBorder="1" applyAlignment="1"/>
    <xf numFmtId="164" fontId="22" fillId="11" borderId="1" xfId="1" applyNumberFormat="1" applyFont="1" applyFill="1" applyBorder="1" applyAlignment="1">
      <alignment horizontal="center"/>
    </xf>
    <xf numFmtId="9" fontId="25" fillId="0" borderId="1" xfId="2" applyFont="1" applyFill="1" applyBorder="1" applyAlignment="1">
      <alignment horizontal="left" vertical="top" wrapText="1"/>
    </xf>
    <xf numFmtId="164" fontId="22" fillId="4" borderId="1" xfId="1" applyNumberFormat="1" applyFont="1" applyFill="1" applyBorder="1" applyAlignment="1">
      <alignment horizontal="center"/>
    </xf>
    <xf numFmtId="164" fontId="22" fillId="9" borderId="1" xfId="1" applyNumberFormat="1" applyFont="1" applyFill="1" applyBorder="1" applyAlignment="1"/>
    <xf numFmtId="164" fontId="23" fillId="0" borderId="1" xfId="1" applyNumberFormat="1" applyFont="1" applyFill="1" applyBorder="1" applyAlignment="1"/>
    <xf numFmtId="164" fontId="22" fillId="11" borderId="1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/>
    <xf numFmtId="164" fontId="23" fillId="12" borderId="1" xfId="1" applyNumberFormat="1" applyFont="1" applyFill="1" applyBorder="1"/>
    <xf numFmtId="164" fontId="22" fillId="12" borderId="1" xfId="1" applyNumberFormat="1" applyFont="1" applyFill="1" applyBorder="1" applyAlignment="1"/>
    <xf numFmtId="164" fontId="20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/>
    <xf numFmtId="164" fontId="22" fillId="0" borderId="1" xfId="1" applyNumberFormat="1" applyFont="1" applyFill="1" applyBorder="1" applyAlignment="1">
      <alignment horizontal="center"/>
    </xf>
    <xf numFmtId="164" fontId="30" fillId="4" borderId="1" xfId="1" applyNumberFormat="1" applyFont="1" applyFill="1" applyBorder="1" applyAlignment="1">
      <alignment horizontal="center" vertical="center" wrapText="1"/>
    </xf>
    <xf numFmtId="164" fontId="37" fillId="0" borderId="1" xfId="1" applyNumberFormat="1" applyFont="1" applyFill="1" applyBorder="1" applyAlignment="1">
      <alignment horizontal="center" vertical="top" wrapText="1"/>
    </xf>
    <xf numFmtId="164" fontId="22" fillId="13" borderId="1" xfId="1" applyNumberFormat="1" applyFont="1" applyFill="1" applyBorder="1"/>
    <xf numFmtId="164" fontId="38" fillId="10" borderId="1" xfId="1" applyNumberFormat="1" applyFont="1" applyFill="1" applyBorder="1"/>
    <xf numFmtId="164" fontId="39" fillId="10" borderId="1" xfId="1" applyNumberFormat="1" applyFont="1" applyFill="1" applyBorder="1" applyAlignment="1">
      <alignment horizontal="left" vertical="top" wrapText="1"/>
    </xf>
    <xf numFmtId="49" fontId="33" fillId="10" borderId="1" xfId="1" applyNumberFormat="1" applyFont="1" applyFill="1" applyBorder="1" applyAlignment="1">
      <alignment horizontal="center" vertical="top" wrapText="1"/>
    </xf>
    <xf numFmtId="164" fontId="34" fillId="10" borderId="1" xfId="1" applyNumberFormat="1" applyFont="1" applyFill="1" applyBorder="1" applyAlignment="1">
      <alignment horizontal="left" vertical="top" wrapText="1"/>
    </xf>
    <xf numFmtId="164" fontId="40" fillId="10" borderId="1" xfId="1" applyNumberFormat="1" applyFont="1" applyFill="1" applyBorder="1"/>
    <xf numFmtId="164" fontId="41" fillId="3" borderId="1" xfId="1" applyNumberFormat="1" applyFont="1" applyFill="1" applyBorder="1"/>
    <xf numFmtId="166" fontId="27" fillId="7" borderId="1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/>
    <xf numFmtId="164" fontId="23" fillId="10" borderId="1" xfId="1" applyNumberFormat="1" applyFont="1" applyFill="1" applyBorder="1" applyAlignment="1"/>
    <xf numFmtId="164" fontId="10" fillId="4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9" fillId="3" borderId="1" xfId="1" applyNumberFormat="1" applyFont="1" applyFill="1" applyBorder="1"/>
    <xf numFmtId="164" fontId="1" fillId="4" borderId="1" xfId="3" applyNumberFormat="1" applyFill="1" applyBorder="1" applyAlignment="1"/>
    <xf numFmtId="164" fontId="29" fillId="7" borderId="1" xfId="1" applyNumberFormat="1" applyFont="1" applyFill="1" applyBorder="1"/>
    <xf numFmtId="164" fontId="29" fillId="10" borderId="1" xfId="1" applyNumberFormat="1" applyFont="1" applyFill="1" applyBorder="1"/>
    <xf numFmtId="164" fontId="22" fillId="10" borderId="1" xfId="1" applyNumberFormat="1" applyFont="1" applyFill="1" applyBorder="1" applyAlignment="1">
      <alignment horizontal="center" wrapText="1"/>
    </xf>
    <xf numFmtId="164" fontId="20" fillId="8" borderId="7" xfId="1" applyNumberFormat="1" applyFont="1" applyFill="1" applyBorder="1" applyAlignment="1">
      <alignment horizontal="center" vertical="center" wrapText="1"/>
    </xf>
    <xf numFmtId="164" fontId="20" fillId="8" borderId="5" xfId="1" applyNumberFormat="1" applyFont="1" applyFill="1" applyBorder="1" applyAlignment="1">
      <alignment horizontal="center" vertical="center" wrapText="1"/>
    </xf>
    <xf numFmtId="0" fontId="25" fillId="9" borderId="1" xfId="5" applyFont="1" applyFill="1" applyBorder="1" applyAlignment="1">
      <alignment horizontal="left" vertical="top" wrapText="1"/>
    </xf>
    <xf numFmtId="164" fontId="22" fillId="9" borderId="2" xfId="1" applyNumberFormat="1" applyFont="1" applyFill="1" applyBorder="1" applyAlignment="1"/>
    <xf numFmtId="164" fontId="20" fillId="0" borderId="0" xfId="1" applyNumberFormat="1" applyFont="1" applyFill="1" applyBorder="1" applyAlignment="1">
      <alignment horizontal="center" vertical="center" wrapText="1"/>
    </xf>
    <xf numFmtId="0" fontId="31" fillId="0" borderId="1" xfId="5" applyFont="1" applyBorder="1" applyAlignment="1">
      <alignment horizontal="left" vertical="top"/>
    </xf>
    <xf numFmtId="164" fontId="26" fillId="0" borderId="0" xfId="1" applyNumberFormat="1" applyFont="1" applyFill="1" applyAlignment="1">
      <alignment horizontal="center" vertical="center" wrapText="1"/>
    </xf>
    <xf numFmtId="164" fontId="26" fillId="4" borderId="0" xfId="1" applyNumberFormat="1" applyFont="1" applyFill="1" applyAlignment="1">
      <alignment horizontal="center" vertical="center" wrapText="1"/>
    </xf>
    <xf numFmtId="164" fontId="3" fillId="4" borderId="0" xfId="1" applyNumberFormat="1" applyFont="1" applyFill="1"/>
    <xf numFmtId="164" fontId="9" fillId="4" borderId="0" xfId="1" applyNumberFormat="1" applyFont="1" applyFill="1"/>
    <xf numFmtId="0" fontId="31" fillId="0" borderId="1" xfId="5" applyFont="1" applyBorder="1" applyAlignment="1">
      <alignment vertical="top"/>
    </xf>
    <xf numFmtId="164" fontId="25" fillId="0" borderId="1" xfId="1" applyNumberFormat="1" applyFont="1" applyFill="1" applyBorder="1" applyAlignment="1">
      <alignment horizontal="left"/>
    </xf>
    <xf numFmtId="164" fontId="9" fillId="0" borderId="0" xfId="1" applyNumberFormat="1" applyFont="1" applyFill="1" applyAlignment="1">
      <alignment horizontal="left"/>
    </xf>
    <xf numFmtId="164" fontId="9" fillId="0" borderId="0" xfId="1" applyNumberFormat="1" applyFont="1" applyFill="1"/>
    <xf numFmtId="164" fontId="43" fillId="0" borderId="0" xfId="1" applyNumberFormat="1" applyFont="1" applyFill="1"/>
    <xf numFmtId="164" fontId="26" fillId="0" borderId="0" xfId="1" applyNumberFormat="1" applyFont="1" applyFill="1"/>
    <xf numFmtId="164" fontId="26" fillId="3" borderId="0" xfId="1" applyNumberFormat="1" applyFont="1" applyFill="1" applyAlignment="1">
      <alignment horizontal="center" vertical="center" wrapText="1"/>
    </xf>
    <xf numFmtId="164" fontId="44" fillId="0" borderId="0" xfId="1" applyNumberFormat="1" applyFont="1" applyFill="1"/>
    <xf numFmtId="164" fontId="9" fillId="0" borderId="0" xfId="1" applyNumberFormat="1" applyFont="1" applyFill="1" applyBorder="1" applyAlignment="1">
      <alignment horizontal="left"/>
    </xf>
    <xf numFmtId="0" fontId="30" fillId="0" borderId="0" xfId="0" applyFont="1"/>
    <xf numFmtId="164" fontId="30" fillId="0" borderId="0" xfId="1" applyNumberFormat="1" applyFont="1" applyFill="1" applyBorder="1" applyAlignment="1">
      <alignment horizontal="left"/>
    </xf>
    <xf numFmtId="0" fontId="45" fillId="0" borderId="0" xfId="0" applyFont="1"/>
    <xf numFmtId="0" fontId="48" fillId="0" borderId="0" xfId="0" applyFont="1"/>
    <xf numFmtId="164" fontId="41" fillId="0" borderId="0" xfId="1" applyNumberFormat="1" applyFont="1" applyFill="1"/>
    <xf numFmtId="164" fontId="20" fillId="0" borderId="0" xfId="1" applyNumberFormat="1" applyFont="1" applyFill="1"/>
    <xf numFmtId="164" fontId="49" fillId="0" borderId="0" xfId="1" applyNumberFormat="1" applyFont="1" applyFill="1"/>
    <xf numFmtId="0" fontId="50" fillId="0" borderId="0" xfId="0" applyFont="1"/>
    <xf numFmtId="0" fontId="30" fillId="0" borderId="0" xfId="0" applyFont="1" applyAlignment="1">
      <alignment horizontal="left"/>
    </xf>
    <xf numFmtId="164" fontId="9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164" fontId="11" fillId="4" borderId="6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164" fontId="17" fillId="3" borderId="2" xfId="1" applyNumberFormat="1" applyFont="1" applyFill="1" applyBorder="1" applyAlignment="1">
      <alignment horizontal="center"/>
    </xf>
    <xf numFmtId="164" fontId="17" fillId="3" borderId="4" xfId="1" applyNumberFormat="1" applyFont="1" applyFill="1" applyBorder="1" applyAlignment="1">
      <alignment horizontal="center"/>
    </xf>
    <xf numFmtId="164" fontId="14" fillId="5" borderId="5" xfId="4" applyNumberFormat="1" applyFont="1" applyFill="1" applyBorder="1" applyAlignment="1">
      <alignment horizontal="center" vertical="center" wrapText="1"/>
    </xf>
    <xf numFmtId="164" fontId="14" fillId="5" borderId="6" xfId="4" applyNumberFormat="1" applyFont="1" applyFill="1" applyBorder="1" applyAlignment="1">
      <alignment horizontal="center" vertical="center" wrapText="1"/>
    </xf>
    <xf numFmtId="164" fontId="16" fillId="3" borderId="5" xfId="1" applyNumberFormat="1" applyFont="1" applyFill="1" applyBorder="1" applyAlignment="1">
      <alignment horizontal="center" vertical="center" wrapText="1"/>
    </xf>
    <xf numFmtId="164" fontId="16" fillId="3" borderId="6" xfId="1" applyNumberFormat="1" applyFont="1" applyFill="1" applyBorder="1" applyAlignment="1">
      <alignment horizontal="center" vertical="center" wrapText="1"/>
    </xf>
    <xf numFmtId="164" fontId="14" fillId="6" borderId="5" xfId="4" applyNumberFormat="1" applyFont="1" applyFill="1" applyBorder="1" applyAlignment="1">
      <alignment horizontal="center" vertical="center" wrapText="1"/>
    </xf>
    <xf numFmtId="164" fontId="14" fillId="6" borderId="6" xfId="4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Alignment="1">
      <alignment horizont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wrapText="1"/>
    </xf>
    <xf numFmtId="164" fontId="12" fillId="0" borderId="3" xfId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3" fillId="0" borderId="1" xfId="1" applyNumberFormat="1" applyFont="1" applyFill="1" applyBorder="1" applyAlignment="1">
      <alignment horizontal="center"/>
    </xf>
    <xf numFmtId="164" fontId="13" fillId="0" borderId="2" xfId="1" applyNumberFormat="1" applyFont="1" applyFill="1" applyBorder="1" applyAlignment="1">
      <alignment horizontal="center"/>
    </xf>
    <xf numFmtId="164" fontId="13" fillId="0" borderId="3" xfId="1" applyNumberFormat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/>
    </xf>
  </cellXfs>
  <cellStyles count="9">
    <cellStyle name="Accent6" xfId="3" builtinId="49"/>
    <cellStyle name="Comma" xfId="1" builtinId="3"/>
    <cellStyle name="Comma 2" xfId="6" xr:uid="{00000000-0005-0000-0000-000002000000}"/>
    <cellStyle name="Comma 3" xfId="4" xr:uid="{00000000-0005-0000-0000-000003000000}"/>
    <cellStyle name="Normal" xfId="0" builtinId="0"/>
    <cellStyle name="Normal 2" xfId="7" xr:uid="{00000000-0005-0000-0000-000005000000}"/>
    <cellStyle name="Normal_buget aprobat finante" xfId="5" xr:uid="{00000000-0005-0000-0000-000006000000}"/>
    <cellStyle name="Percent" xfId="2" builtinId="5"/>
    <cellStyle name="Virgulă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341"/>
  <sheetViews>
    <sheetView tabSelected="1" view="pageBreakPreview" zoomScale="65" zoomScaleNormal="65" zoomScaleSheetLayoutView="65" workbookViewId="0">
      <pane xSplit="3" ySplit="9" topLeftCell="AJ10" activePane="bottomRight" state="frozen"/>
      <selection pane="topRight" activeCell="D1" sqref="D1"/>
      <selection pane="bottomLeft" activeCell="A10" sqref="A10"/>
      <selection pane="bottomRight" activeCell="AV10" sqref="AV10"/>
    </sheetView>
  </sheetViews>
  <sheetFormatPr defaultRowHeight="12.75" customHeight="1" x14ac:dyDescent="0.2"/>
  <cols>
    <col min="1" max="1" width="8.28515625" style="1" customWidth="1"/>
    <col min="2" max="2" width="54" style="2" customWidth="1"/>
    <col min="3" max="3" width="13" style="3" customWidth="1"/>
    <col min="4" max="4" width="11.42578125" style="3" customWidth="1"/>
    <col min="5" max="5" width="11.85546875" style="3" customWidth="1"/>
    <col min="6" max="6" width="10.42578125" style="4" customWidth="1"/>
    <col min="7" max="9" width="10.7109375" style="4" customWidth="1"/>
    <col min="10" max="10" width="10.28515625" style="5" customWidth="1"/>
    <col min="11" max="11" width="10.5703125" style="5" customWidth="1"/>
    <col min="12" max="12" width="11.28515625" style="5" customWidth="1"/>
    <col min="13" max="13" width="9.42578125" style="6" bestFit="1" customWidth="1"/>
    <col min="14" max="14" width="13.28515625" style="5" customWidth="1"/>
    <col min="15" max="15" width="10.85546875" style="6" customWidth="1"/>
    <col min="16" max="16" width="13" style="6" customWidth="1"/>
    <col min="17" max="17" width="12.5703125" style="6" customWidth="1"/>
    <col min="18" max="18" width="12.140625" style="6" customWidth="1"/>
    <col min="19" max="19" width="11" style="6" customWidth="1"/>
    <col min="20" max="20" width="11.28515625" style="6" customWidth="1"/>
    <col min="21" max="21" width="13.28515625" style="6" customWidth="1"/>
    <col min="22" max="23" width="15.140625" style="6" customWidth="1"/>
    <col min="24" max="24" width="16.28515625" style="6" customWidth="1"/>
    <col min="25" max="25" width="12.42578125" style="6" customWidth="1"/>
    <col min="26" max="26" width="13.28515625" style="6" customWidth="1"/>
    <col min="27" max="27" width="12.140625" style="6" customWidth="1"/>
    <col min="28" max="28" width="11.42578125" style="6" customWidth="1"/>
    <col min="29" max="29" width="12.42578125" style="6" customWidth="1"/>
    <col min="30" max="30" width="14.85546875" style="6" customWidth="1"/>
    <col min="31" max="31" width="12" style="1" customWidth="1"/>
    <col min="32" max="32" width="11.5703125" style="1" customWidth="1"/>
    <col min="33" max="33" width="10.85546875" style="1" customWidth="1"/>
    <col min="34" max="36" width="11.7109375" style="1" customWidth="1"/>
    <col min="37" max="37" width="16.42578125" style="1" customWidth="1"/>
    <col min="38" max="38" width="11.7109375" style="1" customWidth="1"/>
    <col min="39" max="39" width="17.85546875" style="1" customWidth="1"/>
    <col min="40" max="40" width="12.140625" style="1" customWidth="1"/>
    <col min="41" max="42" width="13.85546875" style="1" customWidth="1"/>
    <col min="43" max="43" width="11.140625" style="1" customWidth="1"/>
    <col min="44" max="44" width="20.140625" style="1" customWidth="1"/>
    <col min="45" max="46" width="11.140625" style="1" customWidth="1"/>
    <col min="47" max="47" width="12.7109375" style="6" customWidth="1"/>
    <col min="48" max="49" width="13.7109375" style="6" customWidth="1"/>
    <col min="50" max="52" width="13.28515625" style="6" customWidth="1"/>
    <col min="53" max="59" width="13.28515625" style="1" customWidth="1"/>
    <col min="60" max="60" width="12.140625" style="1" customWidth="1"/>
    <col min="61" max="61" width="11.5703125" style="1" customWidth="1"/>
    <col min="62" max="62" width="12" style="1" customWidth="1"/>
    <col min="63" max="63" width="13.7109375" style="1" customWidth="1"/>
    <col min="64" max="65" width="14.85546875" style="1" customWidth="1"/>
    <col min="66" max="16384" width="9.140625" style="1"/>
  </cols>
  <sheetData>
    <row r="1" spans="1:165" ht="21.75" customHeight="1" x14ac:dyDescent="0.3">
      <c r="A1" s="4" t="s">
        <v>119</v>
      </c>
      <c r="AG1" s="7"/>
      <c r="AH1" s="8" t="s">
        <v>0</v>
      </c>
      <c r="AI1" s="8"/>
      <c r="AJ1" s="8"/>
      <c r="AK1" s="8"/>
      <c r="AL1" s="8"/>
      <c r="AM1" s="8"/>
      <c r="AN1" s="9"/>
    </row>
    <row r="2" spans="1:165" ht="23.25" customHeight="1" x14ac:dyDescent="0.25">
      <c r="A2" s="131" t="s">
        <v>120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47" t="s">
        <v>1</v>
      </c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0"/>
      <c r="CH2" s="6"/>
      <c r="CI2" s="6"/>
      <c r="CJ2" s="6"/>
      <c r="CK2" s="6"/>
      <c r="CL2" s="6"/>
      <c r="CM2" s="6"/>
    </row>
    <row r="3" spans="1:165" ht="21" customHeight="1" x14ac:dyDescent="0.25">
      <c r="A3" s="131" t="s">
        <v>114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1"/>
    </row>
    <row r="4" spans="1:165" ht="12.75" customHeight="1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165" s="4" customFormat="1" ht="18.75" customHeight="1" x14ac:dyDescent="0.25">
      <c r="A5" s="148" t="s">
        <v>2</v>
      </c>
      <c r="B5" s="149" t="s">
        <v>3</v>
      </c>
      <c r="C5" s="149" t="s">
        <v>4</v>
      </c>
      <c r="D5" s="150" t="s">
        <v>121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2"/>
      <c r="AU5" s="5"/>
      <c r="AV5" s="5"/>
      <c r="AW5" s="5"/>
      <c r="AX5" s="5"/>
      <c r="AY5" s="5"/>
      <c r="AZ5" s="5"/>
    </row>
    <row r="6" spans="1:165" s="4" customFormat="1" ht="34.5" customHeight="1" x14ac:dyDescent="0.25">
      <c r="A6" s="148"/>
      <c r="B6" s="149"/>
      <c r="C6" s="149"/>
      <c r="D6" s="153" t="s">
        <v>5</v>
      </c>
      <c r="E6" s="153"/>
      <c r="F6" s="154" t="s">
        <v>6</v>
      </c>
      <c r="G6" s="155"/>
      <c r="H6" s="155"/>
      <c r="I6" s="155"/>
      <c r="J6" s="155"/>
      <c r="K6" s="155"/>
      <c r="L6" s="155"/>
      <c r="M6" s="156"/>
      <c r="N6" s="153" t="s">
        <v>7</v>
      </c>
      <c r="O6" s="153"/>
      <c r="P6" s="154" t="s">
        <v>8</v>
      </c>
      <c r="Q6" s="155"/>
      <c r="R6" s="155"/>
      <c r="S6" s="155"/>
      <c r="T6" s="155"/>
      <c r="U6" s="156"/>
      <c r="V6" s="154" t="s">
        <v>9</v>
      </c>
      <c r="W6" s="155"/>
      <c r="X6" s="156"/>
      <c r="Y6" s="153" t="s">
        <v>10</v>
      </c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3" t="s">
        <v>8</v>
      </c>
      <c r="AU6" s="5"/>
      <c r="AV6" s="5"/>
      <c r="AW6" s="5"/>
      <c r="AX6" s="5"/>
      <c r="AY6" s="5"/>
      <c r="AZ6" s="5"/>
    </row>
    <row r="7" spans="1:165" ht="21" customHeight="1" x14ac:dyDescent="0.2">
      <c r="A7" s="148"/>
      <c r="B7" s="149"/>
      <c r="C7" s="149"/>
      <c r="D7" s="137" t="s">
        <v>11</v>
      </c>
      <c r="E7" s="135" t="s">
        <v>12</v>
      </c>
      <c r="F7" s="141" t="s">
        <v>13</v>
      </c>
      <c r="G7" s="145" t="s">
        <v>14</v>
      </c>
      <c r="H7" s="141" t="s">
        <v>15</v>
      </c>
      <c r="I7" s="145" t="s">
        <v>16</v>
      </c>
      <c r="J7" s="141" t="s">
        <v>17</v>
      </c>
      <c r="K7" s="141" t="s">
        <v>18</v>
      </c>
      <c r="L7" s="141" t="s">
        <v>19</v>
      </c>
      <c r="M7" s="141" t="s">
        <v>20</v>
      </c>
      <c r="N7" s="135" t="s">
        <v>21</v>
      </c>
      <c r="O7" s="135" t="s">
        <v>22</v>
      </c>
      <c r="P7" s="143" t="s">
        <v>23</v>
      </c>
      <c r="Q7" s="135" t="s">
        <v>24</v>
      </c>
      <c r="R7" s="135" t="s">
        <v>25</v>
      </c>
      <c r="S7" s="135" t="s">
        <v>26</v>
      </c>
      <c r="T7" s="135" t="s">
        <v>27</v>
      </c>
      <c r="U7" s="135" t="s">
        <v>28</v>
      </c>
      <c r="V7" s="135" t="s">
        <v>29</v>
      </c>
      <c r="W7" s="135" t="s">
        <v>30</v>
      </c>
      <c r="X7" s="135" t="s">
        <v>31</v>
      </c>
      <c r="Y7" s="139" t="s">
        <v>32</v>
      </c>
      <c r="Z7" s="140"/>
      <c r="AA7" s="135" t="s">
        <v>33</v>
      </c>
      <c r="AB7" s="135" t="s">
        <v>34</v>
      </c>
      <c r="AC7" s="133" t="s">
        <v>35</v>
      </c>
      <c r="AD7" s="135" t="s">
        <v>36</v>
      </c>
      <c r="AE7" s="135" t="s">
        <v>37</v>
      </c>
      <c r="AF7" s="135" t="s">
        <v>38</v>
      </c>
      <c r="AG7" s="135" t="s">
        <v>39</v>
      </c>
      <c r="AH7" s="135" t="s">
        <v>40</v>
      </c>
      <c r="AI7" s="133" t="s">
        <v>41</v>
      </c>
      <c r="AJ7" s="133" t="s">
        <v>42</v>
      </c>
      <c r="AK7" s="133" t="s">
        <v>43</v>
      </c>
      <c r="AL7" s="133" t="s">
        <v>44</v>
      </c>
      <c r="AM7" s="133" t="s">
        <v>45</v>
      </c>
      <c r="AN7" s="135" t="s">
        <v>46</v>
      </c>
      <c r="AO7" s="137" t="s">
        <v>47</v>
      </c>
      <c r="AP7" s="137" t="s">
        <v>48</v>
      </c>
    </row>
    <row r="8" spans="1:165" s="18" customFormat="1" ht="128.25" customHeight="1" x14ac:dyDescent="0.2">
      <c r="A8" s="148"/>
      <c r="B8" s="149"/>
      <c r="C8" s="149"/>
      <c r="D8" s="138"/>
      <c r="E8" s="136"/>
      <c r="F8" s="142"/>
      <c r="G8" s="146"/>
      <c r="H8" s="142"/>
      <c r="I8" s="146"/>
      <c r="J8" s="142"/>
      <c r="K8" s="142"/>
      <c r="L8" s="142"/>
      <c r="M8" s="142"/>
      <c r="N8" s="136"/>
      <c r="O8" s="136"/>
      <c r="P8" s="144"/>
      <c r="Q8" s="136"/>
      <c r="R8" s="136"/>
      <c r="S8" s="136"/>
      <c r="T8" s="136"/>
      <c r="U8" s="136"/>
      <c r="V8" s="136"/>
      <c r="W8" s="136"/>
      <c r="X8" s="136"/>
      <c r="Y8" s="14" t="s">
        <v>49</v>
      </c>
      <c r="Z8" s="14" t="s">
        <v>50</v>
      </c>
      <c r="AA8" s="136"/>
      <c r="AB8" s="136"/>
      <c r="AC8" s="134"/>
      <c r="AD8" s="136"/>
      <c r="AE8" s="136"/>
      <c r="AF8" s="136"/>
      <c r="AG8" s="136"/>
      <c r="AH8" s="136"/>
      <c r="AI8" s="134"/>
      <c r="AJ8" s="134"/>
      <c r="AK8" s="134"/>
      <c r="AL8" s="134"/>
      <c r="AM8" s="134"/>
      <c r="AN8" s="136"/>
      <c r="AO8" s="138"/>
      <c r="AP8" s="138"/>
      <c r="AQ8" s="15"/>
      <c r="AR8" s="16"/>
      <c r="AS8" s="17"/>
      <c r="AT8" s="17"/>
    </row>
    <row r="9" spans="1:165" ht="27" customHeight="1" x14ac:dyDescent="0.25">
      <c r="A9" s="19">
        <v>0</v>
      </c>
      <c r="B9" s="20">
        <v>1</v>
      </c>
      <c r="C9" s="20">
        <v>2</v>
      </c>
      <c r="D9" s="20">
        <v>3</v>
      </c>
      <c r="E9" s="20">
        <v>4</v>
      </c>
      <c r="F9" s="21">
        <v>5</v>
      </c>
      <c r="G9" s="20">
        <v>6</v>
      </c>
      <c r="H9" s="21">
        <v>7</v>
      </c>
      <c r="I9" s="20">
        <v>8</v>
      </c>
      <c r="J9" s="21">
        <v>9</v>
      </c>
      <c r="K9" s="21">
        <v>10</v>
      </c>
      <c r="L9" s="21">
        <v>11</v>
      </c>
      <c r="M9" s="20">
        <v>12</v>
      </c>
      <c r="N9" s="20">
        <v>13</v>
      </c>
      <c r="O9" s="20">
        <v>14</v>
      </c>
      <c r="P9" s="20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0">
        <v>21</v>
      </c>
      <c r="W9" s="20">
        <v>22</v>
      </c>
      <c r="X9" s="20">
        <v>23</v>
      </c>
      <c r="Y9" s="20">
        <v>24</v>
      </c>
      <c r="Z9" s="20">
        <v>25</v>
      </c>
      <c r="AA9" s="20">
        <v>26</v>
      </c>
      <c r="AB9" s="20">
        <v>27</v>
      </c>
      <c r="AC9" s="20">
        <v>28</v>
      </c>
      <c r="AD9" s="20">
        <v>29</v>
      </c>
      <c r="AE9" s="20">
        <v>30</v>
      </c>
      <c r="AF9" s="20">
        <v>31</v>
      </c>
      <c r="AG9" s="20">
        <v>32</v>
      </c>
      <c r="AH9" s="20">
        <v>33</v>
      </c>
      <c r="AI9" s="20">
        <v>34</v>
      </c>
      <c r="AJ9" s="20">
        <v>35</v>
      </c>
      <c r="AK9" s="20">
        <v>36</v>
      </c>
      <c r="AL9" s="20">
        <v>37</v>
      </c>
      <c r="AM9" s="20">
        <v>38</v>
      </c>
      <c r="AN9" s="20">
        <v>39</v>
      </c>
      <c r="AO9" s="20">
        <v>40</v>
      </c>
      <c r="AP9" s="20">
        <v>41</v>
      </c>
      <c r="AQ9" s="22" t="s">
        <v>51</v>
      </c>
      <c r="AR9" s="22" t="s">
        <v>51</v>
      </c>
      <c r="AS9" s="22" t="s">
        <v>51</v>
      </c>
      <c r="AT9" s="22" t="s">
        <v>51</v>
      </c>
      <c r="AU9" s="23" t="s">
        <v>51</v>
      </c>
      <c r="AV9" s="23" t="s">
        <v>51</v>
      </c>
      <c r="AW9" s="23" t="s">
        <v>51</v>
      </c>
      <c r="AX9" s="23" t="s">
        <v>51</v>
      </c>
      <c r="AY9" s="23" t="s">
        <v>51</v>
      </c>
      <c r="AZ9" s="23" t="s">
        <v>51</v>
      </c>
      <c r="BA9" s="23" t="s">
        <v>51</v>
      </c>
      <c r="BB9" s="22" t="s">
        <v>51</v>
      </c>
      <c r="BC9" s="22" t="s">
        <v>51</v>
      </c>
      <c r="BD9" s="22" t="s">
        <v>51</v>
      </c>
      <c r="BE9" s="22" t="s">
        <v>51</v>
      </c>
      <c r="BF9" s="22" t="s">
        <v>51</v>
      </c>
      <c r="BG9" s="22" t="s">
        <v>51</v>
      </c>
      <c r="BH9" s="22" t="s">
        <v>51</v>
      </c>
      <c r="BI9" s="22" t="s">
        <v>51</v>
      </c>
      <c r="BJ9" s="22" t="s">
        <v>51</v>
      </c>
      <c r="BK9" s="22" t="s">
        <v>51</v>
      </c>
      <c r="BL9" s="22" t="s">
        <v>51</v>
      </c>
      <c r="BM9" s="22" t="s">
        <v>51</v>
      </c>
    </row>
    <row r="10" spans="1:165" s="34" customFormat="1" ht="39.75" customHeight="1" x14ac:dyDescent="0.3">
      <c r="A10" s="24" t="s">
        <v>52</v>
      </c>
      <c r="B10" s="25" t="s">
        <v>53</v>
      </c>
      <c r="C10" s="26">
        <f t="shared" ref="C10:C48" si="0">D10+E10</f>
        <v>8000</v>
      </c>
      <c r="D10" s="27">
        <v>3820</v>
      </c>
      <c r="E10" s="27">
        <v>4180</v>
      </c>
      <c r="F10" s="27">
        <v>340</v>
      </c>
      <c r="G10" s="27">
        <v>280</v>
      </c>
      <c r="H10" s="27">
        <v>990</v>
      </c>
      <c r="I10" s="27">
        <v>720</v>
      </c>
      <c r="J10" s="27">
        <v>990</v>
      </c>
      <c r="K10" s="27">
        <v>3300</v>
      </c>
      <c r="L10" s="27">
        <v>2380</v>
      </c>
      <c r="M10" s="27">
        <v>295</v>
      </c>
      <c r="N10" s="27">
        <v>3400</v>
      </c>
      <c r="O10" s="27">
        <v>4600</v>
      </c>
      <c r="P10" s="27">
        <v>1350</v>
      </c>
      <c r="Q10" s="27">
        <v>1860</v>
      </c>
      <c r="R10" s="27">
        <v>1565</v>
      </c>
      <c r="S10" s="27">
        <v>2385</v>
      </c>
      <c r="T10" s="27">
        <v>350</v>
      </c>
      <c r="U10" s="27">
        <v>490</v>
      </c>
      <c r="V10" s="27">
        <v>5950</v>
      </c>
      <c r="W10" s="27">
        <v>2050</v>
      </c>
      <c r="X10" s="27" t="s">
        <v>118</v>
      </c>
      <c r="Y10" s="27">
        <v>30</v>
      </c>
      <c r="Z10" s="27">
        <v>50</v>
      </c>
      <c r="AA10" s="27">
        <v>5</v>
      </c>
      <c r="AB10" s="27">
        <v>60</v>
      </c>
      <c r="AC10" s="27" t="s">
        <v>118</v>
      </c>
      <c r="AD10" s="27" t="s">
        <v>118</v>
      </c>
      <c r="AE10" s="27" t="s">
        <v>118</v>
      </c>
      <c r="AF10" s="27" t="s">
        <v>118</v>
      </c>
      <c r="AG10" s="27" t="s">
        <v>118</v>
      </c>
      <c r="AH10" s="27" t="s">
        <v>118</v>
      </c>
      <c r="AI10" s="27" t="s">
        <v>118</v>
      </c>
      <c r="AJ10" s="27" t="s">
        <v>118</v>
      </c>
      <c r="AK10" s="27" t="s">
        <v>118</v>
      </c>
      <c r="AL10" s="27" t="s">
        <v>118</v>
      </c>
      <c r="AM10" s="27" t="s">
        <v>118</v>
      </c>
      <c r="AN10" s="27" t="s">
        <v>118</v>
      </c>
      <c r="AO10" s="27">
        <v>7855</v>
      </c>
      <c r="AP10" s="27">
        <v>110</v>
      </c>
      <c r="AQ10" s="28" t="str">
        <f>IF(D10+E10=C10," ","GRESEALA")</f>
        <v xml:space="preserve"> </v>
      </c>
      <c r="AR10" s="29" t="str">
        <f>IF(F10+H10+J10+K10+L10=C10," ","GRESEALA")</f>
        <v xml:space="preserve"> </v>
      </c>
      <c r="AS10" s="30" t="str">
        <f>IF(N10+O10=C10," ","GRESEALA")</f>
        <v xml:space="preserve"> </v>
      </c>
      <c r="AT10" s="30" t="str">
        <f>IF(P10+Q10+R10+S10+T10+U10=C10," ","GRESEALA")</f>
        <v xml:space="preserve"> </v>
      </c>
      <c r="AU10" s="30" t="e">
        <f>IF(V10+W10+X10=C10," ","GRESEALA")</f>
        <v>#VALUE!</v>
      </c>
      <c r="AV10" s="29" t="e">
        <f>IF(Y10+Z10+AA10+AB10+AC10+AD10+AE10+AF10+AG10+AH10+AI10+AJ10+AK10+AL10+AM10+AN10+AO10&gt;=C10," ","GRESEALA")</f>
        <v>#VALUE!</v>
      </c>
      <c r="AW10" s="30" t="str">
        <f>IF(C11&lt;=C10," ","GRESEALA")</f>
        <v xml:space="preserve"> </v>
      </c>
      <c r="AX10" s="30" t="str">
        <f>IF(D11&lt;=D10," ","GRESEALA")</f>
        <v xml:space="preserve"> </v>
      </c>
      <c r="AY10" s="30" t="str">
        <f>IF(E11&lt;=E10," ","GRESEALA")</f>
        <v xml:space="preserve"> </v>
      </c>
      <c r="AZ10" s="30" t="str">
        <f>IF(F11&lt;=F10," ","GRESEALA")</f>
        <v xml:space="preserve"> </v>
      </c>
      <c r="BA10" s="30" t="str">
        <f t="shared" ref="BA10:BJ10" si="1">IF(J11&lt;=J10," ","GRESEALA")</f>
        <v xml:space="preserve"> </v>
      </c>
      <c r="BB10" s="30" t="str">
        <f t="shared" si="1"/>
        <v xml:space="preserve"> </v>
      </c>
      <c r="BC10" s="30" t="str">
        <f t="shared" si="1"/>
        <v xml:space="preserve"> </v>
      </c>
      <c r="BD10" s="30" t="str">
        <f t="shared" si="1"/>
        <v xml:space="preserve"> </v>
      </c>
      <c r="BE10" s="30" t="str">
        <f t="shared" si="1"/>
        <v xml:space="preserve"> </v>
      </c>
      <c r="BF10" s="30" t="str">
        <f t="shared" si="1"/>
        <v xml:space="preserve"> </v>
      </c>
      <c r="BG10" s="30" t="str">
        <f t="shared" si="1"/>
        <v xml:space="preserve"> </v>
      </c>
      <c r="BH10" s="30" t="str">
        <f t="shared" si="1"/>
        <v xml:space="preserve"> </v>
      </c>
      <c r="BI10" s="30" t="str">
        <f t="shared" si="1"/>
        <v xml:space="preserve"> </v>
      </c>
      <c r="BJ10" s="30" t="str">
        <f t="shared" si="1"/>
        <v xml:space="preserve"> </v>
      </c>
      <c r="BK10" s="29" t="str">
        <f>IF(H11&lt;=H10," ","GRESEALA")</f>
        <v xml:space="preserve"> </v>
      </c>
      <c r="BL10" s="29" t="str">
        <f>IF(I11&lt;=I10," ","GRESEALA")</f>
        <v xml:space="preserve"> </v>
      </c>
      <c r="BM10" s="31" t="str">
        <f>IF(AP11&lt;=AP10," ","GRESEALA")</f>
        <v xml:space="preserve"> </v>
      </c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3"/>
    </row>
    <row r="11" spans="1:165" s="41" customFormat="1" ht="46.5" customHeight="1" x14ac:dyDescent="0.3">
      <c r="A11" s="35" t="s">
        <v>54</v>
      </c>
      <c r="B11" s="36" t="s">
        <v>55</v>
      </c>
      <c r="C11" s="37">
        <f t="shared" si="0"/>
        <v>2480</v>
      </c>
      <c r="D11" s="38">
        <v>1345</v>
      </c>
      <c r="E11" s="38">
        <v>1135</v>
      </c>
      <c r="F11" s="38">
        <v>205</v>
      </c>
      <c r="G11" s="38">
        <v>160</v>
      </c>
      <c r="H11" s="38">
        <v>385</v>
      </c>
      <c r="I11" s="38">
        <v>360</v>
      </c>
      <c r="J11" s="38">
        <v>285</v>
      </c>
      <c r="K11" s="38">
        <v>745</v>
      </c>
      <c r="L11" s="38">
        <v>860</v>
      </c>
      <c r="M11" s="38">
        <v>180</v>
      </c>
      <c r="N11" s="38">
        <v>1150</v>
      </c>
      <c r="O11" s="38">
        <v>1330</v>
      </c>
      <c r="P11" s="38">
        <v>235</v>
      </c>
      <c r="Q11" s="38">
        <v>410</v>
      </c>
      <c r="R11" s="38">
        <v>570</v>
      </c>
      <c r="S11" s="38">
        <v>1035</v>
      </c>
      <c r="T11" s="38">
        <v>15</v>
      </c>
      <c r="U11" s="38">
        <v>215</v>
      </c>
      <c r="V11" s="38">
        <v>1920</v>
      </c>
      <c r="W11" s="38">
        <v>560</v>
      </c>
      <c r="X11" s="38">
        <v>0</v>
      </c>
      <c r="Y11" s="38">
        <v>15</v>
      </c>
      <c r="Z11" s="38">
        <v>20</v>
      </c>
      <c r="AA11" s="38">
        <v>5</v>
      </c>
      <c r="AB11" s="38">
        <v>40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2400</v>
      </c>
      <c r="AP11" s="38">
        <v>95</v>
      </c>
      <c r="AQ11" s="39" t="str">
        <f t="shared" ref="AQ11:BE11" si="2">IF(T11&lt;=T10," ","GRESEALA")</f>
        <v xml:space="preserve"> </v>
      </c>
      <c r="AR11" s="40" t="str">
        <f t="shared" si="2"/>
        <v xml:space="preserve"> </v>
      </c>
      <c r="AS11" s="40" t="str">
        <f t="shared" si="2"/>
        <v xml:space="preserve"> </v>
      </c>
      <c r="AT11" s="40" t="str">
        <f t="shared" si="2"/>
        <v xml:space="preserve"> </v>
      </c>
      <c r="AU11" s="40" t="str">
        <f t="shared" si="2"/>
        <v xml:space="preserve"> </v>
      </c>
      <c r="AV11" s="40" t="str">
        <f t="shared" si="2"/>
        <v xml:space="preserve"> </v>
      </c>
      <c r="AW11" s="40" t="str">
        <f t="shared" si="2"/>
        <v xml:space="preserve"> </v>
      </c>
      <c r="AX11" s="40" t="str">
        <f t="shared" si="2"/>
        <v xml:space="preserve"> </v>
      </c>
      <c r="AY11" s="40" t="str">
        <f t="shared" si="2"/>
        <v xml:space="preserve"> </v>
      </c>
      <c r="AZ11" s="40" t="str">
        <f t="shared" si="2"/>
        <v xml:space="preserve"> </v>
      </c>
      <c r="BA11" s="40" t="str">
        <f t="shared" si="2"/>
        <v xml:space="preserve"> </v>
      </c>
      <c r="BB11" s="40" t="str">
        <f t="shared" si="2"/>
        <v xml:space="preserve"> </v>
      </c>
      <c r="BC11" s="40" t="str">
        <f t="shared" si="2"/>
        <v xml:space="preserve"> </v>
      </c>
      <c r="BD11" s="40" t="str">
        <f t="shared" si="2"/>
        <v xml:space="preserve"> </v>
      </c>
      <c r="BE11" s="40" t="str">
        <f t="shared" si="2"/>
        <v xml:space="preserve"> </v>
      </c>
      <c r="BF11" s="40" t="str">
        <f t="shared" ref="BF11:BG11" si="3">IF(AN11&lt;=AN10," ","GRESEALA")</f>
        <v xml:space="preserve"> </v>
      </c>
      <c r="BG11" s="40" t="str">
        <f t="shared" si="3"/>
        <v xml:space="preserve"> </v>
      </c>
      <c r="BH11" s="30" t="str">
        <f>IF(G11&lt;=G10," ","GRESEALA")</f>
        <v xml:space="preserve"> </v>
      </c>
      <c r="BI11" s="30" t="str">
        <f>IF(AP27&lt;=C27," ","GRESEALA")</f>
        <v xml:space="preserve"> </v>
      </c>
      <c r="BJ11" s="30" t="str">
        <f>IF(AP28&lt;=C28," ","GRESEALA")</f>
        <v xml:space="preserve"> </v>
      </c>
      <c r="BK11" s="6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5" s="6" customFormat="1" ht="41.25" customHeight="1" x14ac:dyDescent="0.35">
      <c r="A12" s="42" t="s">
        <v>56</v>
      </c>
      <c r="B12" s="43" t="s">
        <v>57</v>
      </c>
      <c r="C12" s="44">
        <f t="shared" si="0"/>
        <v>5000</v>
      </c>
      <c r="D12" s="45">
        <v>2250</v>
      </c>
      <c r="E12" s="45">
        <v>2750</v>
      </c>
      <c r="F12" s="45">
        <v>200</v>
      </c>
      <c r="G12" s="45">
        <v>160</v>
      </c>
      <c r="H12" s="45">
        <v>805</v>
      </c>
      <c r="I12" s="45">
        <v>700</v>
      </c>
      <c r="J12" s="45">
        <v>805</v>
      </c>
      <c r="K12" s="45">
        <v>1880</v>
      </c>
      <c r="L12" s="45">
        <v>1310</v>
      </c>
      <c r="M12" s="45">
        <v>155</v>
      </c>
      <c r="N12" s="45">
        <v>1685</v>
      </c>
      <c r="O12" s="45">
        <v>3015</v>
      </c>
      <c r="P12" s="45">
        <v>825</v>
      </c>
      <c r="Q12" s="45">
        <v>1050</v>
      </c>
      <c r="R12" s="45">
        <v>1175</v>
      </c>
      <c r="S12" s="45">
        <v>1415</v>
      </c>
      <c r="T12" s="45">
        <v>200</v>
      </c>
      <c r="U12" s="45">
        <v>335</v>
      </c>
      <c r="V12" s="45">
        <v>3600</v>
      </c>
      <c r="W12" s="45">
        <v>1400</v>
      </c>
      <c r="X12" s="45" t="s">
        <v>118</v>
      </c>
      <c r="Y12" s="45">
        <v>30</v>
      </c>
      <c r="Z12" s="45">
        <v>50</v>
      </c>
      <c r="AA12" s="45">
        <v>5</v>
      </c>
      <c r="AB12" s="45">
        <v>60</v>
      </c>
      <c r="AC12" s="45" t="s">
        <v>118</v>
      </c>
      <c r="AD12" s="45" t="s">
        <v>118</v>
      </c>
      <c r="AE12" s="45" t="s">
        <v>118</v>
      </c>
      <c r="AF12" s="45" t="s">
        <v>118</v>
      </c>
      <c r="AG12" s="45" t="s">
        <v>118</v>
      </c>
      <c r="AH12" s="45" t="s">
        <v>118</v>
      </c>
      <c r="AI12" s="45" t="s">
        <v>118</v>
      </c>
      <c r="AJ12" s="45" t="s">
        <v>118</v>
      </c>
      <c r="AK12" s="45" t="s">
        <v>118</v>
      </c>
      <c r="AL12" s="45" t="s">
        <v>118</v>
      </c>
      <c r="AM12" s="45" t="s">
        <v>118</v>
      </c>
      <c r="AN12" s="45" t="s">
        <v>118</v>
      </c>
      <c r="AO12" s="45">
        <v>4855</v>
      </c>
      <c r="AP12" s="45">
        <v>90</v>
      </c>
      <c r="AQ12" s="46" t="str">
        <f>IF(D11+E11=C11," ","GRESEALA")</f>
        <v xml:space="preserve"> </v>
      </c>
      <c r="AR12" s="47" t="str">
        <f>IF(F11+H11+J11+K11+L11=C11," ","GRESEALA")</f>
        <v xml:space="preserve"> </v>
      </c>
      <c r="AS12" s="48" t="str">
        <f>IF(N11+O11=C11," ","GRESEALA")</f>
        <v xml:space="preserve"> </v>
      </c>
      <c r="AT12" s="48" t="str">
        <f>IF(P11+Q11+R11+S11+T11+U11=C11," ","GRESEALA")</f>
        <v xml:space="preserve"> </v>
      </c>
      <c r="AU12" s="48" t="str">
        <f>IF(V11+W11+X11=C11," ","GRESEALA")</f>
        <v xml:space="preserve"> </v>
      </c>
      <c r="AV12" s="47" t="str">
        <f>IF(Y11+Z11+AA11+AB11+AC11+AD11+AE11+AF11+AG11+AH11+AI11+AJ11+AK11+AL11+AM11+AN11+AO11&gt;=C11," ","GRESEALA")</f>
        <v xml:space="preserve"> </v>
      </c>
      <c r="AW12" s="49" t="str">
        <f>IF(C12&lt;=C10," ","GRESEALA")</f>
        <v xml:space="preserve"> </v>
      </c>
      <c r="AX12" s="49" t="str">
        <f>IF(D12&lt;=D10," ","GRESEALA")</f>
        <v xml:space="preserve"> </v>
      </c>
      <c r="AY12" s="49" t="str">
        <f>IF(E12&lt;=E10," ","GRESEALA")</f>
        <v xml:space="preserve"> </v>
      </c>
      <c r="AZ12" s="49" t="str">
        <f>IF(F12&lt;=F10," ","GRESEALA")</f>
        <v xml:space="preserve"> </v>
      </c>
      <c r="BA12" s="49" t="str">
        <f t="shared" ref="BA12:BJ12" si="4">IF(J12&lt;=J10," ","GRESEALA")</f>
        <v xml:space="preserve"> </v>
      </c>
      <c r="BB12" s="49" t="str">
        <f t="shared" si="4"/>
        <v xml:space="preserve"> </v>
      </c>
      <c r="BC12" s="49" t="str">
        <f t="shared" si="4"/>
        <v xml:space="preserve"> </v>
      </c>
      <c r="BD12" s="49" t="str">
        <f t="shared" si="4"/>
        <v xml:space="preserve"> </v>
      </c>
      <c r="BE12" s="49" t="str">
        <f t="shared" si="4"/>
        <v xml:space="preserve"> </v>
      </c>
      <c r="BF12" s="49" t="str">
        <f t="shared" si="4"/>
        <v xml:space="preserve"> </v>
      </c>
      <c r="BG12" s="49" t="str">
        <f t="shared" si="4"/>
        <v xml:space="preserve"> </v>
      </c>
      <c r="BH12" s="49" t="str">
        <f t="shared" si="4"/>
        <v xml:space="preserve"> </v>
      </c>
      <c r="BI12" s="49" t="str">
        <f t="shared" si="4"/>
        <v xml:space="preserve"> </v>
      </c>
      <c r="BJ12" s="49" t="str">
        <f t="shared" si="4"/>
        <v xml:space="preserve"> </v>
      </c>
    </row>
    <row r="13" spans="1:165" ht="40.5" customHeight="1" x14ac:dyDescent="0.3">
      <c r="A13" s="35">
        <v>1</v>
      </c>
      <c r="B13" s="36" t="s">
        <v>58</v>
      </c>
      <c r="C13" s="37">
        <f t="shared" si="0"/>
        <v>1730</v>
      </c>
      <c r="D13" s="37">
        <f t="shared" ref="D13:AO13" si="5">D14+D15</f>
        <v>860</v>
      </c>
      <c r="E13" s="37">
        <f t="shared" si="5"/>
        <v>870</v>
      </c>
      <c r="F13" s="37">
        <f t="shared" si="5"/>
        <v>120</v>
      </c>
      <c r="G13" s="37">
        <f t="shared" si="5"/>
        <v>100</v>
      </c>
      <c r="H13" s="37">
        <f t="shared" si="5"/>
        <v>285</v>
      </c>
      <c r="I13" s="37">
        <f t="shared" si="5"/>
        <v>245</v>
      </c>
      <c r="J13" s="37">
        <f t="shared" si="5"/>
        <v>260</v>
      </c>
      <c r="K13" s="37">
        <f t="shared" si="5"/>
        <v>705</v>
      </c>
      <c r="L13" s="37">
        <f t="shared" si="5"/>
        <v>360</v>
      </c>
      <c r="M13" s="37">
        <f t="shared" si="5"/>
        <v>70</v>
      </c>
      <c r="N13" s="37">
        <f t="shared" si="5"/>
        <v>835</v>
      </c>
      <c r="O13" s="37">
        <f t="shared" si="5"/>
        <v>895</v>
      </c>
      <c r="P13" s="37">
        <f t="shared" si="5"/>
        <v>190</v>
      </c>
      <c r="Q13" s="37">
        <f t="shared" si="5"/>
        <v>260</v>
      </c>
      <c r="R13" s="37">
        <f t="shared" si="5"/>
        <v>370</v>
      </c>
      <c r="S13" s="37">
        <f t="shared" si="5"/>
        <v>740</v>
      </c>
      <c r="T13" s="37">
        <f t="shared" si="5"/>
        <v>5</v>
      </c>
      <c r="U13" s="37">
        <f t="shared" si="5"/>
        <v>165</v>
      </c>
      <c r="V13" s="37">
        <f t="shared" si="5"/>
        <v>1435</v>
      </c>
      <c r="W13" s="37">
        <f t="shared" si="5"/>
        <v>295</v>
      </c>
      <c r="X13" s="37">
        <f t="shared" si="5"/>
        <v>0</v>
      </c>
      <c r="Y13" s="37">
        <f t="shared" si="5"/>
        <v>15</v>
      </c>
      <c r="Z13" s="37">
        <f t="shared" si="5"/>
        <v>15</v>
      </c>
      <c r="AA13" s="37">
        <f t="shared" si="5"/>
        <v>0</v>
      </c>
      <c r="AB13" s="37">
        <f t="shared" si="5"/>
        <v>40</v>
      </c>
      <c r="AC13" s="37">
        <f t="shared" si="5"/>
        <v>0</v>
      </c>
      <c r="AD13" s="37">
        <f t="shared" si="5"/>
        <v>0</v>
      </c>
      <c r="AE13" s="37">
        <f t="shared" si="5"/>
        <v>0</v>
      </c>
      <c r="AF13" s="37">
        <f t="shared" si="5"/>
        <v>0</v>
      </c>
      <c r="AG13" s="37">
        <f t="shared" si="5"/>
        <v>0</v>
      </c>
      <c r="AH13" s="37">
        <f t="shared" si="5"/>
        <v>0</v>
      </c>
      <c r="AI13" s="37">
        <f t="shared" si="5"/>
        <v>0</v>
      </c>
      <c r="AJ13" s="37">
        <f t="shared" si="5"/>
        <v>0</v>
      </c>
      <c r="AK13" s="37">
        <f t="shared" si="5"/>
        <v>0</v>
      </c>
      <c r="AL13" s="37">
        <f t="shared" si="5"/>
        <v>0</v>
      </c>
      <c r="AM13" s="37">
        <f t="shared" si="5"/>
        <v>0</v>
      </c>
      <c r="AN13" s="37">
        <f t="shared" si="5"/>
        <v>0</v>
      </c>
      <c r="AO13" s="37">
        <f t="shared" si="5"/>
        <v>1660</v>
      </c>
      <c r="AP13" s="37">
        <f>AP14+AP15</f>
        <v>75</v>
      </c>
      <c r="AQ13" s="39" t="str">
        <f t="shared" ref="AQ13:BE13" si="6">IF(T12&lt;=T10," ","GRESEALA")</f>
        <v xml:space="preserve"> </v>
      </c>
      <c r="AR13" s="40" t="str">
        <f t="shared" si="6"/>
        <v xml:space="preserve"> </v>
      </c>
      <c r="AS13" s="40" t="str">
        <f t="shared" si="6"/>
        <v xml:space="preserve"> </v>
      </c>
      <c r="AT13" s="40" t="str">
        <f t="shared" si="6"/>
        <v xml:space="preserve"> </v>
      </c>
      <c r="AU13" s="40" t="str">
        <f t="shared" si="6"/>
        <v xml:space="preserve"> </v>
      </c>
      <c r="AV13" s="40" t="str">
        <f t="shared" si="6"/>
        <v xml:space="preserve"> </v>
      </c>
      <c r="AW13" s="40" t="str">
        <f t="shared" si="6"/>
        <v xml:space="preserve"> </v>
      </c>
      <c r="AX13" s="40" t="str">
        <f t="shared" si="6"/>
        <v xml:space="preserve"> </v>
      </c>
      <c r="AY13" s="40" t="str">
        <f t="shared" si="6"/>
        <v xml:space="preserve"> </v>
      </c>
      <c r="AZ13" s="40" t="str">
        <f t="shared" si="6"/>
        <v xml:space="preserve"> </v>
      </c>
      <c r="BA13" s="40" t="str">
        <f t="shared" si="6"/>
        <v xml:space="preserve"> </v>
      </c>
      <c r="BB13" s="40" t="str">
        <f t="shared" si="6"/>
        <v xml:space="preserve"> </v>
      </c>
      <c r="BC13" s="40" t="str">
        <f t="shared" si="6"/>
        <v xml:space="preserve"> </v>
      </c>
      <c r="BD13" s="40" t="str">
        <f t="shared" si="6"/>
        <v xml:space="preserve"> </v>
      </c>
      <c r="BE13" s="40" t="str">
        <f t="shared" si="6"/>
        <v xml:space="preserve"> </v>
      </c>
      <c r="BF13" s="40" t="str">
        <f t="shared" ref="BF13:BG13" si="7">IF(AN12&lt;=AN10," ","GRESEALA")</f>
        <v xml:space="preserve"> </v>
      </c>
      <c r="BG13" s="40" t="str">
        <f t="shared" si="7"/>
        <v xml:space="preserve"> </v>
      </c>
      <c r="BH13" s="30" t="str">
        <f>IF(G12&lt;=G10," ","GRESEALA")</f>
        <v xml:space="preserve"> </v>
      </c>
      <c r="BI13" s="30" t="str">
        <f>IF(AP29&lt;=C29," ","GRESEALA")</f>
        <v xml:space="preserve"> </v>
      </c>
      <c r="BJ13" s="30" t="str">
        <f>IF(AP30&lt;=C30," ","GRESEALA")</f>
        <v xml:space="preserve"> </v>
      </c>
    </row>
    <row r="14" spans="1:165" s="54" customFormat="1" ht="41.25" customHeight="1" x14ac:dyDescent="0.3">
      <c r="A14" s="50" t="s">
        <v>59</v>
      </c>
      <c r="B14" s="51" t="s">
        <v>60</v>
      </c>
      <c r="C14" s="52">
        <f t="shared" si="0"/>
        <v>1000</v>
      </c>
      <c r="D14" s="53">
        <v>525</v>
      </c>
      <c r="E14" s="53">
        <v>475</v>
      </c>
      <c r="F14" s="52">
        <v>75</v>
      </c>
      <c r="G14" s="52">
        <v>65</v>
      </c>
      <c r="H14" s="52">
        <v>180</v>
      </c>
      <c r="I14" s="52">
        <v>155</v>
      </c>
      <c r="J14" s="52">
        <v>145</v>
      </c>
      <c r="K14" s="52">
        <v>420</v>
      </c>
      <c r="L14" s="52">
        <v>180</v>
      </c>
      <c r="M14" s="52">
        <v>45</v>
      </c>
      <c r="N14" s="53">
        <v>480</v>
      </c>
      <c r="O14" s="53">
        <v>520</v>
      </c>
      <c r="P14" s="53">
        <v>105</v>
      </c>
      <c r="Q14" s="53">
        <v>150</v>
      </c>
      <c r="R14" s="53">
        <v>215</v>
      </c>
      <c r="S14" s="53">
        <v>425</v>
      </c>
      <c r="T14" s="53">
        <v>5</v>
      </c>
      <c r="U14" s="53">
        <v>100</v>
      </c>
      <c r="V14" s="53">
        <v>830</v>
      </c>
      <c r="W14" s="53">
        <v>170</v>
      </c>
      <c r="X14" s="53">
        <v>0</v>
      </c>
      <c r="Y14" s="53">
        <v>15</v>
      </c>
      <c r="Z14" s="53">
        <v>15</v>
      </c>
      <c r="AA14" s="53">
        <v>0</v>
      </c>
      <c r="AB14" s="53">
        <v>40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930</v>
      </c>
      <c r="AP14" s="53">
        <v>45</v>
      </c>
      <c r="AQ14" s="46" t="str">
        <f>IF(D13+E13=C13," ","GRESEALA")</f>
        <v xml:space="preserve"> </v>
      </c>
      <c r="AR14" s="47" t="str">
        <f>IF(F13+H13+J13+K13+L13=C13," ","GRESEALA")</f>
        <v xml:space="preserve"> </v>
      </c>
      <c r="AS14" s="48" t="str">
        <f>IF(N13+O13=C13," ","GRESEALA")</f>
        <v xml:space="preserve"> </v>
      </c>
      <c r="AT14" s="48" t="str">
        <f>IF(P13+Q13+R13+S13+T13+U13=C13," ","GRESEALA")</f>
        <v xml:space="preserve"> </v>
      </c>
      <c r="AU14" s="48" t="str">
        <f>IF(V13+W13+X13=C13," ","GRESEALA")</f>
        <v xml:space="preserve"> </v>
      </c>
      <c r="AV14" s="47" t="str">
        <f>IF(Y13+Z13+AA13+AB13+AC13+AD13+AE13+AF13+AG13+AH13+AI13+AJ13+AK13+AL13+AM13+AN13+AO13&gt;=C13," ","GRESEALA")</f>
        <v xml:space="preserve"> </v>
      </c>
      <c r="AW14" s="49" t="str">
        <f>IF(C13&lt;=C11," ","GRESEALA")</f>
        <v xml:space="preserve"> </v>
      </c>
      <c r="AX14" s="49" t="str">
        <f>IF(D13&lt;=D11," ","GRESEALA")</f>
        <v xml:space="preserve"> </v>
      </c>
      <c r="AY14" s="49" t="str">
        <f>IF(E13&lt;=E11," ","GRESEALA")</f>
        <v xml:space="preserve"> </v>
      </c>
      <c r="AZ14" s="49" t="str">
        <f>IF(F13&lt;=F11," ","GRESEALA")</f>
        <v xml:space="preserve"> </v>
      </c>
      <c r="BA14" s="49" t="str">
        <f t="shared" ref="BA14:BI14" si="8">IF(J13&lt;=J11," ","GRESEALA")</f>
        <v xml:space="preserve"> </v>
      </c>
      <c r="BB14" s="49" t="str">
        <f t="shared" si="8"/>
        <v xml:space="preserve"> </v>
      </c>
      <c r="BC14" s="49" t="str">
        <f t="shared" si="8"/>
        <v xml:space="preserve"> </v>
      </c>
      <c r="BD14" s="49" t="str">
        <f t="shared" si="8"/>
        <v xml:space="preserve"> </v>
      </c>
      <c r="BE14" s="49" t="str">
        <f t="shared" si="8"/>
        <v xml:space="preserve"> </v>
      </c>
      <c r="BF14" s="49" t="str">
        <f t="shared" si="8"/>
        <v xml:space="preserve"> </v>
      </c>
      <c r="BG14" s="49" t="str">
        <f t="shared" si="8"/>
        <v xml:space="preserve"> </v>
      </c>
      <c r="BH14" s="49" t="str">
        <f t="shared" si="8"/>
        <v xml:space="preserve"> </v>
      </c>
      <c r="BI14" s="49" t="str">
        <f t="shared" si="8"/>
        <v xml:space="preserve"> </v>
      </c>
      <c r="BJ14" s="49" t="str">
        <f>IF(S13&lt;=S13," ","GRESEALA")</f>
        <v xml:space="preserve"> </v>
      </c>
    </row>
    <row r="15" spans="1:165" ht="41.25" customHeight="1" x14ac:dyDescent="0.3">
      <c r="A15" s="50" t="s">
        <v>61</v>
      </c>
      <c r="B15" s="51" t="s">
        <v>62</v>
      </c>
      <c r="C15" s="52">
        <f t="shared" si="0"/>
        <v>730</v>
      </c>
      <c r="D15" s="53">
        <v>335</v>
      </c>
      <c r="E15" s="53">
        <v>395</v>
      </c>
      <c r="F15" s="52">
        <v>45</v>
      </c>
      <c r="G15" s="52">
        <v>35</v>
      </c>
      <c r="H15" s="52">
        <v>105</v>
      </c>
      <c r="I15" s="52">
        <v>90</v>
      </c>
      <c r="J15" s="52">
        <v>115</v>
      </c>
      <c r="K15" s="52">
        <v>285</v>
      </c>
      <c r="L15" s="52">
        <v>180</v>
      </c>
      <c r="M15" s="52">
        <v>25</v>
      </c>
      <c r="N15" s="53">
        <v>355</v>
      </c>
      <c r="O15" s="53">
        <v>375</v>
      </c>
      <c r="P15" s="53">
        <v>85</v>
      </c>
      <c r="Q15" s="53">
        <v>110</v>
      </c>
      <c r="R15" s="53">
        <v>155</v>
      </c>
      <c r="S15" s="53">
        <v>315</v>
      </c>
      <c r="T15" s="53">
        <v>0</v>
      </c>
      <c r="U15" s="53">
        <v>65</v>
      </c>
      <c r="V15" s="53">
        <v>605</v>
      </c>
      <c r="W15" s="53">
        <v>125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730</v>
      </c>
      <c r="AP15" s="53">
        <v>30</v>
      </c>
      <c r="AQ15" s="28" t="str">
        <f>IF(D14+E14=C14," ","GRESEALA")</f>
        <v xml:space="preserve"> </v>
      </c>
      <c r="AR15" s="47" t="str">
        <f>IF(F14+H14+J14+K14+L14=C14," ","GRESEALA")</f>
        <v xml:space="preserve"> </v>
      </c>
      <c r="AS15" s="30" t="str">
        <f>IF(N14+O14=C14," ","GRESEALA")</f>
        <v xml:space="preserve"> </v>
      </c>
      <c r="AT15" s="30" t="str">
        <f>IF(P14+Q14+R14+S14+T14+U14=C14," ","GRESEALA")</f>
        <v xml:space="preserve"> </v>
      </c>
      <c r="AU15" s="30" t="str">
        <f>IF(V14+W14+X14=C14," ","GRESEALA")</f>
        <v xml:space="preserve"> </v>
      </c>
      <c r="AV15" s="47" t="str">
        <f>IF(Y14+Z14+AA14+AB14+AC14+AD14+AE14+AF14+AG14+AH14+AI14+AJ14+AK14+AL14+AM14+AN14+AO14&gt;=C14," ","GRESEALA")</f>
        <v xml:space="preserve"> </v>
      </c>
      <c r="AW15" s="29" t="str">
        <f>IF(F15+H15+J15+K15+L15=C15," ","GRESEALA")</f>
        <v xml:space="preserve"> </v>
      </c>
      <c r="AX15" s="30" t="str">
        <f>IF(N15+O15=C15," ","GRESEALA")</f>
        <v xml:space="preserve"> </v>
      </c>
      <c r="AY15" s="30" t="str">
        <f>IF(P15+Q15+R15+S15+T15+U15=C15," ","GRESEALA")</f>
        <v xml:space="preserve"> </v>
      </c>
      <c r="AZ15" s="30" t="str">
        <f>IF(V15+W15+X15=C15," ","GRESEALA")</f>
        <v xml:space="preserve"> </v>
      </c>
      <c r="BA15" s="29" t="str">
        <f>IF(Y15+Z15+AA15+AB15+AC15+AD15+AE15+AF15+AG15+AH15+AI15+AJ15+AK15+AL15+AM15+AN15+AO15&gt;=C15," ","GRESEALA")</f>
        <v xml:space="preserve"> </v>
      </c>
      <c r="BB15" s="30" t="str">
        <f>IF(D15+E15=C15," ","GRESEALA")</f>
        <v xml:space="preserve"> </v>
      </c>
      <c r="BC15" s="49" t="str">
        <f>IF(G13&lt;=G11," ","GRESEALA")</f>
        <v xml:space="preserve"> </v>
      </c>
      <c r="BD15" s="30" t="str">
        <f>IF(AP31&lt;=C31," ","GRESEALA")</f>
        <v xml:space="preserve"> </v>
      </c>
      <c r="BE15" s="30" t="str">
        <f>IF(AP32&lt;=C32," ","GRESEALA")</f>
        <v xml:space="preserve"> </v>
      </c>
      <c r="BF15" s="30" t="str">
        <f>IF(AP33&lt;=C33," ","GRESEALA")</f>
        <v xml:space="preserve"> </v>
      </c>
      <c r="BG15" s="30" t="str">
        <f>IF(AP34&lt;=C34," ","GRESEALA")</f>
        <v xml:space="preserve"> </v>
      </c>
      <c r="BH15" s="30" t="str">
        <f>IF(AP35&lt;=C35," ","GRESEALA")</f>
        <v xml:space="preserve"> </v>
      </c>
      <c r="BI15" s="30" t="str">
        <f>IF(AP36&lt;=C36," ","GRESEALA")</f>
        <v xml:space="preserve"> </v>
      </c>
      <c r="BJ15" s="30" t="str">
        <f>IF(AP37&lt;=C37," ","GRESEALA")</f>
        <v xml:space="preserve"> </v>
      </c>
    </row>
    <row r="16" spans="1:165" s="6" customFormat="1" ht="46.5" customHeight="1" x14ac:dyDescent="0.35">
      <c r="A16" s="42" t="s">
        <v>63</v>
      </c>
      <c r="B16" s="43" t="s">
        <v>64</v>
      </c>
      <c r="C16" s="44">
        <f t="shared" si="0"/>
        <v>5000</v>
      </c>
      <c r="D16" s="55">
        <v>2450</v>
      </c>
      <c r="E16" s="55">
        <v>2550</v>
      </c>
      <c r="F16" s="55">
        <v>280</v>
      </c>
      <c r="G16" s="55">
        <v>280</v>
      </c>
      <c r="H16" s="55">
        <v>550</v>
      </c>
      <c r="I16" s="55">
        <v>400</v>
      </c>
      <c r="J16" s="55">
        <v>750</v>
      </c>
      <c r="K16" s="55">
        <v>1820</v>
      </c>
      <c r="L16" s="55">
        <v>1600</v>
      </c>
      <c r="M16" s="55">
        <v>150</v>
      </c>
      <c r="N16" s="55">
        <v>2250</v>
      </c>
      <c r="O16" s="55">
        <v>2750</v>
      </c>
      <c r="P16" s="55">
        <v>875</v>
      </c>
      <c r="Q16" s="55">
        <v>1215</v>
      </c>
      <c r="R16" s="55">
        <v>1210</v>
      </c>
      <c r="S16" s="55">
        <v>1300</v>
      </c>
      <c r="T16" s="55">
        <v>150</v>
      </c>
      <c r="U16" s="55">
        <v>250</v>
      </c>
      <c r="V16" s="55">
        <v>3970</v>
      </c>
      <c r="W16" s="55">
        <v>1030</v>
      </c>
      <c r="X16" s="55">
        <v>0</v>
      </c>
      <c r="Y16" s="55">
        <v>30</v>
      </c>
      <c r="Z16" s="55">
        <v>50</v>
      </c>
      <c r="AA16" s="55">
        <v>5</v>
      </c>
      <c r="AB16" s="55">
        <v>60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4855</v>
      </c>
      <c r="AP16" s="55">
        <v>100</v>
      </c>
      <c r="AQ16" s="28" t="str">
        <f>IF(C14+C15=C13," ","GRESEALA")</f>
        <v xml:space="preserve"> </v>
      </c>
      <c r="AR16" s="30" t="str">
        <f>IF(D14+D15=D13," ","GRESEALA")</f>
        <v xml:space="preserve"> </v>
      </c>
      <c r="AS16" s="30" t="str">
        <f>IF(E14+E15=E13," ","GRESEALA")</f>
        <v xml:space="preserve"> </v>
      </c>
      <c r="AT16" s="30" t="str">
        <f>IF(F14+F15=F13," ","GRESEALA")</f>
        <v xml:space="preserve"> </v>
      </c>
      <c r="AU16" s="30" t="str">
        <f t="shared" ref="AU16:BJ16" si="9">IF(J14+J15=J13," ","GRESEALA")</f>
        <v xml:space="preserve"> </v>
      </c>
      <c r="AV16" s="30" t="str">
        <f t="shared" si="9"/>
        <v xml:space="preserve"> </v>
      </c>
      <c r="AW16" s="30" t="str">
        <f t="shared" si="9"/>
        <v xml:space="preserve"> </v>
      </c>
      <c r="AX16" s="30" t="str">
        <f t="shared" si="9"/>
        <v xml:space="preserve"> </v>
      </c>
      <c r="AY16" s="30" t="str">
        <f t="shared" si="9"/>
        <v xml:space="preserve"> </v>
      </c>
      <c r="AZ16" s="30" t="str">
        <f t="shared" si="9"/>
        <v xml:space="preserve"> </v>
      </c>
      <c r="BA16" s="30" t="str">
        <f t="shared" si="9"/>
        <v xml:space="preserve"> </v>
      </c>
      <c r="BB16" s="30" t="str">
        <f t="shared" si="9"/>
        <v xml:space="preserve"> </v>
      </c>
      <c r="BC16" s="30" t="str">
        <f t="shared" si="9"/>
        <v xml:space="preserve"> </v>
      </c>
      <c r="BD16" s="30" t="str">
        <f t="shared" si="9"/>
        <v xml:space="preserve"> </v>
      </c>
      <c r="BE16" s="30" t="str">
        <f t="shared" si="9"/>
        <v xml:space="preserve"> </v>
      </c>
      <c r="BF16" s="30" t="str">
        <f t="shared" si="9"/>
        <v xml:space="preserve"> </v>
      </c>
      <c r="BG16" s="30" t="str">
        <f t="shared" si="9"/>
        <v xml:space="preserve"> </v>
      </c>
      <c r="BH16" s="30" t="str">
        <f t="shared" si="9"/>
        <v xml:space="preserve"> </v>
      </c>
      <c r="BI16" s="30" t="str">
        <f t="shared" si="9"/>
        <v xml:space="preserve"> </v>
      </c>
      <c r="BJ16" s="30" t="str">
        <f t="shared" si="9"/>
        <v xml:space="preserve"> </v>
      </c>
      <c r="BK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</row>
    <row r="17" spans="1:164" ht="44.25" customHeight="1" x14ac:dyDescent="0.3">
      <c r="A17" s="56">
        <v>2</v>
      </c>
      <c r="B17" s="57" t="s">
        <v>65</v>
      </c>
      <c r="C17" s="52">
        <f t="shared" si="0"/>
        <v>65</v>
      </c>
      <c r="D17" s="52">
        <v>40</v>
      </c>
      <c r="E17" s="52">
        <v>25</v>
      </c>
      <c r="F17" s="52">
        <v>0</v>
      </c>
      <c r="G17" s="52">
        <v>0</v>
      </c>
      <c r="H17" s="52">
        <v>10</v>
      </c>
      <c r="I17" s="52">
        <v>0</v>
      </c>
      <c r="J17" s="52">
        <v>20</v>
      </c>
      <c r="K17" s="52">
        <v>25</v>
      </c>
      <c r="L17" s="52">
        <v>10</v>
      </c>
      <c r="M17" s="52">
        <v>0</v>
      </c>
      <c r="N17" s="52">
        <v>30</v>
      </c>
      <c r="O17" s="52">
        <v>35</v>
      </c>
      <c r="P17" s="52">
        <v>0</v>
      </c>
      <c r="Q17" s="52">
        <v>20</v>
      </c>
      <c r="R17" s="52">
        <v>20</v>
      </c>
      <c r="S17" s="52">
        <v>20</v>
      </c>
      <c r="T17" s="52">
        <v>0</v>
      </c>
      <c r="U17" s="52">
        <v>5</v>
      </c>
      <c r="V17" s="52">
        <v>35</v>
      </c>
      <c r="W17" s="52">
        <v>30</v>
      </c>
      <c r="X17" s="58"/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65</v>
      </c>
      <c r="AP17" s="52">
        <v>0</v>
      </c>
      <c r="AQ17" s="28" t="str">
        <f>IF(D16+E16=C16," ","GRESEALA")</f>
        <v xml:space="preserve"> </v>
      </c>
      <c r="AR17" s="29" t="str">
        <f>IF(F16+H16+J16+K16+L16=C16," ","GRESEALA")</f>
        <v xml:space="preserve"> </v>
      </c>
      <c r="AS17" s="30" t="str">
        <f>IF(N16+O16=C16," ","GRESEALA")</f>
        <v xml:space="preserve"> </v>
      </c>
      <c r="AT17" s="30" t="str">
        <f>IF(P16+Q16+R16+S16+T16+U16=C16," ","GRESEALA")</f>
        <v xml:space="preserve"> </v>
      </c>
      <c r="AU17" s="30" t="str">
        <f>IF(V16+W16+X16=C16," ","GRESEALA")</f>
        <v xml:space="preserve"> </v>
      </c>
      <c r="AV17" s="29" t="str">
        <f>IF(Y16+Z16+AA16+AB16+AC16+AD16+AE16+AF16+AG16+AH16+AI16+AJ16+AK16+AL16+AM16+AN16+AO16&gt;=C16," ","GRESEALA")</f>
        <v xml:space="preserve"> </v>
      </c>
      <c r="AW17" s="49" t="str">
        <f>IF(AP12&lt;=AP10," ","GRESEALA")</f>
        <v xml:space="preserve"> </v>
      </c>
      <c r="AX17" s="49" t="str">
        <f>IF(AP16&lt;=AP10," ","GRESEALA")</f>
        <v xml:space="preserve"> </v>
      </c>
      <c r="AY17" s="49" t="str">
        <f>IF(AP39&lt;=AP10," ","GRESEALA")</f>
        <v xml:space="preserve"> </v>
      </c>
      <c r="AZ17" s="49" t="str">
        <f>IF(AP13&lt;=AP11," ","GRESEALA")</f>
        <v xml:space="preserve"> </v>
      </c>
      <c r="BA17" s="49" t="str">
        <f>IF(AP14+AP15=AP13," ","GRESEALA")</f>
        <v xml:space="preserve"> </v>
      </c>
      <c r="BB17" s="49" t="str">
        <f>IF(AP20+AP19=AP18," ","GRESEALA")</f>
        <v xml:space="preserve"> </v>
      </c>
      <c r="BC17" s="59"/>
      <c r="BD17" s="59"/>
      <c r="BE17" s="59"/>
      <c r="BF17" s="59"/>
      <c r="BG17" s="60"/>
      <c r="BH17" s="61"/>
      <c r="BI17" s="61"/>
      <c r="BJ17" s="61"/>
    </row>
    <row r="18" spans="1:164" s="41" customFormat="1" ht="46.5" customHeight="1" x14ac:dyDescent="0.3">
      <c r="A18" s="35">
        <v>3</v>
      </c>
      <c r="B18" s="36" t="s">
        <v>66</v>
      </c>
      <c r="C18" s="37">
        <f t="shared" si="0"/>
        <v>150</v>
      </c>
      <c r="D18" s="38">
        <f>D19+D20</f>
        <v>95</v>
      </c>
      <c r="E18" s="38">
        <f t="shared" ref="E18:AO18" si="10">E19+E20</f>
        <v>55</v>
      </c>
      <c r="F18" s="38">
        <f t="shared" si="10"/>
        <v>10</v>
      </c>
      <c r="G18" s="38">
        <f t="shared" si="10"/>
        <v>10</v>
      </c>
      <c r="H18" s="38">
        <f t="shared" si="10"/>
        <v>25</v>
      </c>
      <c r="I18" s="38">
        <f t="shared" si="10"/>
        <v>10</v>
      </c>
      <c r="J18" s="38">
        <f t="shared" si="10"/>
        <v>30</v>
      </c>
      <c r="K18" s="38">
        <f t="shared" si="10"/>
        <v>40</v>
      </c>
      <c r="L18" s="38">
        <f t="shared" si="10"/>
        <v>45</v>
      </c>
      <c r="M18" s="38">
        <f t="shared" si="10"/>
        <v>10</v>
      </c>
      <c r="N18" s="38">
        <f t="shared" si="10"/>
        <v>70</v>
      </c>
      <c r="O18" s="38">
        <f t="shared" si="10"/>
        <v>80</v>
      </c>
      <c r="P18" s="38">
        <f t="shared" si="10"/>
        <v>10</v>
      </c>
      <c r="Q18" s="38">
        <f t="shared" si="10"/>
        <v>25</v>
      </c>
      <c r="R18" s="38">
        <f t="shared" si="10"/>
        <v>40</v>
      </c>
      <c r="S18" s="38">
        <f t="shared" si="10"/>
        <v>55</v>
      </c>
      <c r="T18" s="38">
        <f t="shared" si="10"/>
        <v>5</v>
      </c>
      <c r="U18" s="38">
        <f t="shared" si="10"/>
        <v>15</v>
      </c>
      <c r="V18" s="38">
        <f t="shared" si="10"/>
        <v>0</v>
      </c>
      <c r="W18" s="38">
        <f t="shared" si="10"/>
        <v>150</v>
      </c>
      <c r="X18" s="38">
        <f t="shared" si="10"/>
        <v>0</v>
      </c>
      <c r="Y18" s="38">
        <f t="shared" si="10"/>
        <v>0</v>
      </c>
      <c r="Z18" s="38">
        <f t="shared" si="10"/>
        <v>0</v>
      </c>
      <c r="AA18" s="38">
        <f t="shared" si="10"/>
        <v>0</v>
      </c>
      <c r="AB18" s="38">
        <f t="shared" si="10"/>
        <v>0</v>
      </c>
      <c r="AC18" s="38">
        <f t="shared" si="10"/>
        <v>0</v>
      </c>
      <c r="AD18" s="38">
        <f t="shared" si="10"/>
        <v>0</v>
      </c>
      <c r="AE18" s="38">
        <f t="shared" si="10"/>
        <v>0</v>
      </c>
      <c r="AF18" s="38">
        <f t="shared" si="10"/>
        <v>0</v>
      </c>
      <c r="AG18" s="38">
        <f t="shared" si="10"/>
        <v>0</v>
      </c>
      <c r="AH18" s="38">
        <f t="shared" si="10"/>
        <v>0</v>
      </c>
      <c r="AI18" s="38">
        <f t="shared" si="10"/>
        <v>0</v>
      </c>
      <c r="AJ18" s="38">
        <f t="shared" si="10"/>
        <v>0</v>
      </c>
      <c r="AK18" s="38">
        <f t="shared" si="10"/>
        <v>0</v>
      </c>
      <c r="AL18" s="38">
        <f t="shared" si="10"/>
        <v>0</v>
      </c>
      <c r="AM18" s="38">
        <f t="shared" si="10"/>
        <v>0</v>
      </c>
      <c r="AN18" s="38">
        <f t="shared" si="10"/>
        <v>0</v>
      </c>
      <c r="AO18" s="38">
        <f t="shared" si="10"/>
        <v>150</v>
      </c>
      <c r="AP18" s="38">
        <f>AP19+AP20</f>
        <v>0</v>
      </c>
      <c r="AQ18" s="28" t="str">
        <f>IF(D17+E17=C17," ","GRESEALA")</f>
        <v xml:space="preserve"> </v>
      </c>
      <c r="AR18" s="29" t="str">
        <f>IF(F17+H17+J17+K17+L17=C17," ","GRESEALA")</f>
        <v xml:space="preserve"> </v>
      </c>
      <c r="AS18" s="30" t="str">
        <f>IF(N17+O17=C17," ","GRESEALA")</f>
        <v xml:space="preserve"> </v>
      </c>
      <c r="AT18" s="30" t="str">
        <f>IF(P17+Q17+R17+S17+T17+U17=C17," ","GRESEALA")</f>
        <v xml:space="preserve"> </v>
      </c>
      <c r="AU18" s="30" t="str">
        <f>IF(V17+W17+X17=C17," ","GRESEALA")</f>
        <v xml:space="preserve"> </v>
      </c>
      <c r="AV18" s="29" t="str">
        <f>IF(Y17+Z17+AA17+AB17+AC17+AD17+AE17+AF17+AG17+AH17+AI17+AJ17+AK17+AL17+AM17+AN17+AO17&gt;=C17," ","GRESEALA")</f>
        <v xml:space="preserve"> </v>
      </c>
      <c r="AW18" s="30" t="str">
        <f>IF(D18+E18=C18," ","GRESEALA")</f>
        <v xml:space="preserve"> </v>
      </c>
      <c r="AX18" s="29" t="str">
        <f>IF(F18+H18+J18+K18+L18=C18," ","GRESEALA")</f>
        <v xml:space="preserve"> </v>
      </c>
      <c r="AY18" s="30" t="str">
        <f>IF(N18+O18=C18," ","GRESEALA")</f>
        <v xml:space="preserve"> </v>
      </c>
      <c r="AZ18" s="30" t="str">
        <f>IF(P18+Q18+R18+S18+T18+U18=C18," ","GRESEALA")</f>
        <v xml:space="preserve"> </v>
      </c>
      <c r="BA18" s="30" t="str">
        <f>IF(V18+W18+X18=C18," ","GRESEALA")</f>
        <v xml:space="preserve"> </v>
      </c>
      <c r="BB18" s="29" t="str">
        <f>IF(Y18+Z18+AA18+AB18+AC18+AD18+AE18+AF18+AG18+AH18+AI18+AJ18+AK18+AL18+AM18+AN18+AO18&gt;=C18," ","GRESEALA")</f>
        <v xml:space="preserve"> </v>
      </c>
      <c r="BC18" s="30" t="str">
        <f>IF(D19+E19=C19," ","GRESEALA")</f>
        <v xml:space="preserve"> </v>
      </c>
      <c r="BD18" s="29" t="str">
        <f>IF(F19+H19+J19+K19+L19=C19," ","GRESEALA")</f>
        <v xml:space="preserve"> </v>
      </c>
      <c r="BE18" s="30" t="str">
        <f>IF(N19+O19=C19," ","GRESEALA")</f>
        <v xml:space="preserve"> </v>
      </c>
      <c r="BF18" s="30" t="str">
        <f>IF(P19+Q19+R19+S19+T19+U19=C19," ","GRESEALA")</f>
        <v xml:space="preserve"> </v>
      </c>
      <c r="BG18" s="30" t="str">
        <f>IF(V19+W19+X19=C19," ","GRESEALA")</f>
        <v xml:space="preserve"> </v>
      </c>
      <c r="BH18" s="29" t="str">
        <f>IF(Y19+Z19+AA19+AB19+AC19+AD19+AE19+AF19+AG19+AH19+AI19+AJ19+AK19+AL19+AM19+AN19+AO19&gt;=C19," ","GRESEALA")</f>
        <v xml:space="preserve"> </v>
      </c>
      <c r="BI18" s="62"/>
      <c r="BJ18" s="62"/>
      <c r="BK18" s="6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164" s="68" customFormat="1" ht="21" customHeight="1" x14ac:dyDescent="0.3">
      <c r="A19" s="63" t="s">
        <v>67</v>
      </c>
      <c r="B19" s="64" t="s">
        <v>68</v>
      </c>
      <c r="C19" s="65">
        <f t="shared" si="0"/>
        <v>0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67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28" t="str">
        <f>IF(D20+E20=C20," ","GRESEALA")</f>
        <v xml:space="preserve"> </v>
      </c>
      <c r="AR19" s="29" t="str">
        <f>IF(F20+H20+J20+K20+L20=C20," ","GRESEALA")</f>
        <v xml:space="preserve"> </v>
      </c>
      <c r="AS19" s="30" t="str">
        <f>IF(N20+O20=C20," ","GRESEALA")</f>
        <v xml:space="preserve"> </v>
      </c>
      <c r="AT19" s="30" t="str">
        <f>IF(P20+Q20+R20+S20+T20+U20=C20," ","GRESEALA")</f>
        <v xml:space="preserve"> </v>
      </c>
      <c r="AU19" s="30" t="str">
        <f>IF(V20+W20+X20=C20," ","GRESEALA")</f>
        <v xml:space="preserve"> </v>
      </c>
      <c r="AV19" s="29" t="str">
        <f>IF(Y20+Z20+AA20+AB20+AC20+AD20+AE20+AF20+AG20+AH20+AI20+AJ20+AK20+AL20+AM20+AN20+AO20&gt;=C20," ","GRESEALA")</f>
        <v xml:space="preserve"> </v>
      </c>
      <c r="AW19" s="30" t="str">
        <f>IF(C19+C20=C18," ","GRESEALA")</f>
        <v xml:space="preserve"> </v>
      </c>
      <c r="AX19" s="30" t="str">
        <f>IF(D19+D20=D18," ","GRESEALA")</f>
        <v xml:space="preserve"> </v>
      </c>
      <c r="AY19" s="30" t="str">
        <f>IF(E19+E20=E18," ","GRESEALA")</f>
        <v xml:space="preserve"> </v>
      </c>
      <c r="AZ19" s="30" t="str">
        <f>IF(F19+F20=F18," ","GRESEALA")</f>
        <v xml:space="preserve"> </v>
      </c>
      <c r="BA19" s="30" t="str">
        <f t="shared" ref="BA19:BJ19" si="11">IF(J19+J20=J18," ","GRESEALA")</f>
        <v xml:space="preserve"> </v>
      </c>
      <c r="BB19" s="30" t="str">
        <f t="shared" si="11"/>
        <v xml:space="preserve"> </v>
      </c>
      <c r="BC19" s="30" t="str">
        <f t="shared" si="11"/>
        <v xml:space="preserve"> </v>
      </c>
      <c r="BD19" s="30" t="str">
        <f t="shared" si="11"/>
        <v xml:space="preserve"> </v>
      </c>
      <c r="BE19" s="30" t="str">
        <f t="shared" si="11"/>
        <v xml:space="preserve"> </v>
      </c>
      <c r="BF19" s="30" t="str">
        <f t="shared" si="11"/>
        <v xml:space="preserve"> </v>
      </c>
      <c r="BG19" s="30" t="str">
        <f t="shared" si="11"/>
        <v xml:space="preserve"> </v>
      </c>
      <c r="BH19" s="30" t="str">
        <f t="shared" si="11"/>
        <v xml:space="preserve"> </v>
      </c>
      <c r="BI19" s="30" t="str">
        <f t="shared" si="11"/>
        <v xml:space="preserve"> </v>
      </c>
      <c r="BJ19" s="30" t="str">
        <f t="shared" si="11"/>
        <v xml:space="preserve"> </v>
      </c>
    </row>
    <row r="20" spans="1:164" ht="42.75" customHeight="1" x14ac:dyDescent="0.3">
      <c r="A20" s="56" t="s">
        <v>69</v>
      </c>
      <c r="B20" s="69" t="s">
        <v>70</v>
      </c>
      <c r="C20" s="52">
        <f t="shared" si="0"/>
        <v>150</v>
      </c>
      <c r="D20" s="70">
        <v>95</v>
      </c>
      <c r="E20" s="70">
        <v>55</v>
      </c>
      <c r="F20" s="70">
        <v>10</v>
      </c>
      <c r="G20" s="70">
        <v>10</v>
      </c>
      <c r="H20" s="70">
        <v>25</v>
      </c>
      <c r="I20" s="70">
        <v>10</v>
      </c>
      <c r="J20" s="70">
        <v>30</v>
      </c>
      <c r="K20" s="70">
        <v>40</v>
      </c>
      <c r="L20" s="70">
        <v>45</v>
      </c>
      <c r="M20" s="70">
        <v>10</v>
      </c>
      <c r="N20" s="70">
        <v>70</v>
      </c>
      <c r="O20" s="70">
        <v>80</v>
      </c>
      <c r="P20" s="70">
        <v>10</v>
      </c>
      <c r="Q20" s="70">
        <v>25</v>
      </c>
      <c r="R20" s="70">
        <v>40</v>
      </c>
      <c r="S20" s="70">
        <v>55</v>
      </c>
      <c r="T20" s="70">
        <v>5</v>
      </c>
      <c r="U20" s="70">
        <v>15</v>
      </c>
      <c r="V20" s="71"/>
      <c r="W20" s="70">
        <v>150</v>
      </c>
      <c r="X20" s="71"/>
      <c r="Y20" s="72"/>
      <c r="Z20" s="72"/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150</v>
      </c>
      <c r="AP20" s="70">
        <v>0</v>
      </c>
      <c r="AQ20" s="28" t="str">
        <f t="shared" ref="AQ20:BE20" si="12">IF(T19+T20=T18," ","GRESEALA")</f>
        <v xml:space="preserve"> </v>
      </c>
      <c r="AR20" s="30" t="str">
        <f t="shared" si="12"/>
        <v xml:space="preserve"> </v>
      </c>
      <c r="AS20" s="30" t="str">
        <f t="shared" si="12"/>
        <v xml:space="preserve"> </v>
      </c>
      <c r="AT20" s="30" t="str">
        <f t="shared" si="12"/>
        <v xml:space="preserve"> </v>
      </c>
      <c r="AU20" s="30" t="str">
        <f t="shared" si="12"/>
        <v xml:space="preserve"> </v>
      </c>
      <c r="AV20" s="30" t="str">
        <f t="shared" si="12"/>
        <v xml:space="preserve"> </v>
      </c>
      <c r="AW20" s="30" t="str">
        <f t="shared" si="12"/>
        <v xml:space="preserve"> </v>
      </c>
      <c r="AX20" s="30" t="str">
        <f t="shared" si="12"/>
        <v xml:space="preserve"> </v>
      </c>
      <c r="AY20" s="30" t="str">
        <f t="shared" si="12"/>
        <v xml:space="preserve"> </v>
      </c>
      <c r="AZ20" s="30" t="str">
        <f t="shared" si="12"/>
        <v xml:space="preserve"> </v>
      </c>
      <c r="BA20" s="30" t="str">
        <f t="shared" si="12"/>
        <v xml:space="preserve"> </v>
      </c>
      <c r="BB20" s="30" t="str">
        <f t="shared" si="12"/>
        <v xml:space="preserve"> </v>
      </c>
      <c r="BC20" s="30" t="str">
        <f t="shared" si="12"/>
        <v xml:space="preserve"> </v>
      </c>
      <c r="BD20" s="30" t="str">
        <f t="shared" si="12"/>
        <v xml:space="preserve"> </v>
      </c>
      <c r="BE20" s="30" t="str">
        <f t="shared" si="12"/>
        <v xml:space="preserve"> </v>
      </c>
      <c r="BF20" s="30" t="str">
        <f t="shared" ref="BF20:BG20" si="13">IF(AN19+AN20=AN18," ","GRESEALA")</f>
        <v xml:space="preserve"> </v>
      </c>
      <c r="BG20" s="30" t="str">
        <f t="shared" si="13"/>
        <v xml:space="preserve"> </v>
      </c>
      <c r="BH20" s="62"/>
      <c r="BI20" s="62"/>
      <c r="BJ20" s="62"/>
    </row>
    <row r="21" spans="1:164" ht="42.75" customHeight="1" x14ac:dyDescent="0.3">
      <c r="A21" s="56">
        <v>4</v>
      </c>
      <c r="B21" s="73" t="s">
        <v>71</v>
      </c>
      <c r="C21" s="52">
        <f t="shared" si="0"/>
        <v>100</v>
      </c>
      <c r="D21" s="70">
        <v>65</v>
      </c>
      <c r="E21" s="70">
        <v>35</v>
      </c>
      <c r="F21" s="70">
        <v>15</v>
      </c>
      <c r="G21" s="70">
        <v>10</v>
      </c>
      <c r="H21" s="70">
        <v>20</v>
      </c>
      <c r="I21" s="70">
        <v>10</v>
      </c>
      <c r="J21" s="70">
        <v>20</v>
      </c>
      <c r="K21" s="70">
        <v>20</v>
      </c>
      <c r="L21" s="70">
        <v>25</v>
      </c>
      <c r="M21" s="70">
        <v>5</v>
      </c>
      <c r="N21" s="70">
        <v>45</v>
      </c>
      <c r="O21" s="70">
        <v>55</v>
      </c>
      <c r="P21" s="70">
        <v>5</v>
      </c>
      <c r="Q21" s="70">
        <v>15</v>
      </c>
      <c r="R21" s="70">
        <v>30</v>
      </c>
      <c r="S21" s="70">
        <v>40</v>
      </c>
      <c r="T21" s="70">
        <v>5</v>
      </c>
      <c r="U21" s="70">
        <v>5</v>
      </c>
      <c r="V21" s="70">
        <v>100</v>
      </c>
      <c r="W21" s="71"/>
      <c r="X21" s="71"/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0">
        <v>100</v>
      </c>
      <c r="AP21" s="70">
        <v>0</v>
      </c>
      <c r="AQ21" s="30" t="str">
        <f>IF(F10&gt;=G10," ","GRESEALA")</f>
        <v xml:space="preserve"> </v>
      </c>
      <c r="AR21" s="30" t="str">
        <f>IF(P10&gt;=AP10," ","GRESEALA")</f>
        <v xml:space="preserve"> </v>
      </c>
      <c r="AS21" s="30" t="str">
        <f>IF(AP11&lt;=AP10," ","GRESEALA")</f>
        <v xml:space="preserve"> </v>
      </c>
      <c r="AT21" s="30" t="str">
        <f>IF(AP10&lt;=C10," ","GRESEALA")</f>
        <v xml:space="preserve"> </v>
      </c>
      <c r="AU21" s="30" t="str">
        <f>IF(AP11&lt;=C11," ","GRESEALA")</f>
        <v xml:space="preserve"> </v>
      </c>
      <c r="AV21" s="30" t="str">
        <f>IF(AP12&lt;=C12," ","GRESEALA")</f>
        <v xml:space="preserve"> </v>
      </c>
      <c r="AW21" s="30" t="str">
        <f>IF(AP13&lt;=C13," ","GRESEALA")</f>
        <v xml:space="preserve"> </v>
      </c>
      <c r="AX21" s="30" t="str">
        <f>IF(AP14&lt;=C14," ","GRESEALA")</f>
        <v xml:space="preserve"> </v>
      </c>
      <c r="AY21" s="30" t="str">
        <f>IF(AP15&lt;=C15," ","GRESEALA")</f>
        <v xml:space="preserve"> </v>
      </c>
      <c r="AZ21" s="30" t="str">
        <f>IF(AP16&lt;=C16," ","GRESEALA")</f>
        <v xml:space="preserve"> </v>
      </c>
      <c r="BA21" s="30" t="str">
        <f>IF(AP17&lt;=C17," ","GRESEALA")</f>
        <v xml:space="preserve"> </v>
      </c>
      <c r="BB21" s="30" t="str">
        <f>IF(AP18&lt;=C18," ","GRESEALA")</f>
        <v xml:space="preserve"> </v>
      </c>
      <c r="BC21" s="30" t="str">
        <f>IF(AP19&lt;=C19," ","GRESEALA")</f>
        <v xml:space="preserve"> </v>
      </c>
      <c r="BD21" s="30" t="str">
        <f>IF(AP20&lt;=C20," ","GRESEALA")</f>
        <v xml:space="preserve"> </v>
      </c>
      <c r="BE21" s="30" t="str">
        <f>IF(AP21&lt;=C21," ","GRESEALA")</f>
        <v xml:space="preserve"> </v>
      </c>
      <c r="BF21" s="30" t="str">
        <f>IF(AP22&lt;=C22," ","GRESEALA")</f>
        <v xml:space="preserve"> </v>
      </c>
      <c r="BG21" s="30" t="str">
        <f>IF(AP23&lt;=C23," ","GRESEALA")</f>
        <v xml:space="preserve"> </v>
      </c>
      <c r="BH21" s="30" t="str">
        <f>IF(AP24&lt;=C24," ","GRESEALA")</f>
        <v xml:space="preserve"> </v>
      </c>
      <c r="BI21" s="30" t="str">
        <f>IF(AP25&lt;=C25," ","GRESEALA")</f>
        <v xml:space="preserve"> </v>
      </c>
      <c r="BJ21" s="30" t="str">
        <f>IF(AP26&lt;=C26," ","GRESEALA")</f>
        <v xml:space="preserve"> </v>
      </c>
    </row>
    <row r="22" spans="1:164" ht="76.5" customHeight="1" x14ac:dyDescent="0.3">
      <c r="A22" s="35">
        <v>5</v>
      </c>
      <c r="B22" s="36" t="s">
        <v>72</v>
      </c>
      <c r="C22" s="37">
        <f t="shared" si="0"/>
        <v>500</v>
      </c>
      <c r="D22" s="75">
        <f>D23+D24</f>
        <v>255</v>
      </c>
      <c r="E22" s="75">
        <f>E23+E24</f>
        <v>245</v>
      </c>
      <c r="F22" s="75">
        <f t="shared" ref="F22:AO22" si="14">+F23+F24</f>
        <v>0</v>
      </c>
      <c r="G22" s="75">
        <f t="shared" si="14"/>
        <v>0</v>
      </c>
      <c r="H22" s="75">
        <f t="shared" si="14"/>
        <v>0</v>
      </c>
      <c r="I22" s="75">
        <f t="shared" si="14"/>
        <v>0</v>
      </c>
      <c r="J22" s="75">
        <f t="shared" si="14"/>
        <v>5</v>
      </c>
      <c r="K22" s="75">
        <f t="shared" si="14"/>
        <v>0</v>
      </c>
      <c r="L22" s="75">
        <f t="shared" si="14"/>
        <v>495</v>
      </c>
      <c r="M22" s="75">
        <f t="shared" si="14"/>
        <v>95</v>
      </c>
      <c r="N22" s="75">
        <f t="shared" si="14"/>
        <v>240</v>
      </c>
      <c r="O22" s="75">
        <f t="shared" si="14"/>
        <v>260</v>
      </c>
      <c r="P22" s="75">
        <f t="shared" si="14"/>
        <v>85</v>
      </c>
      <c r="Q22" s="75">
        <f t="shared" si="14"/>
        <v>105</v>
      </c>
      <c r="R22" s="75">
        <f t="shared" si="14"/>
        <v>120</v>
      </c>
      <c r="S22" s="75">
        <f t="shared" si="14"/>
        <v>155</v>
      </c>
      <c r="T22" s="75">
        <f t="shared" si="14"/>
        <v>0</v>
      </c>
      <c r="U22" s="75">
        <f t="shared" si="14"/>
        <v>35</v>
      </c>
      <c r="V22" s="75">
        <f t="shared" si="14"/>
        <v>355</v>
      </c>
      <c r="W22" s="75">
        <f t="shared" si="14"/>
        <v>145</v>
      </c>
      <c r="X22" s="71">
        <f t="shared" si="14"/>
        <v>0</v>
      </c>
      <c r="Y22" s="75">
        <f t="shared" si="14"/>
        <v>0</v>
      </c>
      <c r="Z22" s="75">
        <f t="shared" si="14"/>
        <v>0</v>
      </c>
      <c r="AA22" s="75">
        <f t="shared" si="14"/>
        <v>0</v>
      </c>
      <c r="AB22" s="75">
        <f t="shared" si="14"/>
        <v>0</v>
      </c>
      <c r="AC22" s="75">
        <f t="shared" si="14"/>
        <v>0</v>
      </c>
      <c r="AD22" s="75">
        <f t="shared" si="14"/>
        <v>0</v>
      </c>
      <c r="AE22" s="75">
        <f t="shared" si="14"/>
        <v>0</v>
      </c>
      <c r="AF22" s="75">
        <f t="shared" si="14"/>
        <v>0</v>
      </c>
      <c r="AG22" s="75">
        <f t="shared" si="14"/>
        <v>0</v>
      </c>
      <c r="AH22" s="75">
        <f t="shared" si="14"/>
        <v>0</v>
      </c>
      <c r="AI22" s="75">
        <f t="shared" si="14"/>
        <v>0</v>
      </c>
      <c r="AJ22" s="75">
        <f t="shared" si="14"/>
        <v>0</v>
      </c>
      <c r="AK22" s="75">
        <f t="shared" si="14"/>
        <v>0</v>
      </c>
      <c r="AL22" s="75">
        <f t="shared" si="14"/>
        <v>0</v>
      </c>
      <c r="AM22" s="75">
        <f t="shared" si="14"/>
        <v>0</v>
      </c>
      <c r="AN22" s="75">
        <f t="shared" si="14"/>
        <v>0</v>
      </c>
      <c r="AO22" s="75">
        <f t="shared" si="14"/>
        <v>500</v>
      </c>
      <c r="AP22" s="75">
        <f>+AP23+AP24</f>
        <v>15</v>
      </c>
      <c r="AQ22" s="28" t="str">
        <f>IF(D22+E22=C22," ","GRESEALA")</f>
        <v xml:space="preserve"> </v>
      </c>
      <c r="AR22" s="29" t="str">
        <f>IF(F22+H22+J22+K22+L22=C22," ","GRESEALA")</f>
        <v xml:space="preserve"> </v>
      </c>
      <c r="AS22" s="30" t="str">
        <f>IF(N22+O22=C22," ","GRESEALA")</f>
        <v xml:space="preserve"> </v>
      </c>
      <c r="AT22" s="30" t="str">
        <f>IF(P22+Q22+R22+S22+T22+U22=C22," ","GRESEALA")</f>
        <v xml:space="preserve"> </v>
      </c>
      <c r="AU22" s="30" t="str">
        <f>IF(V22+W22+X22=C22," ","GRESEALA")</f>
        <v xml:space="preserve"> </v>
      </c>
      <c r="AV22" s="29" t="str">
        <f>IF(Y22+Z22+AA22+AB22+AC22+AD22+AE22+AF22+AG22+AH22+AI22+AJ22+AK22+AL22+AM22+AN22+AO22&gt;=C22," ","GRESEALA")</f>
        <v xml:space="preserve"> </v>
      </c>
      <c r="AW22" s="30" t="str">
        <f>IF(D23+E23=C23," ","GRESEALA")</f>
        <v xml:space="preserve"> </v>
      </c>
      <c r="AX22" s="29" t="str">
        <f>IF(F23+H23+J23+K23+L23=C23," ","GRESEALA")</f>
        <v xml:space="preserve"> </v>
      </c>
      <c r="AY22" s="30" t="str">
        <f>IF(N23+O23=C23," ","GRESEALA")</f>
        <v xml:space="preserve"> </v>
      </c>
      <c r="AZ22" s="30" t="str">
        <f>IF(P23+Q23+R23+S23+T23+U23=C23," ","GRESEALA")</f>
        <v xml:space="preserve"> </v>
      </c>
      <c r="BA22" s="30" t="str">
        <f>IF(V23+W23+X23=C23," ","GRESEALA")</f>
        <v xml:space="preserve"> </v>
      </c>
      <c r="BB22" s="29" t="str">
        <f>IF(Y23+Z23+AA23+AB23+AC23+AD23+AE23+AF23+AG23+AH23+AI23+AJ23+AK23+AL23+AM23+AN23+AO23&gt;=C23," ","GRESEALA")</f>
        <v xml:space="preserve"> </v>
      </c>
      <c r="BC22" s="30" t="str">
        <f>IF(D24+E24=C24," ","GRESEALA")</f>
        <v xml:space="preserve"> </v>
      </c>
      <c r="BD22" s="29" t="str">
        <f>IF(F24+H24+J24+K24+L24=C24," ","GRESEALA")</f>
        <v xml:space="preserve"> </v>
      </c>
      <c r="BE22" s="30" t="str">
        <f>IF(N24+O24=C24," ","GRESEALA")</f>
        <v xml:space="preserve"> </v>
      </c>
      <c r="BF22" s="30" t="str">
        <f>IF(P24+Q24+R24+S24+T24+U24=C24," ","GRESEALA")</f>
        <v xml:space="preserve"> </v>
      </c>
      <c r="BG22" s="30" t="str">
        <f>IF(V24+W24+X24=C24," ","GRESEALA")</f>
        <v xml:space="preserve"> </v>
      </c>
      <c r="BH22" s="29" t="str">
        <f>IF(Y24+Z24+AA24+AB24+AC24+AD24+AE24+AF24+AG24+AH24+AI24+AJ24+AK24+AL24+AM24+AN24+AO24&gt;=C24," ","GRESEALA")</f>
        <v xml:space="preserve"> </v>
      </c>
      <c r="BI22" s="30" t="str">
        <f>IF(C23+C24=C22," ","GRESEALA")</f>
        <v xml:space="preserve"> </v>
      </c>
      <c r="BJ22" s="30" t="str">
        <f>IF(D23+D24=D22," ","GRESEALA")</f>
        <v xml:space="preserve"> </v>
      </c>
    </row>
    <row r="23" spans="1:164" ht="38.25" customHeight="1" x14ac:dyDescent="0.3">
      <c r="A23" s="50" t="s">
        <v>73</v>
      </c>
      <c r="B23" s="51" t="s">
        <v>74</v>
      </c>
      <c r="C23" s="53">
        <f t="shared" si="0"/>
        <v>495</v>
      </c>
      <c r="D23" s="76">
        <v>250</v>
      </c>
      <c r="E23" s="76">
        <v>245</v>
      </c>
      <c r="F23" s="72"/>
      <c r="G23" s="72"/>
      <c r="H23" s="72"/>
      <c r="I23" s="72"/>
      <c r="J23" s="72"/>
      <c r="K23" s="72"/>
      <c r="L23" s="70">
        <v>495</v>
      </c>
      <c r="M23" s="70">
        <v>95</v>
      </c>
      <c r="N23" s="70">
        <v>235</v>
      </c>
      <c r="O23" s="70">
        <v>260</v>
      </c>
      <c r="P23" s="70">
        <v>85</v>
      </c>
      <c r="Q23" s="70">
        <v>105</v>
      </c>
      <c r="R23" s="70">
        <v>120</v>
      </c>
      <c r="S23" s="70">
        <v>150</v>
      </c>
      <c r="T23" s="70">
        <v>0</v>
      </c>
      <c r="U23" s="70">
        <v>35</v>
      </c>
      <c r="V23" s="70">
        <v>350</v>
      </c>
      <c r="W23" s="70">
        <v>145</v>
      </c>
      <c r="X23" s="71"/>
      <c r="Y23" s="72"/>
      <c r="Z23" s="70">
        <v>0</v>
      </c>
      <c r="AA23" s="70">
        <v>0</v>
      </c>
      <c r="AB23" s="70">
        <v>0</v>
      </c>
      <c r="AC23" s="70">
        <v>0</v>
      </c>
      <c r="AD23" s="77"/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495</v>
      </c>
      <c r="AP23" s="70">
        <v>15</v>
      </c>
      <c r="AQ23" s="28" t="str">
        <f>IF(E23+E24=E22," ","GRESEALA")</f>
        <v xml:space="preserve"> </v>
      </c>
      <c r="AR23" s="30" t="str">
        <f>IF(F23+F24=F22," ","GRESEALA")</f>
        <v xml:space="preserve"> </v>
      </c>
      <c r="AS23" s="30" t="str">
        <f t="shared" ref="AS23:BJ23" si="15">IF(J23+J24=J22," ","GRESEALA")</f>
        <v xml:space="preserve"> </v>
      </c>
      <c r="AT23" s="30" t="str">
        <f t="shared" si="15"/>
        <v xml:space="preserve"> </v>
      </c>
      <c r="AU23" s="30" t="str">
        <f t="shared" si="15"/>
        <v xml:space="preserve"> </v>
      </c>
      <c r="AV23" s="30" t="str">
        <f t="shared" si="15"/>
        <v xml:space="preserve"> </v>
      </c>
      <c r="AW23" s="30" t="str">
        <f t="shared" si="15"/>
        <v xml:space="preserve"> </v>
      </c>
      <c r="AX23" s="30" t="str">
        <f t="shared" si="15"/>
        <v xml:space="preserve"> </v>
      </c>
      <c r="AY23" s="30" t="str">
        <f t="shared" si="15"/>
        <v xml:space="preserve"> </v>
      </c>
      <c r="AZ23" s="30" t="str">
        <f t="shared" si="15"/>
        <v xml:space="preserve"> </v>
      </c>
      <c r="BA23" s="30" t="str">
        <f t="shared" si="15"/>
        <v xml:space="preserve"> </v>
      </c>
      <c r="BB23" s="30" t="str">
        <f t="shared" si="15"/>
        <v xml:space="preserve"> </v>
      </c>
      <c r="BC23" s="30" t="str">
        <f t="shared" si="15"/>
        <v xml:space="preserve"> </v>
      </c>
      <c r="BD23" s="30" t="str">
        <f t="shared" si="15"/>
        <v xml:space="preserve"> </v>
      </c>
      <c r="BE23" s="30" t="str">
        <f t="shared" si="15"/>
        <v xml:space="preserve"> </v>
      </c>
      <c r="BF23" s="30" t="str">
        <f t="shared" si="15"/>
        <v xml:space="preserve"> </v>
      </c>
      <c r="BG23" s="30" t="str">
        <f t="shared" si="15"/>
        <v xml:space="preserve"> </v>
      </c>
      <c r="BH23" s="30" t="str">
        <f t="shared" si="15"/>
        <v xml:space="preserve"> </v>
      </c>
      <c r="BI23" s="30" t="str">
        <f t="shared" si="15"/>
        <v xml:space="preserve"> </v>
      </c>
      <c r="BJ23" s="30" t="str">
        <f t="shared" si="15"/>
        <v xml:space="preserve"> </v>
      </c>
    </row>
    <row r="24" spans="1:164" ht="45" customHeight="1" x14ac:dyDescent="0.3">
      <c r="A24" s="50" t="s">
        <v>75</v>
      </c>
      <c r="B24" s="51" t="s">
        <v>76</v>
      </c>
      <c r="C24" s="53">
        <f t="shared" si="0"/>
        <v>5</v>
      </c>
      <c r="D24" s="76">
        <v>5</v>
      </c>
      <c r="E24" s="76">
        <v>0</v>
      </c>
      <c r="F24" s="70">
        <v>0</v>
      </c>
      <c r="G24" s="70">
        <v>0</v>
      </c>
      <c r="H24" s="70">
        <v>0</v>
      </c>
      <c r="I24" s="70">
        <v>0</v>
      </c>
      <c r="J24" s="70">
        <v>5</v>
      </c>
      <c r="K24" s="70">
        <v>0</v>
      </c>
      <c r="L24" s="70">
        <v>0</v>
      </c>
      <c r="M24" s="70">
        <v>0</v>
      </c>
      <c r="N24" s="70">
        <v>5</v>
      </c>
      <c r="O24" s="70">
        <v>0</v>
      </c>
      <c r="P24" s="70">
        <v>0</v>
      </c>
      <c r="Q24" s="70">
        <v>0</v>
      </c>
      <c r="R24" s="70">
        <v>0</v>
      </c>
      <c r="S24" s="70">
        <v>5</v>
      </c>
      <c r="T24" s="70">
        <v>0</v>
      </c>
      <c r="U24" s="70">
        <v>0</v>
      </c>
      <c r="V24" s="70">
        <v>5</v>
      </c>
      <c r="W24" s="70">
        <v>0</v>
      </c>
      <c r="X24" s="71"/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5</v>
      </c>
      <c r="AP24" s="70">
        <v>0</v>
      </c>
      <c r="AQ24" s="28" t="str">
        <f t="shared" ref="AQ24:AW24" si="16">IF(AB23+AB24=AB22," ","GRESEALA")</f>
        <v xml:space="preserve"> </v>
      </c>
      <c r="AR24" s="30" t="str">
        <f t="shared" si="16"/>
        <v xml:space="preserve"> </v>
      </c>
      <c r="AS24" s="30" t="str">
        <f t="shared" si="16"/>
        <v xml:space="preserve"> </v>
      </c>
      <c r="AT24" s="30" t="str">
        <f t="shared" si="16"/>
        <v xml:space="preserve"> </v>
      </c>
      <c r="AU24" s="30" t="str">
        <f t="shared" si="16"/>
        <v xml:space="preserve"> </v>
      </c>
      <c r="AV24" s="30" t="str">
        <f t="shared" si="16"/>
        <v xml:space="preserve"> </v>
      </c>
      <c r="AW24" s="30" t="str">
        <f t="shared" si="16"/>
        <v xml:space="preserve"> </v>
      </c>
      <c r="AX24" s="30" t="str">
        <f t="shared" ref="AX24:AY24" si="17">IF(AN23+AN24=AN22," ","GRESEALA")</f>
        <v xml:space="preserve"> </v>
      </c>
      <c r="AY24" s="30" t="str">
        <f t="shared" si="17"/>
        <v xml:space="preserve"> </v>
      </c>
      <c r="AZ24" s="49" t="str">
        <f>IF(AP23+AP24=AP22," ","GRESEALA")</f>
        <v xml:space="preserve"> </v>
      </c>
      <c r="BA24" s="59"/>
      <c r="BB24" s="59"/>
      <c r="BC24" s="59"/>
      <c r="BD24" s="59"/>
      <c r="BE24" s="59"/>
      <c r="BF24" s="78"/>
      <c r="BG24" s="62"/>
      <c r="BH24" s="78"/>
      <c r="BI24" s="78"/>
      <c r="BJ24" s="78"/>
    </row>
    <row r="25" spans="1:164" ht="45" customHeight="1" x14ac:dyDescent="0.3">
      <c r="A25" s="56">
        <v>6</v>
      </c>
      <c r="B25" s="57" t="s">
        <v>77</v>
      </c>
      <c r="C25" s="79">
        <f t="shared" si="0"/>
        <v>100</v>
      </c>
      <c r="D25" s="76">
        <v>70</v>
      </c>
      <c r="E25" s="76">
        <v>30</v>
      </c>
      <c r="F25" s="80">
        <v>40</v>
      </c>
      <c r="G25" s="80">
        <v>40</v>
      </c>
      <c r="H25" s="80">
        <v>60</v>
      </c>
      <c r="I25" s="80">
        <v>60</v>
      </c>
      <c r="J25" s="70">
        <v>0</v>
      </c>
      <c r="K25" s="70">
        <v>0</v>
      </c>
      <c r="L25" s="70">
        <v>0</v>
      </c>
      <c r="M25" s="70">
        <v>0</v>
      </c>
      <c r="N25" s="70">
        <v>40</v>
      </c>
      <c r="O25" s="70">
        <v>60</v>
      </c>
      <c r="P25" s="70">
        <v>0</v>
      </c>
      <c r="Q25" s="70">
        <v>15</v>
      </c>
      <c r="R25" s="70">
        <v>20</v>
      </c>
      <c r="S25" s="70">
        <v>45</v>
      </c>
      <c r="T25" s="70">
        <v>0</v>
      </c>
      <c r="U25" s="70">
        <v>20</v>
      </c>
      <c r="V25" s="70">
        <v>85</v>
      </c>
      <c r="W25" s="70">
        <v>15</v>
      </c>
      <c r="X25" s="71"/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100</v>
      </c>
      <c r="AP25" s="70">
        <v>0</v>
      </c>
      <c r="AQ25" s="28" t="str">
        <f>IF(D25+E25=C25," ","GRESEALA")</f>
        <v xml:space="preserve"> </v>
      </c>
      <c r="AR25" s="29" t="str">
        <f>IF(F25+H25+J25+K25+L25=C25," ","GRESEALA")</f>
        <v xml:space="preserve"> </v>
      </c>
      <c r="AS25" s="30" t="str">
        <f>IF(N25+O25=C25," ","GRESEALA")</f>
        <v xml:space="preserve"> </v>
      </c>
      <c r="AT25" s="30" t="str">
        <f>IF(P25+Q25+R25+S25+T25+U25=C25," ","GRESEALA")</f>
        <v xml:space="preserve"> </v>
      </c>
      <c r="AU25" s="30" t="str">
        <f>IF(V25+W25+X25=C25," ","GRESEALA")</f>
        <v xml:space="preserve"> </v>
      </c>
      <c r="AV25" s="29" t="str">
        <f>IF(Y25+Z25+AA25+AB25+AC25+AD25+AE25+AF25+AG25+AH25+AI25+AJ25+AK25+AL25+AM25+AN25+AO25&gt;=C25," ","GRESEALA")</f>
        <v xml:space="preserve"> </v>
      </c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62"/>
      <c r="BI25" s="62"/>
      <c r="BJ25" s="62"/>
    </row>
    <row r="26" spans="1:164" ht="65.25" customHeight="1" x14ac:dyDescent="0.3">
      <c r="A26" s="56">
        <v>7</v>
      </c>
      <c r="B26" s="57" t="s">
        <v>78</v>
      </c>
      <c r="C26" s="79">
        <f t="shared" si="0"/>
        <v>5</v>
      </c>
      <c r="D26" s="76">
        <v>5</v>
      </c>
      <c r="E26" s="76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5</v>
      </c>
      <c r="M26" s="70">
        <v>0</v>
      </c>
      <c r="N26" s="70">
        <v>0</v>
      </c>
      <c r="O26" s="70">
        <v>5</v>
      </c>
      <c r="P26" s="70">
        <v>0</v>
      </c>
      <c r="Q26" s="70">
        <v>5</v>
      </c>
      <c r="R26" s="70">
        <v>0</v>
      </c>
      <c r="S26" s="70">
        <v>0</v>
      </c>
      <c r="T26" s="70">
        <v>0</v>
      </c>
      <c r="U26" s="70">
        <v>0</v>
      </c>
      <c r="V26" s="80">
        <v>5</v>
      </c>
      <c r="W26" s="71"/>
      <c r="X26" s="71"/>
      <c r="Y26" s="70">
        <v>0</v>
      </c>
      <c r="Z26" s="70">
        <v>5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0</v>
      </c>
      <c r="AQ26" s="28" t="str">
        <f>IF(D26+E26=C26," ","GRESEALA")</f>
        <v xml:space="preserve"> </v>
      </c>
      <c r="AR26" s="29" t="str">
        <f>IF(F26+H26+J26+K26+L26=C26," ","GRESEALA")</f>
        <v xml:space="preserve"> </v>
      </c>
      <c r="AS26" s="30" t="str">
        <f>IF(N26+O26=C26," ","GRESEALA")</f>
        <v xml:space="preserve"> </v>
      </c>
      <c r="AT26" s="30" t="str">
        <f>IF(P26+Q26+R26+S26+T26+U26=C26," ","GRESEALA")</f>
        <v xml:space="preserve"> </v>
      </c>
      <c r="AU26" s="30" t="str">
        <f>IF(V26+W26+X26=C26," ","GRESEALA")</f>
        <v xml:space="preserve"> </v>
      </c>
      <c r="AV26" s="29" t="str">
        <f>IF(Y26+Z26+AA26+AB26+AC26+AD26+AE26+AF26+AG26+AH26+AI26+AJ26+AK26+AL26+AM26+AN26+AO26&gt;=C26," ","GRESEALA")</f>
        <v xml:space="preserve"> </v>
      </c>
      <c r="AW26" s="30" t="str">
        <f>IF(U29+U30+U31=U28," ","GRESEALA")</f>
        <v xml:space="preserve"> </v>
      </c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62"/>
      <c r="BI26" s="62"/>
      <c r="BJ26" s="62"/>
    </row>
    <row r="27" spans="1:164" ht="60.75" customHeight="1" x14ac:dyDescent="0.3">
      <c r="A27" s="56">
        <v>8</v>
      </c>
      <c r="B27" s="57" t="s">
        <v>79</v>
      </c>
      <c r="C27" s="53">
        <f t="shared" si="0"/>
        <v>5</v>
      </c>
      <c r="D27" s="76">
        <v>5</v>
      </c>
      <c r="E27" s="76">
        <v>0</v>
      </c>
      <c r="F27" s="72"/>
      <c r="G27" s="72"/>
      <c r="H27" s="72"/>
      <c r="I27" s="72"/>
      <c r="J27" s="72"/>
      <c r="K27" s="72"/>
      <c r="L27" s="70">
        <v>5</v>
      </c>
      <c r="M27" s="70">
        <v>5</v>
      </c>
      <c r="N27" s="70">
        <v>0</v>
      </c>
      <c r="O27" s="70">
        <v>5</v>
      </c>
      <c r="P27" s="70">
        <v>0</v>
      </c>
      <c r="Q27" s="70">
        <v>0</v>
      </c>
      <c r="R27" s="70">
        <v>5</v>
      </c>
      <c r="S27" s="70">
        <v>0</v>
      </c>
      <c r="T27" s="70">
        <v>0</v>
      </c>
      <c r="U27" s="70">
        <v>0</v>
      </c>
      <c r="V27" s="70">
        <v>5</v>
      </c>
      <c r="W27" s="70">
        <v>0</v>
      </c>
      <c r="X27" s="71"/>
      <c r="Y27" s="72"/>
      <c r="Z27" s="70">
        <v>0</v>
      </c>
      <c r="AA27" s="70">
        <v>0</v>
      </c>
      <c r="AB27" s="70">
        <v>0</v>
      </c>
      <c r="AC27" s="70">
        <v>0</v>
      </c>
      <c r="AD27" s="72"/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5</v>
      </c>
      <c r="AP27" s="70">
        <v>0</v>
      </c>
      <c r="AQ27" s="28" t="str">
        <f>IF(D27+E27=C27," ","GRESEALA")</f>
        <v xml:space="preserve"> </v>
      </c>
      <c r="AR27" s="29" t="str">
        <f>IF(F27+H27+J27+K27+L27=C27," ","GRESEALA")</f>
        <v xml:space="preserve"> </v>
      </c>
      <c r="AS27" s="30" t="str">
        <f>IF(N27+O27=C27," ","GRESEALA")</f>
        <v xml:space="preserve"> </v>
      </c>
      <c r="AT27" s="30" t="str">
        <f>IF(P27+Q27+R27+S27+T27+U27=C27," ","GRESEALA")</f>
        <v xml:space="preserve"> </v>
      </c>
      <c r="AU27" s="30" t="str">
        <f>IF(V27+W27+X27=C27," ","GRESEALA")</f>
        <v xml:space="preserve"> </v>
      </c>
      <c r="AV27" s="29" t="str">
        <f>IF(Y27+Z27+AA27+AB27+AC27+AD27+AE27+AF27+AG27+AH27+AI27+AJ27+AK27+AL27+AM27+AN27+AO27&gt;=C27," ","GRESEALA")</f>
        <v xml:space="preserve"> </v>
      </c>
      <c r="AW27" s="30" t="str">
        <f>IF(D28+E28=C28," ","GRESEALA")</f>
        <v xml:space="preserve"> </v>
      </c>
      <c r="AX27" s="29" t="str">
        <f>IF(F28+H28+J28+K28+L28=C28," ","GRESEALA")</f>
        <v xml:space="preserve"> </v>
      </c>
      <c r="AY27" s="30" t="str">
        <f>IF(N28+O28=C28," ","GRESEALA")</f>
        <v xml:space="preserve"> </v>
      </c>
      <c r="AZ27" s="30" t="str">
        <f>IF(P28+Q28+R28+S28+T28+U28=C28," ","GRESEALA")</f>
        <v xml:space="preserve"> </v>
      </c>
      <c r="BA27" s="30" t="str">
        <f>IF(V28+W28+X28=C28," ","GRESEALA")</f>
        <v xml:space="preserve"> </v>
      </c>
      <c r="BB27" s="29" t="str">
        <f>IF(Y28+Z28+AA28+AB28+AC28+AD28+AE28+AF28+AG28+AH28+AI28+AJ28+AK28+AL28+AM28+AN28+AO28&gt;=C28," ","GRESEALA")</f>
        <v xml:space="preserve"> </v>
      </c>
      <c r="BC27" s="30" t="str">
        <f>IF(D29+E29=C29," ","GRESEALA")</f>
        <v xml:space="preserve"> </v>
      </c>
      <c r="BD27" s="30" t="str">
        <f>IF(F29+J29+K29+L29=C29," ","GRESEALA")</f>
        <v xml:space="preserve"> </v>
      </c>
      <c r="BE27" s="30" t="str">
        <f>IF(N29+O29=C29," ","GRESEALA")</f>
        <v xml:space="preserve"> </v>
      </c>
      <c r="BF27" s="30" t="str">
        <f>IF(P29+Q29+R29+S29+T29+U29=C29," ","GRESEALA")</f>
        <v xml:space="preserve"> </v>
      </c>
      <c r="BG27" s="30" t="str">
        <f>IF(V29+W29+X29=C29," ","GRESEALA")</f>
        <v xml:space="preserve"> </v>
      </c>
      <c r="BH27" s="29" t="str">
        <f>IF(Y29+Z29+AA29+AB29+AC29+AD29+AE29+AF29+AG29+AH29+AI29+AJ29+AK29+AL29+AM29+AN29+AO29&gt;=C29," ","GRESEALA")</f>
        <v xml:space="preserve"> </v>
      </c>
      <c r="BI27" s="30" t="str">
        <f>IF(D30+E30=C30," ","GRESEALA")</f>
        <v xml:space="preserve"> </v>
      </c>
      <c r="BJ27" s="29" t="str">
        <f>IF(F30+H30+J30+K30+L30=C30," ","GRESEALA")</f>
        <v xml:space="preserve"> </v>
      </c>
    </row>
    <row r="28" spans="1:164" ht="48" customHeight="1" x14ac:dyDescent="0.3">
      <c r="A28" s="35">
        <v>9</v>
      </c>
      <c r="B28" s="36" t="s">
        <v>80</v>
      </c>
      <c r="C28" s="37">
        <f t="shared" si="0"/>
        <v>15</v>
      </c>
      <c r="D28" s="75">
        <f t="shared" ref="D28:AO28" si="18">D29+D30+D31</f>
        <v>5</v>
      </c>
      <c r="E28" s="75">
        <f t="shared" si="18"/>
        <v>10</v>
      </c>
      <c r="F28" s="75">
        <f t="shared" si="18"/>
        <v>0</v>
      </c>
      <c r="G28" s="75">
        <f t="shared" si="18"/>
        <v>0</v>
      </c>
      <c r="H28" s="75">
        <f t="shared" si="18"/>
        <v>0</v>
      </c>
      <c r="I28" s="75">
        <f t="shared" si="18"/>
        <v>0</v>
      </c>
      <c r="J28" s="75">
        <f t="shared" si="18"/>
        <v>5</v>
      </c>
      <c r="K28" s="75">
        <f t="shared" si="18"/>
        <v>10</v>
      </c>
      <c r="L28" s="75">
        <f t="shared" si="18"/>
        <v>0</v>
      </c>
      <c r="M28" s="75">
        <f t="shared" si="18"/>
        <v>0</v>
      </c>
      <c r="N28" s="75">
        <f t="shared" si="18"/>
        <v>5</v>
      </c>
      <c r="O28" s="75">
        <f t="shared" si="18"/>
        <v>10</v>
      </c>
      <c r="P28" s="75">
        <f t="shared" si="18"/>
        <v>0</v>
      </c>
      <c r="Q28" s="75">
        <f t="shared" si="18"/>
        <v>0</v>
      </c>
      <c r="R28" s="75">
        <f t="shared" si="18"/>
        <v>5</v>
      </c>
      <c r="S28" s="75">
        <f t="shared" si="18"/>
        <v>5</v>
      </c>
      <c r="T28" s="75">
        <f t="shared" si="18"/>
        <v>0</v>
      </c>
      <c r="U28" s="75">
        <f t="shared" si="18"/>
        <v>5</v>
      </c>
      <c r="V28" s="75">
        <f t="shared" si="18"/>
        <v>10</v>
      </c>
      <c r="W28" s="75">
        <f t="shared" si="18"/>
        <v>5</v>
      </c>
      <c r="X28" s="71">
        <f t="shared" si="18"/>
        <v>0</v>
      </c>
      <c r="Y28" s="75">
        <f t="shared" si="18"/>
        <v>0</v>
      </c>
      <c r="Z28" s="75">
        <f t="shared" si="18"/>
        <v>0</v>
      </c>
      <c r="AA28" s="75">
        <f t="shared" si="18"/>
        <v>0</v>
      </c>
      <c r="AB28" s="75">
        <f t="shared" si="18"/>
        <v>0</v>
      </c>
      <c r="AC28" s="75">
        <f t="shared" si="18"/>
        <v>0</v>
      </c>
      <c r="AD28" s="75">
        <f t="shared" si="18"/>
        <v>0</v>
      </c>
      <c r="AE28" s="75">
        <f t="shared" si="18"/>
        <v>0</v>
      </c>
      <c r="AF28" s="75">
        <f t="shared" si="18"/>
        <v>0</v>
      </c>
      <c r="AG28" s="75">
        <f t="shared" si="18"/>
        <v>0</v>
      </c>
      <c r="AH28" s="75">
        <f t="shared" si="18"/>
        <v>0</v>
      </c>
      <c r="AI28" s="75">
        <f t="shared" si="18"/>
        <v>0</v>
      </c>
      <c r="AJ28" s="75">
        <f t="shared" si="18"/>
        <v>0</v>
      </c>
      <c r="AK28" s="75">
        <f t="shared" si="18"/>
        <v>0</v>
      </c>
      <c r="AL28" s="75">
        <f t="shared" si="18"/>
        <v>0</v>
      </c>
      <c r="AM28" s="75">
        <f t="shared" si="18"/>
        <v>0</v>
      </c>
      <c r="AN28" s="75">
        <f t="shared" si="18"/>
        <v>0</v>
      </c>
      <c r="AO28" s="75">
        <f t="shared" si="18"/>
        <v>15</v>
      </c>
      <c r="AP28" s="75">
        <f>AP29+AP30+AP31</f>
        <v>0</v>
      </c>
      <c r="AQ28" s="28" t="str">
        <f>IF(N30+O30=C30," ","GRESEALA")</f>
        <v xml:space="preserve"> </v>
      </c>
      <c r="AR28" s="30" t="str">
        <f>IF(P30+Q30+R30+S30+T30+U30=C30," ","GRESEALA")</f>
        <v xml:space="preserve"> </v>
      </c>
      <c r="AS28" s="30" t="str">
        <f>IF(V30+W30+X30=C30," ","GRESEALA")</f>
        <v xml:space="preserve"> </v>
      </c>
      <c r="AT28" s="30" t="str">
        <f>IF(Y30+Z30+AA30+AB30+AC30+AD30+AE30+AF30+AG30+AH30+AN30+AO30&gt;=C30," ","GRESEALA")</f>
        <v xml:space="preserve"> </v>
      </c>
      <c r="AU28" s="30" t="str">
        <f>IF(C29+C30+C31=C28," ","GRESEALA")</f>
        <v xml:space="preserve"> </v>
      </c>
      <c r="AV28" s="30" t="str">
        <f>IF(D29+D30+D31=D28," ","GRESEALA")</f>
        <v xml:space="preserve"> </v>
      </c>
      <c r="AW28" s="30" t="str">
        <f>IF(E29+E30+E31=E28," ","GRESEALA")</f>
        <v xml:space="preserve"> </v>
      </c>
      <c r="AX28" s="30" t="str">
        <f>IF(F29+F30+F31=F28," ","GRESEALA")</f>
        <v xml:space="preserve"> </v>
      </c>
      <c r="AY28" s="30" t="str">
        <f>IF(G29+G30+G31=G28," ","GRESEALA")</f>
        <v xml:space="preserve"> </v>
      </c>
      <c r="AZ28" s="30" t="str">
        <f t="shared" ref="AZ28:BJ28" si="19">IF(J29+J30+J31=J28," ","GRESEALA")</f>
        <v xml:space="preserve"> </v>
      </c>
      <c r="BA28" s="30" t="str">
        <f t="shared" si="19"/>
        <v xml:space="preserve"> </v>
      </c>
      <c r="BB28" s="30" t="str">
        <f t="shared" si="19"/>
        <v xml:space="preserve"> </v>
      </c>
      <c r="BC28" s="30" t="str">
        <f t="shared" si="19"/>
        <v xml:space="preserve"> </v>
      </c>
      <c r="BD28" s="30" t="str">
        <f t="shared" si="19"/>
        <v xml:space="preserve"> </v>
      </c>
      <c r="BE28" s="30" t="str">
        <f t="shared" si="19"/>
        <v xml:space="preserve"> </v>
      </c>
      <c r="BF28" s="30" t="str">
        <f t="shared" si="19"/>
        <v xml:space="preserve"> </v>
      </c>
      <c r="BG28" s="30" t="str">
        <f t="shared" si="19"/>
        <v xml:space="preserve"> </v>
      </c>
      <c r="BH28" s="30" t="str">
        <f t="shared" si="19"/>
        <v xml:space="preserve"> </v>
      </c>
      <c r="BI28" s="30" t="str">
        <f t="shared" si="19"/>
        <v xml:space="preserve"> </v>
      </c>
      <c r="BJ28" s="30" t="str">
        <f t="shared" si="19"/>
        <v xml:space="preserve"> </v>
      </c>
    </row>
    <row r="29" spans="1:164" ht="42" customHeight="1" x14ac:dyDescent="0.3">
      <c r="A29" s="56" t="s">
        <v>81</v>
      </c>
      <c r="B29" s="51" t="s">
        <v>82</v>
      </c>
      <c r="C29" s="53">
        <f t="shared" si="0"/>
        <v>5</v>
      </c>
      <c r="D29" s="76">
        <v>0</v>
      </c>
      <c r="E29" s="76">
        <v>5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5</v>
      </c>
      <c r="L29" s="70">
        <v>0</v>
      </c>
      <c r="M29" s="70">
        <v>0</v>
      </c>
      <c r="N29" s="70">
        <v>0</v>
      </c>
      <c r="O29" s="70">
        <v>5</v>
      </c>
      <c r="P29" s="70">
        <v>0</v>
      </c>
      <c r="Q29" s="70">
        <v>0</v>
      </c>
      <c r="R29" s="70">
        <v>5</v>
      </c>
      <c r="S29" s="70">
        <v>0</v>
      </c>
      <c r="T29" s="70">
        <v>0</v>
      </c>
      <c r="U29" s="70">
        <v>0</v>
      </c>
      <c r="V29" s="70">
        <v>5</v>
      </c>
      <c r="W29" s="70">
        <v>0</v>
      </c>
      <c r="X29" s="71"/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0">
        <v>5</v>
      </c>
      <c r="AP29" s="70">
        <v>0</v>
      </c>
      <c r="AQ29" s="28" t="str">
        <f t="shared" ref="AQ29:BC29" si="20">IF(V29+V30+V31=V28," ","GRESEALA")</f>
        <v xml:space="preserve"> </v>
      </c>
      <c r="AR29" s="30" t="str">
        <f t="shared" si="20"/>
        <v xml:space="preserve"> </v>
      </c>
      <c r="AS29" s="30" t="str">
        <f t="shared" si="20"/>
        <v xml:space="preserve"> </v>
      </c>
      <c r="AT29" s="30" t="str">
        <f t="shared" si="20"/>
        <v xml:space="preserve"> </v>
      </c>
      <c r="AU29" s="30" t="str">
        <f t="shared" si="20"/>
        <v xml:space="preserve"> </v>
      </c>
      <c r="AV29" s="30" t="str">
        <f t="shared" si="20"/>
        <v xml:space="preserve"> </v>
      </c>
      <c r="AW29" s="30" t="str">
        <f t="shared" si="20"/>
        <v xml:space="preserve"> </v>
      </c>
      <c r="AX29" s="30" t="str">
        <f t="shared" si="20"/>
        <v xml:space="preserve"> </v>
      </c>
      <c r="AY29" s="30" t="str">
        <f t="shared" si="20"/>
        <v xml:space="preserve"> </v>
      </c>
      <c r="AZ29" s="30" t="str">
        <f t="shared" si="20"/>
        <v xml:space="preserve"> </v>
      </c>
      <c r="BA29" s="30" t="str">
        <f t="shared" si="20"/>
        <v xml:space="preserve"> </v>
      </c>
      <c r="BB29" s="30" t="str">
        <f t="shared" si="20"/>
        <v xml:space="preserve"> </v>
      </c>
      <c r="BC29" s="30" t="str">
        <f t="shared" si="20"/>
        <v xml:space="preserve"> </v>
      </c>
      <c r="BD29" s="30" t="str">
        <f t="shared" ref="BD29:BE29" si="21">IF(AN29+AN30+AN31=AN28," ","GRESEALA")</f>
        <v xml:space="preserve"> </v>
      </c>
      <c r="BE29" s="30" t="str">
        <f t="shared" si="21"/>
        <v xml:space="preserve"> </v>
      </c>
      <c r="BF29" s="30" t="str">
        <f>IF(D32+E32=C32," ","GRESEALA")</f>
        <v xml:space="preserve"> </v>
      </c>
      <c r="BG29" s="29" t="str">
        <f>IF(F32+H32+J32+K32+L32=C32," ","GRESEALA")</f>
        <v xml:space="preserve"> </v>
      </c>
      <c r="BH29" s="30" t="str">
        <f>IF(N32+O32=C32," ","GRESEALA")</f>
        <v xml:space="preserve"> </v>
      </c>
      <c r="BI29" s="30" t="str">
        <f>IF(P32+Q32+R32+S32+T32+U32=C32," ","GRESEALA")</f>
        <v xml:space="preserve"> </v>
      </c>
      <c r="BJ29" s="30" t="str">
        <f>IF(V32+W32+X32=C32," ","GRESEALA")</f>
        <v xml:space="preserve"> </v>
      </c>
    </row>
    <row r="30" spans="1:164" ht="62.25" customHeight="1" x14ac:dyDescent="0.3">
      <c r="A30" s="56" t="s">
        <v>83</v>
      </c>
      <c r="B30" s="51" t="s">
        <v>84</v>
      </c>
      <c r="C30" s="53">
        <f t="shared" si="0"/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0</v>
      </c>
      <c r="X30" s="71"/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0</v>
      </c>
      <c r="AP30" s="74">
        <v>0</v>
      </c>
      <c r="AQ30" s="28" t="str">
        <f>IF(Y32+Z32+AA32+AB32+AC32+AD32+AE32+AF32+AG32+AH32+AN32+AO32&gt;=C32," ","GRESEALA")</f>
        <v xml:space="preserve"> </v>
      </c>
      <c r="AR30" s="30" t="str">
        <f>IF(AP39&lt;=C39," ","GRESEALA")</f>
        <v xml:space="preserve"> </v>
      </c>
      <c r="AS30" s="30" t="str">
        <f>IF(AP40&lt;=C40," ","GRESEALA")</f>
        <v xml:space="preserve"> </v>
      </c>
      <c r="AT30" s="30" t="str">
        <f>IF(AP41&lt;=C41," ","GRESEALA")</f>
        <v xml:space="preserve"> </v>
      </c>
      <c r="AU30" s="30" t="str">
        <f>IF(AP43&lt;=C43," ","GRESEALA")</f>
        <v xml:space="preserve"> </v>
      </c>
      <c r="AV30" s="30" t="str">
        <f>IF(AP44&lt;=C44," ","GRESEALA")</f>
        <v xml:space="preserve"> </v>
      </c>
      <c r="AW30" s="30" t="str">
        <f>IF(AP45&lt;=C45," ","GRESEALA")</f>
        <v xml:space="preserve"> </v>
      </c>
      <c r="AX30" s="30" t="str">
        <f>IF(AP29+AP30+AP31=AP28," ","GRESEALA")</f>
        <v xml:space="preserve"> </v>
      </c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2"/>
    </row>
    <row r="31" spans="1:164" ht="38.25" customHeight="1" x14ac:dyDescent="0.3">
      <c r="A31" s="56" t="s">
        <v>85</v>
      </c>
      <c r="B31" s="51" t="s">
        <v>86</v>
      </c>
      <c r="C31" s="53">
        <f t="shared" si="0"/>
        <v>10</v>
      </c>
      <c r="D31" s="76">
        <v>5</v>
      </c>
      <c r="E31" s="76">
        <v>5</v>
      </c>
      <c r="F31" s="70">
        <v>0</v>
      </c>
      <c r="G31" s="70">
        <v>0</v>
      </c>
      <c r="H31" s="70">
        <v>0</v>
      </c>
      <c r="I31" s="70">
        <v>0</v>
      </c>
      <c r="J31" s="70">
        <v>5</v>
      </c>
      <c r="K31" s="70">
        <v>5</v>
      </c>
      <c r="L31" s="70">
        <v>0</v>
      </c>
      <c r="M31" s="70">
        <v>0</v>
      </c>
      <c r="N31" s="70">
        <v>5</v>
      </c>
      <c r="O31" s="70">
        <v>5</v>
      </c>
      <c r="P31" s="70">
        <v>0</v>
      </c>
      <c r="Q31" s="70">
        <v>0</v>
      </c>
      <c r="R31" s="70">
        <v>0</v>
      </c>
      <c r="S31" s="70">
        <v>5</v>
      </c>
      <c r="T31" s="70">
        <v>0</v>
      </c>
      <c r="U31" s="70">
        <v>5</v>
      </c>
      <c r="V31" s="70">
        <v>5</v>
      </c>
      <c r="W31" s="70">
        <v>5</v>
      </c>
      <c r="X31" s="71"/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0">
        <v>10</v>
      </c>
      <c r="AP31" s="70">
        <v>0</v>
      </c>
      <c r="AQ31" s="28" t="str">
        <f>IF(N33+O33=C33," ","GRESEALA")</f>
        <v xml:space="preserve"> </v>
      </c>
      <c r="AR31" s="30" t="str">
        <f>IF(P33+Q33+R33+S33+T33+U33=C33," ","GRESEALA")</f>
        <v xml:space="preserve"> </v>
      </c>
      <c r="AS31" s="30" t="str">
        <f>IF(V33+W33+X33=C33," ","GRESEALA")</f>
        <v xml:space="preserve"> </v>
      </c>
      <c r="AT31" s="30" t="str">
        <f>IF(Y33+Z33+AA33+AB33+AC33+AD33+AE33+AF33+AG33+AH33+AN33+AO33&gt;=C33," ","GRESEALA")</f>
        <v xml:space="preserve"> </v>
      </c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2"/>
    </row>
    <row r="32" spans="1:164" ht="60.75" customHeight="1" x14ac:dyDescent="0.3">
      <c r="A32" s="56">
        <v>10</v>
      </c>
      <c r="B32" s="57" t="s">
        <v>87</v>
      </c>
      <c r="C32" s="53">
        <f t="shared" si="0"/>
        <v>15</v>
      </c>
      <c r="D32" s="76">
        <v>10</v>
      </c>
      <c r="E32" s="76">
        <v>5</v>
      </c>
      <c r="F32" s="70">
        <v>10</v>
      </c>
      <c r="G32" s="70">
        <v>0</v>
      </c>
      <c r="H32" s="70">
        <v>5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5</v>
      </c>
      <c r="O32" s="70">
        <v>10</v>
      </c>
      <c r="P32" s="71"/>
      <c r="Q32" s="70">
        <v>0</v>
      </c>
      <c r="R32" s="70">
        <v>5</v>
      </c>
      <c r="S32" s="70">
        <v>5</v>
      </c>
      <c r="T32" s="70">
        <v>0</v>
      </c>
      <c r="U32" s="70">
        <v>5</v>
      </c>
      <c r="V32" s="70">
        <v>10</v>
      </c>
      <c r="W32" s="70">
        <v>5</v>
      </c>
      <c r="X32" s="71"/>
      <c r="Y32" s="83">
        <v>0</v>
      </c>
      <c r="Z32" s="72"/>
      <c r="AA32" s="70">
        <v>0</v>
      </c>
      <c r="AB32" s="70">
        <v>0</v>
      </c>
      <c r="AC32" s="72"/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0</v>
      </c>
      <c r="AO32" s="70">
        <v>15</v>
      </c>
      <c r="AP32" s="71"/>
      <c r="AQ32" s="28" t="str">
        <f>IF(N34+O34=C34," ","GRESEALA")</f>
        <v xml:space="preserve"> </v>
      </c>
      <c r="AR32" s="30" t="str">
        <f>IF(P34+Q34+R34+S34+T34+U34=C34," ","GRESEALA")</f>
        <v xml:space="preserve"> </v>
      </c>
      <c r="AS32" s="30" t="str">
        <f>IF(V34+W34+X34=C34," ","GRESEALA")</f>
        <v xml:space="preserve"> </v>
      </c>
      <c r="AT32" s="30" t="str">
        <f>IF(Y34+Z34+AA34+AB34+AC34+AD34+AE34+AF34+AG34+AH34+AN34+AO34&gt;=C34," ","GRESEALA")</f>
        <v xml:space="preserve"> </v>
      </c>
      <c r="AU32" s="30" t="str">
        <f>IF(N35+O35=C35," ","GRESEALA")</f>
        <v xml:space="preserve"> </v>
      </c>
      <c r="AV32" s="30" t="str">
        <f>IF(V35+W35+X35=C35," ","GRESEALA")</f>
        <v xml:space="preserve"> </v>
      </c>
      <c r="AW32" s="29" t="str">
        <f>IF(Y35+Z35+AA35+AB35+AC35+AD35+AE35+AF35+AG35+AH35+AI35+AJ35+AK35+AL35+AM35+AN35+AO35&gt;=C35," ","GRESEALA")</f>
        <v xml:space="preserve"> </v>
      </c>
      <c r="AX32" s="30" t="str">
        <f>IF(P35+Q35+R35+S35+T35+U35=C35," ","GRESEALA")</f>
        <v xml:space="preserve"> </v>
      </c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</row>
    <row r="33" spans="1:165" ht="41.25" customHeight="1" x14ac:dyDescent="0.3">
      <c r="A33" s="85">
        <v>11</v>
      </c>
      <c r="B33" s="57" t="s">
        <v>88</v>
      </c>
      <c r="C33" s="53">
        <f t="shared" si="0"/>
        <v>10</v>
      </c>
      <c r="D33" s="76">
        <v>5</v>
      </c>
      <c r="E33" s="76">
        <v>5</v>
      </c>
      <c r="F33" s="70">
        <v>10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5</v>
      </c>
      <c r="O33" s="70">
        <v>5</v>
      </c>
      <c r="P33" s="71"/>
      <c r="Q33" s="70">
        <v>0</v>
      </c>
      <c r="R33" s="70">
        <v>0</v>
      </c>
      <c r="S33" s="70">
        <v>5</v>
      </c>
      <c r="T33" s="70">
        <v>0</v>
      </c>
      <c r="U33" s="70">
        <v>5</v>
      </c>
      <c r="V33" s="70">
        <v>10</v>
      </c>
      <c r="W33" s="70">
        <v>0</v>
      </c>
      <c r="X33" s="71"/>
      <c r="Y33" s="83">
        <v>0</v>
      </c>
      <c r="Z33" s="72"/>
      <c r="AA33" s="70">
        <v>0</v>
      </c>
      <c r="AB33" s="70">
        <v>0</v>
      </c>
      <c r="AC33" s="72"/>
      <c r="AD33" s="70">
        <v>0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10</v>
      </c>
      <c r="AP33" s="71"/>
      <c r="AQ33" s="28" t="str">
        <f>IF(D39+E39=C39," ","GRESEALA")</f>
        <v xml:space="preserve"> </v>
      </c>
      <c r="AR33" s="29" t="str">
        <f>IF(F39+H39+J39+K39+L39=C39," ","GRESEALA")</f>
        <v xml:space="preserve"> </v>
      </c>
      <c r="AS33" s="30" t="str">
        <f>IF(N39+O39=C39," ","GRESEALA")</f>
        <v xml:space="preserve"> </v>
      </c>
      <c r="AT33" s="30" t="str">
        <f>IF(P39+Q39+R39+S39+T39+U39=C39," ","GRESEALA")</f>
        <v xml:space="preserve"> </v>
      </c>
      <c r="AU33" s="30" t="str">
        <f>IF(V39+W39+X39=C39," ","GRESEALA")</f>
        <v xml:space="preserve"> </v>
      </c>
      <c r="AV33" s="29" t="str">
        <f>IF(Y39+Z39+AA39+AB39+AC39+AD39+AE39+AF39+AG39+AH39+AI39+AJ39+AK39+AL39+AM39+AN39+AO39&gt;=C39," ","GRESEALA")</f>
        <v xml:space="preserve"> </v>
      </c>
      <c r="AW33" s="30" t="e">
        <f>IF(AH12+AH16+AH39+AH43&gt;=AH10," ","GRESEALA")</f>
        <v>#VALUE!</v>
      </c>
      <c r="AX33" s="30" t="e">
        <f>IF(AN12+AN16+AN39+AN43&gt;=AN10," ","GRESEALA")</f>
        <v>#VALUE!</v>
      </c>
      <c r="AY33" s="30" t="str">
        <f>IF(AO12+AO16+AO39+AO43&gt;=AO10," ","GRESEALA")</f>
        <v xml:space="preserve"> </v>
      </c>
      <c r="AZ33" s="30" t="str">
        <f>IF(C13+C17+C18+C21+C22+C25+C26+C27+C28+C32+C33+C34+C35+C40+C41+C44+C45&gt;=C11," ","GRESEALA")</f>
        <v xml:space="preserve"> </v>
      </c>
      <c r="BA33" s="30" t="str">
        <f>IF(D13+D17+D18+D21+D22+D25+D26+D27+D28+D32+D33+D34+D35+D40+D41+D44+D45&gt;=D11," ","GRESEALA")</f>
        <v xml:space="preserve"> </v>
      </c>
      <c r="BB33" s="30" t="str">
        <f>IF(E13+E17+E18+E21+E22+E25+E26+E27+E28+E32+E33+E34+E35+E40+E41+E44+E45&gt;=E11," ","GRESEALA")</f>
        <v xml:space="preserve"> </v>
      </c>
      <c r="BC33" s="30" t="str">
        <f>IF(F13+F17+F18+F21+F22+F25+F26+F27+F28+F32+F33+F34+F35+F40+F41+F44+F45&gt;=F11," ","GRESEALA")</f>
        <v xml:space="preserve"> </v>
      </c>
      <c r="BD33" s="30" t="str">
        <f>IF(G13+G17+G18+G21+G22+G25+G26+G27+G28+G32+G33+G34+G35+G40+G41+G44+G45&gt;=G11," ","GRESEALA")</f>
        <v xml:space="preserve"> </v>
      </c>
      <c r="BE33" s="30" t="str">
        <f t="shared" ref="BE33:BJ33" si="22">IF(J13+J17+J18+J21+J22+J25+J26+J27+J28+J32+J33+J34+J35+J40+J41+J44+J45&gt;=J11," ","GRESEALA")</f>
        <v xml:space="preserve"> </v>
      </c>
      <c r="BF33" s="30" t="str">
        <f t="shared" si="22"/>
        <v xml:space="preserve"> </v>
      </c>
      <c r="BG33" s="30" t="str">
        <f t="shared" si="22"/>
        <v xml:space="preserve"> </v>
      </c>
      <c r="BH33" s="30" t="str">
        <f t="shared" si="22"/>
        <v xml:space="preserve"> </v>
      </c>
      <c r="BI33" s="30" t="str">
        <f t="shared" si="22"/>
        <v xml:space="preserve"> </v>
      </c>
      <c r="BJ33" s="30" t="str">
        <f t="shared" si="22"/>
        <v xml:space="preserve"> </v>
      </c>
    </row>
    <row r="34" spans="1:165" ht="61.5" customHeight="1" x14ac:dyDescent="0.3">
      <c r="A34" s="56">
        <v>12</v>
      </c>
      <c r="B34" s="57" t="s">
        <v>89</v>
      </c>
      <c r="C34" s="86">
        <f t="shared" si="0"/>
        <v>5</v>
      </c>
      <c r="D34" s="76">
        <v>5</v>
      </c>
      <c r="E34" s="76">
        <v>0</v>
      </c>
      <c r="F34" s="70">
        <v>0</v>
      </c>
      <c r="G34" s="70">
        <v>0</v>
      </c>
      <c r="H34" s="70">
        <v>0</v>
      </c>
      <c r="I34" s="70">
        <v>0</v>
      </c>
      <c r="J34" s="70">
        <v>5</v>
      </c>
      <c r="K34" s="70">
        <v>0</v>
      </c>
      <c r="L34" s="70">
        <v>0</v>
      </c>
      <c r="M34" s="70">
        <v>0</v>
      </c>
      <c r="N34" s="70">
        <v>0</v>
      </c>
      <c r="O34" s="70">
        <v>5</v>
      </c>
      <c r="P34" s="70">
        <v>0</v>
      </c>
      <c r="Q34" s="70">
        <v>0</v>
      </c>
      <c r="R34" s="70">
        <v>5</v>
      </c>
      <c r="S34" s="70">
        <v>0</v>
      </c>
      <c r="T34" s="70">
        <v>0</v>
      </c>
      <c r="U34" s="70">
        <v>0</v>
      </c>
      <c r="V34" s="70">
        <v>5</v>
      </c>
      <c r="W34" s="70">
        <v>0</v>
      </c>
      <c r="X34" s="71"/>
      <c r="Y34" s="83">
        <v>0</v>
      </c>
      <c r="Z34" s="83">
        <v>0</v>
      </c>
      <c r="AA34" s="86">
        <v>5</v>
      </c>
      <c r="AB34" s="70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28" t="str">
        <f>IF(D40+E40=C40," ","GRESEALA")</f>
        <v xml:space="preserve"> </v>
      </c>
      <c r="AR34" s="29" t="str">
        <f>IF(F40+H40+J40+K40+L40=C40," ","GRESEALA")</f>
        <v xml:space="preserve"> </v>
      </c>
      <c r="AS34" s="30" t="str">
        <f>IF(N40+O40=C40," ","GRESEALA")</f>
        <v xml:space="preserve"> </v>
      </c>
      <c r="AT34" s="30" t="str">
        <f>IF(P40+Q40+R40+S40+T40+U40=C40," ","GRESEALA")</f>
        <v xml:space="preserve"> </v>
      </c>
      <c r="AU34" s="30" t="str">
        <f>IF(V40+W40+X40=C40," ","GRESEALA")</f>
        <v xml:space="preserve"> </v>
      </c>
      <c r="AV34" s="29" t="str">
        <f>IF(Y40+Z40+AA40+AB40+AC40+AD40+AE40+AF40+AG40+AH40+AI40+AJ40+AK40+AL40+AM40+AN40+AO40&gt;=C40," ","GRESEALA")</f>
        <v xml:space="preserve"> </v>
      </c>
      <c r="AW34" s="30" t="str">
        <f t="shared" ref="AW34:BJ34" si="23">IF(P13+P17+P18+P21+P22+P25+P26+P27+P28+P32+P33+P34+P35+P40+P41+P44+P45&gt;=P11," ","GRESEALA")</f>
        <v xml:space="preserve"> </v>
      </c>
      <c r="AX34" s="30" t="str">
        <f t="shared" si="23"/>
        <v xml:space="preserve"> </v>
      </c>
      <c r="AY34" s="30" t="str">
        <f t="shared" si="23"/>
        <v xml:space="preserve"> </v>
      </c>
      <c r="AZ34" s="30" t="str">
        <f t="shared" si="23"/>
        <v xml:space="preserve"> </v>
      </c>
      <c r="BA34" s="30" t="str">
        <f t="shared" si="23"/>
        <v xml:space="preserve"> </v>
      </c>
      <c r="BB34" s="30" t="str">
        <f t="shared" si="23"/>
        <v xml:space="preserve"> </v>
      </c>
      <c r="BC34" s="30" t="str">
        <f t="shared" si="23"/>
        <v xml:space="preserve"> </v>
      </c>
      <c r="BD34" s="30" t="str">
        <f t="shared" si="23"/>
        <v xml:space="preserve"> </v>
      </c>
      <c r="BE34" s="30" t="str">
        <f t="shared" si="23"/>
        <v xml:space="preserve"> </v>
      </c>
      <c r="BF34" s="30" t="str">
        <f t="shared" si="23"/>
        <v xml:space="preserve"> </v>
      </c>
      <c r="BG34" s="30" t="str">
        <f t="shared" si="23"/>
        <v xml:space="preserve"> </v>
      </c>
      <c r="BH34" s="30" t="str">
        <f t="shared" si="23"/>
        <v xml:space="preserve"> </v>
      </c>
      <c r="BI34" s="30" t="str">
        <f t="shared" si="23"/>
        <v xml:space="preserve"> </v>
      </c>
      <c r="BJ34" s="30" t="str">
        <f t="shared" si="23"/>
        <v xml:space="preserve"> </v>
      </c>
    </row>
    <row r="35" spans="1:165" s="68" customFormat="1" ht="32.25" hidden="1" customHeight="1" x14ac:dyDescent="0.3">
      <c r="A35" s="87"/>
      <c r="B35" s="63" t="s">
        <v>90</v>
      </c>
      <c r="C35" s="88">
        <f t="shared" si="0"/>
        <v>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28" t="str">
        <f t="shared" ref="AQ35:AQ40" si="24">IF(D43+E43=C43," ","GRESEALA")</f>
        <v xml:space="preserve"> </v>
      </c>
      <c r="AR35" s="29" t="str">
        <f>IF(F43+H43+J43+K43+L43=C43," ","GRESEALA")</f>
        <v xml:space="preserve"> </v>
      </c>
      <c r="AS35" s="30" t="str">
        <f t="shared" ref="AS35:AS40" si="25">IF(N43+O43=C43," ","GRESEALA")</f>
        <v xml:space="preserve"> </v>
      </c>
      <c r="AT35" s="30" t="str">
        <f t="shared" ref="AT35:AT40" si="26">IF(P43+Q43+R43+S43+T43+U43=C43," ","GRESEALA")</f>
        <v xml:space="preserve"> </v>
      </c>
      <c r="AU35" s="30" t="str">
        <f t="shared" ref="AU35:AU40" si="27">IF(V43+W43+X43=C43," ","GRESEALA")</f>
        <v xml:space="preserve"> </v>
      </c>
      <c r="AV35" s="29" t="str">
        <f>IF(Y43+Z43+AA43+AB43+AC43+AD43+AE43+AF43+AG43+AH43+AI43+AJ43+AK43+AL43+AM43+AN43+AO43&gt;=C43," ","GRESEALA")</f>
        <v xml:space="preserve"> </v>
      </c>
      <c r="AW35" s="30" t="str">
        <f>IF(AD13+AD17+AD18+AD21+AD22+AD25+AD26+AD27+AD28+AD32+AD33+AD34+AD35+AD40+AD41+AD44+AD45&gt;=AD11," ","GRESEALA")</f>
        <v xml:space="preserve"> </v>
      </c>
      <c r="AX35" s="30" t="str">
        <f>IF(AE13+AE17+AE18+AE21+AE22+AE25+AE26+AE27+AE28+AE32+AE33+AE34+AE35+AE40+AE41+AE44+AE45&gt;=AE11," ","GRESEALA")</f>
        <v xml:space="preserve"> </v>
      </c>
      <c r="AY35" s="30" t="str">
        <f>IF(AF13+AF17+AF18+AF21+AF22+AF25+AF26+AF27+AF28+AF32+AF33+AF34+AF35+AF40+AF41+AF44+AF45&gt;=AF11," ","GRESEALA")</f>
        <v xml:space="preserve"> </v>
      </c>
      <c r="AZ35" s="30" t="str">
        <f>IF(AG13+AG17+AG18+AG21+AG22+AG25+AG26+AG27+AG28+AG32+AG33+AG34+AG35+AG40+AG41+AG44+AG45&gt;=AG11," ","GRESEALA")</f>
        <v xml:space="preserve"> </v>
      </c>
      <c r="BA35" s="30" t="str">
        <f>IF(AH13+AH17+AH18+AH21+AH22+AH25+AH26+AH27+AH28+AH32+AH33+AH34+AH35+AH40+AH41+AH44+AH45&gt;=AH11," ","GRESEALA")</f>
        <v xml:space="preserve"> </v>
      </c>
      <c r="BB35" s="30" t="str">
        <f t="shared" ref="BB35:BC35" si="28">IF(AN13+AN17+AN18+AN21+AN22+AN25+AN26+AN27+AN28+AN32+AN33+AN34+AN35+AN40+AN41+AN44+AN45&gt;=AN11," ","GRESEALA")</f>
        <v xml:space="preserve"> </v>
      </c>
      <c r="BC35" s="30" t="str">
        <f t="shared" si="28"/>
        <v xml:space="preserve"> </v>
      </c>
      <c r="BD35" s="30" t="str">
        <f>IF(AO25&lt;=C25," ","GRESEALA")</f>
        <v xml:space="preserve"> </v>
      </c>
      <c r="BE35" s="30" t="str">
        <f>IF(AO26&lt;=AO26," ","GRESEALA")</f>
        <v xml:space="preserve"> </v>
      </c>
      <c r="BF35" s="84"/>
      <c r="BG35" s="84"/>
      <c r="BH35" s="84"/>
      <c r="BI35" s="84"/>
      <c r="BJ35" s="84"/>
    </row>
    <row r="36" spans="1:165" s="68" customFormat="1" ht="24.75" hidden="1" customHeight="1" x14ac:dyDescent="0.3">
      <c r="A36" s="87"/>
      <c r="B36" s="89" t="s">
        <v>91</v>
      </c>
      <c r="C36" s="90">
        <f t="shared" si="0"/>
        <v>0</v>
      </c>
      <c r="D36" s="65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28" t="str">
        <f t="shared" si="24"/>
        <v xml:space="preserve"> </v>
      </c>
      <c r="AR36" s="29" t="str">
        <f t="shared" ref="AR36:AR38" si="29">IF(F44+H44+J44+K44+L44=C44," ","GRESEALA")</f>
        <v xml:space="preserve"> </v>
      </c>
      <c r="AS36" s="30" t="str">
        <f t="shared" si="25"/>
        <v xml:space="preserve"> </v>
      </c>
      <c r="AT36" s="30" t="str">
        <f t="shared" si="26"/>
        <v xml:space="preserve"> </v>
      </c>
      <c r="AU36" s="30" t="str">
        <f t="shared" si="27"/>
        <v xml:space="preserve"> </v>
      </c>
      <c r="AV36" s="29" t="str">
        <f t="shared" ref="AV36:AV40" si="30">IF(Y44+Z44+AA44+AB44+AC44+AD44+AE44+AF44+AG44+AH44+AI44+AJ44+AK44+AL44+AM44+AN44+AO44&gt;=C44," ","GRESEALA")</f>
        <v xml:space="preserve"> </v>
      </c>
      <c r="AW36" s="30" t="str">
        <f>IF(AO10&lt;=C10," ","GRESEALA")</f>
        <v xml:space="preserve"> </v>
      </c>
      <c r="AX36" s="30" t="str">
        <f>IF(AO11&lt;=C11," ","GRESEALA")</f>
        <v xml:space="preserve"> </v>
      </c>
      <c r="AY36" s="30" t="str">
        <f>IF(AO12&lt;=C12," ","GRESEALA")</f>
        <v xml:space="preserve"> </v>
      </c>
      <c r="AZ36" s="30" t="str">
        <f>IF(AO13&lt;=C13," ","GRESEALA")</f>
        <v xml:space="preserve"> </v>
      </c>
      <c r="BA36" s="30" t="str">
        <f>IF(AO14&lt;=C14," ","GRESEALA")</f>
        <v xml:space="preserve"> </v>
      </c>
      <c r="BB36" s="30" t="str">
        <f>IF(AO15&lt;=C15," ","GRESEALA")</f>
        <v xml:space="preserve"> </v>
      </c>
      <c r="BC36" s="30" t="str">
        <f>IF(AO16&lt;=C16," ","GRESEALA")</f>
        <v xml:space="preserve"> </v>
      </c>
      <c r="BD36" s="30" t="str">
        <f>IF(AO21&lt;=C21," ","GRESEALA")</f>
        <v xml:space="preserve"> </v>
      </c>
      <c r="BE36" s="30" t="str">
        <f>IF(AO17&lt;=C17," ","GRESEALA")</f>
        <v xml:space="preserve"> </v>
      </c>
      <c r="BF36" s="30" t="str">
        <f>IF(AO18&lt;=C18," ","GRESEALA")</f>
        <v xml:space="preserve"> </v>
      </c>
      <c r="BG36" s="30" t="str">
        <f>IF(AO19&lt;=C19," ","GRESEALA")</f>
        <v xml:space="preserve"> </v>
      </c>
      <c r="BH36" s="30" t="str">
        <f>IF(AO20&lt;=C20," ","GRESEALA")</f>
        <v xml:space="preserve"> </v>
      </c>
      <c r="BI36" s="30" t="str">
        <f>IF(AO22&lt;=C22," ","GRESEALA")</f>
        <v xml:space="preserve"> </v>
      </c>
      <c r="BJ36" s="30" t="str">
        <f>IF(AO23&lt;=C23," ","GRESEALA")</f>
        <v xml:space="preserve"> </v>
      </c>
    </row>
    <row r="37" spans="1:165" s="68" customFormat="1" ht="22.5" hidden="1" customHeight="1" x14ac:dyDescent="0.3">
      <c r="A37" s="87"/>
      <c r="B37" s="89" t="s">
        <v>92</v>
      </c>
      <c r="C37" s="90">
        <f t="shared" si="0"/>
        <v>0</v>
      </c>
      <c r="D37" s="65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28" t="str">
        <f t="shared" si="24"/>
        <v xml:space="preserve"> </v>
      </c>
      <c r="AR37" s="29" t="str">
        <f t="shared" si="29"/>
        <v xml:space="preserve"> </v>
      </c>
      <c r="AS37" s="30" t="str">
        <f t="shared" si="25"/>
        <v xml:space="preserve"> </v>
      </c>
      <c r="AT37" s="30" t="str">
        <f t="shared" si="26"/>
        <v xml:space="preserve"> </v>
      </c>
      <c r="AU37" s="30" t="str">
        <f t="shared" si="27"/>
        <v xml:space="preserve"> </v>
      </c>
      <c r="AV37" s="29" t="str">
        <f t="shared" si="30"/>
        <v xml:space="preserve"> </v>
      </c>
      <c r="AW37" s="30" t="str">
        <f>IF(AO24&lt;=C24," ","GRESEALA")</f>
        <v xml:space="preserve"> </v>
      </c>
      <c r="AX37" s="30" t="str">
        <f>IF(AO27&lt;=C27," ","GRESEALA")</f>
        <v xml:space="preserve"> </v>
      </c>
      <c r="AY37" s="30" t="str">
        <f>IF(AO28&lt;=C28," ","GRESEALA")</f>
        <v xml:space="preserve"> </v>
      </c>
      <c r="AZ37" s="30" t="str">
        <f>IF(AO29&lt;=C29," ","GRESEALA")</f>
        <v xml:space="preserve"> </v>
      </c>
      <c r="BA37" s="30" t="str">
        <f>IF(AO30&lt;=C30," ","GRESEALA")</f>
        <v xml:space="preserve"> </v>
      </c>
      <c r="BB37" s="30" t="str">
        <f>IF(AO32&lt;=C32," ","GRESEALA")</f>
        <v xml:space="preserve"> </v>
      </c>
      <c r="BC37" s="30"/>
      <c r="BD37" s="30"/>
      <c r="BE37" s="30"/>
      <c r="BF37" s="30" t="str">
        <f>IF(AO33&lt;=C33," ","GRESEALA")</f>
        <v xml:space="preserve"> </v>
      </c>
      <c r="BG37" s="30" t="str">
        <f>IF(AO34&lt;=C34," ","GRESEALA")</f>
        <v xml:space="preserve"> </v>
      </c>
      <c r="BH37" s="30" t="str">
        <f>IF(AO35&lt;=C35," ","GRESEALA")</f>
        <v xml:space="preserve"> </v>
      </c>
      <c r="BI37" s="30" t="str">
        <f>IF(AO36&lt;=C36," ","GRESEALA")</f>
        <v xml:space="preserve"> </v>
      </c>
      <c r="BJ37" s="30" t="str">
        <f>IF(AO37&lt;=C37," ","GRESEALA")</f>
        <v xml:space="preserve"> </v>
      </c>
    </row>
    <row r="38" spans="1:165" s="68" customFormat="1" ht="16.5" hidden="1" customHeight="1" x14ac:dyDescent="0.3">
      <c r="A38" s="87"/>
      <c r="B38" s="89" t="s">
        <v>93</v>
      </c>
      <c r="C38" s="90">
        <f t="shared" si="0"/>
        <v>0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28" t="str">
        <f t="shared" si="24"/>
        <v xml:space="preserve"> </v>
      </c>
      <c r="AR38" s="29" t="str">
        <f t="shared" si="29"/>
        <v xml:space="preserve"> </v>
      </c>
      <c r="AS38" s="30" t="str">
        <f t="shared" si="25"/>
        <v xml:space="preserve"> </v>
      </c>
      <c r="AT38" s="30" t="str">
        <f t="shared" si="26"/>
        <v xml:space="preserve"> </v>
      </c>
      <c r="AU38" s="30" t="str">
        <f t="shared" si="27"/>
        <v xml:space="preserve"> </v>
      </c>
      <c r="AV38" s="29" t="str">
        <f t="shared" si="30"/>
        <v xml:space="preserve"> </v>
      </c>
      <c r="AW38" s="30" t="str">
        <f>IF(AO38&lt;=C38," ","GRESEALA")</f>
        <v xml:space="preserve"> </v>
      </c>
      <c r="AX38" s="30" t="str">
        <f>IF(AO39&lt;=C39," ","GRESEALA")</f>
        <v xml:space="preserve"> </v>
      </c>
      <c r="AY38" s="30" t="str">
        <f>IF(AO40&lt;=C40," ","GRESEALA")</f>
        <v xml:space="preserve"> </v>
      </c>
      <c r="AZ38" s="30" t="str">
        <f>IF(AO41&lt;=C41," ","GRESEALA")</f>
        <v xml:space="preserve"> </v>
      </c>
      <c r="BA38" s="30" t="str">
        <f>IF(AO42&lt;=C42," ","GRESEALA")</f>
        <v xml:space="preserve"> </v>
      </c>
      <c r="BB38" s="30" t="str">
        <f>IF(AO43&lt;=C43," ","GRESEALA")</f>
        <v xml:space="preserve"> </v>
      </c>
      <c r="BC38" s="30" t="str">
        <f>IF(AO44&lt;=C44," ","GRESEALA")</f>
        <v xml:space="preserve"> </v>
      </c>
      <c r="BD38" s="30" t="str">
        <f>IF(AO45&lt;=C45," ","GRESEALA")</f>
        <v xml:space="preserve"> </v>
      </c>
      <c r="BE38" s="30" t="str">
        <f>IF(AO46&lt;=C46," ","GRESEALA")</f>
        <v xml:space="preserve"> </v>
      </c>
      <c r="BF38" s="30" t="str">
        <f>IF(AO47&lt;=C47," ","GRESEALA")</f>
        <v xml:space="preserve"> </v>
      </c>
      <c r="BG38" s="30" t="str">
        <f>IF(AO48&lt;=C48," ","GRESEALA")</f>
        <v xml:space="preserve"> </v>
      </c>
      <c r="BH38" s="30" t="str">
        <f>IF((V18=0)*AND(V19=0)*AND(V20=0),"  ","GRESEALA")</f>
        <v xml:space="preserve">  </v>
      </c>
      <c r="BI38" s="92"/>
      <c r="BJ38" s="92"/>
    </row>
    <row r="39" spans="1:165" s="6" customFormat="1" ht="87.75" customHeight="1" x14ac:dyDescent="0.35">
      <c r="A39" s="93">
        <v>13.1</v>
      </c>
      <c r="B39" s="43" t="s">
        <v>94</v>
      </c>
      <c r="C39" s="44">
        <f t="shared" si="0"/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5"/>
      <c r="Y39" s="94">
        <v>0</v>
      </c>
      <c r="Z39" s="94">
        <v>0</v>
      </c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  <c r="AM39" s="94">
        <v>0</v>
      </c>
      <c r="AN39" s="94">
        <v>0</v>
      </c>
      <c r="AO39" s="94">
        <v>0</v>
      </c>
      <c r="AP39" s="94">
        <v>0</v>
      </c>
      <c r="AQ39" s="28" t="str">
        <f t="shared" si="24"/>
        <v xml:space="preserve"> </v>
      </c>
      <c r="AR39" s="29" t="str">
        <f>IF(F47+H47+J47+K47+L47=C47," ","GRESEALA")</f>
        <v xml:space="preserve"> </v>
      </c>
      <c r="AS39" s="30" t="str">
        <f t="shared" si="25"/>
        <v xml:space="preserve"> </v>
      </c>
      <c r="AT39" s="30" t="str">
        <f t="shared" si="26"/>
        <v xml:space="preserve"> </v>
      </c>
      <c r="AU39" s="30" t="str">
        <f t="shared" si="27"/>
        <v xml:space="preserve"> </v>
      </c>
      <c r="AV39" s="29" t="str">
        <f t="shared" si="30"/>
        <v xml:space="preserve"> </v>
      </c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</row>
    <row r="40" spans="1:165" ht="87.75" customHeight="1" x14ac:dyDescent="0.3">
      <c r="A40" s="56">
        <v>13</v>
      </c>
      <c r="B40" s="57" t="s">
        <v>95</v>
      </c>
      <c r="C40" s="52">
        <f t="shared" si="0"/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1"/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28" t="str">
        <f t="shared" si="24"/>
        <v xml:space="preserve"> </v>
      </c>
      <c r="AR40" s="29" t="str">
        <f>IF(F48+H48+J48+K48+L48=C48," ","GRESEALA")</f>
        <v xml:space="preserve"> </v>
      </c>
      <c r="AS40" s="30" t="str">
        <f t="shared" si="25"/>
        <v xml:space="preserve"> </v>
      </c>
      <c r="AT40" s="30" t="str">
        <f t="shared" si="26"/>
        <v xml:space="preserve"> </v>
      </c>
      <c r="AU40" s="30" t="str">
        <f t="shared" si="27"/>
        <v xml:space="preserve"> </v>
      </c>
      <c r="AV40" s="29" t="str">
        <f t="shared" si="30"/>
        <v xml:space="preserve"> </v>
      </c>
      <c r="AW40" s="97"/>
      <c r="AX40" s="96"/>
      <c r="AY40" s="97"/>
      <c r="AZ40" s="96"/>
      <c r="BA40" s="97"/>
      <c r="BB40" s="97"/>
      <c r="BC40" s="97"/>
      <c r="BD40" s="96"/>
      <c r="BE40" s="97"/>
      <c r="BF40" s="96"/>
      <c r="BG40" s="97"/>
      <c r="BH40" s="97"/>
      <c r="BI40" s="97"/>
      <c r="BJ40" s="98"/>
    </row>
    <row r="41" spans="1:165" ht="69" hidden="1" customHeight="1" x14ac:dyDescent="0.3">
      <c r="A41" s="56">
        <v>14</v>
      </c>
      <c r="B41" s="57" t="s">
        <v>96</v>
      </c>
      <c r="C41" s="52">
        <f t="shared" si="0"/>
        <v>0</v>
      </c>
      <c r="D41" s="76"/>
      <c r="E41" s="76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1"/>
      <c r="Y41" s="70"/>
      <c r="Z41" s="70"/>
      <c r="AA41" s="70"/>
      <c r="AB41" s="70"/>
      <c r="AC41" s="70"/>
      <c r="AD41" s="99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28" t="str">
        <f>IF(C46+C47+C48=C45," ","GRESEALA")</f>
        <v xml:space="preserve"> </v>
      </c>
      <c r="AR41" s="30" t="str">
        <f>IF(D46+D47+D48=D45," ","GRESEALA")</f>
        <v xml:space="preserve"> </v>
      </c>
      <c r="AS41" s="30" t="str">
        <f>IF(E46+E47+E48=E45," ","GRESEALA")</f>
        <v xml:space="preserve"> </v>
      </c>
      <c r="AT41" s="30" t="str">
        <f>IF(F46+F47+F48=F45," ","GRESEALA")</f>
        <v xml:space="preserve"> </v>
      </c>
      <c r="AU41" s="30" t="str">
        <f>IF(G46+G47+G48=G45," ","GRESEALA")</f>
        <v xml:space="preserve"> </v>
      </c>
      <c r="AV41" s="30" t="str">
        <f t="shared" ref="AV41:BJ41" si="31">IF(J46+J47+J48=J45," ","GRESEALA")</f>
        <v xml:space="preserve"> </v>
      </c>
      <c r="AW41" s="30" t="str">
        <f t="shared" si="31"/>
        <v xml:space="preserve"> </v>
      </c>
      <c r="AX41" s="30" t="str">
        <f t="shared" si="31"/>
        <v xml:space="preserve"> </v>
      </c>
      <c r="AY41" s="30" t="str">
        <f t="shared" si="31"/>
        <v xml:space="preserve"> </v>
      </c>
      <c r="AZ41" s="30" t="str">
        <f t="shared" si="31"/>
        <v xml:space="preserve"> </v>
      </c>
      <c r="BA41" s="30" t="str">
        <f t="shared" si="31"/>
        <v xml:space="preserve"> </v>
      </c>
      <c r="BB41" s="30" t="str">
        <f t="shared" si="31"/>
        <v xml:space="preserve"> </v>
      </c>
      <c r="BC41" s="30" t="str">
        <f t="shared" si="31"/>
        <v xml:space="preserve"> </v>
      </c>
      <c r="BD41" s="30" t="str">
        <f t="shared" si="31"/>
        <v xml:space="preserve"> </v>
      </c>
      <c r="BE41" s="30" t="str">
        <f t="shared" si="31"/>
        <v xml:space="preserve"> </v>
      </c>
      <c r="BF41" s="30" t="str">
        <f t="shared" si="31"/>
        <v xml:space="preserve"> </v>
      </c>
      <c r="BG41" s="30" t="str">
        <f t="shared" si="31"/>
        <v xml:space="preserve"> </v>
      </c>
      <c r="BH41" s="30" t="str">
        <f t="shared" si="31"/>
        <v xml:space="preserve"> </v>
      </c>
      <c r="BI41" s="30" t="str">
        <f t="shared" si="31"/>
        <v xml:space="preserve"> </v>
      </c>
      <c r="BJ41" s="30" t="str">
        <f t="shared" si="31"/>
        <v xml:space="preserve"> </v>
      </c>
    </row>
    <row r="42" spans="1:165" ht="64.5" hidden="1" customHeight="1" x14ac:dyDescent="0.3">
      <c r="A42" s="56"/>
      <c r="B42" s="51" t="s">
        <v>97</v>
      </c>
      <c r="C42" s="52">
        <f t="shared" si="0"/>
        <v>0</v>
      </c>
      <c r="D42" s="76"/>
      <c r="E42" s="76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28" t="str">
        <f t="shared" ref="AQ42:AZ42" si="32">IF(Y46+Y47+Y48=Y45," ","GRESEALA")</f>
        <v xml:space="preserve"> </v>
      </c>
      <c r="AR42" s="30" t="str">
        <f t="shared" si="32"/>
        <v xml:space="preserve"> </v>
      </c>
      <c r="AS42" s="30" t="str">
        <f t="shared" si="32"/>
        <v xml:space="preserve"> </v>
      </c>
      <c r="AT42" s="30" t="str">
        <f t="shared" si="32"/>
        <v xml:space="preserve"> </v>
      </c>
      <c r="AU42" s="30" t="str">
        <f t="shared" si="32"/>
        <v xml:space="preserve"> </v>
      </c>
      <c r="AV42" s="30" t="str">
        <f t="shared" si="32"/>
        <v xml:space="preserve"> </v>
      </c>
      <c r="AW42" s="30" t="str">
        <f t="shared" si="32"/>
        <v xml:space="preserve"> </v>
      </c>
      <c r="AX42" s="30" t="str">
        <f t="shared" si="32"/>
        <v xml:space="preserve"> </v>
      </c>
      <c r="AY42" s="30" t="str">
        <f t="shared" si="32"/>
        <v xml:space="preserve"> </v>
      </c>
      <c r="AZ42" s="30" t="str">
        <f t="shared" si="32"/>
        <v xml:space="preserve"> </v>
      </c>
      <c r="BA42" s="30" t="str">
        <f t="shared" ref="BA42:BB42" si="33">IF(AN46+AN47+AN48=AN45," ","GRESEALA")</f>
        <v xml:space="preserve"> </v>
      </c>
      <c r="BB42" s="30" t="str">
        <f t="shared" si="33"/>
        <v xml:space="preserve"> </v>
      </c>
      <c r="BC42" s="78"/>
      <c r="BD42" s="78"/>
      <c r="BE42" s="78"/>
      <c r="BF42" s="78"/>
      <c r="BG42" s="62"/>
      <c r="BH42" s="78"/>
      <c r="BI42" s="78"/>
      <c r="BJ42" s="78"/>
    </row>
    <row r="43" spans="1:165" s="6" customFormat="1" ht="57.75" customHeight="1" x14ac:dyDescent="0.35">
      <c r="A43" s="93">
        <v>15.1</v>
      </c>
      <c r="B43" s="43" t="s">
        <v>98</v>
      </c>
      <c r="C43" s="44">
        <f t="shared" si="0"/>
        <v>10</v>
      </c>
      <c r="D43" s="100">
        <v>0</v>
      </c>
      <c r="E43" s="100">
        <v>10</v>
      </c>
      <c r="F43" s="100">
        <v>0</v>
      </c>
      <c r="G43" s="100">
        <v>0</v>
      </c>
      <c r="H43" s="100">
        <v>10</v>
      </c>
      <c r="I43" s="100">
        <v>0</v>
      </c>
      <c r="J43" s="100">
        <v>0</v>
      </c>
      <c r="K43" s="101"/>
      <c r="L43" s="101"/>
      <c r="M43" s="101"/>
      <c r="N43" s="100">
        <v>5</v>
      </c>
      <c r="O43" s="100">
        <v>5</v>
      </c>
      <c r="P43" s="100">
        <v>0</v>
      </c>
      <c r="Q43" s="100">
        <v>5</v>
      </c>
      <c r="R43" s="100">
        <v>5</v>
      </c>
      <c r="S43" s="100">
        <v>0</v>
      </c>
      <c r="T43" s="100">
        <v>0</v>
      </c>
      <c r="U43" s="100">
        <v>0</v>
      </c>
      <c r="V43" s="100">
        <v>5</v>
      </c>
      <c r="W43" s="100">
        <v>5</v>
      </c>
      <c r="X43" s="101"/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10</v>
      </c>
      <c r="AP43" s="100">
        <v>0</v>
      </c>
      <c r="AQ43" s="28" t="str">
        <f>IF(C12+C16+C39+C43&gt;=C10," ","GRESEALA")</f>
        <v xml:space="preserve"> </v>
      </c>
      <c r="AR43" s="30" t="str">
        <f>IF(D12+D16+D39+D43&gt;=D10," ","GRESEALA")</f>
        <v xml:space="preserve"> </v>
      </c>
      <c r="AS43" s="30" t="str">
        <f>IF(E12+E16+E39+E43&gt;=E10," ","GRESEALA")</f>
        <v xml:space="preserve"> </v>
      </c>
      <c r="AT43" s="30" t="str">
        <f>IF(F12+F16+F39+F43&gt;=F10," ","GRESEALA")</f>
        <v xml:space="preserve"> </v>
      </c>
      <c r="AU43" s="30" t="str">
        <f>IF(G12+G16+G39+G43&gt;=G10," ","GRESEALA")</f>
        <v xml:space="preserve"> </v>
      </c>
      <c r="AV43" s="30" t="str">
        <f t="shared" ref="AV43:BJ43" si="34">IF(J12+J16+J39+J43&gt;=J10," ","GRESEALA")</f>
        <v xml:space="preserve"> </v>
      </c>
      <c r="AW43" s="30" t="str">
        <f t="shared" si="34"/>
        <v xml:space="preserve"> </v>
      </c>
      <c r="AX43" s="30" t="str">
        <f t="shared" si="34"/>
        <v xml:space="preserve"> </v>
      </c>
      <c r="AY43" s="30" t="str">
        <f t="shared" si="34"/>
        <v xml:space="preserve"> </v>
      </c>
      <c r="AZ43" s="30" t="str">
        <f t="shared" si="34"/>
        <v xml:space="preserve"> </v>
      </c>
      <c r="BA43" s="30" t="str">
        <f t="shared" si="34"/>
        <v xml:space="preserve"> </v>
      </c>
      <c r="BB43" s="30" t="str">
        <f t="shared" si="34"/>
        <v xml:space="preserve"> </v>
      </c>
      <c r="BC43" s="30" t="str">
        <f t="shared" si="34"/>
        <v xml:space="preserve"> </v>
      </c>
      <c r="BD43" s="30" t="str">
        <f t="shared" si="34"/>
        <v xml:space="preserve"> </v>
      </c>
      <c r="BE43" s="30" t="str">
        <f t="shared" si="34"/>
        <v xml:space="preserve"> </v>
      </c>
      <c r="BF43" s="30" t="str">
        <f t="shared" si="34"/>
        <v xml:space="preserve"> </v>
      </c>
      <c r="BG43" s="30" t="str">
        <f t="shared" si="34"/>
        <v xml:space="preserve"> </v>
      </c>
      <c r="BH43" s="30" t="str">
        <f t="shared" si="34"/>
        <v xml:space="preserve"> </v>
      </c>
      <c r="BI43" s="30" t="str">
        <f t="shared" si="34"/>
        <v xml:space="preserve"> </v>
      </c>
      <c r="BJ43" s="30" t="e">
        <f t="shared" si="34"/>
        <v>#VALUE!</v>
      </c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</row>
    <row r="44" spans="1:165" ht="64.5" customHeight="1" x14ac:dyDescent="0.3">
      <c r="A44" s="56">
        <v>15</v>
      </c>
      <c r="B44" s="57" t="s">
        <v>99</v>
      </c>
      <c r="C44" s="52">
        <f t="shared" si="0"/>
        <v>5</v>
      </c>
      <c r="D44" s="76">
        <v>0</v>
      </c>
      <c r="E44" s="76">
        <v>5</v>
      </c>
      <c r="F44" s="70">
        <v>0</v>
      </c>
      <c r="G44" s="70">
        <v>0</v>
      </c>
      <c r="H44" s="70">
        <v>5</v>
      </c>
      <c r="I44" s="70">
        <v>0</v>
      </c>
      <c r="J44" s="70">
        <v>0</v>
      </c>
      <c r="K44" s="102"/>
      <c r="L44" s="102"/>
      <c r="M44" s="102"/>
      <c r="N44" s="70">
        <v>0</v>
      </c>
      <c r="O44" s="70">
        <v>5</v>
      </c>
      <c r="P44" s="70">
        <v>0</v>
      </c>
      <c r="Q44" s="70">
        <v>5</v>
      </c>
      <c r="R44" s="70">
        <v>0</v>
      </c>
      <c r="S44" s="70">
        <v>0</v>
      </c>
      <c r="T44" s="70">
        <v>0</v>
      </c>
      <c r="U44" s="70">
        <v>0</v>
      </c>
      <c r="V44" s="70">
        <v>5</v>
      </c>
      <c r="W44" s="70">
        <v>0</v>
      </c>
      <c r="X44" s="71"/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v>0</v>
      </c>
      <c r="AJ44" s="70"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5</v>
      </c>
      <c r="AP44" s="70">
        <v>0</v>
      </c>
      <c r="AQ44" s="103" t="str">
        <f t="shared" ref="AQ44:AZ44" si="35">IF(Y12+Y16+Y39+Y43&gt;=Y10," ","GRESEALA")</f>
        <v xml:space="preserve"> </v>
      </c>
      <c r="AR44" s="104" t="str">
        <f t="shared" si="35"/>
        <v xml:space="preserve"> </v>
      </c>
      <c r="AS44" s="104" t="str">
        <f t="shared" si="35"/>
        <v xml:space="preserve"> </v>
      </c>
      <c r="AT44" s="104" t="str">
        <f t="shared" si="35"/>
        <v xml:space="preserve"> </v>
      </c>
      <c r="AU44" s="104" t="e">
        <f t="shared" si="35"/>
        <v>#VALUE!</v>
      </c>
      <c r="AV44" s="104" t="e">
        <f t="shared" si="35"/>
        <v>#VALUE!</v>
      </c>
      <c r="AW44" s="104" t="e">
        <f t="shared" si="35"/>
        <v>#VALUE!</v>
      </c>
      <c r="AX44" s="104" t="e">
        <f t="shared" si="35"/>
        <v>#VALUE!</v>
      </c>
      <c r="AY44" s="104" t="e">
        <f t="shared" si="35"/>
        <v>#VALUE!</v>
      </c>
      <c r="AZ44" s="104" t="e">
        <f t="shared" si="35"/>
        <v>#VALUE!</v>
      </c>
      <c r="BA44" s="104" t="e">
        <f t="shared" ref="BA44:BB44" si="36">IF(AN12+AN16+AN39+AN43&gt;=AN10," ","GRESEALA")</f>
        <v>#VALUE!</v>
      </c>
      <c r="BB44" s="104" t="str">
        <f t="shared" si="36"/>
        <v xml:space="preserve"> </v>
      </c>
      <c r="BC44" s="104" t="str">
        <f>IF(AP46&lt;=C46," ","GRESEALA")</f>
        <v xml:space="preserve"> </v>
      </c>
      <c r="BD44" s="104" t="str">
        <f>IF(AP47&lt;=C47," ","GRESEALA")</f>
        <v xml:space="preserve"> </v>
      </c>
      <c r="BE44" s="104" t="str">
        <f>IF(AP48&lt;=C48," ","GRESEALA")</f>
        <v xml:space="preserve"> </v>
      </c>
      <c r="BF44" s="104" t="str">
        <f>IF(AP46+AP47+AP48=AP45," ","GRESEALA")</f>
        <v xml:space="preserve"> </v>
      </c>
      <c r="BG44" s="7"/>
      <c r="BH44" s="7"/>
      <c r="BI44" s="7"/>
      <c r="BJ44" s="7"/>
    </row>
    <row r="45" spans="1:165" ht="61.5" customHeight="1" x14ac:dyDescent="0.3">
      <c r="A45" s="35">
        <v>16</v>
      </c>
      <c r="B45" s="105" t="s">
        <v>100</v>
      </c>
      <c r="C45" s="37">
        <f t="shared" si="0"/>
        <v>0</v>
      </c>
      <c r="D45" s="75">
        <f t="shared" ref="D45:AO45" si="37">D46+D47+D48</f>
        <v>0</v>
      </c>
      <c r="E45" s="75">
        <f t="shared" si="37"/>
        <v>0</v>
      </c>
      <c r="F45" s="75">
        <f t="shared" si="37"/>
        <v>0</v>
      </c>
      <c r="G45" s="75">
        <f t="shared" si="37"/>
        <v>0</v>
      </c>
      <c r="H45" s="75">
        <f t="shared" si="37"/>
        <v>0</v>
      </c>
      <c r="I45" s="75">
        <f t="shared" si="37"/>
        <v>0</v>
      </c>
      <c r="J45" s="75">
        <f t="shared" si="37"/>
        <v>0</v>
      </c>
      <c r="K45" s="75">
        <f t="shared" si="37"/>
        <v>0</v>
      </c>
      <c r="L45" s="75">
        <f t="shared" si="37"/>
        <v>0</v>
      </c>
      <c r="M45" s="75">
        <f t="shared" si="37"/>
        <v>0</v>
      </c>
      <c r="N45" s="75">
        <f t="shared" si="37"/>
        <v>0</v>
      </c>
      <c r="O45" s="75">
        <f t="shared" si="37"/>
        <v>0</v>
      </c>
      <c r="P45" s="75">
        <f t="shared" si="37"/>
        <v>0</v>
      </c>
      <c r="Q45" s="75">
        <f t="shared" si="37"/>
        <v>0</v>
      </c>
      <c r="R45" s="75">
        <f t="shared" si="37"/>
        <v>0</v>
      </c>
      <c r="S45" s="75">
        <f t="shared" si="37"/>
        <v>0</v>
      </c>
      <c r="T45" s="75">
        <f t="shared" si="37"/>
        <v>0</v>
      </c>
      <c r="U45" s="75">
        <f t="shared" si="37"/>
        <v>0</v>
      </c>
      <c r="V45" s="75">
        <f t="shared" si="37"/>
        <v>0</v>
      </c>
      <c r="W45" s="75">
        <f t="shared" si="37"/>
        <v>0</v>
      </c>
      <c r="X45" s="71">
        <f t="shared" si="37"/>
        <v>0</v>
      </c>
      <c r="Y45" s="75">
        <f t="shared" si="37"/>
        <v>0</v>
      </c>
      <c r="Z45" s="75">
        <f t="shared" si="37"/>
        <v>0</v>
      </c>
      <c r="AA45" s="75">
        <f t="shared" si="37"/>
        <v>0</v>
      </c>
      <c r="AB45" s="75">
        <f t="shared" si="37"/>
        <v>0</v>
      </c>
      <c r="AC45" s="75">
        <f t="shared" si="37"/>
        <v>0</v>
      </c>
      <c r="AD45" s="75">
        <f t="shared" si="37"/>
        <v>0</v>
      </c>
      <c r="AE45" s="75">
        <f t="shared" si="37"/>
        <v>0</v>
      </c>
      <c r="AF45" s="75">
        <f t="shared" si="37"/>
        <v>0</v>
      </c>
      <c r="AG45" s="75">
        <f t="shared" si="37"/>
        <v>0</v>
      </c>
      <c r="AH45" s="75">
        <f t="shared" si="37"/>
        <v>0</v>
      </c>
      <c r="AI45" s="75">
        <f t="shared" si="37"/>
        <v>0</v>
      </c>
      <c r="AJ45" s="75">
        <f t="shared" si="37"/>
        <v>0</v>
      </c>
      <c r="AK45" s="75">
        <f t="shared" si="37"/>
        <v>0</v>
      </c>
      <c r="AL45" s="75">
        <f t="shared" si="37"/>
        <v>0</v>
      </c>
      <c r="AM45" s="75">
        <f t="shared" si="37"/>
        <v>0</v>
      </c>
      <c r="AN45" s="75">
        <f t="shared" si="37"/>
        <v>0</v>
      </c>
      <c r="AO45" s="75">
        <f t="shared" si="37"/>
        <v>0</v>
      </c>
      <c r="AP45" s="106">
        <f>AP46+AP47+AP48</f>
        <v>0</v>
      </c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165" ht="34.5" customHeight="1" x14ac:dyDescent="0.3">
      <c r="A46" s="56" t="s">
        <v>101</v>
      </c>
      <c r="B46" s="108">
        <v>0</v>
      </c>
      <c r="C46" s="52">
        <f t="shared" si="0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0</v>
      </c>
      <c r="AP46" s="52">
        <v>0</v>
      </c>
      <c r="AQ46" s="109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1"/>
      <c r="BD46" s="111"/>
      <c r="BE46" s="111"/>
      <c r="BF46" s="111"/>
      <c r="BH46" s="112"/>
      <c r="BI46" s="112"/>
      <c r="BJ46" s="112"/>
    </row>
    <row r="47" spans="1:165" ht="34.5" customHeight="1" x14ac:dyDescent="0.3">
      <c r="A47" s="56" t="s">
        <v>102</v>
      </c>
      <c r="B47" s="113">
        <v>0</v>
      </c>
      <c r="C47" s="52">
        <f t="shared" si="0"/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109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1"/>
      <c r="BD47" s="111"/>
      <c r="BE47" s="111"/>
      <c r="BF47" s="111"/>
      <c r="BG47" s="111"/>
      <c r="BH47" s="111"/>
      <c r="BI47" s="111"/>
      <c r="BJ47" s="111"/>
    </row>
    <row r="48" spans="1:165" ht="34.5" customHeight="1" x14ac:dyDescent="0.3">
      <c r="A48" s="56" t="s">
        <v>103</v>
      </c>
      <c r="B48" s="114">
        <v>0</v>
      </c>
      <c r="C48" s="52">
        <f t="shared" si="0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0</v>
      </c>
      <c r="AI48" s="52">
        <v>0</v>
      </c>
      <c r="AJ48" s="52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109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1"/>
      <c r="BD48" s="111"/>
      <c r="BE48" s="111"/>
      <c r="BF48" s="111"/>
      <c r="BG48" s="111"/>
      <c r="BH48" s="111"/>
      <c r="BI48" s="111"/>
      <c r="BJ48" s="111"/>
    </row>
    <row r="49" spans="2:49" ht="10.9" customHeight="1" x14ac:dyDescent="0.3">
      <c r="B49" s="11"/>
      <c r="C49" s="115"/>
      <c r="D49" s="115"/>
      <c r="E49" s="115"/>
      <c r="F49" s="116"/>
      <c r="G49" s="116"/>
      <c r="H49" s="116"/>
      <c r="I49" s="116"/>
      <c r="J49" s="117"/>
      <c r="K49" s="117"/>
      <c r="L49" s="117"/>
      <c r="M49" s="34"/>
      <c r="N49" s="117"/>
      <c r="O49" s="1"/>
      <c r="P49" s="1"/>
      <c r="Q49" s="1"/>
      <c r="R49" s="1"/>
      <c r="S49" s="1"/>
      <c r="T49" s="1"/>
      <c r="U49" s="1"/>
      <c r="V49" s="1"/>
      <c r="W49" s="1"/>
      <c r="X49" s="1"/>
      <c r="AQ49" s="118"/>
      <c r="AR49" s="118"/>
      <c r="AS49" s="119"/>
      <c r="AT49" s="119"/>
      <c r="AU49" s="120"/>
      <c r="AV49" s="120"/>
      <c r="AW49" s="120"/>
    </row>
    <row r="50" spans="2:49" ht="19.899999999999999" customHeight="1" x14ac:dyDescent="0.3">
      <c r="B50" s="121" t="s">
        <v>104</v>
      </c>
      <c r="C50" s="115"/>
      <c r="D50" s="115"/>
      <c r="E50" s="115"/>
      <c r="F50" s="116"/>
      <c r="G50" s="116"/>
      <c r="H50" s="116"/>
      <c r="I50" s="116"/>
      <c r="J50" s="117"/>
      <c r="K50" s="117"/>
      <c r="L50" s="117"/>
      <c r="M50" s="34"/>
      <c r="N50" s="117"/>
      <c r="O50" s="1"/>
      <c r="P50" s="1"/>
      <c r="Q50" s="1"/>
      <c r="R50" s="1"/>
      <c r="S50" s="1"/>
      <c r="T50" s="1"/>
      <c r="U50" s="1"/>
      <c r="V50" s="1"/>
      <c r="W50" s="1"/>
      <c r="X50" s="1"/>
      <c r="AQ50" s="118"/>
      <c r="AR50" s="118"/>
      <c r="AS50" s="118"/>
      <c r="AT50" s="118"/>
      <c r="AU50" s="120"/>
      <c r="AV50" s="120"/>
      <c r="AW50" s="120"/>
    </row>
    <row r="51" spans="2:49" ht="19.899999999999999" customHeight="1" x14ac:dyDescent="0.3">
      <c r="B51" s="122" t="s">
        <v>105</v>
      </c>
      <c r="C51" s="115"/>
      <c r="D51" s="115"/>
      <c r="E51" s="115"/>
      <c r="F51" s="116"/>
      <c r="G51" s="116"/>
      <c r="H51" s="116"/>
      <c r="I51" s="116"/>
      <c r="J51" s="117"/>
      <c r="K51" s="117"/>
      <c r="L51" s="117"/>
      <c r="M51" s="34"/>
      <c r="N51" s="117"/>
      <c r="O51" s="1"/>
      <c r="P51" s="1"/>
      <c r="Q51" s="1"/>
      <c r="R51" s="1"/>
      <c r="S51" s="1"/>
      <c r="T51" s="1"/>
      <c r="U51" s="1"/>
      <c r="V51" s="1"/>
      <c r="W51" s="1"/>
      <c r="X51" s="1"/>
      <c r="AQ51" s="118"/>
      <c r="AR51" s="118"/>
      <c r="AS51" s="118"/>
      <c r="AT51" s="118"/>
      <c r="AU51" s="120"/>
      <c r="AV51" s="120"/>
      <c r="AW51" s="120"/>
    </row>
    <row r="52" spans="2:49" ht="19.899999999999999" customHeight="1" x14ac:dyDescent="0.3">
      <c r="B52" s="129" t="s">
        <v>115</v>
      </c>
      <c r="C52" s="115"/>
      <c r="D52" s="115"/>
      <c r="E52" s="115"/>
      <c r="F52" s="116"/>
      <c r="G52" s="116"/>
      <c r="H52" s="116"/>
      <c r="I52" s="116"/>
      <c r="J52" s="117"/>
      <c r="K52" s="117"/>
      <c r="L52" s="117"/>
      <c r="M52" s="34"/>
      <c r="N52" s="117"/>
      <c r="O52" s="1"/>
      <c r="P52" s="1"/>
      <c r="Q52" s="1"/>
      <c r="R52" s="1"/>
      <c r="S52" s="1"/>
      <c r="T52" s="1"/>
      <c r="U52" s="1"/>
      <c r="V52" s="1"/>
      <c r="W52" s="1"/>
      <c r="X52" s="1"/>
      <c r="AQ52" s="118"/>
      <c r="AR52" s="118"/>
      <c r="AS52" s="118"/>
      <c r="AT52" s="118"/>
      <c r="AU52" s="120"/>
      <c r="AV52" s="120"/>
      <c r="AW52" s="120"/>
    </row>
    <row r="53" spans="2:49" ht="19.899999999999999" customHeight="1" x14ac:dyDescent="0.3">
      <c r="B53" s="122" t="s">
        <v>116</v>
      </c>
      <c r="C53" s="115"/>
      <c r="D53" s="115"/>
      <c r="E53" s="115"/>
      <c r="F53" s="116"/>
      <c r="G53" s="116"/>
      <c r="H53" s="116"/>
      <c r="I53" s="116"/>
      <c r="J53" s="117"/>
      <c r="K53" s="117"/>
      <c r="L53" s="117"/>
      <c r="M53" s="34"/>
      <c r="N53" s="117"/>
      <c r="O53" s="1"/>
      <c r="P53" s="1"/>
      <c r="Q53" s="1"/>
      <c r="R53" s="1"/>
      <c r="S53" s="1"/>
      <c r="T53" s="1"/>
      <c r="U53" s="1"/>
      <c r="V53" s="1"/>
      <c r="W53" s="1"/>
      <c r="X53" s="1"/>
      <c r="AQ53" s="118"/>
      <c r="AR53" s="118"/>
      <c r="AS53" s="118"/>
      <c r="AT53" s="118"/>
      <c r="AU53" s="120"/>
      <c r="AV53" s="120"/>
      <c r="AW53" s="120"/>
    </row>
    <row r="54" spans="2:49" ht="19.899999999999999" customHeight="1" x14ac:dyDescent="0.3">
      <c r="B54" s="122" t="s">
        <v>106</v>
      </c>
      <c r="C54" s="115"/>
      <c r="D54" s="115"/>
      <c r="E54" s="115"/>
      <c r="F54" s="116"/>
      <c r="G54" s="116"/>
      <c r="H54" s="116"/>
      <c r="I54" s="116"/>
      <c r="J54" s="117"/>
      <c r="K54" s="117"/>
      <c r="L54" s="117"/>
      <c r="M54" s="34"/>
      <c r="N54" s="117"/>
      <c r="O54" s="1"/>
      <c r="P54" s="1"/>
      <c r="Q54" s="1"/>
      <c r="R54" s="1"/>
      <c r="S54" s="1"/>
      <c r="T54" s="1"/>
      <c r="U54" s="1"/>
      <c r="V54" s="1"/>
      <c r="W54" s="1"/>
      <c r="X54" s="1"/>
      <c r="AQ54" s="118"/>
      <c r="AR54" s="118"/>
      <c r="AS54" s="118"/>
      <c r="AT54" s="118"/>
      <c r="AU54" s="120"/>
      <c r="AV54" s="120"/>
      <c r="AW54" s="120"/>
    </row>
    <row r="55" spans="2:49" ht="19.899999999999999" customHeight="1" x14ac:dyDescent="0.3">
      <c r="B55" s="122" t="s">
        <v>107</v>
      </c>
      <c r="C55" s="115"/>
      <c r="D55" s="115"/>
      <c r="E55" s="115"/>
      <c r="F55" s="116"/>
      <c r="G55" s="116"/>
      <c r="H55" s="116"/>
      <c r="I55" s="116"/>
      <c r="J55" s="117"/>
      <c r="K55" s="117"/>
      <c r="L55" s="117"/>
      <c r="M55" s="34"/>
      <c r="N55" s="117"/>
      <c r="O55" s="1"/>
      <c r="P55" s="1"/>
      <c r="Q55" s="1"/>
      <c r="R55" s="1"/>
      <c r="S55" s="1"/>
      <c r="T55" s="1"/>
      <c r="U55" s="1"/>
      <c r="V55" s="1"/>
      <c r="W55" s="1"/>
      <c r="X55" s="1"/>
      <c r="AQ55" s="118"/>
      <c r="AR55" s="118"/>
      <c r="AS55" s="118"/>
      <c r="AT55" s="118"/>
      <c r="AU55" s="120"/>
      <c r="AV55" s="120"/>
      <c r="AW55" s="120"/>
    </row>
    <row r="56" spans="2:49" ht="19.899999999999999" customHeight="1" x14ac:dyDescent="0.3">
      <c r="B56" s="130" t="s">
        <v>108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"/>
      <c r="P56" s="1"/>
      <c r="Q56" s="1"/>
      <c r="R56" s="1"/>
      <c r="S56" s="1"/>
      <c r="T56" s="1"/>
      <c r="U56" s="1"/>
      <c r="V56" s="1"/>
      <c r="W56" s="1"/>
      <c r="X56" s="1"/>
      <c r="AQ56" s="118"/>
      <c r="AR56" s="118"/>
      <c r="AS56" s="118"/>
      <c r="AT56" s="118"/>
      <c r="AU56" s="120"/>
      <c r="AV56" s="120"/>
      <c r="AW56" s="120"/>
    </row>
    <row r="57" spans="2:49" ht="19.899999999999999" customHeight="1" x14ac:dyDescent="0.3">
      <c r="B57" s="122" t="s">
        <v>117</v>
      </c>
      <c r="C57" s="115"/>
      <c r="D57" s="115"/>
      <c r="E57" s="115"/>
      <c r="F57" s="116"/>
      <c r="G57" s="116"/>
      <c r="H57" s="116"/>
      <c r="I57" s="116"/>
      <c r="J57" s="117"/>
      <c r="K57" s="117"/>
      <c r="L57" s="117"/>
      <c r="M57" s="34"/>
      <c r="N57" s="117"/>
      <c r="O57" s="1"/>
      <c r="P57" s="1"/>
      <c r="Q57" s="1"/>
      <c r="R57" s="1"/>
      <c r="S57" s="1"/>
      <c r="T57" s="1"/>
      <c r="U57" s="1"/>
      <c r="V57" s="1"/>
      <c r="W57" s="1"/>
      <c r="X57" s="1"/>
      <c r="AQ57" s="118"/>
      <c r="AR57" s="118"/>
      <c r="AS57" s="118"/>
      <c r="AT57" s="118"/>
      <c r="AU57" s="120"/>
      <c r="AV57" s="120"/>
      <c r="AW57" s="120"/>
    </row>
    <row r="58" spans="2:49" ht="19.899999999999999" customHeight="1" x14ac:dyDescent="0.3">
      <c r="B58" s="123" t="s">
        <v>109</v>
      </c>
      <c r="C58" s="115"/>
      <c r="D58" s="115"/>
      <c r="E58" s="115"/>
      <c r="F58" s="116"/>
      <c r="G58" s="116"/>
      <c r="H58" s="116"/>
      <c r="I58" s="116"/>
      <c r="J58" s="117"/>
      <c r="K58" s="117"/>
      <c r="L58" s="117"/>
      <c r="M58" s="34"/>
      <c r="N58" s="117"/>
      <c r="O58" s="1"/>
      <c r="P58" s="1"/>
      <c r="Q58" s="1"/>
      <c r="R58" s="1"/>
      <c r="S58" s="1"/>
      <c r="T58" s="1"/>
      <c r="U58" s="1"/>
      <c r="V58" s="1"/>
      <c r="W58" s="1"/>
      <c r="X58" s="1"/>
      <c r="AQ58" s="118"/>
      <c r="AR58" s="118"/>
      <c r="AS58" s="118"/>
      <c r="AT58" s="118"/>
      <c r="AU58" s="120"/>
      <c r="AV58" s="120"/>
      <c r="AW58" s="120"/>
    </row>
    <row r="59" spans="2:49" ht="19.899999999999999" customHeight="1" x14ac:dyDescent="0.3">
      <c r="B59" s="124" t="s">
        <v>110</v>
      </c>
      <c r="C59" s="115"/>
      <c r="D59" s="115"/>
      <c r="E59" s="115"/>
      <c r="F59" s="116"/>
      <c r="G59" s="116"/>
      <c r="H59" s="116"/>
      <c r="I59" s="116"/>
      <c r="J59" s="117"/>
      <c r="K59" s="117"/>
      <c r="L59" s="117"/>
      <c r="M59" s="34"/>
      <c r="N59" s="117"/>
      <c r="O59" s="1"/>
      <c r="P59" s="1"/>
      <c r="Q59" s="1"/>
      <c r="R59" s="1"/>
      <c r="S59" s="1"/>
      <c r="T59" s="1"/>
      <c r="U59" s="1"/>
      <c r="V59" s="1"/>
      <c r="W59" s="1"/>
      <c r="X59" s="1"/>
      <c r="AQ59" s="118"/>
      <c r="AR59" s="118"/>
      <c r="AS59" s="118"/>
      <c r="AT59" s="118"/>
      <c r="AU59" s="120"/>
      <c r="AV59" s="120"/>
      <c r="AW59" s="120"/>
    </row>
    <row r="60" spans="2:49" ht="19.899999999999999" customHeight="1" x14ac:dyDescent="0.3">
      <c r="B60" s="124" t="s">
        <v>111</v>
      </c>
      <c r="C60" s="115"/>
      <c r="D60" s="115"/>
      <c r="E60" s="115"/>
      <c r="F60" s="116"/>
      <c r="G60" s="116"/>
      <c r="H60" s="116"/>
      <c r="I60" s="116"/>
      <c r="J60" s="117"/>
      <c r="K60" s="117"/>
      <c r="L60" s="117"/>
      <c r="M60" s="34"/>
      <c r="N60" s="117"/>
      <c r="O60" s="1"/>
      <c r="P60" s="1"/>
      <c r="Q60" s="1"/>
      <c r="R60" s="1"/>
      <c r="S60" s="1"/>
      <c r="T60" s="1"/>
      <c r="U60" s="1"/>
      <c r="V60" s="1"/>
      <c r="W60" s="1"/>
      <c r="X60" s="1"/>
      <c r="AQ60" s="118"/>
      <c r="AR60" s="118"/>
      <c r="AS60" s="118"/>
      <c r="AT60" s="118"/>
      <c r="AU60" s="120"/>
      <c r="AV60" s="120"/>
      <c r="AW60" s="120"/>
    </row>
    <row r="61" spans="2:49" ht="19.899999999999999" customHeight="1" x14ac:dyDescent="0.3">
      <c r="B61" s="124" t="s">
        <v>112</v>
      </c>
      <c r="C61" s="115"/>
      <c r="D61" s="115"/>
      <c r="E61" s="115"/>
      <c r="F61" s="116"/>
      <c r="G61" s="116"/>
      <c r="H61" s="116"/>
      <c r="I61" s="116"/>
      <c r="J61" s="117"/>
      <c r="K61" s="117"/>
      <c r="L61" s="117"/>
      <c r="M61" s="34"/>
      <c r="N61" s="117"/>
      <c r="O61" s="1"/>
      <c r="P61" s="1"/>
      <c r="Q61" s="1"/>
      <c r="R61" s="1"/>
      <c r="S61" s="1"/>
      <c r="T61" s="1"/>
      <c r="U61" s="1"/>
      <c r="V61" s="1"/>
      <c r="W61" s="1"/>
      <c r="X61" s="1"/>
      <c r="AQ61" s="118"/>
      <c r="AR61" s="118"/>
      <c r="AS61" s="118"/>
      <c r="AT61" s="118"/>
      <c r="AU61" s="120"/>
      <c r="AV61" s="120"/>
      <c r="AW61" s="120"/>
    </row>
    <row r="62" spans="2:49" ht="19.899999999999999" customHeight="1" x14ac:dyDescent="0.3">
      <c r="B62" s="125" t="s">
        <v>113</v>
      </c>
      <c r="C62" s="115"/>
      <c r="D62" s="115"/>
      <c r="E62" s="115"/>
      <c r="F62" s="116"/>
      <c r="G62" s="116"/>
      <c r="H62" s="116"/>
      <c r="I62" s="116"/>
      <c r="J62" s="117"/>
      <c r="K62" s="117"/>
      <c r="L62" s="117"/>
      <c r="M62" s="34"/>
      <c r="N62" s="117"/>
      <c r="O62" s="1"/>
      <c r="P62" s="1"/>
      <c r="Q62" s="1"/>
      <c r="R62" s="1"/>
      <c r="S62" s="1"/>
      <c r="T62" s="1"/>
      <c r="U62" s="1"/>
      <c r="V62" s="1"/>
      <c r="W62" s="1"/>
      <c r="X62" s="1"/>
      <c r="AQ62" s="118"/>
      <c r="AR62" s="118"/>
      <c r="AS62" s="118"/>
      <c r="AT62" s="118"/>
      <c r="AU62" s="120"/>
      <c r="AV62" s="120"/>
      <c r="AW62" s="120"/>
    </row>
    <row r="63" spans="2:49" ht="19.899999999999999" customHeight="1" x14ac:dyDescent="0.3">
      <c r="B63" s="125"/>
      <c r="C63" s="115"/>
      <c r="D63" s="115"/>
      <c r="E63" s="115"/>
      <c r="F63" s="116"/>
      <c r="G63" s="116"/>
      <c r="H63" s="116"/>
      <c r="I63" s="116"/>
      <c r="J63" s="117"/>
      <c r="K63" s="117"/>
      <c r="L63" s="117"/>
      <c r="M63" s="34"/>
      <c r="N63" s="117"/>
      <c r="O63" s="1"/>
      <c r="P63" s="1"/>
      <c r="Q63" s="1"/>
      <c r="R63" s="1"/>
      <c r="S63" s="1"/>
      <c r="T63" s="1"/>
      <c r="U63" s="1"/>
      <c r="V63" s="1"/>
      <c r="W63" s="1"/>
      <c r="X63" s="1"/>
      <c r="AQ63" s="118"/>
      <c r="AR63" s="118"/>
      <c r="AS63" s="118"/>
      <c r="AT63" s="118"/>
      <c r="AU63" s="120"/>
      <c r="AV63" s="120"/>
      <c r="AW63" s="120"/>
    </row>
    <row r="64" spans="2:49" ht="19.899999999999999" customHeight="1" x14ac:dyDescent="0.3">
      <c r="B64" s="122" t="s">
        <v>122</v>
      </c>
      <c r="C64" s="115"/>
      <c r="D64" s="115"/>
      <c r="E64" s="115" t="s">
        <v>123</v>
      </c>
      <c r="F64" s="116"/>
      <c r="G64" s="116"/>
      <c r="H64" s="116"/>
      <c r="I64" s="116"/>
      <c r="J64" s="117"/>
      <c r="K64" s="117"/>
      <c r="L64" s="117"/>
      <c r="M64" s="34"/>
      <c r="N64" s="116" t="s">
        <v>124</v>
      </c>
      <c r="O64" s="116"/>
      <c r="P64" s="1"/>
      <c r="Q64" s="1"/>
      <c r="R64" s="1"/>
      <c r="S64" s="1"/>
      <c r="T64" s="1"/>
      <c r="U64" s="1"/>
      <c r="V64" s="1"/>
      <c r="W64" s="1"/>
      <c r="X64" s="1"/>
      <c r="AQ64" s="118"/>
      <c r="AR64" s="118"/>
      <c r="AS64" s="118"/>
      <c r="AT64" s="118"/>
      <c r="AU64" s="120"/>
      <c r="AV64" s="120"/>
      <c r="AW64" s="120"/>
    </row>
    <row r="65" spans="2:52" ht="12.75" customHeight="1" x14ac:dyDescent="0.2">
      <c r="B65" s="2" t="s">
        <v>125</v>
      </c>
      <c r="E65" s="3" t="s">
        <v>126</v>
      </c>
      <c r="N65" s="4" t="s">
        <v>127</v>
      </c>
      <c r="O65" s="4"/>
    </row>
    <row r="66" spans="2:52" s="126" customFormat="1" ht="19.899999999999999" customHeight="1" x14ac:dyDescent="0.3">
      <c r="B66" s="11"/>
      <c r="C66" s="115"/>
      <c r="D66" s="115"/>
      <c r="E66" s="115"/>
      <c r="F66" s="116"/>
      <c r="G66" s="116"/>
      <c r="H66" s="116"/>
      <c r="I66" s="116"/>
      <c r="J66" s="117"/>
      <c r="K66" s="117"/>
      <c r="L66" s="117"/>
      <c r="M66" s="34"/>
      <c r="N66" s="117"/>
      <c r="Y66" s="34"/>
      <c r="Z66" s="34"/>
      <c r="AA66" s="34"/>
      <c r="AB66" s="34"/>
      <c r="AC66" s="34"/>
      <c r="AD66" s="34"/>
      <c r="AQ66" s="127"/>
      <c r="AR66" s="127"/>
      <c r="AS66" s="127"/>
      <c r="AT66" s="127"/>
      <c r="AU66" s="128"/>
      <c r="AV66" s="128"/>
      <c r="AW66" s="128"/>
      <c r="AX66" s="34"/>
      <c r="AY66" s="34"/>
      <c r="AZ66" s="34"/>
    </row>
    <row r="67" spans="2:52" s="126" customFormat="1" ht="19.899999999999999" customHeight="1" x14ac:dyDescent="0.3">
      <c r="B67" s="11"/>
      <c r="C67" s="115"/>
      <c r="D67" s="115"/>
      <c r="E67" s="115"/>
      <c r="F67" s="116"/>
      <c r="G67" s="116"/>
      <c r="H67" s="116"/>
      <c r="I67" s="116"/>
      <c r="J67" s="117"/>
      <c r="K67" s="117"/>
      <c r="L67" s="117"/>
      <c r="M67" s="34"/>
      <c r="N67" s="117"/>
      <c r="O67" s="34"/>
      <c r="P67" s="34"/>
      <c r="Q67" s="116"/>
      <c r="R67" s="34"/>
      <c r="S67" s="34"/>
      <c r="T67" s="34"/>
      <c r="U67" s="34"/>
      <c r="V67" s="34"/>
      <c r="W67" s="34"/>
      <c r="X67" s="116"/>
      <c r="Y67" s="34"/>
      <c r="Z67" s="34"/>
      <c r="AA67" s="34"/>
      <c r="AB67" s="34"/>
      <c r="AC67" s="34"/>
      <c r="AD67" s="34"/>
      <c r="AG67" s="116"/>
      <c r="AQ67" s="127"/>
      <c r="AR67" s="127"/>
      <c r="AS67" s="127"/>
      <c r="AT67" s="127"/>
      <c r="AU67" s="128"/>
      <c r="AV67" s="128"/>
      <c r="AW67" s="128"/>
      <c r="AX67" s="34"/>
      <c r="AY67" s="34"/>
      <c r="AZ67" s="34"/>
    </row>
    <row r="68" spans="2:52" s="126" customFormat="1" ht="19.899999999999999" customHeight="1" x14ac:dyDescent="0.3">
      <c r="B68" s="11"/>
      <c r="C68" s="115"/>
      <c r="D68" s="115"/>
      <c r="E68" s="115"/>
      <c r="F68" s="116"/>
      <c r="G68" s="116"/>
      <c r="H68" s="116"/>
      <c r="I68" s="116"/>
      <c r="J68" s="117"/>
      <c r="K68" s="117"/>
      <c r="L68" s="117"/>
      <c r="M68" s="34"/>
      <c r="N68" s="117"/>
      <c r="Y68" s="34"/>
      <c r="Z68" s="34"/>
      <c r="AA68" s="34"/>
      <c r="AB68" s="34"/>
      <c r="AC68" s="34"/>
      <c r="AD68" s="34"/>
      <c r="AQ68" s="127"/>
      <c r="AR68" s="127"/>
      <c r="AS68" s="127"/>
      <c r="AT68" s="127"/>
      <c r="AU68" s="128"/>
      <c r="AV68" s="128"/>
      <c r="AW68" s="128"/>
      <c r="AX68" s="34"/>
      <c r="AY68" s="34"/>
      <c r="AZ68" s="34"/>
    </row>
    <row r="69" spans="2:52" ht="19.899999999999999" customHeight="1" x14ac:dyDescent="0.3">
      <c r="B69" s="11"/>
      <c r="C69" s="115"/>
      <c r="D69" s="115"/>
      <c r="E69" s="115"/>
      <c r="F69" s="116"/>
      <c r="G69" s="116"/>
      <c r="H69" s="116"/>
      <c r="I69" s="116"/>
      <c r="J69" s="117"/>
      <c r="K69" s="117"/>
      <c r="L69" s="117"/>
      <c r="M69" s="34"/>
      <c r="N69" s="117"/>
      <c r="O69" s="1"/>
      <c r="P69" s="1"/>
      <c r="Q69" s="1"/>
      <c r="R69" s="1"/>
      <c r="S69" s="1"/>
      <c r="T69" s="1"/>
      <c r="U69" s="1"/>
      <c r="V69" s="1"/>
      <c r="W69" s="1"/>
      <c r="X69" s="1"/>
      <c r="AQ69" s="118"/>
      <c r="AR69" s="118"/>
      <c r="AS69" s="118"/>
      <c r="AT69" s="118"/>
      <c r="AU69" s="120"/>
      <c r="AV69" s="120"/>
      <c r="AW69" s="120"/>
    </row>
    <row r="70" spans="2:52" ht="19.899999999999999" customHeight="1" x14ac:dyDescent="0.3">
      <c r="B70" s="11"/>
      <c r="C70" s="115"/>
      <c r="D70" s="115"/>
      <c r="E70" s="115"/>
      <c r="F70" s="116"/>
      <c r="G70" s="116"/>
      <c r="H70" s="116"/>
      <c r="I70" s="116"/>
      <c r="J70" s="117"/>
      <c r="K70" s="117"/>
      <c r="L70" s="117"/>
      <c r="M70" s="34"/>
      <c r="N70" s="117"/>
      <c r="O70" s="1"/>
      <c r="P70" s="1"/>
      <c r="Q70" s="1"/>
      <c r="R70" s="1"/>
      <c r="S70" s="1"/>
      <c r="T70" s="1"/>
      <c r="U70" s="1"/>
      <c r="V70" s="1"/>
      <c r="W70" s="1"/>
      <c r="X70" s="1"/>
      <c r="AQ70" s="118"/>
      <c r="AR70" s="118"/>
      <c r="AS70" s="118"/>
      <c r="AT70" s="118"/>
      <c r="AU70" s="120"/>
      <c r="AV70" s="120"/>
      <c r="AW70" s="120"/>
    </row>
    <row r="71" spans="2:52" ht="19.899999999999999" customHeight="1" x14ac:dyDescent="0.3">
      <c r="B71" s="11"/>
      <c r="C71" s="115"/>
      <c r="D71" s="115"/>
      <c r="E71" s="115"/>
      <c r="F71" s="116"/>
      <c r="G71" s="116"/>
      <c r="H71" s="116"/>
      <c r="I71" s="116"/>
      <c r="J71" s="117"/>
      <c r="K71" s="117"/>
      <c r="L71" s="117"/>
      <c r="M71" s="34"/>
      <c r="N71" s="117"/>
      <c r="O71" s="1"/>
      <c r="P71" s="1"/>
      <c r="Q71" s="1"/>
      <c r="R71" s="1"/>
      <c r="S71" s="1"/>
      <c r="T71" s="1"/>
      <c r="U71" s="1"/>
      <c r="V71" s="1"/>
      <c r="W71" s="1"/>
      <c r="X71" s="1"/>
      <c r="AQ71" s="118"/>
      <c r="AR71" s="118"/>
      <c r="AS71" s="118"/>
      <c r="AT71" s="118"/>
      <c r="AU71" s="120"/>
      <c r="AV71" s="120"/>
      <c r="AW71" s="120"/>
    </row>
    <row r="72" spans="2:52" ht="19.899999999999999" customHeight="1" x14ac:dyDescent="0.3">
      <c r="B72" s="11"/>
      <c r="C72" s="115"/>
      <c r="D72" s="115"/>
      <c r="E72" s="115"/>
      <c r="F72" s="116"/>
      <c r="G72" s="116"/>
      <c r="H72" s="116"/>
      <c r="I72" s="116"/>
      <c r="J72" s="117"/>
      <c r="K72" s="117"/>
      <c r="L72" s="117"/>
      <c r="M72" s="34"/>
      <c r="N72" s="117"/>
      <c r="O72" s="1"/>
      <c r="P72" s="1"/>
      <c r="Q72" s="1"/>
      <c r="R72" s="1"/>
      <c r="S72" s="1"/>
      <c r="T72" s="1"/>
      <c r="U72" s="1"/>
      <c r="V72" s="1"/>
      <c r="W72" s="1"/>
      <c r="X72" s="1"/>
      <c r="AQ72" s="118"/>
      <c r="AR72" s="118"/>
      <c r="AS72" s="118"/>
      <c r="AT72" s="118"/>
      <c r="AU72" s="120"/>
      <c r="AV72" s="120"/>
      <c r="AW72" s="120"/>
    </row>
    <row r="73" spans="2:52" ht="19.899999999999999" customHeight="1" x14ac:dyDescent="0.3">
      <c r="B73" s="11"/>
      <c r="C73" s="115"/>
      <c r="D73" s="115"/>
      <c r="E73" s="115"/>
      <c r="F73" s="116"/>
      <c r="G73" s="116"/>
      <c r="H73" s="116"/>
      <c r="I73" s="116"/>
      <c r="J73" s="117"/>
      <c r="K73" s="117"/>
      <c r="L73" s="117"/>
      <c r="M73" s="34"/>
      <c r="N73" s="117"/>
      <c r="O73" s="1"/>
      <c r="P73" s="1"/>
      <c r="Q73" s="1"/>
      <c r="R73" s="1"/>
      <c r="S73" s="1"/>
      <c r="T73" s="1"/>
      <c r="U73" s="1"/>
      <c r="V73" s="1"/>
      <c r="W73" s="1"/>
      <c r="X73" s="1"/>
      <c r="AQ73" s="118"/>
      <c r="AR73" s="118"/>
      <c r="AS73" s="118"/>
      <c r="AT73" s="118"/>
      <c r="AU73" s="120"/>
      <c r="AV73" s="120"/>
      <c r="AW73" s="120"/>
    </row>
    <row r="74" spans="2:52" ht="19.899999999999999" customHeight="1" x14ac:dyDescent="0.3">
      <c r="B74" s="11"/>
      <c r="C74" s="115"/>
      <c r="D74" s="115"/>
      <c r="E74" s="115"/>
      <c r="F74" s="116"/>
      <c r="G74" s="116"/>
      <c r="H74" s="116"/>
      <c r="I74" s="116"/>
      <c r="J74" s="117"/>
      <c r="K74" s="117"/>
      <c r="L74" s="117"/>
      <c r="M74" s="34"/>
      <c r="N74" s="117"/>
      <c r="O74" s="1"/>
      <c r="P74" s="1"/>
      <c r="Q74" s="1"/>
      <c r="R74" s="1"/>
      <c r="S74" s="1"/>
      <c r="T74" s="1"/>
      <c r="U74" s="1"/>
      <c r="V74" s="1"/>
      <c r="W74" s="1"/>
      <c r="X74" s="1"/>
      <c r="AQ74" s="118"/>
      <c r="AR74" s="118"/>
      <c r="AS74" s="118"/>
      <c r="AT74" s="118"/>
      <c r="AU74" s="120"/>
      <c r="AV74" s="120"/>
      <c r="AW74" s="120"/>
    </row>
    <row r="75" spans="2:52" ht="19.899999999999999" customHeight="1" x14ac:dyDescent="0.3">
      <c r="B75" s="11"/>
      <c r="C75" s="115"/>
      <c r="D75" s="115"/>
      <c r="E75" s="115"/>
      <c r="F75" s="116"/>
      <c r="G75" s="116"/>
      <c r="H75" s="116"/>
      <c r="I75" s="116"/>
      <c r="J75" s="117"/>
      <c r="K75" s="117"/>
      <c r="L75" s="117"/>
      <c r="M75" s="34"/>
      <c r="N75" s="117"/>
      <c r="O75" s="1"/>
      <c r="P75" s="1"/>
      <c r="Q75" s="1"/>
      <c r="R75" s="1"/>
      <c r="S75" s="1"/>
      <c r="T75" s="1"/>
      <c r="U75" s="1"/>
      <c r="V75" s="1"/>
      <c r="W75" s="1"/>
      <c r="X75" s="1"/>
      <c r="AQ75" s="118"/>
      <c r="AR75" s="118"/>
      <c r="AS75" s="118"/>
      <c r="AT75" s="118"/>
      <c r="AU75" s="120"/>
      <c r="AV75" s="120"/>
      <c r="AW75" s="120"/>
    </row>
    <row r="76" spans="2:52" ht="19.899999999999999" customHeight="1" x14ac:dyDescent="0.3">
      <c r="B76" s="11"/>
      <c r="C76" s="115"/>
      <c r="D76" s="115"/>
      <c r="E76" s="115"/>
      <c r="F76" s="116"/>
      <c r="G76" s="116"/>
      <c r="H76" s="116"/>
      <c r="I76" s="116"/>
      <c r="J76" s="117"/>
      <c r="K76" s="117"/>
      <c r="L76" s="117"/>
      <c r="M76" s="34"/>
      <c r="N76" s="117"/>
      <c r="O76" s="1"/>
      <c r="P76" s="1"/>
      <c r="Q76" s="1"/>
      <c r="R76" s="1"/>
      <c r="S76" s="1"/>
      <c r="T76" s="1"/>
      <c r="U76" s="1"/>
      <c r="V76" s="1"/>
      <c r="W76" s="1"/>
      <c r="X76" s="1"/>
      <c r="AQ76" s="118"/>
      <c r="AR76" s="118"/>
      <c r="AS76" s="118"/>
      <c r="AT76" s="118"/>
      <c r="AU76" s="120"/>
      <c r="AV76" s="120"/>
      <c r="AW76" s="120"/>
    </row>
    <row r="77" spans="2:52" ht="19.899999999999999" customHeight="1" x14ac:dyDescent="0.3">
      <c r="B77" s="11"/>
      <c r="C77" s="115"/>
      <c r="D77" s="115"/>
      <c r="E77" s="115"/>
      <c r="F77" s="116"/>
      <c r="G77" s="116"/>
      <c r="H77" s="116"/>
      <c r="I77" s="116"/>
      <c r="J77" s="117"/>
      <c r="K77" s="117"/>
      <c r="L77" s="117"/>
      <c r="M77" s="34"/>
      <c r="N77" s="117"/>
      <c r="O77" s="1"/>
      <c r="P77" s="1"/>
      <c r="Q77" s="1"/>
      <c r="R77" s="1"/>
      <c r="S77" s="1"/>
      <c r="T77" s="1"/>
      <c r="U77" s="1"/>
      <c r="V77" s="1"/>
      <c r="W77" s="1"/>
      <c r="X77" s="1"/>
      <c r="AQ77" s="118"/>
      <c r="AR77" s="118"/>
      <c r="AS77" s="118"/>
      <c r="AT77" s="118"/>
      <c r="AU77" s="120"/>
      <c r="AV77" s="120"/>
      <c r="AW77" s="120"/>
    </row>
    <row r="78" spans="2:52" ht="19.899999999999999" customHeight="1" x14ac:dyDescent="0.3">
      <c r="B78" s="11"/>
      <c r="C78" s="115"/>
      <c r="D78" s="115"/>
      <c r="E78" s="115"/>
      <c r="F78" s="116"/>
      <c r="G78" s="116"/>
      <c r="H78" s="116"/>
      <c r="I78" s="116"/>
      <c r="J78" s="117"/>
      <c r="K78" s="117"/>
      <c r="L78" s="117"/>
      <c r="M78" s="34"/>
      <c r="N78" s="117"/>
      <c r="O78" s="1"/>
      <c r="P78" s="1"/>
      <c r="Q78" s="1"/>
      <c r="R78" s="1"/>
      <c r="S78" s="1"/>
      <c r="T78" s="1"/>
      <c r="U78" s="1"/>
      <c r="V78" s="1"/>
      <c r="W78" s="1"/>
      <c r="X78" s="1"/>
      <c r="AQ78" s="118"/>
      <c r="AR78" s="118"/>
      <c r="AS78" s="118"/>
      <c r="AT78" s="118"/>
      <c r="AU78" s="120"/>
      <c r="AV78" s="120"/>
      <c r="AW78" s="120"/>
    </row>
    <row r="79" spans="2:52" ht="19.899999999999999" customHeight="1" x14ac:dyDescent="0.3">
      <c r="B79" s="11"/>
      <c r="C79" s="115"/>
      <c r="D79" s="115"/>
      <c r="E79" s="115"/>
      <c r="F79" s="116"/>
      <c r="G79" s="116"/>
      <c r="H79" s="116"/>
      <c r="I79" s="116"/>
      <c r="J79" s="117"/>
      <c r="K79" s="117"/>
      <c r="L79" s="117"/>
      <c r="M79" s="34"/>
      <c r="N79" s="117"/>
      <c r="O79" s="1"/>
      <c r="P79" s="1"/>
      <c r="Q79" s="1"/>
      <c r="R79" s="1"/>
      <c r="S79" s="1"/>
      <c r="T79" s="1"/>
      <c r="U79" s="1"/>
      <c r="V79" s="1"/>
      <c r="W79" s="1"/>
      <c r="X79" s="1"/>
      <c r="AQ79" s="118"/>
      <c r="AR79" s="118"/>
      <c r="AS79" s="118"/>
      <c r="AT79" s="118"/>
      <c r="AU79" s="120"/>
      <c r="AV79" s="120"/>
      <c r="AW79" s="120"/>
    </row>
    <row r="80" spans="2:52" ht="19.899999999999999" customHeight="1" x14ac:dyDescent="0.3">
      <c r="B80" s="11"/>
      <c r="C80" s="115"/>
      <c r="D80" s="115"/>
      <c r="E80" s="115"/>
      <c r="F80" s="116"/>
      <c r="G80" s="116"/>
      <c r="H80" s="116"/>
      <c r="I80" s="116"/>
      <c r="J80" s="117"/>
      <c r="K80" s="117"/>
      <c r="L80" s="117"/>
      <c r="M80" s="34"/>
      <c r="N80" s="117"/>
      <c r="O80" s="1"/>
      <c r="P80" s="1"/>
      <c r="Q80" s="1"/>
      <c r="R80" s="1"/>
      <c r="S80" s="1"/>
      <c r="T80" s="1"/>
      <c r="U80" s="1"/>
      <c r="V80" s="1"/>
      <c r="W80" s="1"/>
      <c r="X80" s="1"/>
      <c r="AQ80" s="118"/>
      <c r="AR80" s="118"/>
      <c r="AS80" s="118"/>
      <c r="AT80" s="118"/>
      <c r="AU80" s="120"/>
      <c r="AV80" s="120"/>
      <c r="AW80" s="120"/>
    </row>
    <row r="81" spans="2:49" ht="19.899999999999999" customHeight="1" x14ac:dyDescent="0.3">
      <c r="B81" s="11"/>
      <c r="C81" s="115"/>
      <c r="D81" s="115"/>
      <c r="E81" s="115"/>
      <c r="F81" s="116"/>
      <c r="G81" s="116"/>
      <c r="H81" s="116"/>
      <c r="I81" s="116"/>
      <c r="J81" s="117"/>
      <c r="K81" s="117"/>
      <c r="L81" s="117"/>
      <c r="M81" s="34"/>
      <c r="N81" s="117"/>
      <c r="O81" s="1"/>
      <c r="P81" s="1"/>
      <c r="Q81" s="1"/>
      <c r="R81" s="1"/>
      <c r="S81" s="1"/>
      <c r="T81" s="1"/>
      <c r="U81" s="1"/>
      <c r="V81" s="1"/>
      <c r="W81" s="1"/>
      <c r="X81" s="1"/>
      <c r="AQ81" s="118"/>
      <c r="AR81" s="118"/>
      <c r="AS81" s="118"/>
      <c r="AT81" s="118"/>
      <c r="AU81" s="120"/>
      <c r="AV81" s="120"/>
      <c r="AW81" s="120"/>
    </row>
    <row r="82" spans="2:49" ht="19.899999999999999" customHeight="1" x14ac:dyDescent="0.3">
      <c r="B82" s="11"/>
      <c r="C82" s="115"/>
      <c r="D82" s="115"/>
      <c r="E82" s="115"/>
      <c r="F82" s="116"/>
      <c r="G82" s="116"/>
      <c r="H82" s="116"/>
      <c r="I82" s="116"/>
      <c r="J82" s="117"/>
      <c r="K82" s="117"/>
      <c r="L82" s="117"/>
      <c r="M82" s="34"/>
      <c r="N82" s="117"/>
      <c r="O82" s="1"/>
      <c r="P82" s="1"/>
      <c r="Q82" s="1"/>
      <c r="R82" s="1"/>
      <c r="S82" s="1"/>
      <c r="T82" s="1"/>
      <c r="U82" s="1"/>
      <c r="V82" s="1"/>
      <c r="W82" s="1"/>
      <c r="X82" s="1"/>
      <c r="AQ82" s="118"/>
      <c r="AR82" s="118"/>
      <c r="AS82" s="118"/>
      <c r="AT82" s="118"/>
      <c r="AU82" s="120"/>
      <c r="AV82" s="120"/>
      <c r="AW82" s="120"/>
    </row>
    <row r="83" spans="2:49" ht="19.899999999999999" customHeight="1" x14ac:dyDescent="0.3">
      <c r="B83" s="11"/>
      <c r="C83" s="115"/>
      <c r="D83" s="115"/>
      <c r="E83" s="115"/>
      <c r="F83" s="116"/>
      <c r="G83" s="116"/>
      <c r="H83" s="116"/>
      <c r="I83" s="116"/>
      <c r="J83" s="117"/>
      <c r="K83" s="117"/>
      <c r="L83" s="117"/>
      <c r="M83" s="34"/>
      <c r="N83" s="117"/>
      <c r="O83" s="1"/>
      <c r="P83" s="1"/>
      <c r="Q83" s="1"/>
      <c r="R83" s="1"/>
      <c r="S83" s="1"/>
      <c r="T83" s="1"/>
      <c r="U83" s="1"/>
      <c r="V83" s="1"/>
      <c r="W83" s="1"/>
      <c r="X83" s="1"/>
      <c r="AQ83" s="118"/>
      <c r="AR83" s="118"/>
      <c r="AS83" s="118"/>
      <c r="AT83" s="118"/>
      <c r="AU83" s="120"/>
      <c r="AV83" s="120"/>
      <c r="AW83" s="120"/>
    </row>
    <row r="84" spans="2:49" ht="19.899999999999999" customHeight="1" x14ac:dyDescent="0.3">
      <c r="B84" s="11"/>
      <c r="C84" s="115"/>
      <c r="D84" s="115"/>
      <c r="E84" s="115"/>
      <c r="F84" s="116"/>
      <c r="G84" s="116"/>
      <c r="H84" s="116"/>
      <c r="I84" s="116"/>
      <c r="J84" s="117"/>
      <c r="K84" s="117"/>
      <c r="L84" s="117"/>
      <c r="M84" s="34"/>
      <c r="N84" s="117"/>
      <c r="O84" s="1"/>
      <c r="P84" s="1"/>
      <c r="Q84" s="1"/>
      <c r="R84" s="1"/>
      <c r="S84" s="1"/>
      <c r="T84" s="1"/>
      <c r="U84" s="1"/>
      <c r="V84" s="1"/>
      <c r="W84" s="1"/>
      <c r="X84" s="1"/>
      <c r="AQ84" s="118"/>
      <c r="AR84" s="118"/>
      <c r="AS84" s="118"/>
      <c r="AT84" s="118"/>
      <c r="AU84" s="120"/>
      <c r="AV84" s="120"/>
      <c r="AW84" s="120"/>
    </row>
    <row r="85" spans="2:49" ht="19.899999999999999" customHeight="1" x14ac:dyDescent="0.3">
      <c r="B85" s="11"/>
      <c r="C85" s="115"/>
      <c r="D85" s="115"/>
      <c r="E85" s="115"/>
      <c r="F85" s="116"/>
      <c r="G85" s="116"/>
      <c r="H85" s="116"/>
      <c r="I85" s="116"/>
      <c r="J85" s="117"/>
      <c r="K85" s="117"/>
      <c r="L85" s="117"/>
      <c r="M85" s="34"/>
      <c r="N85" s="117"/>
      <c r="O85" s="1"/>
      <c r="P85" s="1"/>
      <c r="Q85" s="1"/>
      <c r="R85" s="1"/>
      <c r="S85" s="1"/>
      <c r="T85" s="1"/>
      <c r="U85" s="1"/>
      <c r="V85" s="1"/>
      <c r="W85" s="1"/>
      <c r="X85" s="1"/>
      <c r="AQ85" s="118"/>
      <c r="AR85" s="118"/>
      <c r="AS85" s="118"/>
      <c r="AT85" s="118"/>
      <c r="AU85" s="120"/>
      <c r="AV85" s="120"/>
      <c r="AW85" s="120"/>
    </row>
    <row r="86" spans="2:49" ht="19.899999999999999" customHeight="1" x14ac:dyDescent="0.3">
      <c r="B86" s="11"/>
      <c r="C86" s="115"/>
      <c r="D86" s="115"/>
      <c r="E86" s="115"/>
      <c r="F86" s="116"/>
      <c r="G86" s="116"/>
      <c r="H86" s="116"/>
      <c r="I86" s="116"/>
      <c r="J86" s="117"/>
      <c r="K86" s="117"/>
      <c r="L86" s="117"/>
      <c r="M86" s="34"/>
      <c r="N86" s="117"/>
      <c r="O86" s="1"/>
      <c r="P86" s="1"/>
      <c r="Q86" s="1"/>
      <c r="R86" s="1"/>
      <c r="S86" s="1"/>
      <c r="T86" s="1"/>
      <c r="U86" s="1"/>
      <c r="V86" s="1"/>
      <c r="W86" s="1"/>
      <c r="X86" s="1"/>
      <c r="AQ86" s="118"/>
      <c r="AR86" s="118"/>
      <c r="AS86" s="118"/>
      <c r="AT86" s="118"/>
      <c r="AU86" s="120"/>
      <c r="AV86" s="120"/>
      <c r="AW86" s="120"/>
    </row>
    <row r="87" spans="2:49" ht="19.899999999999999" customHeight="1" x14ac:dyDescent="0.3">
      <c r="B87" s="11"/>
      <c r="C87" s="115"/>
      <c r="D87" s="115"/>
      <c r="E87" s="115"/>
      <c r="F87" s="116"/>
      <c r="G87" s="116"/>
      <c r="H87" s="116"/>
      <c r="I87" s="116"/>
      <c r="J87" s="117"/>
      <c r="K87" s="117"/>
      <c r="L87" s="117"/>
      <c r="M87" s="34"/>
      <c r="N87" s="117"/>
      <c r="O87" s="1"/>
      <c r="P87" s="1"/>
      <c r="Q87" s="1"/>
      <c r="R87" s="1"/>
      <c r="S87" s="1"/>
      <c r="T87" s="1"/>
      <c r="U87" s="1"/>
      <c r="V87" s="1"/>
      <c r="W87" s="1"/>
      <c r="X87" s="1"/>
      <c r="AQ87" s="118"/>
      <c r="AR87" s="118"/>
      <c r="AS87" s="118"/>
      <c r="AT87" s="118"/>
      <c r="AU87" s="120"/>
      <c r="AV87" s="120"/>
      <c r="AW87" s="120"/>
    </row>
    <row r="88" spans="2:49" ht="19.899999999999999" customHeight="1" x14ac:dyDescent="0.3">
      <c r="B88" s="11"/>
      <c r="C88" s="115"/>
      <c r="D88" s="115"/>
      <c r="E88" s="115"/>
      <c r="F88" s="116"/>
      <c r="G88" s="116"/>
      <c r="H88" s="116"/>
      <c r="I88" s="116"/>
      <c r="J88" s="117"/>
      <c r="K88" s="117"/>
      <c r="L88" s="117"/>
      <c r="M88" s="34"/>
      <c r="N88" s="117"/>
      <c r="O88" s="1"/>
      <c r="P88" s="1"/>
      <c r="Q88" s="1"/>
      <c r="R88" s="1"/>
      <c r="S88" s="1"/>
      <c r="T88" s="1"/>
      <c r="U88" s="1"/>
      <c r="V88" s="1"/>
      <c r="W88" s="1"/>
      <c r="X88" s="1"/>
      <c r="AQ88" s="118"/>
      <c r="AR88" s="118"/>
      <c r="AS88" s="118"/>
      <c r="AT88" s="118"/>
      <c r="AU88" s="120"/>
      <c r="AV88" s="120"/>
      <c r="AW88" s="120"/>
    </row>
    <row r="89" spans="2:49" ht="19.899999999999999" customHeight="1" x14ac:dyDescent="0.3">
      <c r="B89" s="11"/>
      <c r="C89" s="115"/>
      <c r="D89" s="115"/>
      <c r="E89" s="115"/>
      <c r="F89" s="116"/>
      <c r="G89" s="116"/>
      <c r="H89" s="116"/>
      <c r="I89" s="116"/>
      <c r="J89" s="117"/>
      <c r="K89" s="117"/>
      <c r="L89" s="117"/>
      <c r="M89" s="34"/>
      <c r="N89" s="117"/>
      <c r="O89" s="1"/>
      <c r="P89" s="1"/>
      <c r="Q89" s="1"/>
      <c r="R89" s="1"/>
      <c r="S89" s="1"/>
      <c r="T89" s="1"/>
      <c r="U89" s="1"/>
      <c r="V89" s="1"/>
      <c r="W89" s="1"/>
      <c r="X89" s="1"/>
      <c r="AQ89" s="118"/>
      <c r="AR89" s="118"/>
      <c r="AS89" s="118"/>
      <c r="AT89" s="118"/>
      <c r="AU89" s="120"/>
      <c r="AV89" s="120"/>
      <c r="AW89" s="120"/>
    </row>
    <row r="90" spans="2:49" ht="19.899999999999999" customHeight="1" x14ac:dyDescent="0.3">
      <c r="B90" s="11"/>
      <c r="C90" s="115"/>
      <c r="D90" s="115"/>
      <c r="E90" s="115"/>
      <c r="F90" s="116"/>
      <c r="G90" s="116"/>
      <c r="H90" s="116"/>
      <c r="I90" s="116"/>
      <c r="J90" s="117"/>
      <c r="K90" s="117"/>
      <c r="L90" s="117"/>
      <c r="M90" s="34"/>
      <c r="N90" s="117"/>
      <c r="O90" s="1"/>
      <c r="P90" s="1"/>
      <c r="Q90" s="1"/>
      <c r="R90" s="1"/>
      <c r="S90" s="1"/>
      <c r="T90" s="1"/>
      <c r="U90" s="1"/>
      <c r="V90" s="1"/>
      <c r="W90" s="1"/>
      <c r="X90" s="1"/>
      <c r="AQ90" s="118"/>
      <c r="AR90" s="118"/>
      <c r="AS90" s="118"/>
      <c r="AT90" s="118"/>
      <c r="AU90" s="120"/>
      <c r="AV90" s="120"/>
      <c r="AW90" s="120"/>
    </row>
    <row r="91" spans="2:49" ht="19.899999999999999" customHeight="1" x14ac:dyDescent="0.3">
      <c r="B91" s="11"/>
      <c r="C91" s="115"/>
      <c r="D91" s="115"/>
      <c r="E91" s="115"/>
      <c r="F91" s="116"/>
      <c r="G91" s="116"/>
      <c r="H91" s="116"/>
      <c r="I91" s="116"/>
      <c r="J91" s="117"/>
      <c r="K91" s="117"/>
      <c r="L91" s="117"/>
      <c r="M91" s="34"/>
      <c r="N91" s="117"/>
      <c r="O91" s="1"/>
      <c r="P91" s="1"/>
      <c r="Q91" s="1"/>
      <c r="R91" s="1"/>
      <c r="S91" s="1"/>
      <c r="T91" s="1"/>
      <c r="U91" s="1"/>
      <c r="V91" s="1"/>
      <c r="W91" s="1"/>
      <c r="X91" s="1"/>
      <c r="AQ91" s="118"/>
      <c r="AR91" s="118"/>
      <c r="AS91" s="118"/>
      <c r="AT91" s="118"/>
      <c r="AU91" s="120"/>
      <c r="AV91" s="120"/>
      <c r="AW91" s="120"/>
    </row>
    <row r="92" spans="2:49" ht="19.899999999999999" customHeight="1" x14ac:dyDescent="0.3">
      <c r="B92" s="11"/>
      <c r="C92" s="115"/>
      <c r="D92" s="115"/>
      <c r="E92" s="115"/>
      <c r="F92" s="116"/>
      <c r="G92" s="116"/>
      <c r="H92" s="116"/>
      <c r="I92" s="116"/>
      <c r="J92" s="117"/>
      <c r="K92" s="117"/>
      <c r="L92" s="117"/>
      <c r="M92" s="34"/>
      <c r="N92" s="117"/>
      <c r="O92" s="1"/>
      <c r="P92" s="1"/>
      <c r="Q92" s="1"/>
      <c r="R92" s="1"/>
      <c r="S92" s="1"/>
      <c r="T92" s="1"/>
      <c r="U92" s="1"/>
      <c r="V92" s="1"/>
      <c r="W92" s="1"/>
      <c r="X92" s="1"/>
      <c r="AQ92" s="118"/>
      <c r="AR92" s="118"/>
      <c r="AS92" s="118"/>
      <c r="AT92" s="118"/>
      <c r="AU92" s="120"/>
      <c r="AV92" s="120"/>
      <c r="AW92" s="120"/>
    </row>
    <row r="93" spans="2:49" ht="19.899999999999999" customHeight="1" x14ac:dyDescent="0.3">
      <c r="B93" s="11"/>
      <c r="C93" s="115"/>
      <c r="D93" s="115"/>
      <c r="E93" s="115"/>
      <c r="F93" s="116"/>
      <c r="G93" s="116"/>
      <c r="H93" s="116"/>
      <c r="I93" s="116"/>
      <c r="J93" s="117"/>
      <c r="K93" s="117"/>
      <c r="L93" s="117"/>
      <c r="M93" s="34"/>
      <c r="N93" s="117"/>
      <c r="O93" s="1"/>
      <c r="P93" s="1"/>
      <c r="Q93" s="1"/>
      <c r="R93" s="1"/>
      <c r="S93" s="1"/>
      <c r="T93" s="1"/>
      <c r="U93" s="1"/>
      <c r="V93" s="1"/>
      <c r="W93" s="1"/>
      <c r="X93" s="1"/>
      <c r="AQ93" s="118"/>
      <c r="AR93" s="118"/>
      <c r="AS93" s="118"/>
      <c r="AT93" s="118"/>
      <c r="AU93" s="120"/>
      <c r="AV93" s="120"/>
      <c r="AW93" s="120"/>
    </row>
    <row r="94" spans="2:49" ht="19.899999999999999" customHeight="1" x14ac:dyDescent="0.3">
      <c r="B94" s="11"/>
      <c r="C94" s="115"/>
      <c r="D94" s="115"/>
      <c r="E94" s="115"/>
      <c r="F94" s="116"/>
      <c r="G94" s="116"/>
      <c r="H94" s="116"/>
      <c r="I94" s="116"/>
      <c r="J94" s="117"/>
      <c r="K94" s="117"/>
      <c r="L94" s="117"/>
      <c r="M94" s="34"/>
      <c r="N94" s="117"/>
      <c r="O94" s="1"/>
      <c r="P94" s="1"/>
      <c r="Q94" s="1"/>
      <c r="R94" s="1"/>
      <c r="S94" s="1"/>
      <c r="T94" s="1"/>
      <c r="U94" s="1"/>
      <c r="V94" s="1"/>
      <c r="W94" s="1"/>
      <c r="X94" s="1"/>
      <c r="AQ94" s="118"/>
      <c r="AR94" s="118"/>
      <c r="AS94" s="118"/>
      <c r="AT94" s="118"/>
      <c r="AU94" s="120"/>
      <c r="AV94" s="120"/>
      <c r="AW94" s="120"/>
    </row>
    <row r="95" spans="2:49" ht="19.899999999999999" customHeight="1" x14ac:dyDescent="0.3">
      <c r="B95" s="11"/>
      <c r="C95" s="115"/>
      <c r="D95" s="115"/>
      <c r="E95" s="115"/>
      <c r="F95" s="116"/>
      <c r="G95" s="116"/>
      <c r="H95" s="116"/>
      <c r="I95" s="116"/>
      <c r="J95" s="117"/>
      <c r="K95" s="117"/>
      <c r="L95" s="117"/>
      <c r="M95" s="34"/>
      <c r="N95" s="117"/>
      <c r="O95" s="1"/>
      <c r="P95" s="1"/>
      <c r="Q95" s="1"/>
      <c r="R95" s="1"/>
      <c r="S95" s="1"/>
      <c r="T95" s="1"/>
      <c r="U95" s="1"/>
      <c r="V95" s="1"/>
      <c r="W95" s="1"/>
      <c r="X95" s="1"/>
      <c r="AQ95" s="118"/>
      <c r="AR95" s="118"/>
      <c r="AS95" s="118"/>
      <c r="AT95" s="118"/>
      <c r="AU95" s="120"/>
      <c r="AV95" s="120"/>
      <c r="AW95" s="120"/>
    </row>
    <row r="96" spans="2:49" ht="19.899999999999999" customHeight="1" x14ac:dyDescent="0.3">
      <c r="B96" s="11"/>
      <c r="C96" s="115"/>
      <c r="D96" s="115"/>
      <c r="E96" s="115"/>
      <c r="F96" s="116"/>
      <c r="G96" s="116"/>
      <c r="H96" s="116"/>
      <c r="I96" s="116"/>
      <c r="J96" s="117"/>
      <c r="K96" s="117"/>
      <c r="L96" s="117"/>
      <c r="M96" s="34"/>
      <c r="N96" s="117"/>
      <c r="O96" s="1"/>
      <c r="P96" s="1"/>
      <c r="Q96" s="1"/>
      <c r="R96" s="1"/>
      <c r="S96" s="1"/>
      <c r="T96" s="1"/>
      <c r="U96" s="1"/>
      <c r="V96" s="1"/>
      <c r="W96" s="1"/>
      <c r="X96" s="1"/>
      <c r="AQ96" s="118"/>
      <c r="AR96" s="118"/>
      <c r="AS96" s="118"/>
      <c r="AT96" s="118"/>
      <c r="AU96" s="120"/>
      <c r="AV96" s="120"/>
      <c r="AW96" s="120"/>
    </row>
    <row r="97" spans="2:49" ht="19.899999999999999" customHeight="1" x14ac:dyDescent="0.3">
      <c r="B97" s="11"/>
      <c r="C97" s="115"/>
      <c r="D97" s="115"/>
      <c r="E97" s="115"/>
      <c r="F97" s="116"/>
      <c r="G97" s="116"/>
      <c r="H97" s="116"/>
      <c r="I97" s="116"/>
      <c r="J97" s="117"/>
      <c r="K97" s="117"/>
      <c r="L97" s="117"/>
      <c r="M97" s="34"/>
      <c r="N97" s="117"/>
      <c r="O97" s="1"/>
      <c r="P97" s="1"/>
      <c r="Q97" s="1"/>
      <c r="R97" s="1"/>
      <c r="S97" s="1"/>
      <c r="T97" s="1"/>
      <c r="U97" s="1"/>
      <c r="V97" s="1"/>
      <c r="W97" s="1"/>
      <c r="X97" s="1"/>
      <c r="AQ97" s="118"/>
      <c r="AR97" s="118"/>
      <c r="AS97" s="118"/>
      <c r="AT97" s="118"/>
      <c r="AU97" s="120"/>
      <c r="AV97" s="120"/>
      <c r="AW97" s="120"/>
    </row>
    <row r="98" spans="2:49" ht="19.899999999999999" customHeight="1" x14ac:dyDescent="0.3">
      <c r="B98" s="11"/>
      <c r="C98" s="115"/>
      <c r="D98" s="115"/>
      <c r="E98" s="115"/>
      <c r="F98" s="116"/>
      <c r="G98" s="116"/>
      <c r="H98" s="116"/>
      <c r="I98" s="116"/>
      <c r="J98" s="117"/>
      <c r="K98" s="117"/>
      <c r="L98" s="117"/>
      <c r="M98" s="34"/>
      <c r="N98" s="117"/>
      <c r="O98" s="1"/>
      <c r="P98" s="1"/>
      <c r="Q98" s="1"/>
      <c r="R98" s="1"/>
      <c r="S98" s="1"/>
      <c r="T98" s="1"/>
      <c r="U98" s="1"/>
      <c r="V98" s="1"/>
      <c r="W98" s="1"/>
      <c r="X98" s="1"/>
      <c r="AQ98" s="118"/>
      <c r="AR98" s="118"/>
      <c r="AS98" s="118"/>
      <c r="AT98" s="118"/>
      <c r="AU98" s="120"/>
      <c r="AV98" s="120"/>
      <c r="AW98" s="120"/>
    </row>
    <row r="99" spans="2:49" ht="19.899999999999999" customHeight="1" x14ac:dyDescent="0.3">
      <c r="B99" s="11"/>
      <c r="C99" s="115"/>
      <c r="D99" s="115"/>
      <c r="E99" s="115"/>
      <c r="F99" s="116"/>
      <c r="G99" s="116"/>
      <c r="H99" s="116"/>
      <c r="I99" s="116"/>
      <c r="J99" s="117"/>
      <c r="K99" s="117"/>
      <c r="L99" s="117"/>
      <c r="M99" s="34"/>
      <c r="N99" s="117"/>
      <c r="O99" s="1"/>
      <c r="P99" s="1"/>
      <c r="Q99" s="1"/>
      <c r="R99" s="1"/>
      <c r="S99" s="1"/>
      <c r="T99" s="1"/>
      <c r="U99" s="1"/>
      <c r="V99" s="1"/>
      <c r="W99" s="1"/>
      <c r="X99" s="1"/>
      <c r="AQ99" s="118"/>
      <c r="AR99" s="118"/>
      <c r="AS99" s="118"/>
      <c r="AT99" s="118"/>
      <c r="AU99" s="120"/>
      <c r="AV99" s="120"/>
      <c r="AW99" s="120"/>
    </row>
    <row r="100" spans="2:49" ht="19.899999999999999" customHeight="1" x14ac:dyDescent="0.3">
      <c r="B100" s="11"/>
      <c r="C100" s="115"/>
      <c r="D100" s="115"/>
      <c r="E100" s="115"/>
      <c r="F100" s="116"/>
      <c r="G100" s="116"/>
      <c r="H100" s="116"/>
      <c r="I100" s="116"/>
      <c r="J100" s="117"/>
      <c r="K100" s="117"/>
      <c r="L100" s="117"/>
      <c r="M100" s="34"/>
      <c r="N100" s="117"/>
      <c r="O100" s="1"/>
      <c r="P100" s="1"/>
      <c r="Q100" s="1"/>
      <c r="R100" s="1"/>
      <c r="S100" s="1"/>
      <c r="T100" s="1"/>
      <c r="U100" s="1"/>
      <c r="V100" s="1"/>
      <c r="W100" s="1"/>
      <c r="X100" s="1"/>
      <c r="AQ100" s="118"/>
      <c r="AR100" s="118"/>
      <c r="AS100" s="118"/>
      <c r="AT100" s="118"/>
      <c r="AU100" s="120"/>
      <c r="AV100" s="120"/>
      <c r="AW100" s="120"/>
    </row>
    <row r="101" spans="2:49" ht="19.899999999999999" customHeight="1" x14ac:dyDescent="0.3">
      <c r="B101" s="11"/>
      <c r="C101" s="115"/>
      <c r="D101" s="115"/>
      <c r="E101" s="115"/>
      <c r="F101" s="116"/>
      <c r="G101" s="116"/>
      <c r="H101" s="116"/>
      <c r="I101" s="116"/>
      <c r="J101" s="117"/>
      <c r="K101" s="117"/>
      <c r="L101" s="117"/>
      <c r="M101" s="34"/>
      <c r="N101" s="117"/>
      <c r="O101" s="1"/>
      <c r="P101" s="1"/>
      <c r="Q101" s="1"/>
      <c r="R101" s="1"/>
      <c r="S101" s="1"/>
      <c r="T101" s="1"/>
      <c r="U101" s="1"/>
      <c r="V101" s="1"/>
      <c r="W101" s="1"/>
      <c r="X101" s="1"/>
      <c r="AQ101" s="118"/>
      <c r="AR101" s="118"/>
      <c r="AS101" s="118"/>
      <c r="AT101" s="118"/>
      <c r="AU101" s="120"/>
      <c r="AV101" s="120"/>
      <c r="AW101" s="120"/>
    </row>
    <row r="102" spans="2:49" ht="19.899999999999999" customHeight="1" x14ac:dyDescent="0.3">
      <c r="B102" s="11"/>
      <c r="C102" s="115"/>
      <c r="D102" s="115"/>
      <c r="E102" s="115"/>
      <c r="F102" s="116"/>
      <c r="G102" s="116"/>
      <c r="H102" s="116"/>
      <c r="I102" s="116"/>
      <c r="J102" s="117"/>
      <c r="K102" s="117"/>
      <c r="L102" s="117"/>
      <c r="M102" s="34"/>
      <c r="N102" s="117"/>
      <c r="O102" s="1"/>
      <c r="P102" s="1"/>
      <c r="Q102" s="1"/>
      <c r="R102" s="1"/>
      <c r="S102" s="1"/>
      <c r="T102" s="1"/>
      <c r="U102" s="1"/>
      <c r="V102" s="1"/>
      <c r="W102" s="1"/>
      <c r="X102" s="1"/>
      <c r="AQ102" s="118"/>
      <c r="AR102" s="118"/>
      <c r="AS102" s="118"/>
      <c r="AT102" s="118"/>
      <c r="AU102" s="120"/>
      <c r="AV102" s="120"/>
      <c r="AW102" s="120"/>
    </row>
    <row r="103" spans="2:49" ht="19.899999999999999" customHeight="1" x14ac:dyDescent="0.3">
      <c r="B103" s="11"/>
      <c r="C103" s="115"/>
      <c r="D103" s="115"/>
      <c r="E103" s="115"/>
      <c r="F103" s="116"/>
      <c r="G103" s="116"/>
      <c r="H103" s="116"/>
      <c r="I103" s="116"/>
      <c r="J103" s="117"/>
      <c r="K103" s="117"/>
      <c r="L103" s="117"/>
      <c r="M103" s="34"/>
      <c r="N103" s="117"/>
      <c r="O103" s="1"/>
      <c r="P103" s="1"/>
      <c r="Q103" s="1"/>
      <c r="R103" s="1"/>
      <c r="S103" s="1"/>
      <c r="T103" s="1"/>
      <c r="U103" s="1"/>
      <c r="V103" s="1"/>
      <c r="W103" s="1"/>
      <c r="X103" s="1"/>
      <c r="AQ103" s="118"/>
      <c r="AR103" s="118"/>
      <c r="AS103" s="118"/>
      <c r="AT103" s="118"/>
      <c r="AU103" s="120"/>
      <c r="AV103" s="120"/>
      <c r="AW103" s="120"/>
    </row>
    <row r="104" spans="2:49" ht="19.899999999999999" customHeight="1" x14ac:dyDescent="0.3">
      <c r="B104" s="11"/>
      <c r="C104" s="115"/>
      <c r="D104" s="115"/>
      <c r="E104" s="115"/>
      <c r="F104" s="116"/>
      <c r="G104" s="116"/>
      <c r="H104" s="116"/>
      <c r="I104" s="116"/>
      <c r="J104" s="117"/>
      <c r="K104" s="117"/>
      <c r="L104" s="117"/>
      <c r="M104" s="34"/>
      <c r="N104" s="117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49" ht="19.899999999999999" customHeight="1" x14ac:dyDescent="0.3">
      <c r="B105" s="11"/>
      <c r="C105" s="115"/>
      <c r="D105" s="115"/>
      <c r="E105" s="115"/>
      <c r="F105" s="116"/>
      <c r="G105" s="116"/>
      <c r="H105" s="116"/>
      <c r="I105" s="116"/>
      <c r="J105" s="117"/>
      <c r="K105" s="117"/>
      <c r="L105" s="117"/>
      <c r="M105" s="34"/>
      <c r="N105" s="117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49" ht="19.899999999999999" customHeight="1" x14ac:dyDescent="0.3">
      <c r="B106" s="11"/>
      <c r="C106" s="115"/>
      <c r="D106" s="115"/>
      <c r="E106" s="115"/>
      <c r="F106" s="116"/>
      <c r="G106" s="116"/>
      <c r="H106" s="116"/>
      <c r="I106" s="116"/>
      <c r="J106" s="117"/>
      <c r="K106" s="117"/>
      <c r="L106" s="117"/>
      <c r="M106" s="34"/>
      <c r="N106" s="117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49" ht="19.899999999999999" customHeight="1" x14ac:dyDescent="0.3">
      <c r="B107" s="11"/>
      <c r="C107" s="115"/>
      <c r="D107" s="115"/>
      <c r="E107" s="115"/>
      <c r="F107" s="116"/>
      <c r="G107" s="116"/>
      <c r="H107" s="116"/>
      <c r="I107" s="116"/>
      <c r="J107" s="117"/>
      <c r="K107" s="117"/>
      <c r="L107" s="117"/>
      <c r="M107" s="34"/>
      <c r="N107" s="117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49" ht="19.899999999999999" customHeight="1" x14ac:dyDescent="0.3">
      <c r="B108" s="11"/>
      <c r="C108" s="115"/>
      <c r="D108" s="115"/>
      <c r="E108" s="115"/>
      <c r="F108" s="116"/>
      <c r="G108" s="116"/>
      <c r="H108" s="116"/>
      <c r="I108" s="116"/>
      <c r="J108" s="117"/>
      <c r="K108" s="117"/>
      <c r="L108" s="117"/>
      <c r="M108" s="34"/>
      <c r="N108" s="117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49" ht="19.899999999999999" customHeight="1" x14ac:dyDescent="0.3">
      <c r="B109" s="11"/>
      <c r="C109" s="115"/>
      <c r="D109" s="115"/>
      <c r="E109" s="115"/>
      <c r="F109" s="116"/>
      <c r="G109" s="116"/>
      <c r="H109" s="116"/>
      <c r="I109" s="116"/>
      <c r="J109" s="117"/>
      <c r="K109" s="117"/>
      <c r="L109" s="117"/>
      <c r="M109" s="34"/>
      <c r="N109" s="117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49" ht="19.899999999999999" customHeight="1" x14ac:dyDescent="0.3">
      <c r="B110" s="11"/>
      <c r="C110" s="115"/>
      <c r="D110" s="115"/>
      <c r="E110" s="115"/>
      <c r="F110" s="116"/>
      <c r="G110" s="116"/>
      <c r="H110" s="116"/>
      <c r="I110" s="116"/>
      <c r="J110" s="117"/>
      <c r="K110" s="117"/>
      <c r="L110" s="117"/>
      <c r="M110" s="34"/>
      <c r="N110" s="117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49" ht="19.899999999999999" customHeight="1" x14ac:dyDescent="0.3">
      <c r="B111" s="11"/>
      <c r="C111" s="115"/>
      <c r="D111" s="115"/>
      <c r="E111" s="115"/>
      <c r="F111" s="116"/>
      <c r="G111" s="116"/>
      <c r="H111" s="116"/>
      <c r="I111" s="116"/>
      <c r="J111" s="117"/>
      <c r="K111" s="117"/>
      <c r="L111" s="117"/>
      <c r="M111" s="34"/>
      <c r="N111" s="117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49" ht="19.899999999999999" customHeight="1" x14ac:dyDescent="0.3">
      <c r="B112" s="11"/>
      <c r="C112" s="115"/>
      <c r="D112" s="115"/>
      <c r="E112" s="115"/>
      <c r="F112" s="116"/>
      <c r="G112" s="116"/>
      <c r="H112" s="116"/>
      <c r="I112" s="116"/>
      <c r="J112" s="117"/>
      <c r="K112" s="117"/>
      <c r="L112" s="117"/>
      <c r="M112" s="34"/>
      <c r="N112" s="117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9.899999999999999" customHeight="1" x14ac:dyDescent="0.3">
      <c r="B113" s="11"/>
      <c r="C113" s="115"/>
      <c r="D113" s="115"/>
      <c r="E113" s="115"/>
      <c r="F113" s="116"/>
      <c r="G113" s="116"/>
      <c r="H113" s="116"/>
      <c r="I113" s="116"/>
      <c r="J113" s="117"/>
      <c r="K113" s="117"/>
      <c r="L113" s="117"/>
      <c r="M113" s="34"/>
      <c r="N113" s="117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9.899999999999999" customHeight="1" x14ac:dyDescent="0.3">
      <c r="B114" s="11"/>
      <c r="C114" s="115"/>
      <c r="D114" s="115"/>
      <c r="E114" s="115"/>
      <c r="F114" s="116"/>
      <c r="G114" s="116"/>
      <c r="H114" s="116"/>
      <c r="I114" s="116"/>
      <c r="J114" s="117"/>
      <c r="K114" s="117"/>
      <c r="L114" s="117"/>
      <c r="M114" s="34"/>
      <c r="N114" s="117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9.899999999999999" customHeight="1" x14ac:dyDescent="0.3">
      <c r="B115" s="11"/>
      <c r="C115" s="115"/>
      <c r="D115" s="115"/>
      <c r="E115" s="115"/>
      <c r="F115" s="116"/>
      <c r="G115" s="116"/>
      <c r="H115" s="116"/>
      <c r="I115" s="116"/>
      <c r="J115" s="117"/>
      <c r="K115" s="117"/>
      <c r="L115" s="117"/>
      <c r="M115" s="34"/>
      <c r="N115" s="117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9.899999999999999" customHeight="1" x14ac:dyDescent="0.3">
      <c r="B116" s="11"/>
      <c r="C116" s="115"/>
      <c r="D116" s="115"/>
      <c r="E116" s="115"/>
      <c r="F116" s="116"/>
      <c r="G116" s="116"/>
      <c r="H116" s="116"/>
      <c r="I116" s="116"/>
      <c r="J116" s="117"/>
      <c r="K116" s="117"/>
      <c r="L116" s="117"/>
      <c r="M116" s="34"/>
      <c r="N116" s="117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9.899999999999999" customHeight="1" x14ac:dyDescent="0.3">
      <c r="B117" s="11"/>
      <c r="C117" s="115"/>
      <c r="D117" s="115"/>
      <c r="E117" s="115"/>
      <c r="F117" s="116"/>
      <c r="G117" s="116"/>
      <c r="H117" s="116"/>
      <c r="I117" s="116"/>
      <c r="J117" s="117"/>
      <c r="K117" s="117"/>
      <c r="L117" s="117"/>
      <c r="M117" s="34"/>
      <c r="N117" s="117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9.899999999999999" customHeight="1" x14ac:dyDescent="0.3">
      <c r="B118" s="11"/>
      <c r="C118" s="115"/>
      <c r="D118" s="115"/>
      <c r="E118" s="115"/>
      <c r="F118" s="116"/>
      <c r="G118" s="116"/>
      <c r="H118" s="116"/>
      <c r="I118" s="116"/>
      <c r="J118" s="117"/>
      <c r="K118" s="117"/>
      <c r="L118" s="117"/>
      <c r="M118" s="34"/>
      <c r="N118" s="117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9.899999999999999" customHeight="1" x14ac:dyDescent="0.3">
      <c r="B119" s="11"/>
      <c r="C119" s="115"/>
      <c r="D119" s="115"/>
      <c r="E119" s="115"/>
      <c r="F119" s="116"/>
      <c r="G119" s="116"/>
      <c r="H119" s="116"/>
      <c r="I119" s="116"/>
      <c r="J119" s="117"/>
      <c r="K119" s="117"/>
      <c r="L119" s="117"/>
      <c r="M119" s="34"/>
      <c r="N119" s="117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9.899999999999999" customHeight="1" x14ac:dyDescent="0.3">
      <c r="B120" s="11"/>
      <c r="C120" s="115"/>
      <c r="D120" s="115"/>
      <c r="E120" s="115"/>
      <c r="F120" s="116"/>
      <c r="G120" s="116"/>
      <c r="H120" s="116"/>
      <c r="I120" s="116"/>
      <c r="J120" s="117"/>
      <c r="K120" s="117"/>
      <c r="L120" s="117"/>
      <c r="M120" s="34"/>
      <c r="N120" s="117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9.899999999999999" customHeight="1" x14ac:dyDescent="0.3">
      <c r="B121" s="11"/>
      <c r="C121" s="115"/>
      <c r="D121" s="115"/>
      <c r="E121" s="115"/>
      <c r="F121" s="116"/>
      <c r="G121" s="116"/>
      <c r="H121" s="116"/>
      <c r="I121" s="116"/>
      <c r="J121" s="117"/>
      <c r="K121" s="117"/>
      <c r="L121" s="117"/>
      <c r="M121" s="34"/>
      <c r="N121" s="117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9.899999999999999" customHeight="1" x14ac:dyDescent="0.3">
      <c r="B122" s="11"/>
      <c r="C122" s="115"/>
      <c r="D122" s="115"/>
      <c r="E122" s="115"/>
      <c r="F122" s="116"/>
      <c r="G122" s="116"/>
      <c r="H122" s="116"/>
      <c r="I122" s="116"/>
      <c r="J122" s="117"/>
      <c r="K122" s="117"/>
      <c r="L122" s="117"/>
      <c r="M122" s="34"/>
      <c r="N122" s="117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9.899999999999999" customHeight="1" x14ac:dyDescent="0.3">
      <c r="B123" s="11"/>
      <c r="C123" s="115"/>
      <c r="D123" s="115"/>
      <c r="E123" s="115"/>
      <c r="F123" s="116"/>
      <c r="G123" s="116"/>
      <c r="H123" s="116"/>
      <c r="I123" s="116"/>
      <c r="J123" s="117"/>
      <c r="K123" s="117"/>
      <c r="L123" s="117"/>
      <c r="M123" s="34"/>
      <c r="N123" s="117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9.899999999999999" customHeight="1" x14ac:dyDescent="0.3">
      <c r="B124" s="11"/>
      <c r="C124" s="115"/>
      <c r="D124" s="115"/>
      <c r="E124" s="115"/>
      <c r="F124" s="116"/>
      <c r="G124" s="116"/>
      <c r="H124" s="116"/>
      <c r="I124" s="116"/>
      <c r="J124" s="117"/>
      <c r="K124" s="117"/>
      <c r="L124" s="117"/>
      <c r="M124" s="34"/>
      <c r="N124" s="117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2.75" customHeight="1" x14ac:dyDescent="0.3">
      <c r="B125" s="11"/>
      <c r="C125" s="115"/>
      <c r="D125" s="115"/>
      <c r="E125" s="115"/>
      <c r="F125" s="116"/>
      <c r="G125" s="116"/>
      <c r="H125" s="116"/>
      <c r="I125" s="116"/>
      <c r="J125" s="117"/>
      <c r="K125" s="117"/>
      <c r="L125" s="117"/>
      <c r="M125" s="34"/>
      <c r="N125" s="117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2.75" customHeight="1" x14ac:dyDescent="0.3">
      <c r="B126" s="11"/>
      <c r="C126" s="115"/>
      <c r="D126" s="115"/>
      <c r="E126" s="115"/>
      <c r="F126" s="116"/>
      <c r="G126" s="116"/>
      <c r="H126" s="116"/>
      <c r="I126" s="116"/>
      <c r="J126" s="117"/>
      <c r="K126" s="117"/>
      <c r="L126" s="117"/>
      <c r="M126" s="34"/>
      <c r="N126" s="117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2.75" customHeight="1" x14ac:dyDescent="0.3">
      <c r="B127" s="11"/>
      <c r="C127" s="115"/>
      <c r="D127" s="115"/>
      <c r="E127" s="115"/>
      <c r="F127" s="116"/>
      <c r="G127" s="116"/>
      <c r="H127" s="116"/>
      <c r="I127" s="116"/>
      <c r="J127" s="117"/>
      <c r="K127" s="117"/>
      <c r="L127" s="117"/>
      <c r="M127" s="34"/>
      <c r="N127" s="117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2.75" customHeight="1" x14ac:dyDescent="0.3">
      <c r="B128" s="11"/>
      <c r="C128" s="115"/>
      <c r="D128" s="115"/>
      <c r="E128" s="115"/>
      <c r="F128" s="116"/>
      <c r="G128" s="116"/>
      <c r="H128" s="116"/>
      <c r="I128" s="116"/>
      <c r="J128" s="117"/>
      <c r="K128" s="117"/>
      <c r="L128" s="117"/>
      <c r="M128" s="34"/>
      <c r="N128" s="117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2.75" customHeight="1" x14ac:dyDescent="0.3">
      <c r="B129" s="11"/>
      <c r="C129" s="115"/>
      <c r="D129" s="115"/>
      <c r="E129" s="115"/>
      <c r="F129" s="116"/>
      <c r="G129" s="116"/>
      <c r="H129" s="116"/>
      <c r="I129" s="116"/>
      <c r="J129" s="117"/>
      <c r="K129" s="117"/>
      <c r="L129" s="117"/>
      <c r="M129" s="34"/>
      <c r="N129" s="117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2.75" customHeight="1" x14ac:dyDescent="0.3">
      <c r="B130" s="11"/>
      <c r="C130" s="115"/>
      <c r="D130" s="115"/>
      <c r="E130" s="115"/>
      <c r="F130" s="116"/>
      <c r="G130" s="116"/>
      <c r="H130" s="116"/>
      <c r="I130" s="116"/>
      <c r="J130" s="117"/>
      <c r="K130" s="117"/>
      <c r="L130" s="117"/>
      <c r="M130" s="34"/>
      <c r="N130" s="117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2.75" customHeight="1" x14ac:dyDescent="0.3">
      <c r="B131" s="11"/>
      <c r="C131" s="115"/>
      <c r="D131" s="115"/>
      <c r="E131" s="115"/>
      <c r="F131" s="116"/>
      <c r="G131" s="116"/>
      <c r="H131" s="116"/>
      <c r="I131" s="116"/>
      <c r="J131" s="117"/>
      <c r="K131" s="117"/>
      <c r="L131" s="117"/>
      <c r="M131" s="34"/>
      <c r="N131" s="117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2.75" customHeight="1" x14ac:dyDescent="0.3">
      <c r="B132" s="11"/>
      <c r="C132" s="115"/>
      <c r="D132" s="115"/>
      <c r="E132" s="115"/>
      <c r="F132" s="116"/>
      <c r="G132" s="116"/>
      <c r="H132" s="116"/>
      <c r="I132" s="116"/>
      <c r="J132" s="117"/>
      <c r="K132" s="117"/>
      <c r="L132" s="117"/>
      <c r="M132" s="34"/>
      <c r="N132" s="117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2.75" customHeight="1" x14ac:dyDescent="0.3">
      <c r="B133" s="11"/>
      <c r="C133" s="115"/>
      <c r="D133" s="115"/>
      <c r="E133" s="115"/>
      <c r="F133" s="116"/>
      <c r="G133" s="116"/>
      <c r="H133" s="116"/>
      <c r="I133" s="116"/>
      <c r="J133" s="117"/>
      <c r="K133" s="117"/>
      <c r="L133" s="117"/>
      <c r="M133" s="34"/>
      <c r="N133" s="117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2.75" customHeight="1" x14ac:dyDescent="0.3">
      <c r="B134" s="11"/>
      <c r="C134" s="115"/>
      <c r="D134" s="115"/>
      <c r="E134" s="115"/>
      <c r="F134" s="116"/>
      <c r="G134" s="116"/>
      <c r="H134" s="116"/>
      <c r="I134" s="116"/>
      <c r="J134" s="117"/>
      <c r="K134" s="117"/>
      <c r="L134" s="117"/>
      <c r="M134" s="34"/>
      <c r="N134" s="117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2.75" customHeight="1" x14ac:dyDescent="0.3">
      <c r="B135" s="11"/>
      <c r="C135" s="115"/>
      <c r="D135" s="115"/>
      <c r="E135" s="115"/>
      <c r="F135" s="116"/>
      <c r="G135" s="116"/>
      <c r="H135" s="116"/>
      <c r="I135" s="116"/>
      <c r="J135" s="117"/>
      <c r="K135" s="117"/>
      <c r="L135" s="117"/>
      <c r="M135" s="34"/>
      <c r="N135" s="117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2.75" customHeight="1" x14ac:dyDescent="0.3">
      <c r="B136" s="11"/>
      <c r="C136" s="115"/>
      <c r="D136" s="115"/>
      <c r="E136" s="115"/>
      <c r="F136" s="116"/>
      <c r="G136" s="116"/>
      <c r="H136" s="116"/>
      <c r="I136" s="116"/>
      <c r="J136" s="117"/>
      <c r="K136" s="117"/>
      <c r="L136" s="117"/>
      <c r="M136" s="34"/>
      <c r="N136" s="117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2.75" customHeight="1" x14ac:dyDescent="0.3">
      <c r="B137" s="11"/>
      <c r="C137" s="115"/>
      <c r="D137" s="115"/>
      <c r="E137" s="115"/>
      <c r="F137" s="116"/>
      <c r="G137" s="116"/>
      <c r="H137" s="116"/>
      <c r="I137" s="116"/>
      <c r="J137" s="117"/>
      <c r="K137" s="117"/>
      <c r="L137" s="117"/>
      <c r="M137" s="34"/>
      <c r="N137" s="117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2.75" customHeight="1" x14ac:dyDescent="0.3">
      <c r="B138" s="11"/>
      <c r="C138" s="115"/>
      <c r="D138" s="115"/>
      <c r="E138" s="115"/>
      <c r="F138" s="116"/>
      <c r="G138" s="116"/>
      <c r="H138" s="116"/>
      <c r="I138" s="116"/>
      <c r="J138" s="117"/>
      <c r="K138" s="117"/>
      <c r="L138" s="117"/>
      <c r="M138" s="34"/>
      <c r="N138" s="117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2.75" customHeight="1" x14ac:dyDescent="0.3">
      <c r="B139" s="11"/>
      <c r="C139" s="115"/>
      <c r="D139" s="115"/>
      <c r="E139" s="115"/>
      <c r="F139" s="116"/>
      <c r="G139" s="116"/>
      <c r="H139" s="116"/>
      <c r="I139" s="116"/>
      <c r="J139" s="117"/>
      <c r="K139" s="117"/>
      <c r="L139" s="117"/>
      <c r="M139" s="34"/>
      <c r="N139" s="117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2.75" customHeight="1" x14ac:dyDescent="0.3">
      <c r="B140" s="11"/>
      <c r="C140" s="115"/>
      <c r="D140" s="115"/>
      <c r="E140" s="115"/>
      <c r="F140" s="116"/>
      <c r="G140" s="116"/>
      <c r="H140" s="116"/>
      <c r="I140" s="116"/>
      <c r="J140" s="117"/>
      <c r="K140" s="117"/>
      <c r="L140" s="117"/>
      <c r="M140" s="34"/>
      <c r="N140" s="117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2.75" customHeight="1" x14ac:dyDescent="0.3">
      <c r="B141" s="11"/>
      <c r="C141" s="115"/>
      <c r="D141" s="115"/>
      <c r="E141" s="115"/>
      <c r="F141" s="116"/>
      <c r="G141" s="116"/>
      <c r="H141" s="116"/>
      <c r="I141" s="116"/>
      <c r="J141" s="117"/>
      <c r="K141" s="117"/>
      <c r="L141" s="117"/>
      <c r="M141" s="34"/>
      <c r="N141" s="117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2.75" customHeight="1" x14ac:dyDescent="0.3">
      <c r="B142" s="11"/>
      <c r="C142" s="115"/>
      <c r="D142" s="115"/>
      <c r="E142" s="115"/>
      <c r="F142" s="116"/>
      <c r="G142" s="116"/>
      <c r="H142" s="116"/>
      <c r="I142" s="116"/>
      <c r="J142" s="117"/>
      <c r="K142" s="117"/>
      <c r="L142" s="117"/>
      <c r="M142" s="34"/>
      <c r="N142" s="117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2.75" customHeight="1" x14ac:dyDescent="0.3">
      <c r="B143" s="11"/>
      <c r="C143" s="115"/>
      <c r="D143" s="115"/>
      <c r="E143" s="115"/>
      <c r="F143" s="116"/>
      <c r="G143" s="116"/>
      <c r="H143" s="116"/>
      <c r="I143" s="116"/>
      <c r="J143" s="117"/>
      <c r="K143" s="117"/>
      <c r="L143" s="117"/>
      <c r="M143" s="34"/>
      <c r="N143" s="117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2.75" customHeight="1" x14ac:dyDescent="0.3">
      <c r="B144" s="11"/>
      <c r="C144" s="115"/>
      <c r="D144" s="115"/>
      <c r="E144" s="115"/>
      <c r="F144" s="116"/>
      <c r="G144" s="116"/>
      <c r="H144" s="116"/>
      <c r="I144" s="116"/>
      <c r="J144" s="117"/>
      <c r="K144" s="117"/>
      <c r="L144" s="117"/>
      <c r="M144" s="34"/>
      <c r="N144" s="117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2.75" customHeight="1" x14ac:dyDescent="0.3">
      <c r="B145" s="11"/>
      <c r="C145" s="115"/>
      <c r="D145" s="115"/>
      <c r="E145" s="115"/>
      <c r="F145" s="116"/>
      <c r="G145" s="116"/>
      <c r="H145" s="116"/>
      <c r="I145" s="116"/>
      <c r="J145" s="117"/>
      <c r="K145" s="117"/>
      <c r="L145" s="117"/>
      <c r="M145" s="34"/>
      <c r="N145" s="117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2.75" customHeight="1" x14ac:dyDescent="0.3">
      <c r="B146" s="11"/>
      <c r="C146" s="115"/>
      <c r="D146" s="115"/>
      <c r="E146" s="115"/>
      <c r="F146" s="116"/>
      <c r="G146" s="116"/>
      <c r="H146" s="116"/>
      <c r="I146" s="116"/>
      <c r="J146" s="117"/>
      <c r="K146" s="117"/>
      <c r="L146" s="117"/>
      <c r="M146" s="34"/>
      <c r="N146" s="117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2.75" customHeight="1" x14ac:dyDescent="0.3">
      <c r="B147" s="11"/>
      <c r="C147" s="115"/>
      <c r="D147" s="115"/>
      <c r="E147" s="115"/>
      <c r="F147" s="116"/>
      <c r="G147" s="116"/>
      <c r="H147" s="116"/>
      <c r="I147" s="116"/>
      <c r="J147" s="117"/>
      <c r="K147" s="117"/>
      <c r="L147" s="117"/>
      <c r="M147" s="34"/>
      <c r="N147" s="117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2.75" customHeight="1" x14ac:dyDescent="0.3">
      <c r="B148" s="11"/>
      <c r="C148" s="115"/>
      <c r="D148" s="115"/>
      <c r="E148" s="115"/>
      <c r="F148" s="116"/>
      <c r="G148" s="116"/>
      <c r="H148" s="116"/>
      <c r="I148" s="116"/>
      <c r="J148" s="117"/>
      <c r="K148" s="117"/>
      <c r="L148" s="117"/>
      <c r="M148" s="34"/>
      <c r="N148" s="117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2.75" customHeight="1" x14ac:dyDescent="0.3">
      <c r="B149" s="11"/>
      <c r="C149" s="115"/>
      <c r="D149" s="115"/>
      <c r="E149" s="115"/>
      <c r="F149" s="116"/>
      <c r="G149" s="116"/>
      <c r="H149" s="116"/>
      <c r="I149" s="116"/>
      <c r="J149" s="117"/>
      <c r="K149" s="117"/>
      <c r="L149" s="117"/>
      <c r="M149" s="34"/>
      <c r="N149" s="117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2.75" customHeight="1" x14ac:dyDescent="0.3">
      <c r="B150" s="11"/>
      <c r="C150" s="115"/>
      <c r="D150" s="115"/>
      <c r="E150" s="115"/>
      <c r="F150" s="116"/>
      <c r="G150" s="116"/>
      <c r="H150" s="116"/>
      <c r="I150" s="116"/>
      <c r="J150" s="117"/>
      <c r="K150" s="117"/>
      <c r="L150" s="117"/>
      <c r="M150" s="34"/>
      <c r="N150" s="117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2.75" customHeight="1" x14ac:dyDescent="0.3">
      <c r="B151" s="11"/>
      <c r="C151" s="115"/>
      <c r="D151" s="115"/>
      <c r="E151" s="115"/>
      <c r="F151" s="116"/>
      <c r="G151" s="116"/>
      <c r="H151" s="116"/>
      <c r="I151" s="116"/>
      <c r="J151" s="117"/>
      <c r="K151" s="117"/>
      <c r="L151" s="117"/>
      <c r="M151" s="34"/>
      <c r="N151" s="117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2.75" customHeight="1" x14ac:dyDescent="0.3">
      <c r="B152" s="11"/>
      <c r="C152" s="115"/>
      <c r="D152" s="115"/>
      <c r="E152" s="115"/>
      <c r="F152" s="116"/>
      <c r="G152" s="116"/>
      <c r="H152" s="116"/>
      <c r="I152" s="116"/>
      <c r="J152" s="117"/>
      <c r="K152" s="117"/>
      <c r="L152" s="117"/>
      <c r="M152" s="34"/>
      <c r="N152" s="117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2.75" customHeight="1" x14ac:dyDescent="0.3">
      <c r="B153" s="11"/>
      <c r="C153" s="115"/>
      <c r="D153" s="115"/>
      <c r="E153" s="115"/>
      <c r="F153" s="116"/>
      <c r="G153" s="116"/>
      <c r="H153" s="116"/>
      <c r="I153" s="116"/>
      <c r="J153" s="117"/>
      <c r="K153" s="117"/>
      <c r="L153" s="117"/>
      <c r="M153" s="34"/>
      <c r="N153" s="117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2.75" customHeight="1" x14ac:dyDescent="0.3">
      <c r="B154" s="11"/>
      <c r="C154" s="115"/>
      <c r="D154" s="115"/>
      <c r="E154" s="115"/>
      <c r="F154" s="116"/>
      <c r="G154" s="116"/>
      <c r="H154" s="116"/>
      <c r="I154" s="116"/>
      <c r="J154" s="117"/>
      <c r="K154" s="117"/>
      <c r="L154" s="117"/>
      <c r="M154" s="34"/>
      <c r="N154" s="117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2.75" customHeight="1" x14ac:dyDescent="0.3">
      <c r="B155" s="11"/>
      <c r="C155" s="115"/>
      <c r="D155" s="115"/>
      <c r="E155" s="115"/>
      <c r="F155" s="116"/>
      <c r="G155" s="116"/>
      <c r="H155" s="116"/>
      <c r="I155" s="116"/>
      <c r="J155" s="117"/>
      <c r="K155" s="117"/>
      <c r="L155" s="117"/>
      <c r="M155" s="34"/>
      <c r="N155" s="117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2.75" customHeight="1" x14ac:dyDescent="0.3">
      <c r="B156" s="11"/>
      <c r="C156" s="115"/>
      <c r="D156" s="115"/>
      <c r="E156" s="115"/>
      <c r="F156" s="116"/>
      <c r="G156" s="116"/>
      <c r="H156" s="116"/>
      <c r="I156" s="116"/>
      <c r="J156" s="117"/>
      <c r="K156" s="117"/>
      <c r="L156" s="117"/>
      <c r="M156" s="34"/>
      <c r="N156" s="117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2.75" customHeight="1" x14ac:dyDescent="0.3">
      <c r="B157" s="11"/>
      <c r="C157" s="115"/>
      <c r="D157" s="115"/>
      <c r="E157" s="115"/>
      <c r="F157" s="116"/>
      <c r="G157" s="116"/>
      <c r="H157" s="116"/>
      <c r="I157" s="116"/>
      <c r="J157" s="117"/>
      <c r="K157" s="117"/>
      <c r="L157" s="117"/>
      <c r="M157" s="34"/>
      <c r="N157" s="117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2.75" customHeight="1" x14ac:dyDescent="0.3">
      <c r="B158" s="11"/>
      <c r="C158" s="115"/>
      <c r="D158" s="115"/>
      <c r="E158" s="115"/>
      <c r="F158" s="116"/>
      <c r="G158" s="116"/>
      <c r="H158" s="116"/>
      <c r="I158" s="116"/>
      <c r="J158" s="117"/>
      <c r="K158" s="117"/>
      <c r="L158" s="117"/>
      <c r="M158" s="34"/>
      <c r="N158" s="117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2.75" customHeight="1" x14ac:dyDescent="0.3">
      <c r="B159" s="11"/>
      <c r="C159" s="115"/>
      <c r="D159" s="115"/>
      <c r="E159" s="115"/>
      <c r="F159" s="116"/>
      <c r="G159" s="116"/>
      <c r="H159" s="116"/>
      <c r="I159" s="116"/>
      <c r="J159" s="117"/>
      <c r="K159" s="117"/>
      <c r="L159" s="117"/>
      <c r="M159" s="34"/>
      <c r="N159" s="117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2.75" customHeight="1" x14ac:dyDescent="0.3">
      <c r="B160" s="11"/>
      <c r="C160" s="115"/>
      <c r="D160" s="115"/>
      <c r="E160" s="115"/>
      <c r="F160" s="116"/>
      <c r="G160" s="116"/>
      <c r="H160" s="116"/>
      <c r="I160" s="116"/>
      <c r="J160" s="117"/>
      <c r="K160" s="117"/>
      <c r="L160" s="117"/>
      <c r="M160" s="34"/>
      <c r="N160" s="117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2.75" customHeight="1" x14ac:dyDescent="0.3">
      <c r="B161" s="11"/>
      <c r="C161" s="115"/>
      <c r="D161" s="115"/>
      <c r="E161" s="115"/>
      <c r="F161" s="116"/>
      <c r="G161" s="116"/>
      <c r="H161" s="116"/>
      <c r="I161" s="116"/>
      <c r="J161" s="117"/>
      <c r="K161" s="117"/>
      <c r="L161" s="117"/>
      <c r="M161" s="34"/>
      <c r="N161" s="117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2.75" customHeight="1" x14ac:dyDescent="0.3">
      <c r="B162" s="11"/>
      <c r="C162" s="115"/>
      <c r="D162" s="115"/>
      <c r="E162" s="115"/>
      <c r="F162" s="116"/>
      <c r="G162" s="116"/>
      <c r="H162" s="116"/>
      <c r="I162" s="116"/>
      <c r="J162" s="117"/>
      <c r="K162" s="117"/>
      <c r="L162" s="117"/>
      <c r="M162" s="34"/>
      <c r="N162" s="117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2.75" customHeight="1" x14ac:dyDescent="0.3">
      <c r="B163" s="11"/>
      <c r="C163" s="115"/>
      <c r="D163" s="115"/>
      <c r="E163" s="115"/>
      <c r="F163" s="116"/>
      <c r="G163" s="116"/>
      <c r="H163" s="116"/>
      <c r="I163" s="116"/>
      <c r="J163" s="117"/>
      <c r="K163" s="117"/>
      <c r="L163" s="117"/>
      <c r="M163" s="34"/>
      <c r="N163" s="117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2.75" customHeight="1" x14ac:dyDescent="0.3">
      <c r="B164" s="11"/>
      <c r="C164" s="115"/>
      <c r="D164" s="115"/>
      <c r="E164" s="115"/>
      <c r="F164" s="116"/>
      <c r="G164" s="116"/>
      <c r="H164" s="116"/>
      <c r="I164" s="116"/>
      <c r="J164" s="117"/>
      <c r="K164" s="117"/>
      <c r="L164" s="117"/>
      <c r="M164" s="34"/>
      <c r="N164" s="117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2.75" customHeight="1" x14ac:dyDescent="0.3">
      <c r="B165" s="11"/>
      <c r="C165" s="115"/>
      <c r="D165" s="115"/>
      <c r="E165" s="115"/>
      <c r="F165" s="116"/>
      <c r="G165" s="116"/>
      <c r="H165" s="116"/>
      <c r="I165" s="116"/>
      <c r="J165" s="117"/>
      <c r="K165" s="117"/>
      <c r="L165" s="117"/>
      <c r="M165" s="34"/>
      <c r="N165" s="117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2.75" customHeight="1" x14ac:dyDescent="0.3">
      <c r="B166" s="11"/>
      <c r="C166" s="115"/>
      <c r="D166" s="115"/>
      <c r="E166" s="115"/>
      <c r="F166" s="116"/>
      <c r="G166" s="116"/>
      <c r="H166" s="116"/>
      <c r="I166" s="116"/>
      <c r="J166" s="117"/>
      <c r="K166" s="117"/>
      <c r="L166" s="117"/>
      <c r="M166" s="34"/>
      <c r="N166" s="117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2.75" customHeight="1" x14ac:dyDescent="0.3">
      <c r="B167" s="11"/>
      <c r="C167" s="115"/>
      <c r="D167" s="115"/>
      <c r="E167" s="115"/>
      <c r="F167" s="116"/>
      <c r="G167" s="116"/>
      <c r="H167" s="116"/>
      <c r="I167" s="116"/>
      <c r="J167" s="117"/>
      <c r="K167" s="117"/>
      <c r="L167" s="117"/>
      <c r="M167" s="34"/>
      <c r="N167" s="117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2.75" customHeight="1" x14ac:dyDescent="0.3">
      <c r="B168" s="11"/>
      <c r="C168" s="115"/>
      <c r="D168" s="115"/>
      <c r="E168" s="115"/>
      <c r="F168" s="116"/>
      <c r="G168" s="116"/>
      <c r="H168" s="116"/>
      <c r="I168" s="116"/>
      <c r="J168" s="117"/>
      <c r="K168" s="117"/>
      <c r="L168" s="117"/>
      <c r="M168" s="34"/>
      <c r="N168" s="117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2.75" customHeight="1" x14ac:dyDescent="0.3">
      <c r="B169" s="11"/>
      <c r="C169" s="115"/>
      <c r="D169" s="115"/>
      <c r="E169" s="115"/>
      <c r="F169" s="116"/>
      <c r="G169" s="116"/>
      <c r="H169" s="116"/>
      <c r="I169" s="116"/>
      <c r="J169" s="117"/>
      <c r="K169" s="117"/>
      <c r="L169" s="117"/>
      <c r="M169" s="34"/>
      <c r="N169" s="117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2.75" customHeight="1" x14ac:dyDescent="0.3">
      <c r="B170" s="11"/>
      <c r="C170" s="115"/>
      <c r="D170" s="115"/>
      <c r="E170" s="115"/>
      <c r="F170" s="116"/>
      <c r="G170" s="116"/>
      <c r="H170" s="116"/>
      <c r="I170" s="116"/>
      <c r="J170" s="117"/>
      <c r="K170" s="117"/>
      <c r="L170" s="117"/>
      <c r="M170" s="34"/>
      <c r="N170" s="117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2.75" customHeight="1" x14ac:dyDescent="0.3">
      <c r="B171" s="11"/>
      <c r="C171" s="115"/>
      <c r="D171" s="115"/>
      <c r="E171" s="115"/>
      <c r="F171" s="116"/>
      <c r="G171" s="116"/>
      <c r="H171" s="116"/>
      <c r="I171" s="116"/>
      <c r="J171" s="117"/>
      <c r="K171" s="117"/>
      <c r="L171" s="117"/>
      <c r="M171" s="34"/>
      <c r="N171" s="117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2.75" customHeight="1" x14ac:dyDescent="0.3">
      <c r="B172" s="11"/>
      <c r="C172" s="115"/>
      <c r="D172" s="115"/>
      <c r="E172" s="115"/>
      <c r="F172" s="116"/>
      <c r="G172" s="116"/>
      <c r="H172" s="116"/>
      <c r="I172" s="116"/>
      <c r="J172" s="117"/>
      <c r="K172" s="117"/>
      <c r="L172" s="117"/>
      <c r="M172" s="34"/>
      <c r="N172" s="117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2.75" customHeight="1" x14ac:dyDescent="0.3">
      <c r="B173" s="11"/>
      <c r="C173" s="115"/>
      <c r="D173" s="115"/>
      <c r="E173" s="115"/>
      <c r="F173" s="116"/>
      <c r="G173" s="116"/>
      <c r="H173" s="116"/>
      <c r="I173" s="116"/>
      <c r="J173" s="117"/>
      <c r="K173" s="117"/>
      <c r="L173" s="117"/>
      <c r="M173" s="34"/>
      <c r="N173" s="117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2.75" customHeight="1" x14ac:dyDescent="0.3">
      <c r="B174" s="11"/>
      <c r="C174" s="115"/>
      <c r="D174" s="115"/>
      <c r="E174" s="115"/>
      <c r="F174" s="116"/>
      <c r="G174" s="116"/>
      <c r="H174" s="116"/>
      <c r="I174" s="116"/>
      <c r="J174" s="117"/>
      <c r="K174" s="117"/>
      <c r="L174" s="117"/>
      <c r="M174" s="34"/>
      <c r="N174" s="117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2.75" customHeight="1" x14ac:dyDescent="0.3">
      <c r="B175" s="11"/>
      <c r="C175" s="115"/>
      <c r="D175" s="115"/>
      <c r="E175" s="115"/>
      <c r="F175" s="116"/>
      <c r="G175" s="116"/>
      <c r="H175" s="116"/>
      <c r="I175" s="116"/>
      <c r="J175" s="117"/>
      <c r="K175" s="117"/>
      <c r="L175" s="117"/>
      <c r="M175" s="34"/>
      <c r="N175" s="117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2.75" customHeight="1" x14ac:dyDescent="0.3">
      <c r="B176" s="11"/>
      <c r="C176" s="115"/>
      <c r="D176" s="115"/>
      <c r="E176" s="115"/>
      <c r="F176" s="116"/>
      <c r="G176" s="116"/>
      <c r="H176" s="116"/>
      <c r="I176" s="116"/>
      <c r="J176" s="117"/>
      <c r="K176" s="117"/>
      <c r="L176" s="117"/>
      <c r="M176" s="34"/>
      <c r="N176" s="117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2.75" customHeight="1" x14ac:dyDescent="0.3">
      <c r="B177" s="11"/>
      <c r="C177" s="115"/>
      <c r="D177" s="115"/>
      <c r="E177" s="115"/>
      <c r="F177" s="116"/>
      <c r="G177" s="116"/>
      <c r="H177" s="116"/>
      <c r="I177" s="116"/>
      <c r="J177" s="117"/>
      <c r="K177" s="117"/>
      <c r="L177" s="117"/>
      <c r="M177" s="34"/>
      <c r="N177" s="117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2.75" customHeight="1" x14ac:dyDescent="0.3">
      <c r="B178" s="11"/>
      <c r="C178" s="115"/>
      <c r="D178" s="115"/>
      <c r="E178" s="115"/>
      <c r="F178" s="116"/>
      <c r="G178" s="116"/>
      <c r="H178" s="116"/>
      <c r="I178" s="116"/>
      <c r="J178" s="117"/>
      <c r="K178" s="117"/>
      <c r="L178" s="117"/>
      <c r="M178" s="34"/>
      <c r="N178" s="117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2.75" customHeight="1" x14ac:dyDescent="0.3">
      <c r="B179" s="11"/>
      <c r="C179" s="115"/>
      <c r="D179" s="115"/>
      <c r="E179" s="115"/>
      <c r="F179" s="116"/>
      <c r="G179" s="116"/>
      <c r="H179" s="116"/>
      <c r="I179" s="116"/>
      <c r="J179" s="117"/>
      <c r="K179" s="117"/>
      <c r="L179" s="117"/>
      <c r="M179" s="34"/>
      <c r="N179" s="117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2.75" customHeight="1" x14ac:dyDescent="0.3">
      <c r="B180" s="11"/>
      <c r="C180" s="115"/>
      <c r="D180" s="115"/>
      <c r="E180" s="115"/>
      <c r="F180" s="116"/>
      <c r="G180" s="116"/>
      <c r="H180" s="116"/>
      <c r="I180" s="116"/>
      <c r="J180" s="117"/>
      <c r="K180" s="117"/>
      <c r="L180" s="117"/>
      <c r="M180" s="34"/>
      <c r="N180" s="117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2.75" customHeight="1" x14ac:dyDescent="0.3">
      <c r="B181" s="11"/>
      <c r="C181" s="115"/>
      <c r="D181" s="115"/>
      <c r="E181" s="115"/>
      <c r="F181" s="116"/>
      <c r="G181" s="116"/>
      <c r="H181" s="116"/>
      <c r="I181" s="116"/>
      <c r="J181" s="117"/>
      <c r="K181" s="117"/>
      <c r="L181" s="117"/>
      <c r="M181" s="34"/>
      <c r="N181" s="117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2.75" customHeight="1" x14ac:dyDescent="0.3">
      <c r="B182" s="11"/>
      <c r="C182" s="115"/>
      <c r="D182" s="115"/>
      <c r="E182" s="115"/>
      <c r="F182" s="116"/>
      <c r="G182" s="116"/>
      <c r="H182" s="116"/>
      <c r="I182" s="116"/>
      <c r="J182" s="117"/>
      <c r="K182" s="117"/>
      <c r="L182" s="117"/>
      <c r="M182" s="34"/>
      <c r="N182" s="117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2.75" customHeight="1" x14ac:dyDescent="0.3">
      <c r="B183" s="11"/>
      <c r="C183" s="115"/>
      <c r="D183" s="115"/>
      <c r="E183" s="115"/>
      <c r="F183" s="116"/>
      <c r="G183" s="116"/>
      <c r="H183" s="116"/>
      <c r="I183" s="116"/>
      <c r="J183" s="117"/>
      <c r="K183" s="117"/>
      <c r="L183" s="117"/>
      <c r="M183" s="34"/>
      <c r="N183" s="117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2.75" customHeight="1" x14ac:dyDescent="0.3">
      <c r="B184" s="11"/>
      <c r="C184" s="115"/>
      <c r="D184" s="115"/>
      <c r="E184" s="115"/>
      <c r="F184" s="116"/>
      <c r="G184" s="116"/>
      <c r="H184" s="116"/>
      <c r="I184" s="116"/>
      <c r="J184" s="117"/>
      <c r="K184" s="117"/>
      <c r="L184" s="117"/>
      <c r="M184" s="34"/>
      <c r="N184" s="117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2.75" customHeight="1" x14ac:dyDescent="0.3">
      <c r="B185" s="11"/>
      <c r="C185" s="115"/>
      <c r="D185" s="115"/>
      <c r="E185" s="115"/>
      <c r="F185" s="116"/>
      <c r="G185" s="116"/>
      <c r="H185" s="116"/>
      <c r="I185" s="116"/>
      <c r="J185" s="117"/>
      <c r="K185" s="117"/>
      <c r="L185" s="117"/>
      <c r="M185" s="34"/>
      <c r="N185" s="117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2.75" customHeight="1" x14ac:dyDescent="0.3">
      <c r="B186" s="11"/>
      <c r="C186" s="115"/>
      <c r="D186" s="115"/>
      <c r="E186" s="115"/>
      <c r="F186" s="116"/>
      <c r="G186" s="116"/>
      <c r="H186" s="116"/>
      <c r="I186" s="116"/>
      <c r="J186" s="117"/>
      <c r="K186" s="117"/>
      <c r="L186" s="117"/>
      <c r="M186" s="34"/>
      <c r="N186" s="117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2.75" customHeight="1" x14ac:dyDescent="0.3">
      <c r="B187" s="11"/>
      <c r="C187" s="115"/>
      <c r="D187" s="115"/>
      <c r="E187" s="115"/>
      <c r="F187" s="116"/>
      <c r="G187" s="116"/>
      <c r="H187" s="116"/>
      <c r="I187" s="116"/>
      <c r="J187" s="117"/>
      <c r="K187" s="117"/>
      <c r="L187" s="117"/>
      <c r="M187" s="34"/>
      <c r="N187" s="117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2.75" customHeight="1" x14ac:dyDescent="0.3">
      <c r="B188" s="11"/>
      <c r="C188" s="115"/>
      <c r="D188" s="115"/>
      <c r="E188" s="115"/>
      <c r="F188" s="116"/>
      <c r="G188" s="116"/>
      <c r="H188" s="116"/>
      <c r="I188" s="116"/>
      <c r="J188" s="117"/>
      <c r="K188" s="117"/>
      <c r="L188" s="117"/>
      <c r="M188" s="34"/>
      <c r="N188" s="117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2.75" customHeight="1" x14ac:dyDescent="0.3">
      <c r="B189" s="11"/>
      <c r="C189" s="115"/>
      <c r="D189" s="115"/>
      <c r="E189" s="115"/>
      <c r="F189" s="116"/>
      <c r="G189" s="116"/>
      <c r="H189" s="116"/>
      <c r="I189" s="116"/>
      <c r="J189" s="117"/>
      <c r="K189" s="117"/>
      <c r="L189" s="117"/>
      <c r="M189" s="34"/>
      <c r="N189" s="117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2.75" customHeight="1" x14ac:dyDescent="0.3">
      <c r="B190" s="11"/>
      <c r="C190" s="115"/>
      <c r="D190" s="115"/>
      <c r="E190" s="115"/>
      <c r="F190" s="116"/>
      <c r="G190" s="116"/>
      <c r="H190" s="116"/>
      <c r="I190" s="116"/>
      <c r="J190" s="117"/>
      <c r="K190" s="117"/>
      <c r="L190" s="117"/>
      <c r="M190" s="34"/>
      <c r="N190" s="117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2.75" customHeight="1" x14ac:dyDescent="0.3">
      <c r="B191" s="11"/>
      <c r="C191" s="115"/>
      <c r="D191" s="115"/>
      <c r="E191" s="115"/>
      <c r="F191" s="116"/>
      <c r="G191" s="116"/>
      <c r="H191" s="116"/>
      <c r="I191" s="116"/>
      <c r="J191" s="117"/>
      <c r="K191" s="117"/>
      <c r="L191" s="117"/>
      <c r="M191" s="34"/>
      <c r="N191" s="117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2.75" customHeight="1" x14ac:dyDescent="0.3">
      <c r="B192" s="11"/>
      <c r="C192" s="115"/>
      <c r="D192" s="115"/>
      <c r="E192" s="115"/>
      <c r="F192" s="116"/>
      <c r="G192" s="116"/>
      <c r="H192" s="116"/>
      <c r="I192" s="116"/>
      <c r="J192" s="117"/>
      <c r="K192" s="117"/>
      <c r="L192" s="117"/>
      <c r="M192" s="34"/>
      <c r="N192" s="117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2.75" customHeight="1" x14ac:dyDescent="0.3">
      <c r="B193" s="11"/>
      <c r="C193" s="115"/>
      <c r="D193" s="115"/>
      <c r="E193" s="115"/>
      <c r="F193" s="116"/>
      <c r="G193" s="116"/>
      <c r="H193" s="116"/>
      <c r="I193" s="116"/>
      <c r="J193" s="117"/>
      <c r="K193" s="117"/>
      <c r="L193" s="117"/>
      <c r="M193" s="34"/>
      <c r="N193" s="117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2.75" customHeight="1" x14ac:dyDescent="0.3">
      <c r="B194" s="11"/>
      <c r="C194" s="115"/>
      <c r="D194" s="115"/>
      <c r="E194" s="115"/>
      <c r="F194" s="116"/>
      <c r="G194" s="116"/>
      <c r="H194" s="116"/>
      <c r="I194" s="116"/>
      <c r="J194" s="117"/>
      <c r="K194" s="117"/>
      <c r="L194" s="117"/>
      <c r="M194" s="34"/>
      <c r="N194" s="117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2.75" customHeight="1" x14ac:dyDescent="0.3">
      <c r="B195" s="11"/>
      <c r="C195" s="115"/>
      <c r="D195" s="115"/>
      <c r="E195" s="115"/>
      <c r="F195" s="116"/>
      <c r="G195" s="116"/>
      <c r="H195" s="116"/>
      <c r="I195" s="116"/>
      <c r="J195" s="117"/>
      <c r="K195" s="117"/>
      <c r="L195" s="117"/>
      <c r="M195" s="34"/>
      <c r="N195" s="117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2.75" customHeight="1" x14ac:dyDescent="0.3">
      <c r="B196" s="11"/>
      <c r="C196" s="115"/>
      <c r="D196" s="115"/>
      <c r="E196" s="115"/>
      <c r="F196" s="116"/>
      <c r="G196" s="116"/>
      <c r="H196" s="116"/>
      <c r="I196" s="116"/>
      <c r="J196" s="117"/>
      <c r="K196" s="117"/>
      <c r="L196" s="117"/>
      <c r="M196" s="34"/>
      <c r="N196" s="117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2.75" customHeight="1" x14ac:dyDescent="0.3">
      <c r="B197" s="11"/>
      <c r="C197" s="115"/>
      <c r="D197" s="115"/>
      <c r="E197" s="115"/>
      <c r="F197" s="116"/>
      <c r="G197" s="116"/>
      <c r="H197" s="116"/>
      <c r="I197" s="116"/>
      <c r="J197" s="117"/>
      <c r="K197" s="117"/>
      <c r="L197" s="117"/>
      <c r="M197" s="34"/>
      <c r="N197" s="117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2.75" customHeight="1" x14ac:dyDescent="0.3">
      <c r="B198" s="11"/>
      <c r="C198" s="115"/>
      <c r="D198" s="115"/>
      <c r="E198" s="115"/>
      <c r="F198" s="116"/>
      <c r="G198" s="116"/>
      <c r="H198" s="116"/>
      <c r="I198" s="116"/>
      <c r="J198" s="117"/>
      <c r="K198" s="117"/>
      <c r="L198" s="117"/>
      <c r="M198" s="34"/>
      <c r="N198" s="117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2.75" customHeight="1" x14ac:dyDescent="0.3">
      <c r="B199" s="11"/>
      <c r="C199" s="115"/>
      <c r="D199" s="115"/>
      <c r="E199" s="115"/>
      <c r="F199" s="116"/>
      <c r="G199" s="116"/>
      <c r="H199" s="116"/>
      <c r="I199" s="116"/>
      <c r="J199" s="117"/>
      <c r="K199" s="117"/>
      <c r="L199" s="117"/>
      <c r="M199" s="34"/>
      <c r="N199" s="117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2.75" customHeight="1" x14ac:dyDescent="0.3">
      <c r="B200" s="11"/>
      <c r="C200" s="115"/>
      <c r="D200" s="115"/>
      <c r="E200" s="115"/>
      <c r="F200" s="116"/>
      <c r="G200" s="116"/>
      <c r="H200" s="116"/>
      <c r="I200" s="116"/>
      <c r="J200" s="117"/>
      <c r="K200" s="117"/>
      <c r="L200" s="117"/>
      <c r="M200" s="34"/>
      <c r="N200" s="117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2.75" customHeight="1" x14ac:dyDescent="0.3">
      <c r="B201" s="11"/>
      <c r="C201" s="115"/>
      <c r="D201" s="115"/>
      <c r="E201" s="115"/>
      <c r="F201" s="116"/>
      <c r="G201" s="116"/>
      <c r="H201" s="116"/>
      <c r="I201" s="116"/>
      <c r="J201" s="117"/>
      <c r="K201" s="117"/>
      <c r="L201" s="117"/>
      <c r="M201" s="34"/>
      <c r="N201" s="117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2.75" customHeight="1" x14ac:dyDescent="0.3">
      <c r="B202" s="11"/>
      <c r="C202" s="115"/>
      <c r="D202" s="115"/>
      <c r="E202" s="115"/>
      <c r="F202" s="116"/>
      <c r="G202" s="116"/>
      <c r="H202" s="116"/>
      <c r="I202" s="116"/>
      <c r="J202" s="117"/>
      <c r="K202" s="117"/>
      <c r="L202" s="117"/>
      <c r="M202" s="34"/>
      <c r="N202" s="117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2.75" customHeight="1" x14ac:dyDescent="0.3">
      <c r="B203" s="11"/>
      <c r="C203" s="115"/>
      <c r="D203" s="115"/>
      <c r="E203" s="115"/>
      <c r="F203" s="116"/>
      <c r="G203" s="116"/>
      <c r="H203" s="116"/>
      <c r="I203" s="116"/>
      <c r="J203" s="117"/>
      <c r="K203" s="117"/>
      <c r="L203" s="117"/>
      <c r="M203" s="34"/>
      <c r="N203" s="117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2.75" customHeight="1" x14ac:dyDescent="0.3">
      <c r="B204" s="11"/>
      <c r="C204" s="115"/>
      <c r="D204" s="115"/>
      <c r="E204" s="115"/>
      <c r="F204" s="116"/>
      <c r="G204" s="116"/>
      <c r="H204" s="116"/>
      <c r="I204" s="116"/>
      <c r="J204" s="117"/>
      <c r="K204" s="117"/>
      <c r="L204" s="117"/>
      <c r="M204" s="34"/>
      <c r="N204" s="117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2.75" customHeight="1" x14ac:dyDescent="0.3">
      <c r="B205" s="11"/>
      <c r="C205" s="115"/>
      <c r="D205" s="115"/>
      <c r="E205" s="115"/>
      <c r="F205" s="116"/>
      <c r="G205" s="116"/>
      <c r="H205" s="116"/>
      <c r="I205" s="116"/>
      <c r="J205" s="117"/>
      <c r="K205" s="117"/>
      <c r="L205" s="117"/>
      <c r="M205" s="34"/>
      <c r="N205" s="117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2.75" customHeight="1" x14ac:dyDescent="0.3">
      <c r="B206" s="11"/>
      <c r="C206" s="115"/>
      <c r="D206" s="115"/>
      <c r="E206" s="115"/>
      <c r="F206" s="116"/>
      <c r="G206" s="116"/>
      <c r="H206" s="116"/>
      <c r="I206" s="116"/>
      <c r="J206" s="117"/>
      <c r="K206" s="117"/>
      <c r="L206" s="117"/>
      <c r="M206" s="34"/>
      <c r="N206" s="117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2.75" customHeight="1" x14ac:dyDescent="0.3">
      <c r="B207" s="11"/>
      <c r="C207" s="115"/>
      <c r="D207" s="115"/>
      <c r="E207" s="115"/>
      <c r="F207" s="116"/>
      <c r="G207" s="116"/>
      <c r="H207" s="116"/>
      <c r="I207" s="116"/>
      <c r="J207" s="117"/>
      <c r="K207" s="117"/>
      <c r="L207" s="117"/>
      <c r="M207" s="34"/>
      <c r="N207" s="117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2.75" customHeight="1" x14ac:dyDescent="0.3">
      <c r="B208" s="11"/>
      <c r="C208" s="115"/>
      <c r="D208" s="115"/>
      <c r="E208" s="115"/>
      <c r="F208" s="116"/>
      <c r="G208" s="116"/>
      <c r="H208" s="116"/>
      <c r="I208" s="116"/>
      <c r="J208" s="117"/>
      <c r="K208" s="117"/>
      <c r="L208" s="117"/>
      <c r="M208" s="34"/>
      <c r="N208" s="117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2.75" customHeight="1" x14ac:dyDescent="0.3">
      <c r="B209" s="11"/>
      <c r="C209" s="115"/>
      <c r="D209" s="115"/>
      <c r="E209" s="115"/>
      <c r="F209" s="116"/>
      <c r="G209" s="116"/>
      <c r="H209" s="116"/>
      <c r="I209" s="116"/>
      <c r="J209" s="117"/>
      <c r="K209" s="117"/>
      <c r="L209" s="117"/>
      <c r="M209" s="34"/>
      <c r="N209" s="117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2.75" customHeight="1" x14ac:dyDescent="0.3">
      <c r="B210" s="11"/>
      <c r="C210" s="115"/>
      <c r="D210" s="115"/>
      <c r="E210" s="115"/>
      <c r="F210" s="116"/>
      <c r="G210" s="116"/>
      <c r="H210" s="116"/>
      <c r="I210" s="116"/>
      <c r="J210" s="117"/>
      <c r="K210" s="117"/>
      <c r="L210" s="117"/>
      <c r="M210" s="34"/>
      <c r="N210" s="117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2.75" customHeight="1" x14ac:dyDescent="0.3">
      <c r="B211" s="11"/>
      <c r="C211" s="115"/>
      <c r="D211" s="115"/>
      <c r="E211" s="115"/>
      <c r="F211" s="116"/>
      <c r="G211" s="116"/>
      <c r="H211" s="116"/>
      <c r="I211" s="116"/>
      <c r="J211" s="117"/>
      <c r="K211" s="117"/>
      <c r="L211" s="117"/>
      <c r="M211" s="34"/>
      <c r="N211" s="117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2.75" customHeight="1" x14ac:dyDescent="0.3">
      <c r="B212" s="11"/>
      <c r="C212" s="115"/>
      <c r="D212" s="115"/>
      <c r="E212" s="115"/>
      <c r="F212" s="116"/>
      <c r="G212" s="116"/>
      <c r="H212" s="116"/>
      <c r="I212" s="116"/>
      <c r="J212" s="117"/>
      <c r="K212" s="117"/>
      <c r="L212" s="117"/>
      <c r="M212" s="34"/>
      <c r="N212" s="117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2.75" customHeight="1" x14ac:dyDescent="0.3">
      <c r="B213" s="11"/>
      <c r="C213" s="115"/>
      <c r="D213" s="115"/>
      <c r="E213" s="115"/>
      <c r="F213" s="116"/>
      <c r="G213" s="116"/>
      <c r="H213" s="116"/>
      <c r="I213" s="116"/>
      <c r="J213" s="117"/>
      <c r="K213" s="117"/>
      <c r="L213" s="117"/>
      <c r="M213" s="34"/>
      <c r="N213" s="117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2.75" customHeight="1" x14ac:dyDescent="0.3">
      <c r="B214" s="11"/>
      <c r="C214" s="115"/>
      <c r="D214" s="115"/>
      <c r="E214" s="115"/>
      <c r="F214" s="116"/>
      <c r="G214" s="116"/>
      <c r="H214" s="116"/>
      <c r="I214" s="116"/>
      <c r="J214" s="117"/>
      <c r="K214" s="117"/>
      <c r="L214" s="117"/>
      <c r="M214" s="34"/>
      <c r="N214" s="117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2.75" customHeight="1" x14ac:dyDescent="0.3">
      <c r="B215" s="11"/>
      <c r="C215" s="115"/>
      <c r="D215" s="115"/>
      <c r="E215" s="115"/>
      <c r="F215" s="116"/>
      <c r="G215" s="116"/>
      <c r="H215" s="116"/>
      <c r="I215" s="116"/>
      <c r="J215" s="117"/>
      <c r="K215" s="117"/>
      <c r="L215" s="117"/>
      <c r="M215" s="34"/>
      <c r="N215" s="117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2.75" customHeight="1" x14ac:dyDescent="0.3">
      <c r="B216" s="11"/>
      <c r="C216" s="115"/>
      <c r="D216" s="115"/>
      <c r="E216" s="115"/>
      <c r="F216" s="116"/>
      <c r="G216" s="116"/>
      <c r="H216" s="116"/>
      <c r="I216" s="116"/>
      <c r="J216" s="117"/>
      <c r="K216" s="117"/>
      <c r="L216" s="117"/>
      <c r="M216" s="34"/>
      <c r="N216" s="117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2.75" customHeight="1" x14ac:dyDescent="0.2"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2.75" customHeight="1" x14ac:dyDescent="0.2"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2.75" customHeight="1" x14ac:dyDescent="0.2"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2.75" customHeight="1" x14ac:dyDescent="0.2"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2.75" customHeight="1" x14ac:dyDescent="0.2"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2.75" customHeight="1" x14ac:dyDescent="0.2"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2.75" customHeight="1" x14ac:dyDescent="0.2"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2.75" customHeight="1" x14ac:dyDescent="0.2"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5:24" ht="12.75" customHeight="1" x14ac:dyDescent="0.2"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5:24" ht="12.75" customHeight="1" x14ac:dyDescent="0.2"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5:24" ht="12.75" customHeight="1" x14ac:dyDescent="0.2"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5:24" ht="12.75" customHeight="1" x14ac:dyDescent="0.2"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5:24" ht="12.75" customHeight="1" x14ac:dyDescent="0.2"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5:24" ht="12.75" customHeight="1" x14ac:dyDescent="0.2"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5:24" ht="12.75" customHeight="1" x14ac:dyDescent="0.2"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5:24" ht="12.75" customHeight="1" x14ac:dyDescent="0.2"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5:24" ht="12.75" customHeight="1" x14ac:dyDescent="0.2"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5:24" ht="12.75" customHeight="1" x14ac:dyDescent="0.2"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5:24" ht="12.75" customHeight="1" x14ac:dyDescent="0.2"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5:24" ht="12.75" customHeight="1" x14ac:dyDescent="0.2"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5:24" ht="12.75" customHeight="1" x14ac:dyDescent="0.2"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5:24" ht="12.75" customHeight="1" x14ac:dyDescent="0.2"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5:24" ht="12.75" customHeight="1" x14ac:dyDescent="0.2"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5:24" ht="12.75" customHeight="1" x14ac:dyDescent="0.2"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5:24" ht="12.75" customHeight="1" x14ac:dyDescent="0.2"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5:24" ht="12.75" customHeight="1" x14ac:dyDescent="0.2"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5:24" ht="12.75" customHeight="1" x14ac:dyDescent="0.2"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5:24" ht="12.75" customHeight="1" x14ac:dyDescent="0.2"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5:24" ht="12.75" customHeight="1" x14ac:dyDescent="0.2"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5:24" ht="12.75" customHeight="1" x14ac:dyDescent="0.2"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5:24" ht="12.75" customHeight="1" x14ac:dyDescent="0.2"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5:24" ht="12.75" customHeight="1" x14ac:dyDescent="0.2"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5:24" ht="12.75" customHeight="1" x14ac:dyDescent="0.2"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5:24" ht="12.75" customHeight="1" x14ac:dyDescent="0.2"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5:24" ht="12.75" customHeight="1" x14ac:dyDescent="0.2"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5:24" ht="12.75" customHeight="1" x14ac:dyDescent="0.2"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5:24" ht="12.75" customHeight="1" x14ac:dyDescent="0.2"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5:24" ht="12.75" customHeight="1" x14ac:dyDescent="0.2"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5:24" ht="12.75" customHeight="1" x14ac:dyDescent="0.2"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5:24" ht="12.75" customHeight="1" x14ac:dyDescent="0.2"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5:24" ht="12.75" customHeight="1" x14ac:dyDescent="0.2"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5:24" ht="12.75" customHeight="1" x14ac:dyDescent="0.2"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5:24" ht="12.75" customHeight="1" x14ac:dyDescent="0.2"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5:24" ht="12.75" customHeight="1" x14ac:dyDescent="0.2"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5:24" ht="12.75" customHeight="1" x14ac:dyDescent="0.2"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5:24" ht="12.75" customHeight="1" x14ac:dyDescent="0.2"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5:24" ht="12.75" customHeight="1" x14ac:dyDescent="0.2"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5:24" ht="12.75" customHeight="1" x14ac:dyDescent="0.2"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5:24" ht="12.75" customHeight="1" x14ac:dyDescent="0.2"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5:24" ht="12.75" customHeight="1" x14ac:dyDescent="0.2"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5:24" ht="12.75" customHeight="1" x14ac:dyDescent="0.2"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5:24" ht="12.75" customHeight="1" x14ac:dyDescent="0.2"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5:24" ht="12.75" customHeight="1" x14ac:dyDescent="0.2"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5:24" ht="12.75" customHeight="1" x14ac:dyDescent="0.2"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5:24" ht="12.75" customHeight="1" x14ac:dyDescent="0.2"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5:24" ht="12.75" customHeight="1" x14ac:dyDescent="0.2"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5:24" ht="12.75" customHeight="1" x14ac:dyDescent="0.2"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5:24" ht="12.75" customHeight="1" x14ac:dyDescent="0.2"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5:24" ht="12.75" customHeight="1" x14ac:dyDescent="0.2"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5:24" ht="12.75" customHeight="1" x14ac:dyDescent="0.2"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5:24" ht="12.75" customHeight="1" x14ac:dyDescent="0.2"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5:24" ht="12.75" customHeight="1" x14ac:dyDescent="0.2"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5:24" ht="12.75" customHeight="1" x14ac:dyDescent="0.2"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5:24" ht="12.75" customHeight="1" x14ac:dyDescent="0.2"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5:24" ht="12.75" customHeight="1" x14ac:dyDescent="0.2"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5:24" ht="12.75" customHeight="1" x14ac:dyDescent="0.2"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5:24" ht="12.75" customHeight="1" x14ac:dyDescent="0.2"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5:24" ht="12.75" customHeight="1" x14ac:dyDescent="0.2"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5:24" ht="12.75" customHeight="1" x14ac:dyDescent="0.2"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5:24" ht="12.75" customHeight="1" x14ac:dyDescent="0.2"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5:24" ht="12.75" customHeight="1" x14ac:dyDescent="0.2"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5:24" ht="12.75" customHeight="1" x14ac:dyDescent="0.2"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5:24" ht="12.75" customHeight="1" x14ac:dyDescent="0.2"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5:24" ht="12.75" customHeight="1" x14ac:dyDescent="0.2"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5:24" ht="12.75" customHeight="1" x14ac:dyDescent="0.2"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5:24" ht="12.75" customHeight="1" x14ac:dyDescent="0.2"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5:24" ht="12.75" customHeight="1" x14ac:dyDescent="0.2"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5:24" ht="12.75" customHeight="1" x14ac:dyDescent="0.2"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5:24" ht="12.75" customHeight="1" x14ac:dyDescent="0.2"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5:24" ht="12.75" customHeight="1" x14ac:dyDescent="0.2"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5:24" ht="12.75" customHeight="1" x14ac:dyDescent="0.2"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5:24" ht="12.75" customHeight="1" x14ac:dyDescent="0.2"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5:24" ht="12.75" customHeight="1" x14ac:dyDescent="0.2"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5:24" ht="12.75" customHeight="1" x14ac:dyDescent="0.2"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5:24" ht="12.75" customHeight="1" x14ac:dyDescent="0.2"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5:24" ht="12.75" customHeight="1" x14ac:dyDescent="0.2"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5:24" ht="12.75" customHeight="1" x14ac:dyDescent="0.2"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5:24" ht="12.75" customHeight="1" x14ac:dyDescent="0.2"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5:24" ht="12.75" customHeight="1" x14ac:dyDescent="0.2"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5:24" ht="12.75" customHeight="1" x14ac:dyDescent="0.2"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5:24" ht="12.75" customHeight="1" x14ac:dyDescent="0.2"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5:24" ht="12.75" customHeight="1" x14ac:dyDescent="0.2"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5:24" ht="12.75" customHeight="1" x14ac:dyDescent="0.2"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5:24" ht="12.75" customHeight="1" x14ac:dyDescent="0.2"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5:24" ht="12.75" customHeight="1" x14ac:dyDescent="0.2"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5:24" ht="12.75" customHeight="1" x14ac:dyDescent="0.2"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5:24" ht="12.75" customHeight="1" x14ac:dyDescent="0.2"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5:24" ht="12.75" customHeight="1" x14ac:dyDescent="0.2"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5:24" ht="12.75" customHeight="1" x14ac:dyDescent="0.2"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5:24" ht="12.75" customHeight="1" x14ac:dyDescent="0.2"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5:24" ht="12.75" customHeight="1" x14ac:dyDescent="0.2"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5:24" ht="12.75" customHeight="1" x14ac:dyDescent="0.2"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5:24" ht="12.75" customHeight="1" x14ac:dyDescent="0.2"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5:24" ht="12.75" customHeight="1" x14ac:dyDescent="0.2"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5:24" ht="12.75" customHeight="1" x14ac:dyDescent="0.2"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5:24" ht="12.75" customHeight="1" x14ac:dyDescent="0.2"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5:24" ht="12.75" customHeight="1" x14ac:dyDescent="0.2"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5:24" ht="12.75" customHeight="1" x14ac:dyDescent="0.2"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5:24" ht="12.75" customHeight="1" x14ac:dyDescent="0.2"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5:24" ht="12.75" customHeight="1" x14ac:dyDescent="0.2"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5:24" ht="12.75" customHeight="1" x14ac:dyDescent="0.2"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5:24" ht="12.75" customHeight="1" x14ac:dyDescent="0.2"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5:24" ht="12.75" customHeight="1" x14ac:dyDescent="0.2"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5:24" ht="12.75" customHeight="1" x14ac:dyDescent="0.2"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5:24" ht="12.75" customHeight="1" x14ac:dyDescent="0.2"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5:24" ht="12.75" customHeight="1" x14ac:dyDescent="0.2"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5:24" ht="12.75" customHeight="1" x14ac:dyDescent="0.2"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5:24" ht="12.75" customHeight="1" x14ac:dyDescent="0.2"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5:24" ht="12.75" customHeight="1" x14ac:dyDescent="0.2"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5:24" ht="12.75" customHeight="1" x14ac:dyDescent="0.2"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5:24" ht="12.75" customHeight="1" x14ac:dyDescent="0.2"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5:24" ht="12.75" customHeight="1" x14ac:dyDescent="0.2"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5:24" ht="12.75" customHeight="1" x14ac:dyDescent="0.2"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5:24" ht="12.75" customHeight="1" x14ac:dyDescent="0.2"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5:24" ht="12.75" customHeight="1" x14ac:dyDescent="0.2">
      <c r="O341" s="1"/>
      <c r="P341" s="1"/>
      <c r="Q341" s="1"/>
      <c r="R341" s="1"/>
      <c r="S341" s="1"/>
      <c r="T341" s="1"/>
      <c r="U341" s="1"/>
      <c r="V341" s="1"/>
      <c r="W341" s="1"/>
      <c r="X341" s="1"/>
    </row>
  </sheetData>
  <mergeCells count="52">
    <mergeCell ref="AP2:CB2"/>
    <mergeCell ref="A3:AO3"/>
    <mergeCell ref="A5:A8"/>
    <mergeCell ref="B5:B8"/>
    <mergeCell ref="C5:C8"/>
    <mergeCell ref="D5:AP5"/>
    <mergeCell ref="D6:E6"/>
    <mergeCell ref="F6:M6"/>
    <mergeCell ref="N6:O6"/>
    <mergeCell ref="P6:U6"/>
    <mergeCell ref="V6:X6"/>
    <mergeCell ref="Y6:AO6"/>
    <mergeCell ref="D7:D8"/>
    <mergeCell ref="E7:E8"/>
    <mergeCell ref="F7:F8"/>
    <mergeCell ref="G7:G8"/>
    <mergeCell ref="H7:H8"/>
    <mergeCell ref="I7:I8"/>
    <mergeCell ref="J7:J8"/>
    <mergeCell ref="K7:K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AP7:AP8"/>
    <mergeCell ref="AE7:AE8"/>
    <mergeCell ref="AF7:AF8"/>
    <mergeCell ref="AG7:AG8"/>
    <mergeCell ref="AH7:AH8"/>
    <mergeCell ref="AI7:AI8"/>
    <mergeCell ref="AJ7:AJ8"/>
    <mergeCell ref="B56:N56"/>
    <mergeCell ref="A2:AO2"/>
    <mergeCell ref="AK7:AK8"/>
    <mergeCell ref="AL7:AL8"/>
    <mergeCell ref="AM7:AM8"/>
    <mergeCell ref="AN7:AN8"/>
    <mergeCell ref="AO7:AO8"/>
    <mergeCell ref="X7:X8"/>
    <mergeCell ref="Y7:Z7"/>
    <mergeCell ref="AA7:AA8"/>
    <mergeCell ref="AB7:AB8"/>
    <mergeCell ref="AC7:AC8"/>
    <mergeCell ref="AD7:AD8"/>
    <mergeCell ref="R7:R8"/>
    <mergeCell ref="S7:S8"/>
    <mergeCell ref="T7:T8"/>
  </mergeCells>
  <pageMargins left="0.25" right="0.17" top="0.17" bottom="0.16" header="0.17" footer="0.16"/>
  <pageSetup paperSize="9" scale="25" orientation="landscape" r:id="rId1"/>
  <headerFooter alignWithMargins="0">
    <oddFooter>Pagina &amp;P</oddFooter>
  </headerFooter>
  <colBreaks count="1" manualBreakCount="1">
    <brk id="42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 propuneri</vt:lpstr>
      <vt:lpstr>'macheta PO  propuneri'!Print_Area</vt:lpstr>
      <vt:lpstr>'macheta PO  propuneri'!Print_Titles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2024-11-07T07:03:27Z</cp:lastPrinted>
  <dcterms:created xsi:type="dcterms:W3CDTF">2021-11-02T12:24:29Z</dcterms:created>
  <dcterms:modified xsi:type="dcterms:W3CDTF">2024-11-07T07:09:27Z</dcterms:modified>
</cp:coreProperties>
</file>