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fm.cs\Desktop\ALINA MICU\#ALINA RAPORTARI\RAPORTARI 2025\DECEMBRIE 2025\"/>
    </mc:Choice>
  </mc:AlternateContent>
  <xr:revisionPtr revIDLastSave="0" documentId="13_ncr:1_{3F299F5C-27B1-4A9B-9FF3-40581A763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cheta PO 2025_rap_luna" sheetId="1" r:id="rId1"/>
  </sheets>
  <externalReferences>
    <externalReference r:id="rId2"/>
  </externalReferences>
  <definedNames>
    <definedName name="_xlnm._FilterDatabase" localSheetId="0" hidden="1">'Macheta PO 2025_rap_luna'!$B$10:$AI$64</definedName>
    <definedName name="_xlnm.Print_Area">[1]JUDETE!$A$1:$E$45</definedName>
    <definedName name="_xlnm.Print_Titles" localSheetId="0">'Macheta PO 2025_rap_luna'!$7:$12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" l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E38" i="1"/>
  <c r="R16" i="1"/>
  <c r="R20" i="1"/>
  <c r="R23" i="1"/>
  <c r="R26" i="1"/>
  <c r="R29" i="1"/>
  <c r="R32" i="1"/>
  <c r="R42" i="1"/>
  <c r="R48" i="1"/>
  <c r="R64" i="1"/>
  <c r="R35" i="1" l="1"/>
  <c r="R68" i="1" s="1"/>
  <c r="R69" i="1" s="1"/>
  <c r="AM64" i="1"/>
  <c r="AN64" i="1"/>
  <c r="AO64" i="1"/>
  <c r="AP64" i="1"/>
  <c r="AQ64" i="1"/>
  <c r="L64" i="1"/>
  <c r="I64" i="1"/>
  <c r="J64" i="1"/>
  <c r="L48" i="1"/>
  <c r="I48" i="1"/>
  <c r="J48" i="1"/>
  <c r="AM48" i="1"/>
  <c r="AN48" i="1"/>
  <c r="AO48" i="1"/>
  <c r="AP48" i="1"/>
  <c r="AQ48" i="1"/>
  <c r="AM42" i="1"/>
  <c r="AN42" i="1"/>
  <c r="AO42" i="1"/>
  <c r="AP42" i="1"/>
  <c r="AQ42" i="1"/>
  <c r="L42" i="1"/>
  <c r="I42" i="1"/>
  <c r="J42" i="1"/>
  <c r="AM32" i="1"/>
  <c r="AN32" i="1"/>
  <c r="AO32" i="1"/>
  <c r="AP32" i="1"/>
  <c r="AQ32" i="1"/>
  <c r="L32" i="1"/>
  <c r="I32" i="1"/>
  <c r="J32" i="1"/>
  <c r="AM29" i="1"/>
  <c r="AN29" i="1"/>
  <c r="AO29" i="1"/>
  <c r="AP29" i="1"/>
  <c r="AQ29" i="1"/>
  <c r="L29" i="1"/>
  <c r="I29" i="1"/>
  <c r="J29" i="1"/>
  <c r="AM26" i="1"/>
  <c r="AN26" i="1"/>
  <c r="AO26" i="1"/>
  <c r="AP26" i="1"/>
  <c r="AQ26" i="1"/>
  <c r="AM23" i="1"/>
  <c r="AN23" i="1"/>
  <c r="AO23" i="1"/>
  <c r="AP23" i="1"/>
  <c r="AQ23" i="1"/>
  <c r="L26" i="1"/>
  <c r="AU26" i="1" s="1"/>
  <c r="L23" i="1"/>
  <c r="I26" i="1"/>
  <c r="J26" i="1"/>
  <c r="I23" i="1"/>
  <c r="J23" i="1"/>
  <c r="AM20" i="1"/>
  <c r="AN20" i="1"/>
  <c r="AO20" i="1"/>
  <c r="AP20" i="1"/>
  <c r="AQ20" i="1"/>
  <c r="AM16" i="1"/>
  <c r="AN16" i="1"/>
  <c r="AO16" i="1"/>
  <c r="AP16" i="1"/>
  <c r="AQ16" i="1"/>
  <c r="L20" i="1"/>
  <c r="L16" i="1"/>
  <c r="I20" i="1"/>
  <c r="J20" i="1"/>
  <c r="I16" i="1"/>
  <c r="I35" i="1" s="1"/>
  <c r="J16" i="1"/>
  <c r="H16" i="1"/>
  <c r="AP35" i="1" l="1"/>
  <c r="AN35" i="1"/>
  <c r="L35" i="1"/>
  <c r="L68" i="1" s="1"/>
  <c r="L69" i="1" s="1"/>
  <c r="AQ35" i="1"/>
  <c r="AM35" i="1"/>
  <c r="AM68" i="1" s="1"/>
  <c r="AM69" i="1" s="1"/>
  <c r="J35" i="1"/>
  <c r="J68" i="1" s="1"/>
  <c r="J69" i="1" s="1"/>
  <c r="AO35" i="1"/>
  <c r="AP68" i="1"/>
  <c r="AP69" i="1" s="1"/>
  <c r="AO68" i="1"/>
  <c r="AO69" i="1" s="1"/>
  <c r="AN68" i="1"/>
  <c r="AN69" i="1" s="1"/>
  <c r="I68" i="1"/>
  <c r="I69" i="1" s="1"/>
  <c r="AQ68" i="1"/>
  <c r="AQ69" i="1" s="1"/>
  <c r="AX21" i="1"/>
  <c r="AZ63" i="1"/>
  <c r="BI16" i="1"/>
  <c r="BH30" i="1"/>
  <c r="BH18" i="1"/>
  <c r="BG44" i="1"/>
  <c r="BF50" i="1"/>
  <c r="BF33" i="1"/>
  <c r="BE23" i="1"/>
  <c r="BE52" i="1"/>
  <c r="BD54" i="1"/>
  <c r="BB28" i="1"/>
  <c r="AY15" i="1"/>
  <c r="D67" i="1" l="1"/>
  <c r="D66" i="1"/>
  <c r="D65" i="1"/>
  <c r="AV43" i="1" s="1"/>
  <c r="AS64" i="1"/>
  <c r="BJ64" i="1" s="1"/>
  <c r="AR64" i="1"/>
  <c r="BI64" i="1" s="1"/>
  <c r="AL64" i="1"/>
  <c r="BH64" i="1" s="1"/>
  <c r="AK64" i="1"/>
  <c r="BG64" i="1" s="1"/>
  <c r="AJ64" i="1"/>
  <c r="BF64" i="1" s="1"/>
  <c r="AI64" i="1"/>
  <c r="BE64" i="1" s="1"/>
  <c r="AH64" i="1"/>
  <c r="BD64" i="1" s="1"/>
  <c r="AG64" i="1"/>
  <c r="BC64" i="1" s="1"/>
  <c r="AF64" i="1"/>
  <c r="BB64" i="1" s="1"/>
  <c r="AE64" i="1"/>
  <c r="BA64" i="1" s="1"/>
  <c r="AD64" i="1"/>
  <c r="AZ64" i="1" s="1"/>
  <c r="AC64" i="1"/>
  <c r="AY64" i="1" s="1"/>
  <c r="AB64" i="1"/>
  <c r="AX64" i="1" s="1"/>
  <c r="AA64" i="1"/>
  <c r="Z64" i="1"/>
  <c r="AV64" i="1" s="1"/>
  <c r="Y64" i="1"/>
  <c r="AU64" i="1" s="1"/>
  <c r="X64" i="1"/>
  <c r="BK63" i="1" s="1"/>
  <c r="W64" i="1"/>
  <c r="V64" i="1"/>
  <c r="U64" i="1"/>
  <c r="T64" i="1"/>
  <c r="S64" i="1"/>
  <c r="BF63" i="1" s="1"/>
  <c r="Q64" i="1"/>
  <c r="BE63" i="1" s="1"/>
  <c r="P64" i="1"/>
  <c r="O64" i="1"/>
  <c r="BC63" i="1" s="1"/>
  <c r="N64" i="1"/>
  <c r="BB63" i="1" s="1"/>
  <c r="M64" i="1"/>
  <c r="BA63" i="1" s="1"/>
  <c r="K64" i="1"/>
  <c r="AY63" i="1" s="1"/>
  <c r="H64" i="1"/>
  <c r="BH49" i="1" s="1"/>
  <c r="G64" i="1"/>
  <c r="AW63" i="1" s="1"/>
  <c r="F64" i="1"/>
  <c r="AV63" i="1" s="1"/>
  <c r="E64" i="1"/>
  <c r="AU63" i="1" s="1"/>
  <c r="BJ63" i="1"/>
  <c r="BI63" i="1"/>
  <c r="BH63" i="1"/>
  <c r="BG63" i="1"/>
  <c r="D63" i="1"/>
  <c r="BE62" i="1" s="1"/>
  <c r="BA62" i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D58" i="1"/>
  <c r="D57" i="1"/>
  <c r="D56" i="1"/>
  <c r="D55" i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BK50" i="1"/>
  <c r="BJ50" i="1"/>
  <c r="BI50" i="1"/>
  <c r="BH50" i="1"/>
  <c r="BG50" i="1"/>
  <c r="BE50" i="1"/>
  <c r="BD50" i="1"/>
  <c r="BC50" i="1"/>
  <c r="BB50" i="1"/>
  <c r="BA50" i="1"/>
  <c r="AX50" i="1"/>
  <c r="AW50" i="1"/>
  <c r="AU50" i="1"/>
  <c r="D50" i="1"/>
  <c r="AX42" i="1" s="1"/>
  <c r="BK49" i="1"/>
  <c r="BJ49" i="1"/>
  <c r="BI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S48" i="1"/>
  <c r="AR48" i="1"/>
  <c r="AL48" i="1"/>
  <c r="AK48" i="1"/>
  <c r="AW46" i="1" s="1"/>
  <c r="AJ48" i="1"/>
  <c r="AV46" i="1" s="1"/>
  <c r="AI48" i="1"/>
  <c r="AU46" i="1" s="1"/>
  <c r="AH48" i="1"/>
  <c r="BK45" i="1" s="1"/>
  <c r="AG48" i="1"/>
  <c r="BJ45" i="1" s="1"/>
  <c r="AF48" i="1"/>
  <c r="BI45" i="1" s="1"/>
  <c r="AE48" i="1"/>
  <c r="BH45" i="1" s="1"/>
  <c r="AD48" i="1"/>
  <c r="BG45" i="1" s="1"/>
  <c r="AC48" i="1"/>
  <c r="AB48" i="1"/>
  <c r="AA48" i="1"/>
  <c r="BD45" i="1" s="1"/>
  <c r="Z48" i="1"/>
  <c r="Y48" i="1"/>
  <c r="X48" i="1"/>
  <c r="W48" i="1"/>
  <c r="V48" i="1"/>
  <c r="U48" i="1"/>
  <c r="T48" i="1"/>
  <c r="S48" i="1"/>
  <c r="Q48" i="1"/>
  <c r="P48" i="1"/>
  <c r="O48" i="1"/>
  <c r="BJ44" i="1" s="1"/>
  <c r="N48" i="1"/>
  <c r="BI44" i="1" s="1"/>
  <c r="M48" i="1"/>
  <c r="BH44" i="1" s="1"/>
  <c r="K48" i="1"/>
  <c r="BF44" i="1" s="1"/>
  <c r="H48" i="1"/>
  <c r="BE44" i="1" s="1"/>
  <c r="G48" i="1"/>
  <c r="BG46" i="1" s="1"/>
  <c r="F48" i="1"/>
  <c r="BC44" i="1" s="1"/>
  <c r="E48" i="1"/>
  <c r="BB44" i="1" s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I46" i="1"/>
  <c r="BH46" i="1"/>
  <c r="AZ46" i="1"/>
  <c r="AY46" i="1"/>
  <c r="AX46" i="1"/>
  <c r="D46" i="1"/>
  <c r="BF45" i="1"/>
  <c r="BE45" i="1"/>
  <c r="BC45" i="1"/>
  <c r="BB45" i="1"/>
  <c r="BA45" i="1"/>
  <c r="AZ45" i="1"/>
  <c r="AY45" i="1"/>
  <c r="AX45" i="1"/>
  <c r="AW45" i="1"/>
  <c r="AV45" i="1"/>
  <c r="AU45" i="1"/>
  <c r="D45" i="1"/>
  <c r="BC43" i="1" s="1"/>
  <c r="BA44" i="1"/>
  <c r="D44" i="1"/>
  <c r="BL43" i="1"/>
  <c r="BJ43" i="1"/>
  <c r="BI43" i="1"/>
  <c r="BH43" i="1"/>
  <c r="BF43" i="1"/>
  <c r="BE43" i="1"/>
  <c r="BB43" i="1"/>
  <c r="AY43" i="1"/>
  <c r="AX43" i="1"/>
  <c r="AW43" i="1"/>
  <c r="D43" i="1"/>
  <c r="BH42" i="1"/>
  <c r="BG42" i="1"/>
  <c r="BF42" i="1"/>
  <c r="BE42" i="1"/>
  <c r="BD42" i="1"/>
  <c r="BC42" i="1"/>
  <c r="AZ42" i="1"/>
  <c r="AY42" i="1"/>
  <c r="AS42" i="1"/>
  <c r="AR42" i="1"/>
  <c r="BC39" i="1" s="1"/>
  <c r="AL42" i="1"/>
  <c r="AK42" i="1"/>
  <c r="AJ42" i="1"/>
  <c r="AZ39" i="1" s="1"/>
  <c r="AI42" i="1"/>
  <c r="AY39" i="1" s="1"/>
  <c r="AH42" i="1"/>
  <c r="AX39" i="1" s="1"/>
  <c r="AG42" i="1"/>
  <c r="AW39" i="1" s="1"/>
  <c r="AF42" i="1"/>
  <c r="AE42" i="1"/>
  <c r="AU39" i="1" s="1"/>
  <c r="AD42" i="1"/>
  <c r="BK38" i="1" s="1"/>
  <c r="AC42" i="1"/>
  <c r="BJ38" i="1" s="1"/>
  <c r="AB42" i="1"/>
  <c r="BI38" i="1" s="1"/>
  <c r="AA42" i="1"/>
  <c r="BH38" i="1" s="1"/>
  <c r="Z42" i="1"/>
  <c r="BG38" i="1" s="1"/>
  <c r="Y42" i="1"/>
  <c r="BF38" i="1" s="1"/>
  <c r="X42" i="1"/>
  <c r="AU37" i="1" s="1"/>
  <c r="W42" i="1"/>
  <c r="BD38" i="1" s="1"/>
  <c r="V42" i="1"/>
  <c r="BC38" i="1" s="1"/>
  <c r="U42" i="1"/>
  <c r="BB38" i="1" s="1"/>
  <c r="T42" i="1"/>
  <c r="BA38" i="1" s="1"/>
  <c r="S42" i="1"/>
  <c r="AZ38" i="1" s="1"/>
  <c r="Q42" i="1"/>
  <c r="AY38" i="1" s="1"/>
  <c r="P42" i="1"/>
  <c r="AX38" i="1" s="1"/>
  <c r="O42" i="1"/>
  <c r="AW38" i="1" s="1"/>
  <c r="N42" i="1"/>
  <c r="AV38" i="1" s="1"/>
  <c r="M42" i="1"/>
  <c r="AU38" i="1" s="1"/>
  <c r="K42" i="1"/>
  <c r="H42" i="1"/>
  <c r="BJ36" i="1" s="1"/>
  <c r="G42" i="1"/>
  <c r="F42" i="1"/>
  <c r="E42" i="1"/>
  <c r="BK41" i="1"/>
  <c r="BJ41" i="1"/>
  <c r="BI41" i="1"/>
  <c r="BH41" i="1"/>
  <c r="D41" i="1"/>
  <c r="BE36" i="1" s="1"/>
  <c r="D40" i="1"/>
  <c r="BE41" i="1" s="1"/>
  <c r="BB39" i="1"/>
  <c r="BA39" i="1"/>
  <c r="D39" i="1"/>
  <c r="BD41" i="1" s="1"/>
  <c r="AX35" i="1"/>
  <c r="AW35" i="1"/>
  <c r="BH34" i="1"/>
  <c r="BG34" i="1"/>
  <c r="BF34" i="1"/>
  <c r="BE34" i="1"/>
  <c r="BD34" i="1"/>
  <c r="AA38" i="1"/>
  <c r="BC34" i="1" s="1"/>
  <c r="Z38" i="1"/>
  <c r="BB34" i="1" s="1"/>
  <c r="BA34" i="1"/>
  <c r="AZ34" i="1"/>
  <c r="AY34" i="1"/>
  <c r="AX34" i="1"/>
  <c r="AW34" i="1"/>
  <c r="AV34" i="1"/>
  <c r="AU34" i="1"/>
  <c r="BK33" i="1"/>
  <c r="D38" i="1"/>
  <c r="BG33" i="1"/>
  <c r="BE33" i="1"/>
  <c r="BC33" i="1"/>
  <c r="BB33" i="1"/>
  <c r="BA33" i="1"/>
  <c r="AZ37" i="1"/>
  <c r="AY37" i="1"/>
  <c r="AX37" i="1"/>
  <c r="AW37" i="1"/>
  <c r="AV37" i="1"/>
  <c r="D37" i="1"/>
  <c r="BK36" i="1"/>
  <c r="BI36" i="1"/>
  <c r="BH36" i="1"/>
  <c r="BG36" i="1"/>
  <c r="BF36" i="1"/>
  <c r="AX36" i="1"/>
  <c r="D36" i="1"/>
  <c r="AY33" i="1" s="1"/>
  <c r="AY35" i="1"/>
  <c r="AV35" i="1"/>
  <c r="AU35" i="1"/>
  <c r="BK34" i="1"/>
  <c r="BJ34" i="1"/>
  <c r="BI34" i="1"/>
  <c r="D34" i="1"/>
  <c r="BK69" i="1" s="1"/>
  <c r="BJ33" i="1"/>
  <c r="BI33" i="1"/>
  <c r="BH33" i="1"/>
  <c r="AZ33" i="1"/>
  <c r="AW33" i="1"/>
  <c r="AV33" i="1"/>
  <c r="AU33" i="1"/>
  <c r="D33" i="1"/>
  <c r="BF69" i="1" s="1"/>
  <c r="BJ32" i="1"/>
  <c r="AS32" i="1"/>
  <c r="AR32" i="1"/>
  <c r="AZ32" i="1" s="1"/>
  <c r="AL32" i="1"/>
  <c r="AY32" i="1" s="1"/>
  <c r="AK32" i="1"/>
  <c r="AX32" i="1" s="1"/>
  <c r="AJ32" i="1"/>
  <c r="AW32" i="1" s="1"/>
  <c r="AI32" i="1"/>
  <c r="AV32" i="1" s="1"/>
  <c r="AH32" i="1"/>
  <c r="AU32" i="1" s="1"/>
  <c r="AG32" i="1"/>
  <c r="BK31" i="1" s="1"/>
  <c r="AF32" i="1"/>
  <c r="AE32" i="1"/>
  <c r="BI31" i="1" s="1"/>
  <c r="AD32" i="1"/>
  <c r="BH31" i="1" s="1"/>
  <c r="AC32" i="1"/>
  <c r="BG31" i="1" s="1"/>
  <c r="AB32" i="1"/>
  <c r="BF31" i="1" s="1"/>
  <c r="AA32" i="1"/>
  <c r="Z32" i="1"/>
  <c r="BD31" i="1" s="1"/>
  <c r="Y32" i="1"/>
  <c r="BC31" i="1" s="1"/>
  <c r="X32" i="1"/>
  <c r="BB31" i="1" s="1"/>
  <c r="W32" i="1"/>
  <c r="V32" i="1"/>
  <c r="AZ31" i="1" s="1"/>
  <c r="U32" i="1"/>
  <c r="AY31" i="1" s="1"/>
  <c r="T32" i="1"/>
  <c r="AX31" i="1" s="1"/>
  <c r="S32" i="1"/>
  <c r="AW31" i="1" s="1"/>
  <c r="Q32" i="1"/>
  <c r="AV31" i="1" s="1"/>
  <c r="P32" i="1"/>
  <c r="AU31" i="1" s="1"/>
  <c r="O32" i="1"/>
  <c r="BK30" i="1" s="1"/>
  <c r="N32" i="1"/>
  <c r="BJ30" i="1" s="1"/>
  <c r="M32" i="1"/>
  <c r="BI30" i="1" s="1"/>
  <c r="K32" i="1"/>
  <c r="BG30" i="1" s="1"/>
  <c r="H32" i="1"/>
  <c r="BF30" i="1" s="1"/>
  <c r="G32" i="1"/>
  <c r="F32" i="1"/>
  <c r="E32" i="1"/>
  <c r="BJ31" i="1"/>
  <c r="BE31" i="1"/>
  <c r="BA31" i="1"/>
  <c r="D31" i="1"/>
  <c r="AV69" i="1" s="1"/>
  <c r="BE30" i="1"/>
  <c r="BD30" i="1"/>
  <c r="BC30" i="1"/>
  <c r="D30" i="1"/>
  <c r="BK68" i="1" s="1"/>
  <c r="AS29" i="1"/>
  <c r="AR29" i="1"/>
  <c r="BK29" i="1" s="1"/>
  <c r="AL29" i="1"/>
  <c r="BJ29" i="1" s="1"/>
  <c r="AK29" i="1"/>
  <c r="BI29" i="1" s="1"/>
  <c r="AJ29" i="1"/>
  <c r="BH29" i="1" s="1"/>
  <c r="AI29" i="1"/>
  <c r="BG29" i="1" s="1"/>
  <c r="AH29" i="1"/>
  <c r="BF29" i="1" s="1"/>
  <c r="AG29" i="1"/>
  <c r="BE29" i="1" s="1"/>
  <c r="AF29" i="1"/>
  <c r="BD29" i="1" s="1"/>
  <c r="AE29" i="1"/>
  <c r="BC29" i="1" s="1"/>
  <c r="AD29" i="1"/>
  <c r="BB29" i="1" s="1"/>
  <c r="AC29" i="1"/>
  <c r="BA29" i="1" s="1"/>
  <c r="AB29" i="1"/>
  <c r="AZ29" i="1" s="1"/>
  <c r="AA29" i="1"/>
  <c r="Z29" i="1"/>
  <c r="AX29" i="1" s="1"/>
  <c r="Y29" i="1"/>
  <c r="X29" i="1"/>
  <c r="W29" i="1"/>
  <c r="AU29" i="1" s="1"/>
  <c r="V29" i="1"/>
  <c r="BK28" i="1" s="1"/>
  <c r="U29" i="1"/>
  <c r="BJ28" i="1" s="1"/>
  <c r="T29" i="1"/>
  <c r="S29" i="1"/>
  <c r="BH28" i="1" s="1"/>
  <c r="Q29" i="1"/>
  <c r="P29" i="1"/>
  <c r="BF28" i="1" s="1"/>
  <c r="O29" i="1"/>
  <c r="N29" i="1"/>
  <c r="BD28" i="1" s="1"/>
  <c r="M29" i="1"/>
  <c r="K29" i="1"/>
  <c r="BA28" i="1" s="1"/>
  <c r="H29" i="1"/>
  <c r="G29" i="1"/>
  <c r="AY28" i="1" s="1"/>
  <c r="F29" i="1"/>
  <c r="E29" i="1"/>
  <c r="AW28" i="1" s="1"/>
  <c r="BI28" i="1"/>
  <c r="BG28" i="1"/>
  <c r="BE28" i="1"/>
  <c r="BC28" i="1"/>
  <c r="AZ28" i="1"/>
  <c r="AX28" i="1"/>
  <c r="D28" i="1"/>
  <c r="BA68" i="1" s="1"/>
  <c r="D27" i="1"/>
  <c r="AV68" i="1" s="1"/>
  <c r="AS26" i="1"/>
  <c r="AR26" i="1"/>
  <c r="BD27" i="1" s="1"/>
  <c r="AL26" i="1"/>
  <c r="BC27" i="1" s="1"/>
  <c r="AK26" i="1"/>
  <c r="BB27" i="1" s="1"/>
  <c r="AJ26" i="1"/>
  <c r="BA27" i="1" s="1"/>
  <c r="AI26" i="1"/>
  <c r="AZ27" i="1" s="1"/>
  <c r="AH26" i="1"/>
  <c r="AY27" i="1" s="1"/>
  <c r="AG26" i="1"/>
  <c r="AX27" i="1" s="1"/>
  <c r="AF26" i="1"/>
  <c r="AW27" i="1" s="1"/>
  <c r="AE26" i="1"/>
  <c r="AV27" i="1" s="1"/>
  <c r="AD26" i="1"/>
  <c r="AU27" i="1" s="1"/>
  <c r="AC26" i="1"/>
  <c r="BK26" i="1" s="1"/>
  <c r="AB26" i="1"/>
  <c r="BJ26" i="1" s="1"/>
  <c r="AA26" i="1"/>
  <c r="BI26" i="1" s="1"/>
  <c r="Z26" i="1"/>
  <c r="BH26" i="1" s="1"/>
  <c r="Y26" i="1"/>
  <c r="BG26" i="1" s="1"/>
  <c r="X26" i="1"/>
  <c r="W26" i="1"/>
  <c r="BE26" i="1" s="1"/>
  <c r="V26" i="1"/>
  <c r="BD26" i="1" s="1"/>
  <c r="U26" i="1"/>
  <c r="BC26" i="1" s="1"/>
  <c r="T26" i="1"/>
  <c r="BB26" i="1" s="1"/>
  <c r="S26" i="1"/>
  <c r="BA26" i="1" s="1"/>
  <c r="Q26" i="1"/>
  <c r="AZ26" i="1" s="1"/>
  <c r="P26" i="1"/>
  <c r="AY26" i="1" s="1"/>
  <c r="O26" i="1"/>
  <c r="N26" i="1"/>
  <c r="AW26" i="1" s="1"/>
  <c r="M26" i="1"/>
  <c r="AV26" i="1" s="1"/>
  <c r="K26" i="1"/>
  <c r="BK25" i="1" s="1"/>
  <c r="H26" i="1"/>
  <c r="G26" i="1"/>
  <c r="F26" i="1"/>
  <c r="E26" i="1"/>
  <c r="BH25" i="1"/>
  <c r="BG25" i="1"/>
  <c r="D25" i="1"/>
  <c r="BF67" i="1" s="1"/>
  <c r="D24" i="1"/>
  <c r="BA67" i="1" s="1"/>
  <c r="AS23" i="1"/>
  <c r="AR23" i="1"/>
  <c r="AW25" i="1" s="1"/>
  <c r="AL23" i="1"/>
  <c r="AV25" i="1" s="1"/>
  <c r="AK23" i="1"/>
  <c r="AU25" i="1" s="1"/>
  <c r="AJ23" i="1"/>
  <c r="BK24" i="1" s="1"/>
  <c r="AI23" i="1"/>
  <c r="BJ24" i="1" s="1"/>
  <c r="AH23" i="1"/>
  <c r="BI24" i="1" s="1"/>
  <c r="AG23" i="1"/>
  <c r="BH24" i="1" s="1"/>
  <c r="AF23" i="1"/>
  <c r="BG24" i="1" s="1"/>
  <c r="AE23" i="1"/>
  <c r="BF24" i="1" s="1"/>
  <c r="AD23" i="1"/>
  <c r="BE24" i="1" s="1"/>
  <c r="AC23" i="1"/>
  <c r="BD24" i="1" s="1"/>
  <c r="AB23" i="1"/>
  <c r="BC24" i="1" s="1"/>
  <c r="AA23" i="1"/>
  <c r="Z23" i="1"/>
  <c r="BA24" i="1" s="1"/>
  <c r="Y23" i="1"/>
  <c r="AZ24" i="1" s="1"/>
  <c r="X23" i="1"/>
  <c r="W23" i="1"/>
  <c r="AX24" i="1" s="1"/>
  <c r="V23" i="1"/>
  <c r="AW24" i="1" s="1"/>
  <c r="U23" i="1"/>
  <c r="AV24" i="1" s="1"/>
  <c r="T23" i="1"/>
  <c r="AU24" i="1" s="1"/>
  <c r="S23" i="1"/>
  <c r="BK23" i="1" s="1"/>
  <c r="Q23" i="1"/>
  <c r="P23" i="1"/>
  <c r="BI23" i="1" s="1"/>
  <c r="O23" i="1"/>
  <c r="BH23" i="1" s="1"/>
  <c r="N23" i="1"/>
  <c r="BG23" i="1" s="1"/>
  <c r="M23" i="1"/>
  <c r="BF23" i="1" s="1"/>
  <c r="K23" i="1"/>
  <c r="BD23" i="1" s="1"/>
  <c r="H23" i="1"/>
  <c r="BC23" i="1" s="1"/>
  <c r="G23" i="1"/>
  <c r="F23" i="1"/>
  <c r="BA23" i="1" s="1"/>
  <c r="E23" i="1"/>
  <c r="AZ23" i="1" s="1"/>
  <c r="D23" i="1"/>
  <c r="D22" i="1"/>
  <c r="BJ66" i="1" s="1"/>
  <c r="D21" i="1"/>
  <c r="BE66" i="1" s="1"/>
  <c r="AS20" i="1"/>
  <c r="BH22" i="1" s="1"/>
  <c r="AR20" i="1"/>
  <c r="BG22" i="1" s="1"/>
  <c r="AL20" i="1"/>
  <c r="AK20" i="1"/>
  <c r="AJ20" i="1"/>
  <c r="BD22" i="1" s="1"/>
  <c r="AI20" i="1"/>
  <c r="BC22" i="1" s="1"/>
  <c r="AH20" i="1"/>
  <c r="AG20" i="1"/>
  <c r="AF20" i="1"/>
  <c r="AZ22" i="1" s="1"/>
  <c r="AE20" i="1"/>
  <c r="AY22" i="1" s="1"/>
  <c r="AD20" i="1"/>
  <c r="AC20" i="1"/>
  <c r="AB20" i="1"/>
  <c r="AV22" i="1" s="1"/>
  <c r="AA20" i="1"/>
  <c r="AU22" i="1" s="1"/>
  <c r="Z20" i="1"/>
  <c r="Y20" i="1"/>
  <c r="X20" i="1"/>
  <c r="BI21" i="1" s="1"/>
  <c r="W20" i="1"/>
  <c r="BH21" i="1" s="1"/>
  <c r="V20" i="1"/>
  <c r="U20" i="1"/>
  <c r="T20" i="1"/>
  <c r="BE21" i="1" s="1"/>
  <c r="S20" i="1"/>
  <c r="BD21" i="1" s="1"/>
  <c r="Q20" i="1"/>
  <c r="P20" i="1"/>
  <c r="O20" i="1"/>
  <c r="BA21" i="1" s="1"/>
  <c r="N20" i="1"/>
  <c r="AZ21" i="1" s="1"/>
  <c r="M20" i="1"/>
  <c r="K20" i="1"/>
  <c r="AW21" i="1" s="1"/>
  <c r="H20" i="1"/>
  <c r="G20" i="1"/>
  <c r="F20" i="1"/>
  <c r="E20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AS16" i="1"/>
  <c r="AR16" i="1"/>
  <c r="AL16" i="1"/>
  <c r="AY20" i="1" s="1"/>
  <c r="AK16" i="1"/>
  <c r="AJ16" i="1"/>
  <c r="AI16" i="1"/>
  <c r="AH16" i="1"/>
  <c r="AG16" i="1"/>
  <c r="AF16" i="1"/>
  <c r="BJ19" i="1" s="1"/>
  <c r="AE16" i="1"/>
  <c r="AD16" i="1"/>
  <c r="AC16" i="1"/>
  <c r="AB16" i="1"/>
  <c r="AA16" i="1"/>
  <c r="Z16" i="1"/>
  <c r="Y16" i="1"/>
  <c r="X16" i="1"/>
  <c r="W16" i="1"/>
  <c r="BB17" i="1" s="1"/>
  <c r="V16" i="1"/>
  <c r="U16" i="1"/>
  <c r="T16" i="1"/>
  <c r="AX19" i="1" s="1"/>
  <c r="S16" i="1"/>
  <c r="AX17" i="1" s="1"/>
  <c r="Q16" i="1"/>
  <c r="P16" i="1"/>
  <c r="O16" i="1"/>
  <c r="N16" i="1"/>
  <c r="M16" i="1"/>
  <c r="K16" i="1"/>
  <c r="G16" i="1"/>
  <c r="F16" i="1"/>
  <c r="E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K14" i="1"/>
  <c r="BJ14" i="1"/>
  <c r="BI14" i="1"/>
  <c r="BH14" i="1"/>
  <c r="BA14" i="1"/>
  <c r="D14" i="1"/>
  <c r="AZ14" i="1" s="1"/>
  <c r="BM13" i="1"/>
  <c r="BL13" i="1"/>
  <c r="BK13" i="1"/>
  <c r="BJ13" i="1"/>
  <c r="BI13" i="1"/>
  <c r="BH13" i="1"/>
  <c r="BG13" i="1"/>
  <c r="BE13" i="1"/>
  <c r="BC13" i="1"/>
  <c r="BA13" i="1"/>
  <c r="D13" i="1"/>
  <c r="AU40" i="1" s="1"/>
  <c r="BG14" i="1" l="1"/>
  <c r="AV13" i="1"/>
  <c r="AW13" i="1"/>
  <c r="AZ13" i="1"/>
  <c r="BF35" i="1"/>
  <c r="BB35" i="1"/>
  <c r="BG35" i="1"/>
  <c r="BA36" i="1"/>
  <c r="BG37" i="1"/>
  <c r="BB36" i="1"/>
  <c r="BH37" i="1"/>
  <c r="AU44" i="1"/>
  <c r="D48" i="1"/>
  <c r="BD46" i="1" s="1"/>
  <c r="BC36" i="1"/>
  <c r="BI37" i="1"/>
  <c r="AU42" i="1"/>
  <c r="AX63" i="1"/>
  <c r="D64" i="1"/>
  <c r="BK64" i="1" s="1"/>
  <c r="BD33" i="1"/>
  <c r="BD36" i="1"/>
  <c r="BJ37" i="1"/>
  <c r="BK44" i="1"/>
  <c r="AX44" i="1"/>
  <c r="BK37" i="1"/>
  <c r="BA35" i="1"/>
  <c r="AW44" i="1"/>
  <c r="BC53" i="1"/>
  <c r="BD35" i="1"/>
  <c r="AZ44" i="1"/>
  <c r="BE14" i="1"/>
  <c r="BA37" i="1"/>
  <c r="BB37" i="1"/>
  <c r="BD37" i="1"/>
  <c r="BK42" i="1"/>
  <c r="BD44" i="1"/>
  <c r="BD63" i="1"/>
  <c r="BE37" i="1"/>
  <c r="AU13" i="1"/>
  <c r="AY36" i="1"/>
  <c r="BF37" i="1"/>
  <c r="BE38" i="1"/>
  <c r="BC37" i="1"/>
  <c r="BD62" i="1"/>
  <c r="AY44" i="1"/>
  <c r="BA43" i="1"/>
  <c r="D42" i="1"/>
  <c r="BI39" i="1" s="1"/>
  <c r="AY23" i="1"/>
  <c r="BC14" i="1"/>
  <c r="AV42" i="1"/>
  <c r="BE35" i="1"/>
  <c r="BB46" i="1"/>
  <c r="BK62" i="1"/>
  <c r="BJ62" i="1"/>
  <c r="AU43" i="1"/>
  <c r="AU66" i="1"/>
  <c r="AZ65" i="1"/>
  <c r="AV65" i="1"/>
  <c r="BG47" i="1"/>
  <c r="AY48" i="1"/>
  <c r="BC41" i="1"/>
  <c r="BC48" i="1"/>
  <c r="BG43" i="1"/>
  <c r="BK43" i="1"/>
  <c r="BI48" i="1"/>
  <c r="AZ60" i="1"/>
  <c r="BC60" i="1"/>
  <c r="AY60" i="1"/>
  <c r="BB61" i="1"/>
  <c r="BA61" i="1"/>
  <c r="BE61" i="1"/>
  <c r="AV40" i="1"/>
  <c r="AV14" i="1"/>
  <c r="AW40" i="1"/>
  <c r="BF14" i="1"/>
  <c r="BB14" i="1"/>
  <c r="BA41" i="1"/>
  <c r="BK32" i="1"/>
  <c r="AX33" i="1"/>
  <c r="BH60" i="1"/>
  <c r="BE60" i="1"/>
  <c r="BI60" i="1"/>
  <c r="AZ62" i="1"/>
  <c r="AV62" i="1"/>
  <c r="AU14" i="1"/>
  <c r="AW14" i="1"/>
  <c r="AY13" i="1"/>
  <c r="BD13" i="1"/>
  <c r="AY14" i="1"/>
  <c r="BD14" i="1"/>
  <c r="BF19" i="1"/>
  <c r="D26" i="1"/>
  <c r="BJ27" i="1" s="1"/>
  <c r="BD47" i="1"/>
  <c r="AZ35" i="1"/>
  <c r="BC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F46" i="1"/>
  <c r="BC62" i="1"/>
  <c r="BJ61" i="1"/>
  <c r="BK61" i="1"/>
  <c r="BG61" i="1"/>
  <c r="AY25" i="1"/>
  <c r="AV67" i="1"/>
  <c r="AZ25" i="1"/>
  <c r="BD25" i="1"/>
  <c r="BC25" i="1"/>
  <c r="AZ52" i="1"/>
  <c r="E35" i="1"/>
  <c r="E68" i="1" s="1"/>
  <c r="E69" i="1" s="1"/>
  <c r="BC18" i="1"/>
  <c r="BD52" i="1"/>
  <c r="K35" i="1"/>
  <c r="K68" i="1" s="1"/>
  <c r="K69" i="1" s="1"/>
  <c r="BG18" i="1"/>
  <c r="BI52" i="1"/>
  <c r="AV17" i="1"/>
  <c r="AU19" i="1"/>
  <c r="P35" i="1"/>
  <c r="P68" i="1" s="1"/>
  <c r="P69" i="1" s="1"/>
  <c r="AV53" i="1"/>
  <c r="AZ17" i="1"/>
  <c r="AY19" i="1"/>
  <c r="U35" i="1"/>
  <c r="U68" i="1" s="1"/>
  <c r="U69" i="1" s="1"/>
  <c r="AZ53" i="1"/>
  <c r="BD17" i="1"/>
  <c r="BC19" i="1"/>
  <c r="Y35" i="1"/>
  <c r="BD53" i="1"/>
  <c r="BH17" i="1"/>
  <c r="BG19" i="1"/>
  <c r="AC35" i="1"/>
  <c r="AC68" i="1" s="1"/>
  <c r="AC69" i="1" s="1"/>
  <c r="BH53" i="1"/>
  <c r="AG35" i="1"/>
  <c r="AG68" i="1" s="1"/>
  <c r="AG69" i="1" s="1"/>
  <c r="BK19" i="1"/>
  <c r="AU18" i="1"/>
  <c r="AU54" i="1"/>
  <c r="AK35" i="1"/>
  <c r="AK68" i="1" s="1"/>
  <c r="AK69" i="1" s="1"/>
  <c r="AX20" i="1"/>
  <c r="AY18" i="1"/>
  <c r="BH16" i="1"/>
  <c r="BA52" i="1"/>
  <c r="BE16" i="1"/>
  <c r="F35" i="1"/>
  <c r="F68" i="1" s="1"/>
  <c r="F69" i="1" s="1"/>
  <c r="BF52" i="1"/>
  <c r="BJ16" i="1"/>
  <c r="BI18" i="1"/>
  <c r="M35" i="1"/>
  <c r="BJ52" i="1"/>
  <c r="AV19" i="1"/>
  <c r="Q35" i="1"/>
  <c r="AW17" i="1"/>
  <c r="AW53" i="1"/>
  <c r="AZ19" i="1"/>
  <c r="V35" i="1"/>
  <c r="V68" i="1" s="1"/>
  <c r="V69" i="1" s="1"/>
  <c r="BA17" i="1"/>
  <c r="BA53" i="1"/>
  <c r="BD19" i="1"/>
  <c r="Z35" i="1"/>
  <c r="Z68" i="1" s="1"/>
  <c r="Z69" i="1" s="1"/>
  <c r="BE17" i="1"/>
  <c r="BE53" i="1"/>
  <c r="BH19" i="1"/>
  <c r="AD35" i="1"/>
  <c r="AD68" i="1" s="1"/>
  <c r="AD69" i="1" s="1"/>
  <c r="BI17" i="1"/>
  <c r="BI53" i="1"/>
  <c r="AH35" i="1"/>
  <c r="AV54" i="1"/>
  <c r="AL35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35" i="1"/>
  <c r="G68" i="1" s="1"/>
  <c r="G69" i="1" s="1"/>
  <c r="BE18" i="1"/>
  <c r="BG52" i="1"/>
  <c r="BJ18" i="1"/>
  <c r="N35" i="1"/>
  <c r="N68" i="1" s="1"/>
  <c r="N69" i="1" s="1"/>
  <c r="BK52" i="1"/>
  <c r="S35" i="1"/>
  <c r="S68" i="1" s="1"/>
  <c r="S69" i="1" s="1"/>
  <c r="AW19" i="1"/>
  <c r="AX53" i="1"/>
  <c r="W35" i="1"/>
  <c r="W68" i="1" s="1"/>
  <c r="W69" i="1" s="1"/>
  <c r="BA19" i="1"/>
  <c r="BB53" i="1"/>
  <c r="AA35" i="1"/>
  <c r="AA68" i="1" s="1"/>
  <c r="AA69" i="1" s="1"/>
  <c r="BE19" i="1"/>
  <c r="BF53" i="1"/>
  <c r="AE35" i="1"/>
  <c r="AE68" i="1" s="1"/>
  <c r="AE69" i="1" s="1"/>
  <c r="BI19" i="1"/>
  <c r="BJ53" i="1"/>
  <c r="AV20" i="1"/>
  <c r="AW18" i="1"/>
  <c r="AI35" i="1"/>
  <c r="AI68" i="1" s="1"/>
  <c r="AI69" i="1" s="1"/>
  <c r="AW54" i="1"/>
  <c r="AZ20" i="1"/>
  <c r="BA18" i="1"/>
  <c r="AR35" i="1"/>
  <c r="BD16" i="1"/>
  <c r="BK16" i="1"/>
  <c r="BF17" i="1"/>
  <c r="AZ18" i="1"/>
  <c r="AX13" i="1"/>
  <c r="BB13" i="1"/>
  <c r="BF13" i="1"/>
  <c r="AX14" i="1"/>
  <c r="D16" i="1"/>
  <c r="BC16" i="1" s="1"/>
  <c r="BC52" i="1"/>
  <c r="BK46" i="1"/>
  <c r="H35" i="1"/>
  <c r="BI20" i="1"/>
  <c r="BF18" i="1"/>
  <c r="BH52" i="1"/>
  <c r="O35" i="1"/>
  <c r="D35" i="1" s="1"/>
  <c r="AU17" i="1"/>
  <c r="BK18" i="1"/>
  <c r="AU53" i="1"/>
  <c r="T35" i="1"/>
  <c r="T68" i="1" s="1"/>
  <c r="T69" i="1" s="1"/>
  <c r="AY17" i="1"/>
  <c r="AY53" i="1"/>
  <c r="X35" i="1"/>
  <c r="X68" i="1" s="1"/>
  <c r="X69" i="1" s="1"/>
  <c r="BC17" i="1"/>
  <c r="BG16" i="1"/>
  <c r="BD65" i="1"/>
  <c r="AY40" i="1"/>
  <c r="BC65" i="1"/>
  <c r="BE65" i="1"/>
  <c r="BA65" i="1"/>
  <c r="BJ17" i="1"/>
  <c r="BD18" i="1"/>
  <c r="BB19" i="1"/>
  <c r="M68" i="1"/>
  <c r="M69" i="1" s="1"/>
  <c r="AY21" i="1"/>
  <c r="Q68" i="1"/>
  <c r="Q69" i="1" s="1"/>
  <c r="BC21" i="1"/>
  <c r="BG21" i="1"/>
  <c r="BK21" i="1"/>
  <c r="AX22" i="1"/>
  <c r="AH68" i="1"/>
  <c r="AH69" i="1" s="1"/>
  <c r="BB22" i="1"/>
  <c r="AL68" i="1"/>
  <c r="AL69" i="1" s="1"/>
  <c r="BF22" i="1"/>
  <c r="AU20" i="1"/>
  <c r="BK20" i="1"/>
  <c r="BB23" i="1"/>
  <c r="BB24" i="1"/>
  <c r="Y68" i="1"/>
  <c r="Y69" i="1" s="1"/>
  <c r="BJ20" i="1"/>
  <c r="AV21" i="1"/>
  <c r="BK66" i="1"/>
  <c r="BM66" i="1"/>
  <c r="BI66" i="1"/>
  <c r="BL66" i="1"/>
  <c r="BD40" i="1"/>
  <c r="AX67" i="1"/>
  <c r="AY68" i="1"/>
  <c r="AU68" i="1"/>
  <c r="AX68" i="1"/>
  <c r="BI40" i="1"/>
  <c r="AW68" i="1"/>
  <c r="AV28" i="1"/>
  <c r="D29" i="1"/>
  <c r="BG68" i="1" s="1"/>
  <c r="BI68" i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AU30" i="1"/>
  <c r="BN69" i="1"/>
  <c r="BJ69" i="1"/>
  <c r="BM69" i="1"/>
  <c r="BL69" i="1"/>
  <c r="AY41" i="1"/>
  <c r="AW36" i="1"/>
  <c r="BK35" i="1"/>
  <c r="AU36" i="1"/>
  <c r="BB41" i="1"/>
  <c r="BH35" i="1"/>
  <c r="AF35" i="1"/>
  <c r="AF68" i="1" s="1"/>
  <c r="AF69" i="1" s="1"/>
  <c r="BG53" i="1"/>
  <c r="AJ35" i="1"/>
  <c r="AJ68" i="1" s="1"/>
  <c r="AJ69" i="1" s="1"/>
  <c r="BK53" i="1"/>
  <c r="AX54" i="1"/>
  <c r="AS35" i="1"/>
  <c r="BG17" i="1"/>
  <c r="BK17" i="1"/>
  <c r="AR68" i="1"/>
  <c r="AR69" i="1" s="1"/>
  <c r="BG66" i="1"/>
  <c r="BC40" i="1"/>
  <c r="BF66" i="1"/>
  <c r="BH66" i="1"/>
  <c r="BD66" i="1"/>
  <c r="BB21" i="1"/>
  <c r="BF21" i="1"/>
  <c r="BJ21" i="1"/>
  <c r="BA47" i="1"/>
  <c r="AW67" i="1"/>
  <c r="AY67" i="1"/>
  <c r="BE40" i="1"/>
  <c r="AY24" i="1"/>
  <c r="BA25" i="1"/>
  <c r="BE25" i="1"/>
  <c r="BI25" i="1"/>
  <c r="AX26" i="1"/>
  <c r="BF26" i="1"/>
  <c r="BD68" i="1"/>
  <c r="AZ68" i="1"/>
  <c r="BC68" i="1"/>
  <c r="BJ40" i="1"/>
  <c r="BB68" i="1"/>
  <c r="BH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BB18" i="1"/>
  <c r="D20" i="1"/>
  <c r="BC66" i="1" s="1"/>
  <c r="AX47" i="1"/>
  <c r="AS68" i="1"/>
  <c r="AS69" i="1" s="1"/>
  <c r="AW20" i="1"/>
  <c r="BA20" i="1"/>
  <c r="AU21" i="1"/>
  <c r="AW22" i="1"/>
  <c r="BA22" i="1"/>
  <c r="BE22" i="1"/>
  <c r="AU67" i="1"/>
  <c r="BJ23" i="1"/>
  <c r="BG40" i="1"/>
  <c r="BI67" i="1"/>
  <c r="BE67" i="1"/>
  <c r="BH67" i="1"/>
  <c r="BG67" i="1"/>
  <c r="AX25" i="1"/>
  <c r="BB25" i="1"/>
  <c r="BF25" i="1"/>
  <c r="BJ25" i="1"/>
  <c r="BM67" i="1"/>
  <c r="BE27" i="1"/>
  <c r="AV29" i="1"/>
  <c r="BL29" i="1"/>
  <c r="AW30" i="1"/>
  <c r="BI69" i="1"/>
  <c r="BE69" i="1"/>
  <c r="BH69" i="1"/>
  <c r="BG69" i="1"/>
  <c r="AX41" i="1"/>
  <c r="AB35" i="1"/>
  <c r="AB68" i="1" s="1"/>
  <c r="AB69" i="1" s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O68" i="1" l="1"/>
  <c r="O69" i="1" s="1"/>
  <c r="AX40" i="1"/>
  <c r="AV48" i="1"/>
  <c r="BB32" i="1"/>
  <c r="BD20" i="1"/>
  <c r="BH40" i="1"/>
  <c r="BK67" i="1"/>
  <c r="BK27" i="1"/>
  <c r="BN67" i="1"/>
  <c r="BG27" i="1"/>
  <c r="AU28" i="1"/>
  <c r="BI27" i="1"/>
  <c r="BL67" i="1"/>
  <c r="BJ39" i="1"/>
  <c r="BH62" i="1"/>
  <c r="BH20" i="1"/>
  <c r="BI62" i="1"/>
  <c r="BH27" i="1"/>
  <c r="BF27" i="1"/>
  <c r="BG39" i="1"/>
  <c r="BG62" i="1"/>
  <c r="H68" i="1"/>
  <c r="H69" i="1" s="1"/>
  <c r="BC46" i="1"/>
  <c r="BJ67" i="1"/>
  <c r="BG41" i="1"/>
  <c r="BE46" i="1"/>
  <c r="BH32" i="1"/>
  <c r="BH39" i="1"/>
  <c r="BA46" i="1"/>
  <c r="BD32" i="1"/>
  <c r="BA30" i="1"/>
  <c r="BF39" i="1"/>
  <c r="BE39" i="1"/>
  <c r="BE68" i="1"/>
  <c r="BK40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BM65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BL64" i="1"/>
  <c r="AY66" i="1"/>
  <c r="AU23" i="1"/>
  <c r="D68" i="1" l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<sst xmlns="http://schemas.openxmlformats.org/spreadsheetml/2006/main" count="222" uniqueCount="197">
  <si>
    <t>Agentia pentru Ocuparea Fortei de Munca a judetului Bistrita-Nasaud</t>
  </si>
  <si>
    <t>Nr. crt.</t>
  </si>
  <si>
    <t>Tip de masura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</si>
  <si>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</si>
  <si>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</si>
  <si>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</si>
  <si>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</si>
  <si>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</si>
  <si>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</si>
  <si>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</si>
  <si>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</si>
  <si>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</si>
  <si>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</si>
  <si>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</si>
  <si>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</si>
  <si>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</si>
  <si>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</si>
  <si>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</si>
  <si>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</si>
  <si>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</si>
  <si>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</si>
  <si>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</si>
  <si>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</si>
  <si>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</si>
  <si>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</si>
  <si>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</si>
  <si>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</si>
  <si>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</si>
  <si>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</si>
  <si>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</si>
  <si>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</si>
  <si>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</si>
  <si>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</si>
  <si>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</si>
  <si>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</si>
  <si>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</si>
  <si>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</si>
  <si>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</si>
  <si>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</si>
  <si>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</si>
  <si>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</si>
  <si>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</si>
  <si>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</si>
  <si>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</si>
  <si>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</si>
  <si>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</si>
  <si>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</si>
  <si>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</si>
  <si>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</si>
  <si>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</si>
  <si>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</si>
  <si>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</si>
  <si>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</si>
  <si>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</si>
  <si>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</si>
  <si>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</si>
  <si>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</si>
  <si>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</si>
  <si>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</si>
  <si>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</si>
  <si>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</si>
  <si>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</si>
  <si>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</si>
  <si>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</si>
  <si>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</si>
  <si>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</si>
  <si>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</si>
  <si>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</si>
  <si>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</si>
  <si>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</si>
  <si>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</si>
  <si>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</si>
  <si>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</si>
  <si>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</si>
  <si>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</si>
  <si>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</si>
  <si>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</si>
  <si>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</si>
  <si>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</si>
  <si>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</si>
  <si>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</si>
  <si>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</si>
  <si>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</si>
  <si>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</si>
  <si>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</si>
  <si>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</si>
  <si>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</si>
  <si>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</si>
  <si>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</si>
  <si>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</si>
  <si>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</si>
  <si>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</si>
  <si>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</si>
  <si>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</si>
  <si>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</si>
  <si>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</si>
  <si>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</si>
  <si>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</si>
  <si>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</si>
  <si>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</si>
  <si>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</si>
  <si>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</si>
  <si>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</si>
  <si>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</si>
  <si>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</si>
  <si>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</si>
  <si>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</si>
  <si>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</si>
  <si>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</si>
  <si>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</si>
  <si>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</si>
  <si>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</si>
  <si>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</si>
  <si>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</si>
  <si>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</si>
  <si>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</si>
  <si>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</si>
  <si>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</si>
  <si>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</si>
  <si>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</si>
  <si>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</si>
  <si>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</si>
  <si>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</si>
  <si>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</si>
  <si>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</si>
  <si>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</si>
  <si>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</si>
  <si>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</si>
  <si>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</si>
  <si>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</si>
  <si>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</si>
  <si>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</si>
  <si>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</si>
  <si>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</si>
  <si>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ATENTIE:</t>
  </si>
  <si>
    <t>1. Folositi aceasta macheta, in format Excel, cu respectarea exacta a formulelor introduse</t>
  </si>
  <si>
    <t>2. Pe randurile 1-14 se vor completa datele ce reprezinta realizarile obtinute ca urmare a implementarii masurilor active prevazute de Legea nr. 76/2002 (medierea muncii, informare si consiliere profesionala si masurile</t>
  </si>
  <si>
    <t>active finantate din bugetul asigurarilor pentru somaj)</t>
  </si>
  <si>
    <t>3. Pe randurile 15 a-c se vor completa datele ce reprezinta realizarile obtinute ca urmare a implementarii masurilor active cu finantare din alte fonduri (altele decat bugetul asigurarilor</t>
  </si>
  <si>
    <t xml:space="preserve"> pentru somaj: programe PHARE, programe FSE etc.)</t>
  </si>
  <si>
    <t>4. Intrucat au fost introduse formule de calcul, pe randurile urmatoare nu se vor introduce date:</t>
  </si>
  <si>
    <t xml:space="preserve"> rd.I, rd. 1.2,   rd.1.2d,   rd.1.2e,   rd.1.2f,  rd.1.2g,  rd.1.2h</t>
  </si>
  <si>
    <t>rd.4, rd.5</t>
  </si>
  <si>
    <t xml:space="preserve"> rd.7, rd 8, rd 11, 11b,11b2,</t>
  </si>
  <si>
    <t>rd. 15</t>
  </si>
  <si>
    <t>5. In cazul completarii in mod incorect a machetei de raportare, in partea dreapta a acesteia  vor aparea mesaje de eroare. In aceasta situatie, va rugam  sa verificati corectitudinea datelor introduse</t>
  </si>
  <si>
    <t>si, in nici un caz, sa nu modificati sau sa stergeti aceste formule</t>
  </si>
  <si>
    <t>7. Toate campurile din aceasta macheta trebuie completate fie prin inscrierea valorii corespunzatoare fie prin inscrierea cifrei "0"</t>
  </si>
  <si>
    <t>Prin semnare, confirmam realitatea si corectitudinea datelor,</t>
  </si>
  <si>
    <t>Intocmit</t>
  </si>
  <si>
    <t>2. Pe randurile 1-15 se vor completa datele ce reprezinta realizarile obtinute ca urmare a implementarii masurilor active prevazute de Legea nr. 76/2002 cu modificarile si completarile ulterioare</t>
  </si>
  <si>
    <t>3. Pe randurile 16 a-c se vor completa datele ce reprezinta realizarile obtinute ca urmare a implementarii masurilor active cu finantare din alte fonduri (altele decat bugetul asigurarilor</t>
  </si>
  <si>
    <t xml:space="preserve"> pentru somaj: FSE etc.)</t>
  </si>
  <si>
    <t xml:space="preserve">  rd. 16, rd.20, rd.23, rd.26, rd.29, rd.32, rd.35, rd.38,rd.42,rd.48,rd.64</t>
  </si>
  <si>
    <t>si, in nici un caz, sa  modificati sau sa stergeti aceste formule</t>
  </si>
  <si>
    <t xml:space="preserve">6. Persoanele cuprinse la masuri active sunt persoanele care intra pentru prima data si o singura data intr-o masura activa, in luna de raportare. Si nu se vor raporta si in lunile urmatoare (acelea sunt persoanele asistate si se raporteaza lunar, pe o macheta separata). </t>
  </si>
  <si>
    <t>8.La masura activa Servicii de mediere a muncii cifra propusa trebuie sa reflecte exact incadratii prin mediere.</t>
  </si>
  <si>
    <t>9. CELULELE COLORATE CU GALBEN NU SE VOR COMPLETA. SE VOR LASA LIBERE, FARA CIFRE IN ELE!!!!</t>
  </si>
  <si>
    <t>LEGENDA:</t>
  </si>
  <si>
    <t>2. CULOAREA ALBASTRA REPREZINTA EGALITATEA INTRE CELULE. TREBUIE SA FITI ATENTI CAND COMPLETATI SA NU TRECETI CIFRE DIFERITE IN ACESTE CELULE!!!!!!</t>
  </si>
  <si>
    <t>3. CULOAREA GALBENA REPREZINTA CELULELE CARE NU SE POT COMPLETA CU CIFRE. ACELEA TREBUIE SA RAMANA FARA CIFRE INTOTDEAUNA!!!!!</t>
  </si>
  <si>
    <t>4. INTOTDEAUNA SE VOR COMPLETA DOAR CELULELE RAMASE ALBE!!!!!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</si>
  <si>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</si>
  <si>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</si>
  <si>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</si>
  <si>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</si>
  <si>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r>
      <t xml:space="preserve">7. La randul I, la </t>
    </r>
    <r>
      <rPr>
        <b/>
        <i/>
        <u/>
        <sz val="12"/>
        <color indexed="8"/>
        <rFont val="Trebuchet MS"/>
        <family val="2"/>
      </rPr>
      <t>TOTAL persoane cuprinse la masuri active</t>
    </r>
    <r>
      <rPr>
        <b/>
        <u/>
        <sz val="12"/>
        <color indexed="8"/>
        <rFont val="Trebuchet MS"/>
        <family val="2"/>
      </rPr>
      <t>,  nu se aduna persoanele intrate la cele 3 masuri active deoarece se dubleaza sau chiar se tripleaza numarul acestora, ci se va trece totalul lor dupa CNP.</t>
    </r>
  </si>
  <si>
    <r>
      <t xml:space="preserve">1. CULOAREA MARO REPREZINTA FORMULELE DIN MACHETA. </t>
    </r>
    <r>
      <rPr>
        <b/>
        <u val="singleAccounting"/>
        <sz val="12"/>
        <color indexed="12"/>
        <rFont val="Trebuchet MS"/>
        <family val="2"/>
      </rPr>
      <t>!!!!!!!!NU SE COMPLETEAZA ACELE CELULE!!!!!!!!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</si>
  <si>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</si>
  <si>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</si>
  <si>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</si>
  <si>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</si>
  <si>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</si>
  <si>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</si>
  <si>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</si>
  <si>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</si>
  <si>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</si>
  <si>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</si>
  <si>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</si>
  <si>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</si>
  <si>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</si>
  <si>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</si>
  <si>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</si>
  <si>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</si>
  <si>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</si>
  <si>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</si>
  <si>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</si>
  <si>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</si>
  <si>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        Director Executiv        </t>
  </si>
  <si>
    <t xml:space="preserve">        Director  Adj.        </t>
  </si>
  <si>
    <t xml:space="preserve">        Sef Serv. APMES        </t>
  </si>
  <si>
    <t xml:space="preserve">        Intocmit        </t>
  </si>
  <si>
    <t xml:space="preserve">        Mihaela IOVANOVICI        </t>
  </si>
  <si>
    <t xml:space="preserve">        Alina Engi BRINDUSE        </t>
  </si>
  <si>
    <t xml:space="preserve">        Liliana LINTA         </t>
  </si>
  <si>
    <t xml:space="preserve">        Alina MICU        </t>
  </si>
  <si>
    <t xml:space="preserve"> METODOLOGIE DE COMPLETARE A MACHETEI DE PO: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</si>
</sst>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l_e_i_-;\-* #,##0.00\ _l_e_i_-;_-* &quot;-&quot;??\ _l_e_i_-;_-@_-"/>
    <numFmt numFmtId="165" formatCode="_(* #.##0.00_);_(* \(#.##0.00\);_(* &quot;-&quot;??_);_(@_)"/>
    <numFmt numFmtId="166" formatCode="_(* #,##0_);_(* \(#,##0\);_(* &quot;-&quot;??_);_(@_)"/>
    <numFmt numFmtId="167" formatCode="_(* #.##._);_(* \(#.##.\);_(* &quot;-&quot;??_);_(@_ⴆ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  <font>
      <b/>
      <u/>
      <sz val="12"/>
      <color theme="1"/>
      <name val="Trebuchet MS"/>
      <family val="2"/>
    </font>
    <font>
      <b/>
      <i/>
      <u/>
      <sz val="12"/>
      <color indexed="8"/>
      <name val="Trebuchet MS"/>
      <family val="2"/>
    </font>
    <font>
      <b/>
      <u/>
      <sz val="12"/>
      <color indexed="8"/>
      <name val="Trebuchet MS"/>
      <family val="2"/>
    </font>
    <font>
      <b/>
      <u/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u val="singleAccounting"/>
      <sz val="12"/>
      <color rgb="FF9933FF"/>
      <name val="Trebuchet MS"/>
      <family val="2"/>
    </font>
    <font>
      <b/>
      <sz val="12"/>
      <color rgb="FF9933FF"/>
      <name val="Trebuchet MS"/>
      <family val="2"/>
    </font>
    <font>
      <b/>
      <i/>
      <sz val="12"/>
      <color rgb="FF9933FF"/>
      <name val="Trebuchet MS"/>
      <family val="2"/>
    </font>
    <font>
      <i/>
      <sz val="12"/>
      <color rgb="FF9933FF"/>
      <name val="Trebuchet MS"/>
      <family val="2"/>
    </font>
    <font>
      <b/>
      <u val="singleAccounting"/>
      <sz val="12"/>
      <color indexed="12"/>
      <name val="Trebuchet MS"/>
      <family val="2"/>
    </font>
    <font>
      <b/>
      <sz val="12"/>
      <color rgb="FF0000CC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0">
    <xf numFmtId="0" fontId="0" fillId="0" borderId="0" xfId="0"/>
    <xf numFmtId="166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left" wrapText="1"/>
    </xf>
    <xf numFmtId="0" fontId="6" fillId="4" borderId="0" xfId="2" applyFont="1" applyFill="1"/>
    <xf numFmtId="0" fontId="6" fillId="4" borderId="0" xfId="2" applyFont="1" applyFill="1" applyAlignment="1">
      <alignment horizontal="left"/>
    </xf>
    <xf numFmtId="166" fontId="6" fillId="4" borderId="0" xfId="1" applyNumberFormat="1" applyFont="1" applyFill="1" applyBorder="1" applyAlignment="1">
      <alignment horizontal="left"/>
    </xf>
    <xf numFmtId="166" fontId="6" fillId="0" borderId="0" xfId="1" applyNumberFormat="1" applyFont="1" applyFill="1"/>
    <xf numFmtId="166" fontId="6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left"/>
    </xf>
    <xf numFmtId="166" fontId="9" fillId="0" borderId="0" xfId="1" applyNumberFormat="1" applyFont="1" applyFill="1"/>
    <xf numFmtId="166" fontId="10" fillId="0" borderId="0" xfId="1" applyNumberFormat="1" applyFont="1" applyFill="1"/>
    <xf numFmtId="166" fontId="8" fillId="0" borderId="0" xfId="1" applyNumberFormat="1" applyFont="1" applyFill="1"/>
    <xf numFmtId="166" fontId="6" fillId="14" borderId="0" xfId="1" applyNumberFormat="1" applyFont="1" applyFill="1" applyAlignment="1">
      <alignment horizontal="center"/>
    </xf>
    <xf numFmtId="166" fontId="6" fillId="6" borderId="1" xfId="1" applyNumberFormat="1" applyFont="1" applyFill="1" applyBorder="1" applyAlignment="1">
      <alignment horizontal="left" wrapText="1"/>
    </xf>
    <xf numFmtId="166" fontId="9" fillId="6" borderId="1" xfId="1" applyNumberFormat="1" applyFont="1" applyFill="1" applyBorder="1" applyAlignment="1">
      <alignment horizontal="left" wrapText="1"/>
    </xf>
    <xf numFmtId="166" fontId="6" fillId="7" borderId="0" xfId="1" applyNumberFormat="1" applyFont="1" applyFill="1" applyBorder="1" applyAlignment="1">
      <alignment horizontal="center" vertical="center" wrapText="1"/>
    </xf>
    <xf numFmtId="166" fontId="6" fillId="8" borderId="0" xfId="1" applyNumberFormat="1" applyFont="1" applyFill="1" applyBorder="1" applyAlignment="1">
      <alignment horizontal="center" vertical="center" wrapText="1"/>
    </xf>
    <xf numFmtId="166" fontId="6" fillId="5" borderId="0" xfId="1" applyNumberFormat="1" applyFont="1" applyFill="1" applyAlignment="1">
      <alignment horizontal="center" vertical="center" wrapText="1"/>
    </xf>
    <xf numFmtId="166" fontId="10" fillId="7" borderId="0" xfId="1" applyNumberFormat="1" applyFont="1" applyFill="1"/>
    <xf numFmtId="166" fontId="6" fillId="9" borderId="1" xfId="1" applyNumberFormat="1" applyFont="1" applyFill="1" applyBorder="1" applyAlignment="1">
      <alignment horizontal="center" vertical="top" wrapText="1"/>
    </xf>
    <xf numFmtId="166" fontId="6" fillId="9" borderId="1" xfId="1" applyNumberFormat="1" applyFont="1" applyFill="1" applyBorder="1" applyAlignment="1">
      <alignment horizontal="left" vertical="top" wrapText="1"/>
    </xf>
    <xf numFmtId="166" fontId="9" fillId="9" borderId="1" xfId="1" applyNumberFormat="1" applyFont="1" applyFill="1" applyBorder="1" applyAlignment="1">
      <alignment horizontal="left" wrapText="1"/>
    </xf>
    <xf numFmtId="166" fontId="6" fillId="14" borderId="0" xfId="1" applyNumberFormat="1" applyFont="1" applyFill="1" applyBorder="1" applyAlignment="1">
      <alignment horizontal="center" vertical="center" wrapText="1"/>
    </xf>
    <xf numFmtId="166" fontId="8" fillId="9" borderId="0" xfId="1" applyNumberFormat="1" applyFont="1" applyFill="1"/>
    <xf numFmtId="166" fontId="9" fillId="6" borderId="1" xfId="1" applyNumberFormat="1" applyFont="1" applyFill="1" applyBorder="1" applyAlignment="1">
      <alignment horizontal="center" vertical="top" wrapText="1"/>
    </xf>
    <xf numFmtId="166" fontId="9" fillId="6" borderId="1" xfId="1" applyNumberFormat="1" applyFont="1" applyFill="1" applyBorder="1" applyAlignment="1">
      <alignment horizontal="left" vertical="top" wrapText="1"/>
    </xf>
    <xf numFmtId="166" fontId="11" fillId="0" borderId="0" xfId="1" applyNumberFormat="1" applyFont="1" applyFill="1"/>
    <xf numFmtId="166" fontId="6" fillId="9" borderId="1" xfId="10" applyNumberFormat="1" applyFont="1" applyFill="1" applyBorder="1" applyAlignment="1">
      <alignment horizontal="left" vertical="top" wrapText="1"/>
    </xf>
    <xf numFmtId="166" fontId="6" fillId="9" borderId="1" xfId="1" applyNumberFormat="1" applyFont="1" applyFill="1" applyBorder="1"/>
    <xf numFmtId="166" fontId="6" fillId="0" borderId="1" xfId="1" applyNumberFormat="1" applyFont="1" applyFill="1" applyBorder="1" applyAlignment="1">
      <alignment horizontal="center" vertical="top" wrapText="1"/>
    </xf>
    <xf numFmtId="166" fontId="8" fillId="0" borderId="1" xfId="10" applyNumberFormat="1" applyFont="1" applyFill="1" applyBorder="1" applyAlignment="1">
      <alignment horizontal="left" vertical="top" wrapText="1"/>
    </xf>
    <xf numFmtId="166" fontId="6" fillId="0" borderId="1" xfId="1" applyNumberFormat="1" applyFont="1" applyFill="1" applyBorder="1" applyAlignment="1">
      <alignment horizontal="left"/>
    </xf>
    <xf numFmtId="166" fontId="9" fillId="0" borderId="1" xfId="1" applyNumberFormat="1" applyFont="1" applyFill="1" applyBorder="1" applyAlignment="1">
      <alignment horizontal="left"/>
    </xf>
    <xf numFmtId="166" fontId="12" fillId="0" borderId="0" xfId="1" applyNumberFormat="1" applyFont="1" applyFill="1"/>
    <xf numFmtId="166" fontId="6" fillId="11" borderId="1" xfId="1" applyNumberFormat="1" applyFont="1" applyFill="1" applyBorder="1" applyAlignment="1">
      <alignment horizontal="center" vertical="top" wrapText="1"/>
    </xf>
    <xf numFmtId="166" fontId="6" fillId="11" borderId="1" xfId="1" applyNumberFormat="1" applyFont="1" applyFill="1" applyBorder="1" applyAlignment="1">
      <alignment horizontal="left"/>
    </xf>
    <xf numFmtId="166" fontId="9" fillId="11" borderId="1" xfId="1" applyNumberFormat="1" applyFont="1" applyFill="1" applyBorder="1" applyAlignment="1">
      <alignment horizontal="left"/>
    </xf>
    <xf numFmtId="166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6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6" fontId="8" fillId="11" borderId="1" xfId="1" applyNumberFormat="1" applyFont="1" applyFill="1" applyBorder="1"/>
    <xf numFmtId="166" fontId="6" fillId="11" borderId="0" xfId="1" applyNumberFormat="1" applyFont="1" applyFill="1" applyBorder="1" applyAlignment="1">
      <alignment horizontal="center" vertical="center" wrapText="1"/>
    </xf>
    <xf numFmtId="166" fontId="6" fillId="11" borderId="0" xfId="1" applyNumberFormat="1" applyFont="1" applyFill="1"/>
    <xf numFmtId="166" fontId="6" fillId="0" borderId="1" xfId="1" applyNumberFormat="1" applyFont="1" applyFill="1" applyBorder="1" applyAlignment="1">
      <alignment horizontal="left" vertical="top" wrapText="1"/>
    </xf>
    <xf numFmtId="166" fontId="9" fillId="11" borderId="1" xfId="1" applyNumberFormat="1" applyFont="1" applyFill="1" applyBorder="1" applyAlignment="1">
      <alignment horizontal="left" vertical="top" wrapText="1"/>
    </xf>
    <xf numFmtId="166" fontId="9" fillId="10" borderId="1" xfId="1" applyNumberFormat="1" applyFont="1" applyFill="1" applyBorder="1" applyAlignment="1">
      <alignment horizontal="left"/>
    </xf>
    <xf numFmtId="166" fontId="9" fillId="9" borderId="1" xfId="1" applyNumberFormat="1" applyFont="1" applyFill="1" applyBorder="1" applyAlignment="1">
      <alignment horizontal="left" vertical="top" wrapText="1"/>
    </xf>
    <xf numFmtId="166" fontId="9" fillId="10" borderId="1" xfId="1" applyNumberFormat="1" applyFont="1" applyFill="1" applyBorder="1" applyAlignment="1">
      <alignment horizontal="left" vertical="top" wrapText="1"/>
    </xf>
    <xf numFmtId="166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6" fontId="14" fillId="10" borderId="1" xfId="1" applyNumberFormat="1" applyFont="1" applyFill="1" applyBorder="1"/>
    <xf numFmtId="166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6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6" fontId="8" fillId="4" borderId="1" xfId="1" applyNumberFormat="1" applyFont="1" applyFill="1" applyBorder="1" applyAlignment="1">
      <alignment horizontal="left"/>
    </xf>
    <xf numFmtId="166" fontId="9" fillId="4" borderId="1" xfId="1" applyNumberFormat="1" applyFont="1" applyFill="1" applyBorder="1" applyAlignment="1">
      <alignment horizontal="left"/>
    </xf>
    <xf numFmtId="167" fontId="6" fillId="0" borderId="1" xfId="1" applyNumberFormat="1" applyFont="1" applyFill="1" applyBorder="1" applyAlignment="1">
      <alignment horizontal="center" vertical="top" wrapText="1"/>
    </xf>
    <xf numFmtId="166" fontId="8" fillId="0" borderId="1" xfId="1" applyNumberFormat="1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horizontal="left" vertical="top" wrapText="1"/>
    </xf>
    <xf numFmtId="166" fontId="6" fillId="4" borderId="1" xfId="1" applyNumberFormat="1" applyFont="1" applyFill="1" applyBorder="1"/>
    <xf numFmtId="166" fontId="13" fillId="0" borderId="1" xfId="1" applyNumberFormat="1" applyFont="1" applyFill="1" applyBorder="1" applyAlignment="1">
      <alignment horizontal="left" vertical="top" wrapText="1"/>
    </xf>
    <xf numFmtId="166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6" fontId="8" fillId="11" borderId="1" xfId="1" applyNumberFormat="1" applyFont="1" applyFill="1" applyBorder="1" applyAlignment="1">
      <alignment horizontal="left" vertical="top" wrapText="1"/>
    </xf>
    <xf numFmtId="166" fontId="6" fillId="11" borderId="1" xfId="1" applyNumberFormat="1" applyFont="1" applyFill="1" applyBorder="1"/>
    <xf numFmtId="166" fontId="8" fillId="11" borderId="1" xfId="1" applyNumberFormat="1" applyFont="1" applyFill="1" applyBorder="1" applyAlignment="1">
      <alignment horizontal="left"/>
    </xf>
    <xf numFmtId="167" fontId="9" fillId="6" borderId="1" xfId="1" applyNumberFormat="1" applyFont="1" applyFill="1" applyBorder="1" applyAlignment="1">
      <alignment horizontal="center" vertical="top" wrapText="1"/>
    </xf>
    <xf numFmtId="166" fontId="9" fillId="10" borderId="1" xfId="1" applyNumberFormat="1" applyFont="1" applyFill="1" applyBorder="1" applyAlignment="1">
      <alignment horizontal="left" wrapText="1"/>
    </xf>
    <xf numFmtId="166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6" fontId="6" fillId="9" borderId="1" xfId="3" applyNumberFormat="1" applyFont="1" applyFill="1" applyBorder="1" applyAlignment="1">
      <alignment horizontal="left" vertical="top" wrapText="1"/>
    </xf>
    <xf numFmtId="166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6" fontId="6" fillId="13" borderId="0" xfId="1" applyNumberFormat="1" applyFont="1" applyFill="1" applyAlignment="1">
      <alignment horizontal="center" vertical="center" wrapText="1"/>
    </xf>
    <xf numFmtId="166" fontId="6" fillId="14" borderId="0" xfId="1" applyNumberFormat="1" applyFont="1" applyFill="1" applyAlignment="1">
      <alignment horizontal="center" vertical="center" wrapText="1"/>
    </xf>
    <xf numFmtId="166" fontId="6" fillId="13" borderId="0" xfId="1" applyNumberFormat="1" applyFont="1" applyFill="1"/>
    <xf numFmtId="166" fontId="8" fillId="13" borderId="0" xfId="1" applyNumberFormat="1" applyFont="1" applyFill="1"/>
    <xf numFmtId="166" fontId="6" fillId="9" borderId="6" xfId="1" applyNumberFormat="1" applyFont="1" applyFill="1" applyBorder="1" applyAlignment="1">
      <alignment horizontal="center" vertical="top" wrapText="1"/>
    </xf>
    <xf numFmtId="166" fontId="6" fillId="9" borderId="6" xfId="1" applyNumberFormat="1" applyFont="1" applyFill="1" applyBorder="1" applyAlignment="1">
      <alignment horizontal="left" vertical="top" wrapText="1"/>
    </xf>
    <xf numFmtId="166" fontId="6" fillId="9" borderId="6" xfId="1" applyNumberFormat="1" applyFont="1" applyFill="1" applyBorder="1"/>
    <xf numFmtId="166" fontId="9" fillId="9" borderId="6" xfId="1" applyNumberFormat="1" applyFont="1" applyFill="1" applyBorder="1"/>
    <xf numFmtId="166" fontId="6" fillId="4" borderId="0" xfId="1" applyNumberFormat="1" applyFont="1" applyFill="1" applyAlignment="1">
      <alignment horizontal="left"/>
    </xf>
    <xf numFmtId="166" fontId="6" fillId="4" borderId="0" xfId="1" applyNumberFormat="1" applyFont="1" applyFill="1"/>
    <xf numFmtId="166" fontId="9" fillId="4" borderId="0" xfId="1" applyNumberFormat="1" applyFont="1" applyFill="1"/>
    <xf numFmtId="166" fontId="6" fillId="4" borderId="0" xfId="1" applyNumberFormat="1" applyFont="1" applyFill="1" applyBorder="1"/>
    <xf numFmtId="166" fontId="6" fillId="0" borderId="0" xfId="1" applyNumberFormat="1" applyFont="1" applyFill="1" applyBorder="1"/>
    <xf numFmtId="166" fontId="8" fillId="2" borderId="0" xfId="1" applyNumberFormat="1" applyFont="1" applyFill="1" applyAlignment="1">
      <alignment horizontal="center" vertical="center" wrapText="1"/>
    </xf>
    <xf numFmtId="166" fontId="8" fillId="2" borderId="0" xfId="1" applyNumberFormat="1" applyFont="1" applyFill="1"/>
    <xf numFmtId="166" fontId="10" fillId="4" borderId="0" xfId="1" applyNumberFormat="1" applyFont="1" applyFill="1"/>
    <xf numFmtId="166" fontId="6" fillId="4" borderId="0" xfId="1" applyNumberFormat="1" applyFont="1" applyFill="1" applyAlignment="1">
      <alignment horizontal="center"/>
    </xf>
    <xf numFmtId="166" fontId="8" fillId="0" borderId="0" xfId="5" applyNumberFormat="1" applyFont="1" applyFill="1"/>
    <xf numFmtId="166" fontId="6" fillId="0" borderId="0" xfId="5" applyNumberFormat="1" applyFont="1" applyFill="1" applyAlignment="1">
      <alignment horizontal="left"/>
    </xf>
    <xf numFmtId="166" fontId="6" fillId="0" borderId="0" xfId="5" applyNumberFormat="1" applyFont="1" applyFill="1"/>
    <xf numFmtId="166" fontId="9" fillId="0" borderId="0" xfId="5" applyNumberFormat="1" applyFont="1" applyFill="1"/>
    <xf numFmtId="166" fontId="10" fillId="0" borderId="0" xfId="5" applyNumberFormat="1" applyFont="1" applyFill="1"/>
    <xf numFmtId="166" fontId="6" fillId="0" borderId="0" xfId="5" applyNumberFormat="1" applyFont="1" applyFill="1" applyAlignment="1">
      <alignment horizontal="center"/>
    </xf>
    <xf numFmtId="166" fontId="6" fillId="0" borderId="0" xfId="1" applyNumberFormat="1" applyFont="1" applyFill="1" applyBorder="1" applyAlignment="1">
      <alignment horizontal="left"/>
    </xf>
    <xf numFmtId="0" fontId="6" fillId="0" borderId="0" xfId="2" applyFont="1"/>
    <xf numFmtId="0" fontId="17" fillId="0" borderId="0" xfId="2" applyFont="1"/>
    <xf numFmtId="0" fontId="20" fillId="0" borderId="0" xfId="2" applyFont="1"/>
    <xf numFmtId="0" fontId="21" fillId="0" borderId="0" xfId="2" applyFont="1" applyAlignment="1">
      <alignment horizontal="left"/>
    </xf>
    <xf numFmtId="166" fontId="22" fillId="11" borderId="0" xfId="1" applyNumberFormat="1" applyFont="1" applyFill="1" applyBorder="1" applyAlignment="1">
      <alignment horizontal="left"/>
    </xf>
    <xf numFmtId="166" fontId="23" fillId="0" borderId="0" xfId="1" applyNumberFormat="1" applyFont="1" applyFill="1" applyAlignment="1">
      <alignment horizontal="left"/>
    </xf>
    <xf numFmtId="166" fontId="23" fillId="0" borderId="0" xfId="1" applyNumberFormat="1" applyFont="1" applyFill="1"/>
    <xf numFmtId="166" fontId="24" fillId="0" borderId="0" xfId="1" applyNumberFormat="1" applyFont="1" applyFill="1"/>
    <xf numFmtId="166" fontId="25" fillId="0" borderId="0" xfId="1" applyNumberFormat="1" applyFont="1" applyFill="1"/>
    <xf numFmtId="166" fontId="23" fillId="11" borderId="0" xfId="1" applyNumberFormat="1" applyFont="1" applyFill="1" applyBorder="1" applyAlignment="1">
      <alignment horizontal="left"/>
    </xf>
    <xf numFmtId="166" fontId="21" fillId="11" borderId="0" xfId="1" applyNumberFormat="1" applyFont="1" applyFill="1" applyBorder="1" applyAlignment="1">
      <alignment horizontal="left"/>
    </xf>
    <xf numFmtId="166" fontId="27" fillId="11" borderId="0" xfId="1" applyNumberFormat="1" applyFont="1" applyFill="1" applyBorder="1" applyAlignment="1">
      <alignment horizontal="left"/>
    </xf>
    <xf numFmtId="166" fontId="6" fillId="14" borderId="0" xfId="1" applyNumberFormat="1" applyFont="1" applyFill="1" applyAlignment="1"/>
    <xf numFmtId="166" fontId="6" fillId="7" borderId="0" xfId="1" applyNumberFormat="1" applyFont="1" applyFill="1" applyAlignment="1"/>
    <xf numFmtId="166" fontId="7" fillId="11" borderId="1" xfId="1" applyNumberFormat="1" applyFont="1" applyFill="1" applyBorder="1" applyAlignment="1">
      <alignment horizontal="center" vertical="center" wrapText="1"/>
    </xf>
    <xf numFmtId="166" fontId="6" fillId="11" borderId="1" xfId="1" applyNumberFormat="1" applyFont="1" applyFill="1" applyBorder="1" applyAlignment="1">
      <alignment horizontal="left" wrapText="1"/>
    </xf>
    <xf numFmtId="166" fontId="9" fillId="11" borderId="1" xfId="1" applyNumberFormat="1" applyFont="1" applyFill="1" applyBorder="1" applyAlignment="1">
      <alignment horizontal="left" wrapText="1"/>
    </xf>
    <xf numFmtId="166" fontId="16" fillId="11" borderId="1" xfId="1" applyNumberFormat="1" applyFont="1" applyFill="1" applyBorder="1" applyAlignment="1">
      <alignment horizontal="left"/>
    </xf>
    <xf numFmtId="166" fontId="9" fillId="11" borderId="6" xfId="1" applyNumberFormat="1" applyFont="1" applyFill="1" applyBorder="1"/>
    <xf numFmtId="166" fontId="8" fillId="2" borderId="5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center" vertical="center" wrapText="1"/>
    </xf>
    <xf numFmtId="166" fontId="6" fillId="3" borderId="7" xfId="1" applyNumberFormat="1" applyFont="1" applyFill="1" applyBorder="1" applyAlignment="1">
      <alignment horizontal="center" vertical="center" wrapText="1"/>
    </xf>
    <xf numFmtId="166" fontId="6" fillId="3" borderId="6" xfId="1" applyNumberFormat="1" applyFont="1" applyFill="1" applyBorder="1" applyAlignment="1">
      <alignment horizontal="center" vertical="center" wrapText="1"/>
    </xf>
    <xf numFmtId="166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0" fontId="6" fillId="0" borderId="0" xfId="2" applyFont="1" applyAlignment="1">
      <alignment horizontal="left"/>
    </xf>
    <xf numFmtId="166" fontId="7" fillId="11" borderId="5" xfId="1" applyNumberFormat="1" applyFont="1" applyFill="1" applyBorder="1" applyAlignment="1">
      <alignment horizontal="center" vertical="center" wrapText="1"/>
    </xf>
    <xf numFmtId="166" fontId="7" fillId="11" borderId="7" xfId="1" applyNumberFormat="1" applyFont="1" applyFill="1" applyBorder="1" applyAlignment="1">
      <alignment horizontal="center" vertical="center" wrapText="1"/>
    </xf>
    <xf numFmtId="166" fontId="7" fillId="11" borderId="6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166" fontId="6" fillId="2" borderId="7" xfId="1" applyNumberFormat="1" applyFont="1" applyFill="1" applyBorder="1" applyAlignment="1">
      <alignment horizontal="center" vertical="center" wrapText="1"/>
    </xf>
    <xf numFmtId="166" fontId="6" fillId="2" borderId="6" xfId="1" applyNumberFormat="1" applyFont="1" applyFill="1" applyBorder="1" applyAlignment="1">
      <alignment horizontal="center" vertical="center" wrapText="1"/>
    </xf>
    <xf numFmtId="166" fontId="6" fillId="11" borderId="5" xfId="1" applyNumberFormat="1" applyFont="1" applyFill="1" applyBorder="1" applyAlignment="1">
      <alignment horizontal="center" vertical="center" wrapText="1"/>
    </xf>
    <xf numFmtId="166" fontId="6" fillId="11" borderId="7" xfId="1" applyNumberFormat="1" applyFont="1" applyFill="1" applyBorder="1" applyAlignment="1">
      <alignment horizontal="center" vertical="center" wrapText="1"/>
    </xf>
    <xf numFmtId="166" fontId="6" fillId="11" borderId="6" xfId="1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horizontal="center" vertical="center" wrapText="1"/>
    </xf>
    <xf numFmtId="166" fontId="6" fillId="5" borderId="6" xfId="1" applyNumberFormat="1" applyFont="1" applyFill="1" applyBorder="1" applyAlignment="1">
      <alignment horizontal="center" vertical="center" wrapText="1"/>
    </xf>
    <xf numFmtId="166" fontId="6" fillId="15" borderId="5" xfId="1" applyNumberFormat="1" applyFont="1" applyFill="1" applyBorder="1" applyAlignment="1">
      <alignment horizontal="center" vertical="center" wrapText="1"/>
    </xf>
    <xf numFmtId="166" fontId="6" fillId="15" borderId="7" xfId="1" applyNumberFormat="1" applyFont="1" applyFill="1" applyBorder="1" applyAlignment="1">
      <alignment horizontal="center" vertical="center" wrapText="1"/>
    </xf>
    <xf numFmtId="166" fontId="6" fillId="15" borderId="6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66" fontId="7" fillId="2" borderId="7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6" fillId="14" borderId="0" xfId="1" applyNumberFormat="1" applyFont="1" applyFill="1" applyAlignment="1">
      <alignment horizont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wrapText="1"/>
    </xf>
    <xf numFmtId="166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46"/>
  <sheetViews>
    <sheetView tabSelected="1"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M18" sqref="M18"/>
    </sheetView>
  </sheetViews>
  <sheetFormatPr defaultRowHeight="12.75" customHeight="1" x14ac:dyDescent="0.35"/>
  <cols>
    <col min="1" max="1" width="3.42578125" style="12" hidden="1" customWidth="1"/>
    <col min="2" max="2" width="15.5703125" style="12" customWidth="1"/>
    <col min="3" max="3" width="55.140625" style="8" customWidth="1"/>
    <col min="4" max="4" width="15.5703125" style="9" customWidth="1"/>
    <col min="5" max="6" width="13" style="9" customWidth="1"/>
    <col min="7" max="8" width="13.140625" style="7" customWidth="1"/>
    <col min="9" max="9" width="20" style="7" customWidth="1"/>
    <col min="10" max="10" width="19.140625" style="7" customWidth="1"/>
    <col min="11" max="11" width="16.5703125" style="10" customWidth="1"/>
    <col min="12" max="12" width="17.7109375" style="10" customWidth="1"/>
    <col min="13" max="13" width="13.28515625" style="10" customWidth="1"/>
    <col min="14" max="14" width="12.28515625" style="10" customWidth="1"/>
    <col min="15" max="15" width="12.7109375" style="10" customWidth="1"/>
    <col min="16" max="16" width="12.5703125" style="11" customWidth="1"/>
    <col min="17" max="18" width="13.140625" style="11" customWidth="1"/>
    <col min="19" max="19" width="13.42578125" style="11" customWidth="1"/>
    <col min="20" max="20" width="10.28515625" style="11" customWidth="1"/>
    <col min="21" max="21" width="14.28515625" style="11" customWidth="1"/>
    <col min="22" max="22" width="12.85546875" style="11" customWidth="1"/>
    <col min="23" max="23" width="13.140625" style="11" customWidth="1"/>
    <col min="24" max="24" width="16.28515625" style="11" customWidth="1"/>
    <col min="25" max="25" width="14.5703125" style="11" customWidth="1"/>
    <col min="26" max="26" width="16.85546875" style="11" customWidth="1"/>
    <col min="27" max="27" width="11.140625" style="11" customWidth="1"/>
    <col min="28" max="28" width="10.42578125" style="11" customWidth="1"/>
    <col min="29" max="29" width="10.85546875" style="11" customWidth="1"/>
    <col min="30" max="30" width="10.140625" style="11" customWidth="1"/>
    <col min="31" max="31" width="12.85546875" style="11" customWidth="1"/>
    <col min="32" max="33" width="11" style="11" customWidth="1"/>
    <col min="34" max="34" width="11.5703125" style="11" customWidth="1"/>
    <col min="35" max="35" width="11.28515625" style="12" customWidth="1"/>
    <col min="36" max="36" width="12" style="12" customWidth="1"/>
    <col min="37" max="37" width="12.85546875" style="12" customWidth="1"/>
    <col min="38" max="43" width="11.85546875" style="12" customWidth="1"/>
    <col min="44" max="44" width="14.85546875" style="12" customWidth="1"/>
    <col min="45" max="45" width="12.7109375" style="12" customWidth="1"/>
    <col min="46" max="46" width="15.140625" style="12" hidden="1" customWidth="1"/>
    <col min="47" max="60" width="12.140625" style="90" customWidth="1"/>
    <col min="61" max="65" width="12.140625" style="12" customWidth="1"/>
    <col min="66" max="82" width="26.140625" style="12" customWidth="1"/>
    <col min="83" max="222" width="9.140625" style="12"/>
    <col min="223" max="223" width="13.42578125" style="12" customWidth="1"/>
    <col min="224" max="264" width="9.140625" style="12"/>
    <col min="265" max="265" width="0" style="12" hidden="1" customWidth="1"/>
    <col min="266" max="266" width="15.5703125" style="12" customWidth="1"/>
    <col min="267" max="267" width="55.140625" style="12" customWidth="1"/>
    <col min="268" max="268" width="15.5703125" style="12" customWidth="1"/>
    <col min="269" max="270" width="13" style="12" customWidth="1"/>
    <col min="271" max="272" width="13.140625" style="12" customWidth="1"/>
    <col min="273" max="273" width="10.5703125" style="12" customWidth="1"/>
    <col min="274" max="274" width="12.42578125" style="12" customWidth="1"/>
    <col min="275" max="275" width="11.5703125" style="12" customWidth="1"/>
    <col min="276" max="276" width="12.28515625" style="12" customWidth="1"/>
    <col min="277" max="277" width="12.7109375" style="12" customWidth="1"/>
    <col min="278" max="278" width="12.5703125" style="12" customWidth="1"/>
    <col min="279" max="279" width="13.140625" style="12" customWidth="1"/>
    <col min="280" max="280" width="13.42578125" style="12" customWidth="1"/>
    <col min="281" max="281" width="10.28515625" style="12" customWidth="1"/>
    <col min="282" max="282" width="14.28515625" style="12" customWidth="1"/>
    <col min="283" max="283" width="12.85546875" style="12" customWidth="1"/>
    <col min="284" max="284" width="12" style="12" customWidth="1"/>
    <col min="285" max="285" width="16.28515625" style="12" customWidth="1"/>
    <col min="286" max="286" width="14.5703125" style="12" customWidth="1"/>
    <col min="287" max="287" width="16.85546875" style="12" customWidth="1"/>
    <col min="288" max="288" width="11.140625" style="12" customWidth="1"/>
    <col min="289" max="289" width="10.42578125" style="12" customWidth="1"/>
    <col min="290" max="290" width="10.85546875" style="12" customWidth="1"/>
    <col min="291" max="291" width="10.140625" style="12" customWidth="1"/>
    <col min="292" max="292" width="12.85546875" style="12" customWidth="1"/>
    <col min="293" max="294" width="11" style="12" customWidth="1"/>
    <col min="295" max="295" width="11.5703125" style="12" customWidth="1"/>
    <col min="296" max="296" width="11.28515625" style="12" customWidth="1"/>
    <col min="297" max="297" width="10.140625" style="12" customWidth="1"/>
    <col min="298" max="299" width="11.85546875" style="12" customWidth="1"/>
    <col min="300" max="300" width="12.28515625" style="12" customWidth="1"/>
    <col min="301" max="301" width="12.7109375" style="12" customWidth="1"/>
    <col min="302" max="302" width="15.140625" style="12" customWidth="1"/>
    <col min="303" max="303" width="10" style="12" customWidth="1"/>
    <col min="304" max="314" width="7.85546875" style="12" customWidth="1"/>
    <col min="315" max="315" width="9.140625" style="12" customWidth="1"/>
    <col min="316" max="316" width="8.28515625" style="12" customWidth="1"/>
    <col min="317" max="317" width="10.140625" style="12" customWidth="1"/>
    <col min="318" max="318" width="9.140625" style="12"/>
    <col min="319" max="319" width="11.85546875" style="12" customWidth="1"/>
    <col min="320" max="320" width="14.28515625" style="12" customWidth="1"/>
    <col min="321" max="520" width="9.140625" style="12"/>
    <col min="521" max="521" width="0" style="12" hidden="1" customWidth="1"/>
    <col min="522" max="522" width="15.5703125" style="12" customWidth="1"/>
    <col min="523" max="523" width="55.140625" style="12" customWidth="1"/>
    <col min="524" max="524" width="15.5703125" style="12" customWidth="1"/>
    <col min="525" max="526" width="13" style="12" customWidth="1"/>
    <col min="527" max="528" width="13.140625" style="12" customWidth="1"/>
    <col min="529" max="529" width="10.5703125" style="12" customWidth="1"/>
    <col min="530" max="530" width="12.42578125" style="12" customWidth="1"/>
    <col min="531" max="531" width="11.5703125" style="12" customWidth="1"/>
    <col min="532" max="532" width="12.28515625" style="12" customWidth="1"/>
    <col min="533" max="533" width="12.7109375" style="12" customWidth="1"/>
    <col min="534" max="534" width="12.5703125" style="12" customWidth="1"/>
    <col min="535" max="535" width="13.140625" style="12" customWidth="1"/>
    <col min="536" max="536" width="13.42578125" style="12" customWidth="1"/>
    <col min="537" max="537" width="10.28515625" style="12" customWidth="1"/>
    <col min="538" max="538" width="14.28515625" style="12" customWidth="1"/>
    <col min="539" max="539" width="12.85546875" style="12" customWidth="1"/>
    <col min="540" max="540" width="12" style="12" customWidth="1"/>
    <col min="541" max="541" width="16.28515625" style="12" customWidth="1"/>
    <col min="542" max="542" width="14.5703125" style="12" customWidth="1"/>
    <col min="543" max="543" width="16.85546875" style="12" customWidth="1"/>
    <col min="544" max="544" width="11.140625" style="12" customWidth="1"/>
    <col min="545" max="545" width="10.42578125" style="12" customWidth="1"/>
    <col min="546" max="546" width="10.85546875" style="12" customWidth="1"/>
    <col min="547" max="547" width="10.140625" style="12" customWidth="1"/>
    <col min="548" max="548" width="12.85546875" style="12" customWidth="1"/>
    <col min="549" max="550" width="11" style="12" customWidth="1"/>
    <col min="551" max="551" width="11.5703125" style="12" customWidth="1"/>
    <col min="552" max="552" width="11.28515625" style="12" customWidth="1"/>
    <col min="553" max="553" width="10.140625" style="12" customWidth="1"/>
    <col min="554" max="555" width="11.85546875" style="12" customWidth="1"/>
    <col min="556" max="556" width="12.28515625" style="12" customWidth="1"/>
    <col min="557" max="557" width="12.7109375" style="12" customWidth="1"/>
    <col min="558" max="558" width="15.140625" style="12" customWidth="1"/>
    <col min="559" max="559" width="10" style="12" customWidth="1"/>
    <col min="560" max="570" width="7.85546875" style="12" customWidth="1"/>
    <col min="571" max="571" width="9.140625" style="12" customWidth="1"/>
    <col min="572" max="572" width="8.28515625" style="12" customWidth="1"/>
    <col min="573" max="573" width="10.140625" style="12" customWidth="1"/>
    <col min="574" max="574" width="9.140625" style="12"/>
    <col min="575" max="575" width="11.85546875" style="12" customWidth="1"/>
    <col min="576" max="576" width="14.28515625" style="12" customWidth="1"/>
    <col min="577" max="776" width="9.140625" style="12"/>
    <col min="777" max="777" width="0" style="12" hidden="1" customWidth="1"/>
    <col min="778" max="778" width="15.5703125" style="12" customWidth="1"/>
    <col min="779" max="779" width="55.140625" style="12" customWidth="1"/>
    <col min="780" max="780" width="15.5703125" style="12" customWidth="1"/>
    <col min="781" max="782" width="13" style="12" customWidth="1"/>
    <col min="783" max="784" width="13.140625" style="12" customWidth="1"/>
    <col min="785" max="785" width="10.5703125" style="12" customWidth="1"/>
    <col min="786" max="786" width="12.42578125" style="12" customWidth="1"/>
    <col min="787" max="787" width="11.5703125" style="12" customWidth="1"/>
    <col min="788" max="788" width="12.28515625" style="12" customWidth="1"/>
    <col min="789" max="789" width="12.7109375" style="12" customWidth="1"/>
    <col min="790" max="790" width="12.5703125" style="12" customWidth="1"/>
    <col min="791" max="791" width="13.140625" style="12" customWidth="1"/>
    <col min="792" max="792" width="13.42578125" style="12" customWidth="1"/>
    <col min="793" max="793" width="10.28515625" style="12" customWidth="1"/>
    <col min="794" max="794" width="14.28515625" style="12" customWidth="1"/>
    <col min="795" max="795" width="12.85546875" style="12" customWidth="1"/>
    <col min="796" max="796" width="12" style="12" customWidth="1"/>
    <col min="797" max="797" width="16.28515625" style="12" customWidth="1"/>
    <col min="798" max="798" width="14.5703125" style="12" customWidth="1"/>
    <col min="799" max="799" width="16.85546875" style="12" customWidth="1"/>
    <col min="800" max="800" width="11.140625" style="12" customWidth="1"/>
    <col min="801" max="801" width="10.42578125" style="12" customWidth="1"/>
    <col min="802" max="802" width="10.85546875" style="12" customWidth="1"/>
    <col min="803" max="803" width="10.140625" style="12" customWidth="1"/>
    <col min="804" max="804" width="12.85546875" style="12" customWidth="1"/>
    <col min="805" max="806" width="11" style="12" customWidth="1"/>
    <col min="807" max="807" width="11.5703125" style="12" customWidth="1"/>
    <col min="808" max="808" width="11.28515625" style="12" customWidth="1"/>
    <col min="809" max="809" width="10.140625" style="12" customWidth="1"/>
    <col min="810" max="811" width="11.85546875" style="12" customWidth="1"/>
    <col min="812" max="812" width="12.28515625" style="12" customWidth="1"/>
    <col min="813" max="813" width="12.7109375" style="12" customWidth="1"/>
    <col min="814" max="814" width="15.140625" style="12" customWidth="1"/>
    <col min="815" max="815" width="10" style="12" customWidth="1"/>
    <col min="816" max="826" width="7.85546875" style="12" customWidth="1"/>
    <col min="827" max="827" width="9.140625" style="12" customWidth="1"/>
    <col min="828" max="828" width="8.28515625" style="12" customWidth="1"/>
    <col min="829" max="829" width="10.140625" style="12" customWidth="1"/>
    <col min="830" max="830" width="9.140625" style="12"/>
    <col min="831" max="831" width="11.85546875" style="12" customWidth="1"/>
    <col min="832" max="832" width="14.28515625" style="12" customWidth="1"/>
    <col min="833" max="1032" width="9.140625" style="12"/>
    <col min="1033" max="1033" width="0" style="12" hidden="1" customWidth="1"/>
    <col min="1034" max="1034" width="15.5703125" style="12" customWidth="1"/>
    <col min="1035" max="1035" width="55.140625" style="12" customWidth="1"/>
    <col min="1036" max="1036" width="15.5703125" style="12" customWidth="1"/>
    <col min="1037" max="1038" width="13" style="12" customWidth="1"/>
    <col min="1039" max="1040" width="13.140625" style="12" customWidth="1"/>
    <col min="1041" max="1041" width="10.5703125" style="12" customWidth="1"/>
    <col min="1042" max="1042" width="12.42578125" style="12" customWidth="1"/>
    <col min="1043" max="1043" width="11.5703125" style="12" customWidth="1"/>
    <col min="1044" max="1044" width="12.28515625" style="12" customWidth="1"/>
    <col min="1045" max="1045" width="12.7109375" style="12" customWidth="1"/>
    <col min="1046" max="1046" width="12.5703125" style="12" customWidth="1"/>
    <col min="1047" max="1047" width="13.140625" style="12" customWidth="1"/>
    <col min="1048" max="1048" width="13.42578125" style="12" customWidth="1"/>
    <col min="1049" max="1049" width="10.28515625" style="12" customWidth="1"/>
    <col min="1050" max="1050" width="14.28515625" style="12" customWidth="1"/>
    <col min="1051" max="1051" width="12.85546875" style="12" customWidth="1"/>
    <col min="1052" max="1052" width="12" style="12" customWidth="1"/>
    <col min="1053" max="1053" width="16.28515625" style="12" customWidth="1"/>
    <col min="1054" max="1054" width="14.5703125" style="12" customWidth="1"/>
    <col min="1055" max="1055" width="16.85546875" style="12" customWidth="1"/>
    <col min="1056" max="1056" width="11.140625" style="12" customWidth="1"/>
    <col min="1057" max="1057" width="10.42578125" style="12" customWidth="1"/>
    <col min="1058" max="1058" width="10.85546875" style="12" customWidth="1"/>
    <col min="1059" max="1059" width="10.140625" style="12" customWidth="1"/>
    <col min="1060" max="1060" width="12.85546875" style="12" customWidth="1"/>
    <col min="1061" max="1062" width="11" style="12" customWidth="1"/>
    <col min="1063" max="1063" width="11.5703125" style="12" customWidth="1"/>
    <col min="1064" max="1064" width="11.28515625" style="12" customWidth="1"/>
    <col min="1065" max="1065" width="10.140625" style="12" customWidth="1"/>
    <col min="1066" max="1067" width="11.85546875" style="12" customWidth="1"/>
    <col min="1068" max="1068" width="12.28515625" style="12" customWidth="1"/>
    <col min="1069" max="1069" width="12.7109375" style="12" customWidth="1"/>
    <col min="1070" max="1070" width="15.140625" style="12" customWidth="1"/>
    <col min="1071" max="1071" width="10" style="12" customWidth="1"/>
    <col min="1072" max="1082" width="7.85546875" style="12" customWidth="1"/>
    <col min="1083" max="1083" width="9.140625" style="12" customWidth="1"/>
    <col min="1084" max="1084" width="8.28515625" style="12" customWidth="1"/>
    <col min="1085" max="1085" width="10.140625" style="12" customWidth="1"/>
    <col min="1086" max="1086" width="9.140625" style="12"/>
    <col min="1087" max="1087" width="11.85546875" style="12" customWidth="1"/>
    <col min="1088" max="1088" width="14.28515625" style="12" customWidth="1"/>
    <col min="1089" max="1288" width="9.140625" style="12"/>
    <col min="1289" max="1289" width="0" style="12" hidden="1" customWidth="1"/>
    <col min="1290" max="1290" width="15.5703125" style="12" customWidth="1"/>
    <col min="1291" max="1291" width="55.140625" style="12" customWidth="1"/>
    <col min="1292" max="1292" width="15.5703125" style="12" customWidth="1"/>
    <col min="1293" max="1294" width="13" style="12" customWidth="1"/>
    <col min="1295" max="1296" width="13.140625" style="12" customWidth="1"/>
    <col min="1297" max="1297" width="10.5703125" style="12" customWidth="1"/>
    <col min="1298" max="1298" width="12.42578125" style="12" customWidth="1"/>
    <col min="1299" max="1299" width="11.5703125" style="12" customWidth="1"/>
    <col min="1300" max="1300" width="12.28515625" style="12" customWidth="1"/>
    <col min="1301" max="1301" width="12.7109375" style="12" customWidth="1"/>
    <col min="1302" max="1302" width="12.5703125" style="12" customWidth="1"/>
    <col min="1303" max="1303" width="13.140625" style="12" customWidth="1"/>
    <col min="1304" max="1304" width="13.42578125" style="12" customWidth="1"/>
    <col min="1305" max="1305" width="10.28515625" style="12" customWidth="1"/>
    <col min="1306" max="1306" width="14.28515625" style="12" customWidth="1"/>
    <col min="1307" max="1307" width="12.85546875" style="12" customWidth="1"/>
    <col min="1308" max="1308" width="12" style="12" customWidth="1"/>
    <col min="1309" max="1309" width="16.28515625" style="12" customWidth="1"/>
    <col min="1310" max="1310" width="14.5703125" style="12" customWidth="1"/>
    <col min="1311" max="1311" width="16.85546875" style="12" customWidth="1"/>
    <col min="1312" max="1312" width="11.140625" style="12" customWidth="1"/>
    <col min="1313" max="1313" width="10.42578125" style="12" customWidth="1"/>
    <col min="1314" max="1314" width="10.85546875" style="12" customWidth="1"/>
    <col min="1315" max="1315" width="10.140625" style="12" customWidth="1"/>
    <col min="1316" max="1316" width="12.85546875" style="12" customWidth="1"/>
    <col min="1317" max="1318" width="11" style="12" customWidth="1"/>
    <col min="1319" max="1319" width="11.5703125" style="12" customWidth="1"/>
    <col min="1320" max="1320" width="11.28515625" style="12" customWidth="1"/>
    <col min="1321" max="1321" width="10.140625" style="12" customWidth="1"/>
    <col min="1322" max="1323" width="11.85546875" style="12" customWidth="1"/>
    <col min="1324" max="1324" width="12.28515625" style="12" customWidth="1"/>
    <col min="1325" max="1325" width="12.7109375" style="12" customWidth="1"/>
    <col min="1326" max="1326" width="15.140625" style="12" customWidth="1"/>
    <col min="1327" max="1327" width="10" style="12" customWidth="1"/>
    <col min="1328" max="1338" width="7.85546875" style="12" customWidth="1"/>
    <col min="1339" max="1339" width="9.140625" style="12" customWidth="1"/>
    <col min="1340" max="1340" width="8.28515625" style="12" customWidth="1"/>
    <col min="1341" max="1341" width="10.140625" style="12" customWidth="1"/>
    <col min="1342" max="1342" width="9.140625" style="12"/>
    <col min="1343" max="1343" width="11.85546875" style="12" customWidth="1"/>
    <col min="1344" max="1344" width="14.28515625" style="12" customWidth="1"/>
    <col min="1345" max="1544" width="9.140625" style="12"/>
    <col min="1545" max="1545" width="0" style="12" hidden="1" customWidth="1"/>
    <col min="1546" max="1546" width="15.5703125" style="12" customWidth="1"/>
    <col min="1547" max="1547" width="55.140625" style="12" customWidth="1"/>
    <col min="1548" max="1548" width="15.5703125" style="12" customWidth="1"/>
    <col min="1549" max="1550" width="13" style="12" customWidth="1"/>
    <col min="1551" max="1552" width="13.140625" style="12" customWidth="1"/>
    <col min="1553" max="1553" width="10.5703125" style="12" customWidth="1"/>
    <col min="1554" max="1554" width="12.42578125" style="12" customWidth="1"/>
    <col min="1555" max="1555" width="11.5703125" style="12" customWidth="1"/>
    <col min="1556" max="1556" width="12.28515625" style="12" customWidth="1"/>
    <col min="1557" max="1557" width="12.7109375" style="12" customWidth="1"/>
    <col min="1558" max="1558" width="12.5703125" style="12" customWidth="1"/>
    <col min="1559" max="1559" width="13.140625" style="12" customWidth="1"/>
    <col min="1560" max="1560" width="13.42578125" style="12" customWidth="1"/>
    <col min="1561" max="1561" width="10.28515625" style="12" customWidth="1"/>
    <col min="1562" max="1562" width="14.28515625" style="12" customWidth="1"/>
    <col min="1563" max="1563" width="12.85546875" style="12" customWidth="1"/>
    <col min="1564" max="1564" width="12" style="12" customWidth="1"/>
    <col min="1565" max="1565" width="16.28515625" style="12" customWidth="1"/>
    <col min="1566" max="1566" width="14.5703125" style="12" customWidth="1"/>
    <col min="1567" max="1567" width="16.85546875" style="12" customWidth="1"/>
    <col min="1568" max="1568" width="11.140625" style="12" customWidth="1"/>
    <col min="1569" max="1569" width="10.42578125" style="12" customWidth="1"/>
    <col min="1570" max="1570" width="10.85546875" style="12" customWidth="1"/>
    <col min="1571" max="1571" width="10.140625" style="12" customWidth="1"/>
    <col min="1572" max="1572" width="12.85546875" style="12" customWidth="1"/>
    <col min="1573" max="1574" width="11" style="12" customWidth="1"/>
    <col min="1575" max="1575" width="11.5703125" style="12" customWidth="1"/>
    <col min="1576" max="1576" width="11.28515625" style="12" customWidth="1"/>
    <col min="1577" max="1577" width="10.140625" style="12" customWidth="1"/>
    <col min="1578" max="1579" width="11.85546875" style="12" customWidth="1"/>
    <col min="1580" max="1580" width="12.28515625" style="12" customWidth="1"/>
    <col min="1581" max="1581" width="12.7109375" style="12" customWidth="1"/>
    <col min="1582" max="1582" width="15.140625" style="12" customWidth="1"/>
    <col min="1583" max="1583" width="10" style="12" customWidth="1"/>
    <col min="1584" max="1594" width="7.85546875" style="12" customWidth="1"/>
    <col min="1595" max="1595" width="9.140625" style="12" customWidth="1"/>
    <col min="1596" max="1596" width="8.28515625" style="12" customWidth="1"/>
    <col min="1597" max="1597" width="10.140625" style="12" customWidth="1"/>
    <col min="1598" max="1598" width="9.140625" style="12"/>
    <col min="1599" max="1599" width="11.85546875" style="12" customWidth="1"/>
    <col min="1600" max="1600" width="14.28515625" style="12" customWidth="1"/>
    <col min="1601" max="1800" width="9.140625" style="12"/>
    <col min="1801" max="1801" width="0" style="12" hidden="1" customWidth="1"/>
    <col min="1802" max="1802" width="15.5703125" style="12" customWidth="1"/>
    <col min="1803" max="1803" width="55.140625" style="12" customWidth="1"/>
    <col min="1804" max="1804" width="15.5703125" style="12" customWidth="1"/>
    <col min="1805" max="1806" width="13" style="12" customWidth="1"/>
    <col min="1807" max="1808" width="13.140625" style="12" customWidth="1"/>
    <col min="1809" max="1809" width="10.5703125" style="12" customWidth="1"/>
    <col min="1810" max="1810" width="12.42578125" style="12" customWidth="1"/>
    <col min="1811" max="1811" width="11.5703125" style="12" customWidth="1"/>
    <col min="1812" max="1812" width="12.28515625" style="12" customWidth="1"/>
    <col min="1813" max="1813" width="12.7109375" style="12" customWidth="1"/>
    <col min="1814" max="1814" width="12.5703125" style="12" customWidth="1"/>
    <col min="1815" max="1815" width="13.140625" style="12" customWidth="1"/>
    <col min="1816" max="1816" width="13.42578125" style="12" customWidth="1"/>
    <col min="1817" max="1817" width="10.28515625" style="12" customWidth="1"/>
    <col min="1818" max="1818" width="14.28515625" style="12" customWidth="1"/>
    <col min="1819" max="1819" width="12.85546875" style="12" customWidth="1"/>
    <col min="1820" max="1820" width="12" style="12" customWidth="1"/>
    <col min="1821" max="1821" width="16.28515625" style="12" customWidth="1"/>
    <col min="1822" max="1822" width="14.5703125" style="12" customWidth="1"/>
    <col min="1823" max="1823" width="16.85546875" style="12" customWidth="1"/>
    <col min="1824" max="1824" width="11.140625" style="12" customWidth="1"/>
    <col min="1825" max="1825" width="10.42578125" style="12" customWidth="1"/>
    <col min="1826" max="1826" width="10.85546875" style="12" customWidth="1"/>
    <col min="1827" max="1827" width="10.140625" style="12" customWidth="1"/>
    <col min="1828" max="1828" width="12.85546875" style="12" customWidth="1"/>
    <col min="1829" max="1830" width="11" style="12" customWidth="1"/>
    <col min="1831" max="1831" width="11.5703125" style="12" customWidth="1"/>
    <col min="1832" max="1832" width="11.28515625" style="12" customWidth="1"/>
    <col min="1833" max="1833" width="10.140625" style="12" customWidth="1"/>
    <col min="1834" max="1835" width="11.85546875" style="12" customWidth="1"/>
    <col min="1836" max="1836" width="12.28515625" style="12" customWidth="1"/>
    <col min="1837" max="1837" width="12.7109375" style="12" customWidth="1"/>
    <col min="1838" max="1838" width="15.140625" style="12" customWidth="1"/>
    <col min="1839" max="1839" width="10" style="12" customWidth="1"/>
    <col min="1840" max="1850" width="7.85546875" style="12" customWidth="1"/>
    <col min="1851" max="1851" width="9.140625" style="12" customWidth="1"/>
    <col min="1852" max="1852" width="8.28515625" style="12" customWidth="1"/>
    <col min="1853" max="1853" width="10.140625" style="12" customWidth="1"/>
    <col min="1854" max="1854" width="9.140625" style="12"/>
    <col min="1855" max="1855" width="11.85546875" style="12" customWidth="1"/>
    <col min="1856" max="1856" width="14.28515625" style="12" customWidth="1"/>
    <col min="1857" max="2056" width="9.140625" style="12"/>
    <col min="2057" max="2057" width="0" style="12" hidden="1" customWidth="1"/>
    <col min="2058" max="2058" width="15.5703125" style="12" customWidth="1"/>
    <col min="2059" max="2059" width="55.140625" style="12" customWidth="1"/>
    <col min="2060" max="2060" width="15.5703125" style="12" customWidth="1"/>
    <col min="2061" max="2062" width="13" style="12" customWidth="1"/>
    <col min="2063" max="2064" width="13.140625" style="12" customWidth="1"/>
    <col min="2065" max="2065" width="10.5703125" style="12" customWidth="1"/>
    <col min="2066" max="2066" width="12.42578125" style="12" customWidth="1"/>
    <col min="2067" max="2067" width="11.5703125" style="12" customWidth="1"/>
    <col min="2068" max="2068" width="12.28515625" style="12" customWidth="1"/>
    <col min="2069" max="2069" width="12.7109375" style="12" customWidth="1"/>
    <col min="2070" max="2070" width="12.5703125" style="12" customWidth="1"/>
    <col min="2071" max="2071" width="13.140625" style="12" customWidth="1"/>
    <col min="2072" max="2072" width="13.42578125" style="12" customWidth="1"/>
    <col min="2073" max="2073" width="10.28515625" style="12" customWidth="1"/>
    <col min="2074" max="2074" width="14.28515625" style="12" customWidth="1"/>
    <col min="2075" max="2075" width="12.85546875" style="12" customWidth="1"/>
    <col min="2076" max="2076" width="12" style="12" customWidth="1"/>
    <col min="2077" max="2077" width="16.28515625" style="12" customWidth="1"/>
    <col min="2078" max="2078" width="14.5703125" style="12" customWidth="1"/>
    <col min="2079" max="2079" width="16.85546875" style="12" customWidth="1"/>
    <col min="2080" max="2080" width="11.140625" style="12" customWidth="1"/>
    <col min="2081" max="2081" width="10.42578125" style="12" customWidth="1"/>
    <col min="2082" max="2082" width="10.85546875" style="12" customWidth="1"/>
    <col min="2083" max="2083" width="10.140625" style="12" customWidth="1"/>
    <col min="2084" max="2084" width="12.85546875" style="12" customWidth="1"/>
    <col min="2085" max="2086" width="11" style="12" customWidth="1"/>
    <col min="2087" max="2087" width="11.5703125" style="12" customWidth="1"/>
    <col min="2088" max="2088" width="11.28515625" style="12" customWidth="1"/>
    <col min="2089" max="2089" width="10.140625" style="12" customWidth="1"/>
    <col min="2090" max="2091" width="11.85546875" style="12" customWidth="1"/>
    <col min="2092" max="2092" width="12.28515625" style="12" customWidth="1"/>
    <col min="2093" max="2093" width="12.7109375" style="12" customWidth="1"/>
    <col min="2094" max="2094" width="15.140625" style="12" customWidth="1"/>
    <col min="2095" max="2095" width="10" style="12" customWidth="1"/>
    <col min="2096" max="2106" width="7.85546875" style="12" customWidth="1"/>
    <col min="2107" max="2107" width="9.140625" style="12" customWidth="1"/>
    <col min="2108" max="2108" width="8.28515625" style="12" customWidth="1"/>
    <col min="2109" max="2109" width="10.140625" style="12" customWidth="1"/>
    <col min="2110" max="2110" width="9.140625" style="12"/>
    <col min="2111" max="2111" width="11.85546875" style="12" customWidth="1"/>
    <col min="2112" max="2112" width="14.28515625" style="12" customWidth="1"/>
    <col min="2113" max="2312" width="9.140625" style="12"/>
    <col min="2313" max="2313" width="0" style="12" hidden="1" customWidth="1"/>
    <col min="2314" max="2314" width="15.5703125" style="12" customWidth="1"/>
    <col min="2315" max="2315" width="55.140625" style="12" customWidth="1"/>
    <col min="2316" max="2316" width="15.5703125" style="12" customWidth="1"/>
    <col min="2317" max="2318" width="13" style="12" customWidth="1"/>
    <col min="2319" max="2320" width="13.140625" style="12" customWidth="1"/>
    <col min="2321" max="2321" width="10.5703125" style="12" customWidth="1"/>
    <col min="2322" max="2322" width="12.42578125" style="12" customWidth="1"/>
    <col min="2323" max="2323" width="11.5703125" style="12" customWidth="1"/>
    <col min="2324" max="2324" width="12.28515625" style="12" customWidth="1"/>
    <col min="2325" max="2325" width="12.7109375" style="12" customWidth="1"/>
    <col min="2326" max="2326" width="12.5703125" style="12" customWidth="1"/>
    <col min="2327" max="2327" width="13.140625" style="12" customWidth="1"/>
    <col min="2328" max="2328" width="13.42578125" style="12" customWidth="1"/>
    <col min="2329" max="2329" width="10.28515625" style="12" customWidth="1"/>
    <col min="2330" max="2330" width="14.28515625" style="12" customWidth="1"/>
    <col min="2331" max="2331" width="12.85546875" style="12" customWidth="1"/>
    <col min="2332" max="2332" width="12" style="12" customWidth="1"/>
    <col min="2333" max="2333" width="16.28515625" style="12" customWidth="1"/>
    <col min="2334" max="2334" width="14.5703125" style="12" customWidth="1"/>
    <col min="2335" max="2335" width="16.85546875" style="12" customWidth="1"/>
    <col min="2336" max="2336" width="11.140625" style="12" customWidth="1"/>
    <col min="2337" max="2337" width="10.42578125" style="12" customWidth="1"/>
    <col min="2338" max="2338" width="10.85546875" style="12" customWidth="1"/>
    <col min="2339" max="2339" width="10.140625" style="12" customWidth="1"/>
    <col min="2340" max="2340" width="12.85546875" style="12" customWidth="1"/>
    <col min="2341" max="2342" width="11" style="12" customWidth="1"/>
    <col min="2343" max="2343" width="11.5703125" style="12" customWidth="1"/>
    <col min="2344" max="2344" width="11.28515625" style="12" customWidth="1"/>
    <col min="2345" max="2345" width="10.140625" style="12" customWidth="1"/>
    <col min="2346" max="2347" width="11.85546875" style="12" customWidth="1"/>
    <col min="2348" max="2348" width="12.28515625" style="12" customWidth="1"/>
    <col min="2349" max="2349" width="12.7109375" style="12" customWidth="1"/>
    <col min="2350" max="2350" width="15.140625" style="12" customWidth="1"/>
    <col min="2351" max="2351" width="10" style="12" customWidth="1"/>
    <col min="2352" max="2362" width="7.85546875" style="12" customWidth="1"/>
    <col min="2363" max="2363" width="9.140625" style="12" customWidth="1"/>
    <col min="2364" max="2364" width="8.28515625" style="12" customWidth="1"/>
    <col min="2365" max="2365" width="10.140625" style="12" customWidth="1"/>
    <col min="2366" max="2366" width="9.140625" style="12"/>
    <col min="2367" max="2367" width="11.85546875" style="12" customWidth="1"/>
    <col min="2368" max="2368" width="14.28515625" style="12" customWidth="1"/>
    <col min="2369" max="2568" width="9.140625" style="12"/>
    <col min="2569" max="2569" width="0" style="12" hidden="1" customWidth="1"/>
    <col min="2570" max="2570" width="15.5703125" style="12" customWidth="1"/>
    <col min="2571" max="2571" width="55.140625" style="12" customWidth="1"/>
    <col min="2572" max="2572" width="15.5703125" style="12" customWidth="1"/>
    <col min="2573" max="2574" width="13" style="12" customWidth="1"/>
    <col min="2575" max="2576" width="13.140625" style="12" customWidth="1"/>
    <col min="2577" max="2577" width="10.5703125" style="12" customWidth="1"/>
    <col min="2578" max="2578" width="12.42578125" style="12" customWidth="1"/>
    <col min="2579" max="2579" width="11.5703125" style="12" customWidth="1"/>
    <col min="2580" max="2580" width="12.28515625" style="12" customWidth="1"/>
    <col min="2581" max="2581" width="12.7109375" style="12" customWidth="1"/>
    <col min="2582" max="2582" width="12.5703125" style="12" customWidth="1"/>
    <col min="2583" max="2583" width="13.140625" style="12" customWidth="1"/>
    <col min="2584" max="2584" width="13.42578125" style="12" customWidth="1"/>
    <col min="2585" max="2585" width="10.28515625" style="12" customWidth="1"/>
    <col min="2586" max="2586" width="14.28515625" style="12" customWidth="1"/>
    <col min="2587" max="2587" width="12.85546875" style="12" customWidth="1"/>
    <col min="2588" max="2588" width="12" style="12" customWidth="1"/>
    <col min="2589" max="2589" width="16.28515625" style="12" customWidth="1"/>
    <col min="2590" max="2590" width="14.5703125" style="12" customWidth="1"/>
    <col min="2591" max="2591" width="16.85546875" style="12" customWidth="1"/>
    <col min="2592" max="2592" width="11.140625" style="12" customWidth="1"/>
    <col min="2593" max="2593" width="10.42578125" style="12" customWidth="1"/>
    <col min="2594" max="2594" width="10.85546875" style="12" customWidth="1"/>
    <col min="2595" max="2595" width="10.140625" style="12" customWidth="1"/>
    <col min="2596" max="2596" width="12.85546875" style="12" customWidth="1"/>
    <col min="2597" max="2598" width="11" style="12" customWidth="1"/>
    <col min="2599" max="2599" width="11.5703125" style="12" customWidth="1"/>
    <col min="2600" max="2600" width="11.28515625" style="12" customWidth="1"/>
    <col min="2601" max="2601" width="10.140625" style="12" customWidth="1"/>
    <col min="2602" max="2603" width="11.85546875" style="12" customWidth="1"/>
    <col min="2604" max="2604" width="12.28515625" style="12" customWidth="1"/>
    <col min="2605" max="2605" width="12.7109375" style="12" customWidth="1"/>
    <col min="2606" max="2606" width="15.140625" style="12" customWidth="1"/>
    <col min="2607" max="2607" width="10" style="12" customWidth="1"/>
    <col min="2608" max="2618" width="7.85546875" style="12" customWidth="1"/>
    <col min="2619" max="2619" width="9.140625" style="12" customWidth="1"/>
    <col min="2620" max="2620" width="8.28515625" style="12" customWidth="1"/>
    <col min="2621" max="2621" width="10.140625" style="12" customWidth="1"/>
    <col min="2622" max="2622" width="9.140625" style="12"/>
    <col min="2623" max="2623" width="11.85546875" style="12" customWidth="1"/>
    <col min="2624" max="2624" width="14.28515625" style="12" customWidth="1"/>
    <col min="2625" max="2824" width="9.140625" style="12"/>
    <col min="2825" max="2825" width="0" style="12" hidden="1" customWidth="1"/>
    <col min="2826" max="2826" width="15.5703125" style="12" customWidth="1"/>
    <col min="2827" max="2827" width="55.140625" style="12" customWidth="1"/>
    <col min="2828" max="2828" width="15.5703125" style="12" customWidth="1"/>
    <col min="2829" max="2830" width="13" style="12" customWidth="1"/>
    <col min="2831" max="2832" width="13.140625" style="12" customWidth="1"/>
    <col min="2833" max="2833" width="10.5703125" style="12" customWidth="1"/>
    <col min="2834" max="2834" width="12.42578125" style="12" customWidth="1"/>
    <col min="2835" max="2835" width="11.5703125" style="12" customWidth="1"/>
    <col min="2836" max="2836" width="12.28515625" style="12" customWidth="1"/>
    <col min="2837" max="2837" width="12.7109375" style="12" customWidth="1"/>
    <col min="2838" max="2838" width="12.5703125" style="12" customWidth="1"/>
    <col min="2839" max="2839" width="13.140625" style="12" customWidth="1"/>
    <col min="2840" max="2840" width="13.42578125" style="12" customWidth="1"/>
    <col min="2841" max="2841" width="10.28515625" style="12" customWidth="1"/>
    <col min="2842" max="2842" width="14.28515625" style="12" customWidth="1"/>
    <col min="2843" max="2843" width="12.85546875" style="12" customWidth="1"/>
    <col min="2844" max="2844" width="12" style="12" customWidth="1"/>
    <col min="2845" max="2845" width="16.28515625" style="12" customWidth="1"/>
    <col min="2846" max="2846" width="14.5703125" style="12" customWidth="1"/>
    <col min="2847" max="2847" width="16.85546875" style="12" customWidth="1"/>
    <col min="2848" max="2848" width="11.140625" style="12" customWidth="1"/>
    <col min="2849" max="2849" width="10.42578125" style="12" customWidth="1"/>
    <col min="2850" max="2850" width="10.85546875" style="12" customWidth="1"/>
    <col min="2851" max="2851" width="10.140625" style="12" customWidth="1"/>
    <col min="2852" max="2852" width="12.85546875" style="12" customWidth="1"/>
    <col min="2853" max="2854" width="11" style="12" customWidth="1"/>
    <col min="2855" max="2855" width="11.5703125" style="12" customWidth="1"/>
    <col min="2856" max="2856" width="11.28515625" style="12" customWidth="1"/>
    <col min="2857" max="2857" width="10.140625" style="12" customWidth="1"/>
    <col min="2858" max="2859" width="11.85546875" style="12" customWidth="1"/>
    <col min="2860" max="2860" width="12.28515625" style="12" customWidth="1"/>
    <col min="2861" max="2861" width="12.7109375" style="12" customWidth="1"/>
    <col min="2862" max="2862" width="15.140625" style="12" customWidth="1"/>
    <col min="2863" max="2863" width="10" style="12" customWidth="1"/>
    <col min="2864" max="2874" width="7.85546875" style="12" customWidth="1"/>
    <col min="2875" max="2875" width="9.140625" style="12" customWidth="1"/>
    <col min="2876" max="2876" width="8.28515625" style="12" customWidth="1"/>
    <col min="2877" max="2877" width="10.140625" style="12" customWidth="1"/>
    <col min="2878" max="2878" width="9.140625" style="12"/>
    <col min="2879" max="2879" width="11.85546875" style="12" customWidth="1"/>
    <col min="2880" max="2880" width="14.28515625" style="12" customWidth="1"/>
    <col min="2881" max="3080" width="9.140625" style="12"/>
    <col min="3081" max="3081" width="0" style="12" hidden="1" customWidth="1"/>
    <col min="3082" max="3082" width="15.5703125" style="12" customWidth="1"/>
    <col min="3083" max="3083" width="55.140625" style="12" customWidth="1"/>
    <col min="3084" max="3084" width="15.5703125" style="12" customWidth="1"/>
    <col min="3085" max="3086" width="13" style="12" customWidth="1"/>
    <col min="3087" max="3088" width="13.140625" style="12" customWidth="1"/>
    <col min="3089" max="3089" width="10.5703125" style="12" customWidth="1"/>
    <col min="3090" max="3090" width="12.42578125" style="12" customWidth="1"/>
    <col min="3091" max="3091" width="11.5703125" style="12" customWidth="1"/>
    <col min="3092" max="3092" width="12.28515625" style="12" customWidth="1"/>
    <col min="3093" max="3093" width="12.7109375" style="12" customWidth="1"/>
    <col min="3094" max="3094" width="12.5703125" style="12" customWidth="1"/>
    <col min="3095" max="3095" width="13.140625" style="12" customWidth="1"/>
    <col min="3096" max="3096" width="13.42578125" style="12" customWidth="1"/>
    <col min="3097" max="3097" width="10.28515625" style="12" customWidth="1"/>
    <col min="3098" max="3098" width="14.28515625" style="12" customWidth="1"/>
    <col min="3099" max="3099" width="12.85546875" style="12" customWidth="1"/>
    <col min="3100" max="3100" width="12" style="12" customWidth="1"/>
    <col min="3101" max="3101" width="16.28515625" style="12" customWidth="1"/>
    <col min="3102" max="3102" width="14.5703125" style="12" customWidth="1"/>
    <col min="3103" max="3103" width="16.85546875" style="12" customWidth="1"/>
    <col min="3104" max="3104" width="11.140625" style="12" customWidth="1"/>
    <col min="3105" max="3105" width="10.42578125" style="12" customWidth="1"/>
    <col min="3106" max="3106" width="10.85546875" style="12" customWidth="1"/>
    <col min="3107" max="3107" width="10.140625" style="12" customWidth="1"/>
    <col min="3108" max="3108" width="12.85546875" style="12" customWidth="1"/>
    <col min="3109" max="3110" width="11" style="12" customWidth="1"/>
    <col min="3111" max="3111" width="11.5703125" style="12" customWidth="1"/>
    <col min="3112" max="3112" width="11.28515625" style="12" customWidth="1"/>
    <col min="3113" max="3113" width="10.140625" style="12" customWidth="1"/>
    <col min="3114" max="3115" width="11.85546875" style="12" customWidth="1"/>
    <col min="3116" max="3116" width="12.28515625" style="12" customWidth="1"/>
    <col min="3117" max="3117" width="12.7109375" style="12" customWidth="1"/>
    <col min="3118" max="3118" width="15.140625" style="12" customWidth="1"/>
    <col min="3119" max="3119" width="10" style="12" customWidth="1"/>
    <col min="3120" max="3130" width="7.85546875" style="12" customWidth="1"/>
    <col min="3131" max="3131" width="9.140625" style="12" customWidth="1"/>
    <col min="3132" max="3132" width="8.28515625" style="12" customWidth="1"/>
    <col min="3133" max="3133" width="10.140625" style="12" customWidth="1"/>
    <col min="3134" max="3134" width="9.140625" style="12"/>
    <col min="3135" max="3135" width="11.85546875" style="12" customWidth="1"/>
    <col min="3136" max="3136" width="14.28515625" style="12" customWidth="1"/>
    <col min="3137" max="3336" width="9.140625" style="12"/>
    <col min="3337" max="3337" width="0" style="12" hidden="1" customWidth="1"/>
    <col min="3338" max="3338" width="15.5703125" style="12" customWidth="1"/>
    <col min="3339" max="3339" width="55.140625" style="12" customWidth="1"/>
    <col min="3340" max="3340" width="15.5703125" style="12" customWidth="1"/>
    <col min="3341" max="3342" width="13" style="12" customWidth="1"/>
    <col min="3343" max="3344" width="13.140625" style="12" customWidth="1"/>
    <col min="3345" max="3345" width="10.5703125" style="12" customWidth="1"/>
    <col min="3346" max="3346" width="12.42578125" style="12" customWidth="1"/>
    <col min="3347" max="3347" width="11.5703125" style="12" customWidth="1"/>
    <col min="3348" max="3348" width="12.28515625" style="12" customWidth="1"/>
    <col min="3349" max="3349" width="12.7109375" style="12" customWidth="1"/>
    <col min="3350" max="3350" width="12.5703125" style="12" customWidth="1"/>
    <col min="3351" max="3351" width="13.140625" style="12" customWidth="1"/>
    <col min="3352" max="3352" width="13.42578125" style="12" customWidth="1"/>
    <col min="3353" max="3353" width="10.28515625" style="12" customWidth="1"/>
    <col min="3354" max="3354" width="14.28515625" style="12" customWidth="1"/>
    <col min="3355" max="3355" width="12.85546875" style="12" customWidth="1"/>
    <col min="3356" max="3356" width="12" style="12" customWidth="1"/>
    <col min="3357" max="3357" width="16.28515625" style="12" customWidth="1"/>
    <col min="3358" max="3358" width="14.5703125" style="12" customWidth="1"/>
    <col min="3359" max="3359" width="16.85546875" style="12" customWidth="1"/>
    <col min="3360" max="3360" width="11.140625" style="12" customWidth="1"/>
    <col min="3361" max="3361" width="10.42578125" style="12" customWidth="1"/>
    <col min="3362" max="3362" width="10.85546875" style="12" customWidth="1"/>
    <col min="3363" max="3363" width="10.140625" style="12" customWidth="1"/>
    <col min="3364" max="3364" width="12.85546875" style="12" customWidth="1"/>
    <col min="3365" max="3366" width="11" style="12" customWidth="1"/>
    <col min="3367" max="3367" width="11.5703125" style="12" customWidth="1"/>
    <col min="3368" max="3368" width="11.28515625" style="12" customWidth="1"/>
    <col min="3369" max="3369" width="10.140625" style="12" customWidth="1"/>
    <col min="3370" max="3371" width="11.85546875" style="12" customWidth="1"/>
    <col min="3372" max="3372" width="12.28515625" style="12" customWidth="1"/>
    <col min="3373" max="3373" width="12.7109375" style="12" customWidth="1"/>
    <col min="3374" max="3374" width="15.140625" style="12" customWidth="1"/>
    <col min="3375" max="3375" width="10" style="12" customWidth="1"/>
    <col min="3376" max="3386" width="7.85546875" style="12" customWidth="1"/>
    <col min="3387" max="3387" width="9.140625" style="12" customWidth="1"/>
    <col min="3388" max="3388" width="8.28515625" style="12" customWidth="1"/>
    <col min="3389" max="3389" width="10.140625" style="12" customWidth="1"/>
    <col min="3390" max="3390" width="9.140625" style="12"/>
    <col min="3391" max="3391" width="11.85546875" style="12" customWidth="1"/>
    <col min="3392" max="3392" width="14.28515625" style="12" customWidth="1"/>
    <col min="3393" max="3592" width="9.140625" style="12"/>
    <col min="3593" max="3593" width="0" style="12" hidden="1" customWidth="1"/>
    <col min="3594" max="3594" width="15.5703125" style="12" customWidth="1"/>
    <col min="3595" max="3595" width="55.140625" style="12" customWidth="1"/>
    <col min="3596" max="3596" width="15.5703125" style="12" customWidth="1"/>
    <col min="3597" max="3598" width="13" style="12" customWidth="1"/>
    <col min="3599" max="3600" width="13.140625" style="12" customWidth="1"/>
    <col min="3601" max="3601" width="10.5703125" style="12" customWidth="1"/>
    <col min="3602" max="3602" width="12.42578125" style="12" customWidth="1"/>
    <col min="3603" max="3603" width="11.5703125" style="12" customWidth="1"/>
    <col min="3604" max="3604" width="12.28515625" style="12" customWidth="1"/>
    <col min="3605" max="3605" width="12.7109375" style="12" customWidth="1"/>
    <col min="3606" max="3606" width="12.5703125" style="12" customWidth="1"/>
    <col min="3607" max="3607" width="13.140625" style="12" customWidth="1"/>
    <col min="3608" max="3608" width="13.42578125" style="12" customWidth="1"/>
    <col min="3609" max="3609" width="10.28515625" style="12" customWidth="1"/>
    <col min="3610" max="3610" width="14.28515625" style="12" customWidth="1"/>
    <col min="3611" max="3611" width="12.85546875" style="12" customWidth="1"/>
    <col min="3612" max="3612" width="12" style="12" customWidth="1"/>
    <col min="3613" max="3613" width="16.28515625" style="12" customWidth="1"/>
    <col min="3614" max="3614" width="14.5703125" style="12" customWidth="1"/>
    <col min="3615" max="3615" width="16.85546875" style="12" customWidth="1"/>
    <col min="3616" max="3616" width="11.140625" style="12" customWidth="1"/>
    <col min="3617" max="3617" width="10.42578125" style="12" customWidth="1"/>
    <col min="3618" max="3618" width="10.85546875" style="12" customWidth="1"/>
    <col min="3619" max="3619" width="10.140625" style="12" customWidth="1"/>
    <col min="3620" max="3620" width="12.85546875" style="12" customWidth="1"/>
    <col min="3621" max="3622" width="11" style="12" customWidth="1"/>
    <col min="3623" max="3623" width="11.5703125" style="12" customWidth="1"/>
    <col min="3624" max="3624" width="11.28515625" style="12" customWidth="1"/>
    <col min="3625" max="3625" width="10.140625" style="12" customWidth="1"/>
    <col min="3626" max="3627" width="11.85546875" style="12" customWidth="1"/>
    <col min="3628" max="3628" width="12.28515625" style="12" customWidth="1"/>
    <col min="3629" max="3629" width="12.7109375" style="12" customWidth="1"/>
    <col min="3630" max="3630" width="15.140625" style="12" customWidth="1"/>
    <col min="3631" max="3631" width="10" style="12" customWidth="1"/>
    <col min="3632" max="3642" width="7.85546875" style="12" customWidth="1"/>
    <col min="3643" max="3643" width="9.140625" style="12" customWidth="1"/>
    <col min="3644" max="3644" width="8.28515625" style="12" customWidth="1"/>
    <col min="3645" max="3645" width="10.140625" style="12" customWidth="1"/>
    <col min="3646" max="3646" width="9.140625" style="12"/>
    <col min="3647" max="3647" width="11.85546875" style="12" customWidth="1"/>
    <col min="3648" max="3648" width="14.28515625" style="12" customWidth="1"/>
    <col min="3649" max="3848" width="9.140625" style="12"/>
    <col min="3849" max="3849" width="0" style="12" hidden="1" customWidth="1"/>
    <col min="3850" max="3850" width="15.5703125" style="12" customWidth="1"/>
    <col min="3851" max="3851" width="55.140625" style="12" customWidth="1"/>
    <col min="3852" max="3852" width="15.5703125" style="12" customWidth="1"/>
    <col min="3853" max="3854" width="13" style="12" customWidth="1"/>
    <col min="3855" max="3856" width="13.140625" style="12" customWidth="1"/>
    <col min="3857" max="3857" width="10.5703125" style="12" customWidth="1"/>
    <col min="3858" max="3858" width="12.42578125" style="12" customWidth="1"/>
    <col min="3859" max="3859" width="11.5703125" style="12" customWidth="1"/>
    <col min="3860" max="3860" width="12.28515625" style="12" customWidth="1"/>
    <col min="3861" max="3861" width="12.7109375" style="12" customWidth="1"/>
    <col min="3862" max="3862" width="12.5703125" style="12" customWidth="1"/>
    <col min="3863" max="3863" width="13.140625" style="12" customWidth="1"/>
    <col min="3864" max="3864" width="13.42578125" style="12" customWidth="1"/>
    <col min="3865" max="3865" width="10.28515625" style="12" customWidth="1"/>
    <col min="3866" max="3866" width="14.28515625" style="12" customWidth="1"/>
    <col min="3867" max="3867" width="12.85546875" style="12" customWidth="1"/>
    <col min="3868" max="3868" width="12" style="12" customWidth="1"/>
    <col min="3869" max="3869" width="16.28515625" style="12" customWidth="1"/>
    <col min="3870" max="3870" width="14.5703125" style="12" customWidth="1"/>
    <col min="3871" max="3871" width="16.85546875" style="12" customWidth="1"/>
    <col min="3872" max="3872" width="11.140625" style="12" customWidth="1"/>
    <col min="3873" max="3873" width="10.42578125" style="12" customWidth="1"/>
    <col min="3874" max="3874" width="10.85546875" style="12" customWidth="1"/>
    <col min="3875" max="3875" width="10.140625" style="12" customWidth="1"/>
    <col min="3876" max="3876" width="12.85546875" style="12" customWidth="1"/>
    <col min="3877" max="3878" width="11" style="12" customWidth="1"/>
    <col min="3879" max="3879" width="11.5703125" style="12" customWidth="1"/>
    <col min="3880" max="3880" width="11.28515625" style="12" customWidth="1"/>
    <col min="3881" max="3881" width="10.140625" style="12" customWidth="1"/>
    <col min="3882" max="3883" width="11.85546875" style="12" customWidth="1"/>
    <col min="3884" max="3884" width="12.28515625" style="12" customWidth="1"/>
    <col min="3885" max="3885" width="12.7109375" style="12" customWidth="1"/>
    <col min="3886" max="3886" width="15.140625" style="12" customWidth="1"/>
    <col min="3887" max="3887" width="10" style="12" customWidth="1"/>
    <col min="3888" max="3898" width="7.85546875" style="12" customWidth="1"/>
    <col min="3899" max="3899" width="9.140625" style="12" customWidth="1"/>
    <col min="3900" max="3900" width="8.28515625" style="12" customWidth="1"/>
    <col min="3901" max="3901" width="10.140625" style="12" customWidth="1"/>
    <col min="3902" max="3902" width="9.140625" style="12"/>
    <col min="3903" max="3903" width="11.85546875" style="12" customWidth="1"/>
    <col min="3904" max="3904" width="14.28515625" style="12" customWidth="1"/>
    <col min="3905" max="4104" width="9.140625" style="12"/>
    <col min="4105" max="4105" width="0" style="12" hidden="1" customWidth="1"/>
    <col min="4106" max="4106" width="15.5703125" style="12" customWidth="1"/>
    <col min="4107" max="4107" width="55.140625" style="12" customWidth="1"/>
    <col min="4108" max="4108" width="15.5703125" style="12" customWidth="1"/>
    <col min="4109" max="4110" width="13" style="12" customWidth="1"/>
    <col min="4111" max="4112" width="13.140625" style="12" customWidth="1"/>
    <col min="4113" max="4113" width="10.5703125" style="12" customWidth="1"/>
    <col min="4114" max="4114" width="12.42578125" style="12" customWidth="1"/>
    <col min="4115" max="4115" width="11.5703125" style="12" customWidth="1"/>
    <col min="4116" max="4116" width="12.28515625" style="12" customWidth="1"/>
    <col min="4117" max="4117" width="12.7109375" style="12" customWidth="1"/>
    <col min="4118" max="4118" width="12.5703125" style="12" customWidth="1"/>
    <col min="4119" max="4119" width="13.140625" style="12" customWidth="1"/>
    <col min="4120" max="4120" width="13.42578125" style="12" customWidth="1"/>
    <col min="4121" max="4121" width="10.28515625" style="12" customWidth="1"/>
    <col min="4122" max="4122" width="14.28515625" style="12" customWidth="1"/>
    <col min="4123" max="4123" width="12.85546875" style="12" customWidth="1"/>
    <col min="4124" max="4124" width="12" style="12" customWidth="1"/>
    <col min="4125" max="4125" width="16.28515625" style="12" customWidth="1"/>
    <col min="4126" max="4126" width="14.5703125" style="12" customWidth="1"/>
    <col min="4127" max="4127" width="16.85546875" style="12" customWidth="1"/>
    <col min="4128" max="4128" width="11.140625" style="12" customWidth="1"/>
    <col min="4129" max="4129" width="10.42578125" style="12" customWidth="1"/>
    <col min="4130" max="4130" width="10.85546875" style="12" customWidth="1"/>
    <col min="4131" max="4131" width="10.140625" style="12" customWidth="1"/>
    <col min="4132" max="4132" width="12.85546875" style="12" customWidth="1"/>
    <col min="4133" max="4134" width="11" style="12" customWidth="1"/>
    <col min="4135" max="4135" width="11.5703125" style="12" customWidth="1"/>
    <col min="4136" max="4136" width="11.28515625" style="12" customWidth="1"/>
    <col min="4137" max="4137" width="10.140625" style="12" customWidth="1"/>
    <col min="4138" max="4139" width="11.85546875" style="12" customWidth="1"/>
    <col min="4140" max="4140" width="12.28515625" style="12" customWidth="1"/>
    <col min="4141" max="4141" width="12.7109375" style="12" customWidth="1"/>
    <col min="4142" max="4142" width="15.140625" style="12" customWidth="1"/>
    <col min="4143" max="4143" width="10" style="12" customWidth="1"/>
    <col min="4144" max="4154" width="7.85546875" style="12" customWidth="1"/>
    <col min="4155" max="4155" width="9.140625" style="12" customWidth="1"/>
    <col min="4156" max="4156" width="8.28515625" style="12" customWidth="1"/>
    <col min="4157" max="4157" width="10.140625" style="12" customWidth="1"/>
    <col min="4158" max="4158" width="9.140625" style="12"/>
    <col min="4159" max="4159" width="11.85546875" style="12" customWidth="1"/>
    <col min="4160" max="4160" width="14.28515625" style="12" customWidth="1"/>
    <col min="4161" max="4360" width="9.140625" style="12"/>
    <col min="4361" max="4361" width="0" style="12" hidden="1" customWidth="1"/>
    <col min="4362" max="4362" width="15.5703125" style="12" customWidth="1"/>
    <col min="4363" max="4363" width="55.140625" style="12" customWidth="1"/>
    <col min="4364" max="4364" width="15.5703125" style="12" customWidth="1"/>
    <col min="4365" max="4366" width="13" style="12" customWidth="1"/>
    <col min="4367" max="4368" width="13.140625" style="12" customWidth="1"/>
    <col min="4369" max="4369" width="10.5703125" style="12" customWidth="1"/>
    <col min="4370" max="4370" width="12.42578125" style="12" customWidth="1"/>
    <col min="4371" max="4371" width="11.5703125" style="12" customWidth="1"/>
    <col min="4372" max="4372" width="12.28515625" style="12" customWidth="1"/>
    <col min="4373" max="4373" width="12.7109375" style="12" customWidth="1"/>
    <col min="4374" max="4374" width="12.5703125" style="12" customWidth="1"/>
    <col min="4375" max="4375" width="13.140625" style="12" customWidth="1"/>
    <col min="4376" max="4376" width="13.42578125" style="12" customWidth="1"/>
    <col min="4377" max="4377" width="10.28515625" style="12" customWidth="1"/>
    <col min="4378" max="4378" width="14.28515625" style="12" customWidth="1"/>
    <col min="4379" max="4379" width="12.85546875" style="12" customWidth="1"/>
    <col min="4380" max="4380" width="12" style="12" customWidth="1"/>
    <col min="4381" max="4381" width="16.28515625" style="12" customWidth="1"/>
    <col min="4382" max="4382" width="14.5703125" style="12" customWidth="1"/>
    <col min="4383" max="4383" width="16.85546875" style="12" customWidth="1"/>
    <col min="4384" max="4384" width="11.140625" style="12" customWidth="1"/>
    <col min="4385" max="4385" width="10.42578125" style="12" customWidth="1"/>
    <col min="4386" max="4386" width="10.85546875" style="12" customWidth="1"/>
    <col min="4387" max="4387" width="10.140625" style="12" customWidth="1"/>
    <col min="4388" max="4388" width="12.85546875" style="12" customWidth="1"/>
    <col min="4389" max="4390" width="11" style="12" customWidth="1"/>
    <col min="4391" max="4391" width="11.5703125" style="12" customWidth="1"/>
    <col min="4392" max="4392" width="11.28515625" style="12" customWidth="1"/>
    <col min="4393" max="4393" width="10.140625" style="12" customWidth="1"/>
    <col min="4394" max="4395" width="11.85546875" style="12" customWidth="1"/>
    <col min="4396" max="4396" width="12.28515625" style="12" customWidth="1"/>
    <col min="4397" max="4397" width="12.7109375" style="12" customWidth="1"/>
    <col min="4398" max="4398" width="15.140625" style="12" customWidth="1"/>
    <col min="4399" max="4399" width="10" style="12" customWidth="1"/>
    <col min="4400" max="4410" width="7.85546875" style="12" customWidth="1"/>
    <col min="4411" max="4411" width="9.140625" style="12" customWidth="1"/>
    <col min="4412" max="4412" width="8.28515625" style="12" customWidth="1"/>
    <col min="4413" max="4413" width="10.140625" style="12" customWidth="1"/>
    <col min="4414" max="4414" width="9.140625" style="12"/>
    <col min="4415" max="4415" width="11.85546875" style="12" customWidth="1"/>
    <col min="4416" max="4416" width="14.28515625" style="12" customWidth="1"/>
    <col min="4417" max="4616" width="9.140625" style="12"/>
    <col min="4617" max="4617" width="0" style="12" hidden="1" customWidth="1"/>
    <col min="4618" max="4618" width="15.5703125" style="12" customWidth="1"/>
    <col min="4619" max="4619" width="55.140625" style="12" customWidth="1"/>
    <col min="4620" max="4620" width="15.5703125" style="12" customWidth="1"/>
    <col min="4621" max="4622" width="13" style="12" customWidth="1"/>
    <col min="4623" max="4624" width="13.140625" style="12" customWidth="1"/>
    <col min="4625" max="4625" width="10.5703125" style="12" customWidth="1"/>
    <col min="4626" max="4626" width="12.42578125" style="12" customWidth="1"/>
    <col min="4627" max="4627" width="11.5703125" style="12" customWidth="1"/>
    <col min="4628" max="4628" width="12.28515625" style="12" customWidth="1"/>
    <col min="4629" max="4629" width="12.7109375" style="12" customWidth="1"/>
    <col min="4630" max="4630" width="12.5703125" style="12" customWidth="1"/>
    <col min="4631" max="4631" width="13.140625" style="12" customWidth="1"/>
    <col min="4632" max="4632" width="13.42578125" style="12" customWidth="1"/>
    <col min="4633" max="4633" width="10.28515625" style="12" customWidth="1"/>
    <col min="4634" max="4634" width="14.28515625" style="12" customWidth="1"/>
    <col min="4635" max="4635" width="12.85546875" style="12" customWidth="1"/>
    <col min="4636" max="4636" width="12" style="12" customWidth="1"/>
    <col min="4637" max="4637" width="16.28515625" style="12" customWidth="1"/>
    <col min="4638" max="4638" width="14.5703125" style="12" customWidth="1"/>
    <col min="4639" max="4639" width="16.85546875" style="12" customWidth="1"/>
    <col min="4640" max="4640" width="11.140625" style="12" customWidth="1"/>
    <col min="4641" max="4641" width="10.42578125" style="12" customWidth="1"/>
    <col min="4642" max="4642" width="10.85546875" style="12" customWidth="1"/>
    <col min="4643" max="4643" width="10.140625" style="12" customWidth="1"/>
    <col min="4644" max="4644" width="12.85546875" style="12" customWidth="1"/>
    <col min="4645" max="4646" width="11" style="12" customWidth="1"/>
    <col min="4647" max="4647" width="11.5703125" style="12" customWidth="1"/>
    <col min="4648" max="4648" width="11.28515625" style="12" customWidth="1"/>
    <col min="4649" max="4649" width="10.140625" style="12" customWidth="1"/>
    <col min="4650" max="4651" width="11.85546875" style="12" customWidth="1"/>
    <col min="4652" max="4652" width="12.28515625" style="12" customWidth="1"/>
    <col min="4653" max="4653" width="12.7109375" style="12" customWidth="1"/>
    <col min="4654" max="4654" width="15.140625" style="12" customWidth="1"/>
    <col min="4655" max="4655" width="10" style="12" customWidth="1"/>
    <col min="4656" max="4666" width="7.85546875" style="12" customWidth="1"/>
    <col min="4667" max="4667" width="9.140625" style="12" customWidth="1"/>
    <col min="4668" max="4668" width="8.28515625" style="12" customWidth="1"/>
    <col min="4669" max="4669" width="10.140625" style="12" customWidth="1"/>
    <col min="4670" max="4670" width="9.140625" style="12"/>
    <col min="4671" max="4671" width="11.85546875" style="12" customWidth="1"/>
    <col min="4672" max="4672" width="14.28515625" style="12" customWidth="1"/>
    <col min="4673" max="4872" width="9.140625" style="12"/>
    <col min="4873" max="4873" width="0" style="12" hidden="1" customWidth="1"/>
    <col min="4874" max="4874" width="15.5703125" style="12" customWidth="1"/>
    <col min="4875" max="4875" width="55.140625" style="12" customWidth="1"/>
    <col min="4876" max="4876" width="15.5703125" style="12" customWidth="1"/>
    <col min="4877" max="4878" width="13" style="12" customWidth="1"/>
    <col min="4879" max="4880" width="13.140625" style="12" customWidth="1"/>
    <col min="4881" max="4881" width="10.5703125" style="12" customWidth="1"/>
    <col min="4882" max="4882" width="12.42578125" style="12" customWidth="1"/>
    <col min="4883" max="4883" width="11.5703125" style="12" customWidth="1"/>
    <col min="4884" max="4884" width="12.28515625" style="12" customWidth="1"/>
    <col min="4885" max="4885" width="12.7109375" style="12" customWidth="1"/>
    <col min="4886" max="4886" width="12.5703125" style="12" customWidth="1"/>
    <col min="4887" max="4887" width="13.140625" style="12" customWidth="1"/>
    <col min="4888" max="4888" width="13.42578125" style="12" customWidth="1"/>
    <col min="4889" max="4889" width="10.28515625" style="12" customWidth="1"/>
    <col min="4890" max="4890" width="14.28515625" style="12" customWidth="1"/>
    <col min="4891" max="4891" width="12.85546875" style="12" customWidth="1"/>
    <col min="4892" max="4892" width="12" style="12" customWidth="1"/>
    <col min="4893" max="4893" width="16.28515625" style="12" customWidth="1"/>
    <col min="4894" max="4894" width="14.5703125" style="12" customWidth="1"/>
    <col min="4895" max="4895" width="16.85546875" style="12" customWidth="1"/>
    <col min="4896" max="4896" width="11.140625" style="12" customWidth="1"/>
    <col min="4897" max="4897" width="10.42578125" style="12" customWidth="1"/>
    <col min="4898" max="4898" width="10.85546875" style="12" customWidth="1"/>
    <col min="4899" max="4899" width="10.140625" style="12" customWidth="1"/>
    <col min="4900" max="4900" width="12.85546875" style="12" customWidth="1"/>
    <col min="4901" max="4902" width="11" style="12" customWidth="1"/>
    <col min="4903" max="4903" width="11.5703125" style="12" customWidth="1"/>
    <col min="4904" max="4904" width="11.28515625" style="12" customWidth="1"/>
    <col min="4905" max="4905" width="10.140625" style="12" customWidth="1"/>
    <col min="4906" max="4907" width="11.85546875" style="12" customWidth="1"/>
    <col min="4908" max="4908" width="12.28515625" style="12" customWidth="1"/>
    <col min="4909" max="4909" width="12.7109375" style="12" customWidth="1"/>
    <col min="4910" max="4910" width="15.140625" style="12" customWidth="1"/>
    <col min="4911" max="4911" width="10" style="12" customWidth="1"/>
    <col min="4912" max="4922" width="7.85546875" style="12" customWidth="1"/>
    <col min="4923" max="4923" width="9.140625" style="12" customWidth="1"/>
    <col min="4924" max="4924" width="8.28515625" style="12" customWidth="1"/>
    <col min="4925" max="4925" width="10.140625" style="12" customWidth="1"/>
    <col min="4926" max="4926" width="9.140625" style="12"/>
    <col min="4927" max="4927" width="11.85546875" style="12" customWidth="1"/>
    <col min="4928" max="4928" width="14.28515625" style="12" customWidth="1"/>
    <col min="4929" max="5128" width="9.140625" style="12"/>
    <col min="5129" max="5129" width="0" style="12" hidden="1" customWidth="1"/>
    <col min="5130" max="5130" width="15.5703125" style="12" customWidth="1"/>
    <col min="5131" max="5131" width="55.140625" style="12" customWidth="1"/>
    <col min="5132" max="5132" width="15.5703125" style="12" customWidth="1"/>
    <col min="5133" max="5134" width="13" style="12" customWidth="1"/>
    <col min="5135" max="5136" width="13.140625" style="12" customWidth="1"/>
    <col min="5137" max="5137" width="10.5703125" style="12" customWidth="1"/>
    <col min="5138" max="5138" width="12.42578125" style="12" customWidth="1"/>
    <col min="5139" max="5139" width="11.5703125" style="12" customWidth="1"/>
    <col min="5140" max="5140" width="12.28515625" style="12" customWidth="1"/>
    <col min="5141" max="5141" width="12.7109375" style="12" customWidth="1"/>
    <col min="5142" max="5142" width="12.5703125" style="12" customWidth="1"/>
    <col min="5143" max="5143" width="13.140625" style="12" customWidth="1"/>
    <col min="5144" max="5144" width="13.42578125" style="12" customWidth="1"/>
    <col min="5145" max="5145" width="10.28515625" style="12" customWidth="1"/>
    <col min="5146" max="5146" width="14.28515625" style="12" customWidth="1"/>
    <col min="5147" max="5147" width="12.85546875" style="12" customWidth="1"/>
    <col min="5148" max="5148" width="12" style="12" customWidth="1"/>
    <col min="5149" max="5149" width="16.28515625" style="12" customWidth="1"/>
    <col min="5150" max="5150" width="14.5703125" style="12" customWidth="1"/>
    <col min="5151" max="5151" width="16.85546875" style="12" customWidth="1"/>
    <col min="5152" max="5152" width="11.140625" style="12" customWidth="1"/>
    <col min="5153" max="5153" width="10.42578125" style="12" customWidth="1"/>
    <col min="5154" max="5154" width="10.85546875" style="12" customWidth="1"/>
    <col min="5155" max="5155" width="10.140625" style="12" customWidth="1"/>
    <col min="5156" max="5156" width="12.85546875" style="12" customWidth="1"/>
    <col min="5157" max="5158" width="11" style="12" customWidth="1"/>
    <col min="5159" max="5159" width="11.5703125" style="12" customWidth="1"/>
    <col min="5160" max="5160" width="11.28515625" style="12" customWidth="1"/>
    <col min="5161" max="5161" width="10.140625" style="12" customWidth="1"/>
    <col min="5162" max="5163" width="11.85546875" style="12" customWidth="1"/>
    <col min="5164" max="5164" width="12.28515625" style="12" customWidth="1"/>
    <col min="5165" max="5165" width="12.7109375" style="12" customWidth="1"/>
    <col min="5166" max="5166" width="15.140625" style="12" customWidth="1"/>
    <col min="5167" max="5167" width="10" style="12" customWidth="1"/>
    <col min="5168" max="5178" width="7.85546875" style="12" customWidth="1"/>
    <col min="5179" max="5179" width="9.140625" style="12" customWidth="1"/>
    <col min="5180" max="5180" width="8.28515625" style="12" customWidth="1"/>
    <col min="5181" max="5181" width="10.140625" style="12" customWidth="1"/>
    <col min="5182" max="5182" width="9.140625" style="12"/>
    <col min="5183" max="5183" width="11.85546875" style="12" customWidth="1"/>
    <col min="5184" max="5184" width="14.28515625" style="12" customWidth="1"/>
    <col min="5185" max="5384" width="9.140625" style="12"/>
    <col min="5385" max="5385" width="0" style="12" hidden="1" customWidth="1"/>
    <col min="5386" max="5386" width="15.5703125" style="12" customWidth="1"/>
    <col min="5387" max="5387" width="55.140625" style="12" customWidth="1"/>
    <col min="5388" max="5388" width="15.5703125" style="12" customWidth="1"/>
    <col min="5389" max="5390" width="13" style="12" customWidth="1"/>
    <col min="5391" max="5392" width="13.140625" style="12" customWidth="1"/>
    <col min="5393" max="5393" width="10.5703125" style="12" customWidth="1"/>
    <col min="5394" max="5394" width="12.42578125" style="12" customWidth="1"/>
    <col min="5395" max="5395" width="11.5703125" style="12" customWidth="1"/>
    <col min="5396" max="5396" width="12.28515625" style="12" customWidth="1"/>
    <col min="5397" max="5397" width="12.7109375" style="12" customWidth="1"/>
    <col min="5398" max="5398" width="12.5703125" style="12" customWidth="1"/>
    <col min="5399" max="5399" width="13.140625" style="12" customWidth="1"/>
    <col min="5400" max="5400" width="13.42578125" style="12" customWidth="1"/>
    <col min="5401" max="5401" width="10.28515625" style="12" customWidth="1"/>
    <col min="5402" max="5402" width="14.28515625" style="12" customWidth="1"/>
    <col min="5403" max="5403" width="12.85546875" style="12" customWidth="1"/>
    <col min="5404" max="5404" width="12" style="12" customWidth="1"/>
    <col min="5405" max="5405" width="16.28515625" style="12" customWidth="1"/>
    <col min="5406" max="5406" width="14.5703125" style="12" customWidth="1"/>
    <col min="5407" max="5407" width="16.85546875" style="12" customWidth="1"/>
    <col min="5408" max="5408" width="11.140625" style="12" customWidth="1"/>
    <col min="5409" max="5409" width="10.42578125" style="12" customWidth="1"/>
    <col min="5410" max="5410" width="10.85546875" style="12" customWidth="1"/>
    <col min="5411" max="5411" width="10.140625" style="12" customWidth="1"/>
    <col min="5412" max="5412" width="12.85546875" style="12" customWidth="1"/>
    <col min="5413" max="5414" width="11" style="12" customWidth="1"/>
    <col min="5415" max="5415" width="11.5703125" style="12" customWidth="1"/>
    <col min="5416" max="5416" width="11.28515625" style="12" customWidth="1"/>
    <col min="5417" max="5417" width="10.140625" style="12" customWidth="1"/>
    <col min="5418" max="5419" width="11.85546875" style="12" customWidth="1"/>
    <col min="5420" max="5420" width="12.28515625" style="12" customWidth="1"/>
    <col min="5421" max="5421" width="12.7109375" style="12" customWidth="1"/>
    <col min="5422" max="5422" width="15.140625" style="12" customWidth="1"/>
    <col min="5423" max="5423" width="10" style="12" customWidth="1"/>
    <col min="5424" max="5434" width="7.85546875" style="12" customWidth="1"/>
    <col min="5435" max="5435" width="9.140625" style="12" customWidth="1"/>
    <col min="5436" max="5436" width="8.28515625" style="12" customWidth="1"/>
    <col min="5437" max="5437" width="10.140625" style="12" customWidth="1"/>
    <col min="5438" max="5438" width="9.140625" style="12"/>
    <col min="5439" max="5439" width="11.85546875" style="12" customWidth="1"/>
    <col min="5440" max="5440" width="14.28515625" style="12" customWidth="1"/>
    <col min="5441" max="5640" width="9.140625" style="12"/>
    <col min="5641" max="5641" width="0" style="12" hidden="1" customWidth="1"/>
    <col min="5642" max="5642" width="15.5703125" style="12" customWidth="1"/>
    <col min="5643" max="5643" width="55.140625" style="12" customWidth="1"/>
    <col min="5644" max="5644" width="15.5703125" style="12" customWidth="1"/>
    <col min="5645" max="5646" width="13" style="12" customWidth="1"/>
    <col min="5647" max="5648" width="13.140625" style="12" customWidth="1"/>
    <col min="5649" max="5649" width="10.5703125" style="12" customWidth="1"/>
    <col min="5650" max="5650" width="12.42578125" style="12" customWidth="1"/>
    <col min="5651" max="5651" width="11.5703125" style="12" customWidth="1"/>
    <col min="5652" max="5652" width="12.28515625" style="12" customWidth="1"/>
    <col min="5653" max="5653" width="12.7109375" style="12" customWidth="1"/>
    <col min="5654" max="5654" width="12.5703125" style="12" customWidth="1"/>
    <col min="5655" max="5655" width="13.140625" style="12" customWidth="1"/>
    <col min="5656" max="5656" width="13.42578125" style="12" customWidth="1"/>
    <col min="5657" max="5657" width="10.28515625" style="12" customWidth="1"/>
    <col min="5658" max="5658" width="14.28515625" style="12" customWidth="1"/>
    <col min="5659" max="5659" width="12.85546875" style="12" customWidth="1"/>
    <col min="5660" max="5660" width="12" style="12" customWidth="1"/>
    <col min="5661" max="5661" width="16.28515625" style="12" customWidth="1"/>
    <col min="5662" max="5662" width="14.5703125" style="12" customWidth="1"/>
    <col min="5663" max="5663" width="16.85546875" style="12" customWidth="1"/>
    <col min="5664" max="5664" width="11.140625" style="12" customWidth="1"/>
    <col min="5665" max="5665" width="10.42578125" style="12" customWidth="1"/>
    <col min="5666" max="5666" width="10.85546875" style="12" customWidth="1"/>
    <col min="5667" max="5667" width="10.140625" style="12" customWidth="1"/>
    <col min="5668" max="5668" width="12.85546875" style="12" customWidth="1"/>
    <col min="5669" max="5670" width="11" style="12" customWidth="1"/>
    <col min="5671" max="5671" width="11.5703125" style="12" customWidth="1"/>
    <col min="5672" max="5672" width="11.28515625" style="12" customWidth="1"/>
    <col min="5673" max="5673" width="10.140625" style="12" customWidth="1"/>
    <col min="5674" max="5675" width="11.85546875" style="12" customWidth="1"/>
    <col min="5676" max="5676" width="12.28515625" style="12" customWidth="1"/>
    <col min="5677" max="5677" width="12.7109375" style="12" customWidth="1"/>
    <col min="5678" max="5678" width="15.140625" style="12" customWidth="1"/>
    <col min="5679" max="5679" width="10" style="12" customWidth="1"/>
    <col min="5680" max="5690" width="7.85546875" style="12" customWidth="1"/>
    <col min="5691" max="5691" width="9.140625" style="12" customWidth="1"/>
    <col min="5692" max="5692" width="8.28515625" style="12" customWidth="1"/>
    <col min="5693" max="5693" width="10.140625" style="12" customWidth="1"/>
    <col min="5694" max="5694" width="9.140625" style="12"/>
    <col min="5695" max="5695" width="11.85546875" style="12" customWidth="1"/>
    <col min="5696" max="5696" width="14.28515625" style="12" customWidth="1"/>
    <col min="5697" max="5896" width="9.140625" style="12"/>
    <col min="5897" max="5897" width="0" style="12" hidden="1" customWidth="1"/>
    <col min="5898" max="5898" width="15.5703125" style="12" customWidth="1"/>
    <col min="5899" max="5899" width="55.140625" style="12" customWidth="1"/>
    <col min="5900" max="5900" width="15.5703125" style="12" customWidth="1"/>
    <col min="5901" max="5902" width="13" style="12" customWidth="1"/>
    <col min="5903" max="5904" width="13.140625" style="12" customWidth="1"/>
    <col min="5905" max="5905" width="10.5703125" style="12" customWidth="1"/>
    <col min="5906" max="5906" width="12.42578125" style="12" customWidth="1"/>
    <col min="5907" max="5907" width="11.5703125" style="12" customWidth="1"/>
    <col min="5908" max="5908" width="12.28515625" style="12" customWidth="1"/>
    <col min="5909" max="5909" width="12.7109375" style="12" customWidth="1"/>
    <col min="5910" max="5910" width="12.5703125" style="12" customWidth="1"/>
    <col min="5911" max="5911" width="13.140625" style="12" customWidth="1"/>
    <col min="5912" max="5912" width="13.42578125" style="12" customWidth="1"/>
    <col min="5913" max="5913" width="10.28515625" style="12" customWidth="1"/>
    <col min="5914" max="5914" width="14.28515625" style="12" customWidth="1"/>
    <col min="5915" max="5915" width="12.85546875" style="12" customWidth="1"/>
    <col min="5916" max="5916" width="12" style="12" customWidth="1"/>
    <col min="5917" max="5917" width="16.28515625" style="12" customWidth="1"/>
    <col min="5918" max="5918" width="14.5703125" style="12" customWidth="1"/>
    <col min="5919" max="5919" width="16.85546875" style="12" customWidth="1"/>
    <col min="5920" max="5920" width="11.140625" style="12" customWidth="1"/>
    <col min="5921" max="5921" width="10.42578125" style="12" customWidth="1"/>
    <col min="5922" max="5922" width="10.85546875" style="12" customWidth="1"/>
    <col min="5923" max="5923" width="10.140625" style="12" customWidth="1"/>
    <col min="5924" max="5924" width="12.85546875" style="12" customWidth="1"/>
    <col min="5925" max="5926" width="11" style="12" customWidth="1"/>
    <col min="5927" max="5927" width="11.5703125" style="12" customWidth="1"/>
    <col min="5928" max="5928" width="11.28515625" style="12" customWidth="1"/>
    <col min="5929" max="5929" width="10.140625" style="12" customWidth="1"/>
    <col min="5930" max="5931" width="11.85546875" style="12" customWidth="1"/>
    <col min="5932" max="5932" width="12.28515625" style="12" customWidth="1"/>
    <col min="5933" max="5933" width="12.7109375" style="12" customWidth="1"/>
    <col min="5934" max="5934" width="15.140625" style="12" customWidth="1"/>
    <col min="5935" max="5935" width="10" style="12" customWidth="1"/>
    <col min="5936" max="5946" width="7.85546875" style="12" customWidth="1"/>
    <col min="5947" max="5947" width="9.140625" style="12" customWidth="1"/>
    <col min="5948" max="5948" width="8.28515625" style="12" customWidth="1"/>
    <col min="5949" max="5949" width="10.140625" style="12" customWidth="1"/>
    <col min="5950" max="5950" width="9.140625" style="12"/>
    <col min="5951" max="5951" width="11.85546875" style="12" customWidth="1"/>
    <col min="5952" max="5952" width="14.28515625" style="12" customWidth="1"/>
    <col min="5953" max="6152" width="9.140625" style="12"/>
    <col min="6153" max="6153" width="0" style="12" hidden="1" customWidth="1"/>
    <col min="6154" max="6154" width="15.5703125" style="12" customWidth="1"/>
    <col min="6155" max="6155" width="55.140625" style="12" customWidth="1"/>
    <col min="6156" max="6156" width="15.5703125" style="12" customWidth="1"/>
    <col min="6157" max="6158" width="13" style="12" customWidth="1"/>
    <col min="6159" max="6160" width="13.140625" style="12" customWidth="1"/>
    <col min="6161" max="6161" width="10.5703125" style="12" customWidth="1"/>
    <col min="6162" max="6162" width="12.42578125" style="12" customWidth="1"/>
    <col min="6163" max="6163" width="11.5703125" style="12" customWidth="1"/>
    <col min="6164" max="6164" width="12.28515625" style="12" customWidth="1"/>
    <col min="6165" max="6165" width="12.7109375" style="12" customWidth="1"/>
    <col min="6166" max="6166" width="12.5703125" style="12" customWidth="1"/>
    <col min="6167" max="6167" width="13.140625" style="12" customWidth="1"/>
    <col min="6168" max="6168" width="13.42578125" style="12" customWidth="1"/>
    <col min="6169" max="6169" width="10.28515625" style="12" customWidth="1"/>
    <col min="6170" max="6170" width="14.28515625" style="12" customWidth="1"/>
    <col min="6171" max="6171" width="12.85546875" style="12" customWidth="1"/>
    <col min="6172" max="6172" width="12" style="12" customWidth="1"/>
    <col min="6173" max="6173" width="16.28515625" style="12" customWidth="1"/>
    <col min="6174" max="6174" width="14.5703125" style="12" customWidth="1"/>
    <col min="6175" max="6175" width="16.85546875" style="12" customWidth="1"/>
    <col min="6176" max="6176" width="11.140625" style="12" customWidth="1"/>
    <col min="6177" max="6177" width="10.42578125" style="12" customWidth="1"/>
    <col min="6178" max="6178" width="10.85546875" style="12" customWidth="1"/>
    <col min="6179" max="6179" width="10.140625" style="12" customWidth="1"/>
    <col min="6180" max="6180" width="12.85546875" style="12" customWidth="1"/>
    <col min="6181" max="6182" width="11" style="12" customWidth="1"/>
    <col min="6183" max="6183" width="11.5703125" style="12" customWidth="1"/>
    <col min="6184" max="6184" width="11.28515625" style="12" customWidth="1"/>
    <col min="6185" max="6185" width="10.140625" style="12" customWidth="1"/>
    <col min="6186" max="6187" width="11.85546875" style="12" customWidth="1"/>
    <col min="6188" max="6188" width="12.28515625" style="12" customWidth="1"/>
    <col min="6189" max="6189" width="12.7109375" style="12" customWidth="1"/>
    <col min="6190" max="6190" width="15.140625" style="12" customWidth="1"/>
    <col min="6191" max="6191" width="10" style="12" customWidth="1"/>
    <col min="6192" max="6202" width="7.85546875" style="12" customWidth="1"/>
    <col min="6203" max="6203" width="9.140625" style="12" customWidth="1"/>
    <col min="6204" max="6204" width="8.28515625" style="12" customWidth="1"/>
    <col min="6205" max="6205" width="10.140625" style="12" customWidth="1"/>
    <col min="6206" max="6206" width="9.140625" style="12"/>
    <col min="6207" max="6207" width="11.85546875" style="12" customWidth="1"/>
    <col min="6208" max="6208" width="14.28515625" style="12" customWidth="1"/>
    <col min="6209" max="6408" width="9.140625" style="12"/>
    <col min="6409" max="6409" width="0" style="12" hidden="1" customWidth="1"/>
    <col min="6410" max="6410" width="15.5703125" style="12" customWidth="1"/>
    <col min="6411" max="6411" width="55.140625" style="12" customWidth="1"/>
    <col min="6412" max="6412" width="15.5703125" style="12" customWidth="1"/>
    <col min="6413" max="6414" width="13" style="12" customWidth="1"/>
    <col min="6415" max="6416" width="13.140625" style="12" customWidth="1"/>
    <col min="6417" max="6417" width="10.5703125" style="12" customWidth="1"/>
    <col min="6418" max="6418" width="12.42578125" style="12" customWidth="1"/>
    <col min="6419" max="6419" width="11.5703125" style="12" customWidth="1"/>
    <col min="6420" max="6420" width="12.28515625" style="12" customWidth="1"/>
    <col min="6421" max="6421" width="12.7109375" style="12" customWidth="1"/>
    <col min="6422" max="6422" width="12.5703125" style="12" customWidth="1"/>
    <col min="6423" max="6423" width="13.140625" style="12" customWidth="1"/>
    <col min="6424" max="6424" width="13.42578125" style="12" customWidth="1"/>
    <col min="6425" max="6425" width="10.28515625" style="12" customWidth="1"/>
    <col min="6426" max="6426" width="14.28515625" style="12" customWidth="1"/>
    <col min="6427" max="6427" width="12.85546875" style="12" customWidth="1"/>
    <col min="6428" max="6428" width="12" style="12" customWidth="1"/>
    <col min="6429" max="6429" width="16.28515625" style="12" customWidth="1"/>
    <col min="6430" max="6430" width="14.5703125" style="12" customWidth="1"/>
    <col min="6431" max="6431" width="16.85546875" style="12" customWidth="1"/>
    <col min="6432" max="6432" width="11.140625" style="12" customWidth="1"/>
    <col min="6433" max="6433" width="10.42578125" style="12" customWidth="1"/>
    <col min="6434" max="6434" width="10.85546875" style="12" customWidth="1"/>
    <col min="6435" max="6435" width="10.140625" style="12" customWidth="1"/>
    <col min="6436" max="6436" width="12.85546875" style="12" customWidth="1"/>
    <col min="6437" max="6438" width="11" style="12" customWidth="1"/>
    <col min="6439" max="6439" width="11.5703125" style="12" customWidth="1"/>
    <col min="6440" max="6440" width="11.28515625" style="12" customWidth="1"/>
    <col min="6441" max="6441" width="10.140625" style="12" customWidth="1"/>
    <col min="6442" max="6443" width="11.85546875" style="12" customWidth="1"/>
    <col min="6444" max="6444" width="12.28515625" style="12" customWidth="1"/>
    <col min="6445" max="6445" width="12.7109375" style="12" customWidth="1"/>
    <col min="6446" max="6446" width="15.140625" style="12" customWidth="1"/>
    <col min="6447" max="6447" width="10" style="12" customWidth="1"/>
    <col min="6448" max="6458" width="7.85546875" style="12" customWidth="1"/>
    <col min="6459" max="6459" width="9.140625" style="12" customWidth="1"/>
    <col min="6460" max="6460" width="8.28515625" style="12" customWidth="1"/>
    <col min="6461" max="6461" width="10.140625" style="12" customWidth="1"/>
    <col min="6462" max="6462" width="9.140625" style="12"/>
    <col min="6463" max="6463" width="11.85546875" style="12" customWidth="1"/>
    <col min="6464" max="6464" width="14.28515625" style="12" customWidth="1"/>
    <col min="6465" max="6664" width="9.140625" style="12"/>
    <col min="6665" max="6665" width="0" style="12" hidden="1" customWidth="1"/>
    <col min="6666" max="6666" width="15.5703125" style="12" customWidth="1"/>
    <col min="6667" max="6667" width="55.140625" style="12" customWidth="1"/>
    <col min="6668" max="6668" width="15.5703125" style="12" customWidth="1"/>
    <col min="6669" max="6670" width="13" style="12" customWidth="1"/>
    <col min="6671" max="6672" width="13.140625" style="12" customWidth="1"/>
    <col min="6673" max="6673" width="10.5703125" style="12" customWidth="1"/>
    <col min="6674" max="6674" width="12.42578125" style="12" customWidth="1"/>
    <col min="6675" max="6675" width="11.5703125" style="12" customWidth="1"/>
    <col min="6676" max="6676" width="12.28515625" style="12" customWidth="1"/>
    <col min="6677" max="6677" width="12.7109375" style="12" customWidth="1"/>
    <col min="6678" max="6678" width="12.5703125" style="12" customWidth="1"/>
    <col min="6679" max="6679" width="13.140625" style="12" customWidth="1"/>
    <col min="6680" max="6680" width="13.42578125" style="12" customWidth="1"/>
    <col min="6681" max="6681" width="10.28515625" style="12" customWidth="1"/>
    <col min="6682" max="6682" width="14.28515625" style="12" customWidth="1"/>
    <col min="6683" max="6683" width="12.85546875" style="12" customWidth="1"/>
    <col min="6684" max="6684" width="12" style="12" customWidth="1"/>
    <col min="6685" max="6685" width="16.28515625" style="12" customWidth="1"/>
    <col min="6686" max="6686" width="14.5703125" style="12" customWidth="1"/>
    <col min="6687" max="6687" width="16.85546875" style="12" customWidth="1"/>
    <col min="6688" max="6688" width="11.140625" style="12" customWidth="1"/>
    <col min="6689" max="6689" width="10.42578125" style="12" customWidth="1"/>
    <col min="6690" max="6690" width="10.85546875" style="12" customWidth="1"/>
    <col min="6691" max="6691" width="10.140625" style="12" customWidth="1"/>
    <col min="6692" max="6692" width="12.85546875" style="12" customWidth="1"/>
    <col min="6693" max="6694" width="11" style="12" customWidth="1"/>
    <col min="6695" max="6695" width="11.5703125" style="12" customWidth="1"/>
    <col min="6696" max="6696" width="11.28515625" style="12" customWidth="1"/>
    <col min="6697" max="6697" width="10.140625" style="12" customWidth="1"/>
    <col min="6698" max="6699" width="11.85546875" style="12" customWidth="1"/>
    <col min="6700" max="6700" width="12.28515625" style="12" customWidth="1"/>
    <col min="6701" max="6701" width="12.7109375" style="12" customWidth="1"/>
    <col min="6702" max="6702" width="15.140625" style="12" customWidth="1"/>
    <col min="6703" max="6703" width="10" style="12" customWidth="1"/>
    <col min="6704" max="6714" width="7.85546875" style="12" customWidth="1"/>
    <col min="6715" max="6715" width="9.140625" style="12" customWidth="1"/>
    <col min="6716" max="6716" width="8.28515625" style="12" customWidth="1"/>
    <col min="6717" max="6717" width="10.140625" style="12" customWidth="1"/>
    <col min="6718" max="6718" width="9.140625" style="12"/>
    <col min="6719" max="6719" width="11.85546875" style="12" customWidth="1"/>
    <col min="6720" max="6720" width="14.28515625" style="12" customWidth="1"/>
    <col min="6721" max="6920" width="9.140625" style="12"/>
    <col min="6921" max="6921" width="0" style="12" hidden="1" customWidth="1"/>
    <col min="6922" max="6922" width="15.5703125" style="12" customWidth="1"/>
    <col min="6923" max="6923" width="55.140625" style="12" customWidth="1"/>
    <col min="6924" max="6924" width="15.5703125" style="12" customWidth="1"/>
    <col min="6925" max="6926" width="13" style="12" customWidth="1"/>
    <col min="6927" max="6928" width="13.140625" style="12" customWidth="1"/>
    <col min="6929" max="6929" width="10.5703125" style="12" customWidth="1"/>
    <col min="6930" max="6930" width="12.42578125" style="12" customWidth="1"/>
    <col min="6931" max="6931" width="11.5703125" style="12" customWidth="1"/>
    <col min="6932" max="6932" width="12.28515625" style="12" customWidth="1"/>
    <col min="6933" max="6933" width="12.7109375" style="12" customWidth="1"/>
    <col min="6934" max="6934" width="12.5703125" style="12" customWidth="1"/>
    <col min="6935" max="6935" width="13.140625" style="12" customWidth="1"/>
    <col min="6936" max="6936" width="13.42578125" style="12" customWidth="1"/>
    <col min="6937" max="6937" width="10.28515625" style="12" customWidth="1"/>
    <col min="6938" max="6938" width="14.28515625" style="12" customWidth="1"/>
    <col min="6939" max="6939" width="12.85546875" style="12" customWidth="1"/>
    <col min="6940" max="6940" width="12" style="12" customWidth="1"/>
    <col min="6941" max="6941" width="16.28515625" style="12" customWidth="1"/>
    <col min="6942" max="6942" width="14.5703125" style="12" customWidth="1"/>
    <col min="6943" max="6943" width="16.85546875" style="12" customWidth="1"/>
    <col min="6944" max="6944" width="11.140625" style="12" customWidth="1"/>
    <col min="6945" max="6945" width="10.42578125" style="12" customWidth="1"/>
    <col min="6946" max="6946" width="10.85546875" style="12" customWidth="1"/>
    <col min="6947" max="6947" width="10.140625" style="12" customWidth="1"/>
    <col min="6948" max="6948" width="12.85546875" style="12" customWidth="1"/>
    <col min="6949" max="6950" width="11" style="12" customWidth="1"/>
    <col min="6951" max="6951" width="11.5703125" style="12" customWidth="1"/>
    <col min="6952" max="6952" width="11.28515625" style="12" customWidth="1"/>
    <col min="6953" max="6953" width="10.140625" style="12" customWidth="1"/>
    <col min="6954" max="6955" width="11.85546875" style="12" customWidth="1"/>
    <col min="6956" max="6956" width="12.28515625" style="12" customWidth="1"/>
    <col min="6957" max="6957" width="12.7109375" style="12" customWidth="1"/>
    <col min="6958" max="6958" width="15.140625" style="12" customWidth="1"/>
    <col min="6959" max="6959" width="10" style="12" customWidth="1"/>
    <col min="6960" max="6970" width="7.85546875" style="12" customWidth="1"/>
    <col min="6971" max="6971" width="9.140625" style="12" customWidth="1"/>
    <col min="6972" max="6972" width="8.28515625" style="12" customWidth="1"/>
    <col min="6973" max="6973" width="10.140625" style="12" customWidth="1"/>
    <col min="6974" max="6974" width="9.140625" style="12"/>
    <col min="6975" max="6975" width="11.85546875" style="12" customWidth="1"/>
    <col min="6976" max="6976" width="14.28515625" style="12" customWidth="1"/>
    <col min="6977" max="7176" width="9.140625" style="12"/>
    <col min="7177" max="7177" width="0" style="12" hidden="1" customWidth="1"/>
    <col min="7178" max="7178" width="15.5703125" style="12" customWidth="1"/>
    <col min="7179" max="7179" width="55.140625" style="12" customWidth="1"/>
    <col min="7180" max="7180" width="15.5703125" style="12" customWidth="1"/>
    <col min="7181" max="7182" width="13" style="12" customWidth="1"/>
    <col min="7183" max="7184" width="13.140625" style="12" customWidth="1"/>
    <col min="7185" max="7185" width="10.5703125" style="12" customWidth="1"/>
    <col min="7186" max="7186" width="12.42578125" style="12" customWidth="1"/>
    <col min="7187" max="7187" width="11.5703125" style="12" customWidth="1"/>
    <col min="7188" max="7188" width="12.28515625" style="12" customWidth="1"/>
    <col min="7189" max="7189" width="12.7109375" style="12" customWidth="1"/>
    <col min="7190" max="7190" width="12.5703125" style="12" customWidth="1"/>
    <col min="7191" max="7191" width="13.140625" style="12" customWidth="1"/>
    <col min="7192" max="7192" width="13.42578125" style="12" customWidth="1"/>
    <col min="7193" max="7193" width="10.28515625" style="12" customWidth="1"/>
    <col min="7194" max="7194" width="14.28515625" style="12" customWidth="1"/>
    <col min="7195" max="7195" width="12.85546875" style="12" customWidth="1"/>
    <col min="7196" max="7196" width="12" style="12" customWidth="1"/>
    <col min="7197" max="7197" width="16.28515625" style="12" customWidth="1"/>
    <col min="7198" max="7198" width="14.5703125" style="12" customWidth="1"/>
    <col min="7199" max="7199" width="16.85546875" style="12" customWidth="1"/>
    <col min="7200" max="7200" width="11.140625" style="12" customWidth="1"/>
    <col min="7201" max="7201" width="10.42578125" style="12" customWidth="1"/>
    <col min="7202" max="7202" width="10.85546875" style="12" customWidth="1"/>
    <col min="7203" max="7203" width="10.140625" style="12" customWidth="1"/>
    <col min="7204" max="7204" width="12.85546875" style="12" customWidth="1"/>
    <col min="7205" max="7206" width="11" style="12" customWidth="1"/>
    <col min="7207" max="7207" width="11.5703125" style="12" customWidth="1"/>
    <col min="7208" max="7208" width="11.28515625" style="12" customWidth="1"/>
    <col min="7209" max="7209" width="10.140625" style="12" customWidth="1"/>
    <col min="7210" max="7211" width="11.85546875" style="12" customWidth="1"/>
    <col min="7212" max="7212" width="12.28515625" style="12" customWidth="1"/>
    <col min="7213" max="7213" width="12.7109375" style="12" customWidth="1"/>
    <col min="7214" max="7214" width="15.140625" style="12" customWidth="1"/>
    <col min="7215" max="7215" width="10" style="12" customWidth="1"/>
    <col min="7216" max="7226" width="7.85546875" style="12" customWidth="1"/>
    <col min="7227" max="7227" width="9.140625" style="12" customWidth="1"/>
    <col min="7228" max="7228" width="8.28515625" style="12" customWidth="1"/>
    <col min="7229" max="7229" width="10.140625" style="12" customWidth="1"/>
    <col min="7230" max="7230" width="9.140625" style="12"/>
    <col min="7231" max="7231" width="11.85546875" style="12" customWidth="1"/>
    <col min="7232" max="7232" width="14.28515625" style="12" customWidth="1"/>
    <col min="7233" max="7432" width="9.140625" style="12"/>
    <col min="7433" max="7433" width="0" style="12" hidden="1" customWidth="1"/>
    <col min="7434" max="7434" width="15.5703125" style="12" customWidth="1"/>
    <col min="7435" max="7435" width="55.140625" style="12" customWidth="1"/>
    <col min="7436" max="7436" width="15.5703125" style="12" customWidth="1"/>
    <col min="7437" max="7438" width="13" style="12" customWidth="1"/>
    <col min="7439" max="7440" width="13.140625" style="12" customWidth="1"/>
    <col min="7441" max="7441" width="10.5703125" style="12" customWidth="1"/>
    <col min="7442" max="7442" width="12.42578125" style="12" customWidth="1"/>
    <col min="7443" max="7443" width="11.5703125" style="12" customWidth="1"/>
    <col min="7444" max="7444" width="12.28515625" style="12" customWidth="1"/>
    <col min="7445" max="7445" width="12.7109375" style="12" customWidth="1"/>
    <col min="7446" max="7446" width="12.5703125" style="12" customWidth="1"/>
    <col min="7447" max="7447" width="13.140625" style="12" customWidth="1"/>
    <col min="7448" max="7448" width="13.42578125" style="12" customWidth="1"/>
    <col min="7449" max="7449" width="10.28515625" style="12" customWidth="1"/>
    <col min="7450" max="7450" width="14.28515625" style="12" customWidth="1"/>
    <col min="7451" max="7451" width="12.85546875" style="12" customWidth="1"/>
    <col min="7452" max="7452" width="12" style="12" customWidth="1"/>
    <col min="7453" max="7453" width="16.28515625" style="12" customWidth="1"/>
    <col min="7454" max="7454" width="14.5703125" style="12" customWidth="1"/>
    <col min="7455" max="7455" width="16.85546875" style="12" customWidth="1"/>
    <col min="7456" max="7456" width="11.140625" style="12" customWidth="1"/>
    <col min="7457" max="7457" width="10.42578125" style="12" customWidth="1"/>
    <col min="7458" max="7458" width="10.85546875" style="12" customWidth="1"/>
    <col min="7459" max="7459" width="10.140625" style="12" customWidth="1"/>
    <col min="7460" max="7460" width="12.85546875" style="12" customWidth="1"/>
    <col min="7461" max="7462" width="11" style="12" customWidth="1"/>
    <col min="7463" max="7463" width="11.5703125" style="12" customWidth="1"/>
    <col min="7464" max="7464" width="11.28515625" style="12" customWidth="1"/>
    <col min="7465" max="7465" width="10.140625" style="12" customWidth="1"/>
    <col min="7466" max="7467" width="11.85546875" style="12" customWidth="1"/>
    <col min="7468" max="7468" width="12.28515625" style="12" customWidth="1"/>
    <col min="7469" max="7469" width="12.7109375" style="12" customWidth="1"/>
    <col min="7470" max="7470" width="15.140625" style="12" customWidth="1"/>
    <col min="7471" max="7471" width="10" style="12" customWidth="1"/>
    <col min="7472" max="7482" width="7.85546875" style="12" customWidth="1"/>
    <col min="7483" max="7483" width="9.140625" style="12" customWidth="1"/>
    <col min="7484" max="7484" width="8.28515625" style="12" customWidth="1"/>
    <col min="7485" max="7485" width="10.140625" style="12" customWidth="1"/>
    <col min="7486" max="7486" width="9.140625" style="12"/>
    <col min="7487" max="7487" width="11.85546875" style="12" customWidth="1"/>
    <col min="7488" max="7488" width="14.28515625" style="12" customWidth="1"/>
    <col min="7489" max="7688" width="9.140625" style="12"/>
    <col min="7689" max="7689" width="0" style="12" hidden="1" customWidth="1"/>
    <col min="7690" max="7690" width="15.5703125" style="12" customWidth="1"/>
    <col min="7691" max="7691" width="55.140625" style="12" customWidth="1"/>
    <col min="7692" max="7692" width="15.5703125" style="12" customWidth="1"/>
    <col min="7693" max="7694" width="13" style="12" customWidth="1"/>
    <col min="7695" max="7696" width="13.140625" style="12" customWidth="1"/>
    <col min="7697" max="7697" width="10.5703125" style="12" customWidth="1"/>
    <col min="7698" max="7698" width="12.42578125" style="12" customWidth="1"/>
    <col min="7699" max="7699" width="11.5703125" style="12" customWidth="1"/>
    <col min="7700" max="7700" width="12.28515625" style="12" customWidth="1"/>
    <col min="7701" max="7701" width="12.7109375" style="12" customWidth="1"/>
    <col min="7702" max="7702" width="12.5703125" style="12" customWidth="1"/>
    <col min="7703" max="7703" width="13.140625" style="12" customWidth="1"/>
    <col min="7704" max="7704" width="13.42578125" style="12" customWidth="1"/>
    <col min="7705" max="7705" width="10.28515625" style="12" customWidth="1"/>
    <col min="7706" max="7706" width="14.28515625" style="12" customWidth="1"/>
    <col min="7707" max="7707" width="12.85546875" style="12" customWidth="1"/>
    <col min="7708" max="7708" width="12" style="12" customWidth="1"/>
    <col min="7709" max="7709" width="16.28515625" style="12" customWidth="1"/>
    <col min="7710" max="7710" width="14.5703125" style="12" customWidth="1"/>
    <col min="7711" max="7711" width="16.85546875" style="12" customWidth="1"/>
    <col min="7712" max="7712" width="11.140625" style="12" customWidth="1"/>
    <col min="7713" max="7713" width="10.42578125" style="12" customWidth="1"/>
    <col min="7714" max="7714" width="10.85546875" style="12" customWidth="1"/>
    <col min="7715" max="7715" width="10.140625" style="12" customWidth="1"/>
    <col min="7716" max="7716" width="12.85546875" style="12" customWidth="1"/>
    <col min="7717" max="7718" width="11" style="12" customWidth="1"/>
    <col min="7719" max="7719" width="11.5703125" style="12" customWidth="1"/>
    <col min="7720" max="7720" width="11.28515625" style="12" customWidth="1"/>
    <col min="7721" max="7721" width="10.140625" style="12" customWidth="1"/>
    <col min="7722" max="7723" width="11.85546875" style="12" customWidth="1"/>
    <col min="7724" max="7724" width="12.28515625" style="12" customWidth="1"/>
    <col min="7725" max="7725" width="12.7109375" style="12" customWidth="1"/>
    <col min="7726" max="7726" width="15.140625" style="12" customWidth="1"/>
    <col min="7727" max="7727" width="10" style="12" customWidth="1"/>
    <col min="7728" max="7738" width="7.85546875" style="12" customWidth="1"/>
    <col min="7739" max="7739" width="9.140625" style="12" customWidth="1"/>
    <col min="7740" max="7740" width="8.28515625" style="12" customWidth="1"/>
    <col min="7741" max="7741" width="10.140625" style="12" customWidth="1"/>
    <col min="7742" max="7742" width="9.140625" style="12"/>
    <col min="7743" max="7743" width="11.85546875" style="12" customWidth="1"/>
    <col min="7744" max="7744" width="14.28515625" style="12" customWidth="1"/>
    <col min="7745" max="7944" width="9.140625" style="12"/>
    <col min="7945" max="7945" width="0" style="12" hidden="1" customWidth="1"/>
    <col min="7946" max="7946" width="15.5703125" style="12" customWidth="1"/>
    <col min="7947" max="7947" width="55.140625" style="12" customWidth="1"/>
    <col min="7948" max="7948" width="15.5703125" style="12" customWidth="1"/>
    <col min="7949" max="7950" width="13" style="12" customWidth="1"/>
    <col min="7951" max="7952" width="13.140625" style="12" customWidth="1"/>
    <col min="7953" max="7953" width="10.5703125" style="12" customWidth="1"/>
    <col min="7954" max="7954" width="12.42578125" style="12" customWidth="1"/>
    <col min="7955" max="7955" width="11.5703125" style="12" customWidth="1"/>
    <col min="7956" max="7956" width="12.28515625" style="12" customWidth="1"/>
    <col min="7957" max="7957" width="12.7109375" style="12" customWidth="1"/>
    <col min="7958" max="7958" width="12.5703125" style="12" customWidth="1"/>
    <col min="7959" max="7959" width="13.140625" style="12" customWidth="1"/>
    <col min="7960" max="7960" width="13.42578125" style="12" customWidth="1"/>
    <col min="7961" max="7961" width="10.28515625" style="12" customWidth="1"/>
    <col min="7962" max="7962" width="14.28515625" style="12" customWidth="1"/>
    <col min="7963" max="7963" width="12.85546875" style="12" customWidth="1"/>
    <col min="7964" max="7964" width="12" style="12" customWidth="1"/>
    <col min="7965" max="7965" width="16.28515625" style="12" customWidth="1"/>
    <col min="7966" max="7966" width="14.5703125" style="12" customWidth="1"/>
    <col min="7967" max="7967" width="16.85546875" style="12" customWidth="1"/>
    <col min="7968" max="7968" width="11.140625" style="12" customWidth="1"/>
    <col min="7969" max="7969" width="10.42578125" style="12" customWidth="1"/>
    <col min="7970" max="7970" width="10.85546875" style="12" customWidth="1"/>
    <col min="7971" max="7971" width="10.140625" style="12" customWidth="1"/>
    <col min="7972" max="7972" width="12.85546875" style="12" customWidth="1"/>
    <col min="7973" max="7974" width="11" style="12" customWidth="1"/>
    <col min="7975" max="7975" width="11.5703125" style="12" customWidth="1"/>
    <col min="7976" max="7976" width="11.28515625" style="12" customWidth="1"/>
    <col min="7977" max="7977" width="10.140625" style="12" customWidth="1"/>
    <col min="7978" max="7979" width="11.85546875" style="12" customWidth="1"/>
    <col min="7980" max="7980" width="12.28515625" style="12" customWidth="1"/>
    <col min="7981" max="7981" width="12.7109375" style="12" customWidth="1"/>
    <col min="7982" max="7982" width="15.140625" style="12" customWidth="1"/>
    <col min="7983" max="7983" width="10" style="12" customWidth="1"/>
    <col min="7984" max="7994" width="7.85546875" style="12" customWidth="1"/>
    <col min="7995" max="7995" width="9.140625" style="12" customWidth="1"/>
    <col min="7996" max="7996" width="8.28515625" style="12" customWidth="1"/>
    <col min="7997" max="7997" width="10.140625" style="12" customWidth="1"/>
    <col min="7998" max="7998" width="9.140625" style="12"/>
    <col min="7999" max="7999" width="11.85546875" style="12" customWidth="1"/>
    <col min="8000" max="8000" width="14.28515625" style="12" customWidth="1"/>
    <col min="8001" max="8200" width="9.140625" style="12"/>
    <col min="8201" max="8201" width="0" style="12" hidden="1" customWidth="1"/>
    <col min="8202" max="8202" width="15.5703125" style="12" customWidth="1"/>
    <col min="8203" max="8203" width="55.140625" style="12" customWidth="1"/>
    <col min="8204" max="8204" width="15.5703125" style="12" customWidth="1"/>
    <col min="8205" max="8206" width="13" style="12" customWidth="1"/>
    <col min="8207" max="8208" width="13.140625" style="12" customWidth="1"/>
    <col min="8209" max="8209" width="10.5703125" style="12" customWidth="1"/>
    <col min="8210" max="8210" width="12.42578125" style="12" customWidth="1"/>
    <col min="8211" max="8211" width="11.5703125" style="12" customWidth="1"/>
    <col min="8212" max="8212" width="12.28515625" style="12" customWidth="1"/>
    <col min="8213" max="8213" width="12.7109375" style="12" customWidth="1"/>
    <col min="8214" max="8214" width="12.5703125" style="12" customWidth="1"/>
    <col min="8215" max="8215" width="13.140625" style="12" customWidth="1"/>
    <col min="8216" max="8216" width="13.42578125" style="12" customWidth="1"/>
    <col min="8217" max="8217" width="10.28515625" style="12" customWidth="1"/>
    <col min="8218" max="8218" width="14.28515625" style="12" customWidth="1"/>
    <col min="8219" max="8219" width="12.85546875" style="12" customWidth="1"/>
    <col min="8220" max="8220" width="12" style="12" customWidth="1"/>
    <col min="8221" max="8221" width="16.28515625" style="12" customWidth="1"/>
    <col min="8222" max="8222" width="14.5703125" style="12" customWidth="1"/>
    <col min="8223" max="8223" width="16.85546875" style="12" customWidth="1"/>
    <col min="8224" max="8224" width="11.140625" style="12" customWidth="1"/>
    <col min="8225" max="8225" width="10.42578125" style="12" customWidth="1"/>
    <col min="8226" max="8226" width="10.85546875" style="12" customWidth="1"/>
    <col min="8227" max="8227" width="10.140625" style="12" customWidth="1"/>
    <col min="8228" max="8228" width="12.85546875" style="12" customWidth="1"/>
    <col min="8229" max="8230" width="11" style="12" customWidth="1"/>
    <col min="8231" max="8231" width="11.5703125" style="12" customWidth="1"/>
    <col min="8232" max="8232" width="11.28515625" style="12" customWidth="1"/>
    <col min="8233" max="8233" width="10.140625" style="12" customWidth="1"/>
    <col min="8234" max="8235" width="11.85546875" style="12" customWidth="1"/>
    <col min="8236" max="8236" width="12.28515625" style="12" customWidth="1"/>
    <col min="8237" max="8237" width="12.7109375" style="12" customWidth="1"/>
    <col min="8238" max="8238" width="15.140625" style="12" customWidth="1"/>
    <col min="8239" max="8239" width="10" style="12" customWidth="1"/>
    <col min="8240" max="8250" width="7.85546875" style="12" customWidth="1"/>
    <col min="8251" max="8251" width="9.140625" style="12" customWidth="1"/>
    <col min="8252" max="8252" width="8.28515625" style="12" customWidth="1"/>
    <col min="8253" max="8253" width="10.140625" style="12" customWidth="1"/>
    <col min="8254" max="8254" width="9.140625" style="12"/>
    <col min="8255" max="8255" width="11.85546875" style="12" customWidth="1"/>
    <col min="8256" max="8256" width="14.28515625" style="12" customWidth="1"/>
    <col min="8257" max="8456" width="9.140625" style="12"/>
    <col min="8457" max="8457" width="0" style="12" hidden="1" customWidth="1"/>
    <col min="8458" max="8458" width="15.5703125" style="12" customWidth="1"/>
    <col min="8459" max="8459" width="55.140625" style="12" customWidth="1"/>
    <col min="8460" max="8460" width="15.5703125" style="12" customWidth="1"/>
    <col min="8461" max="8462" width="13" style="12" customWidth="1"/>
    <col min="8463" max="8464" width="13.140625" style="12" customWidth="1"/>
    <col min="8465" max="8465" width="10.5703125" style="12" customWidth="1"/>
    <col min="8466" max="8466" width="12.42578125" style="12" customWidth="1"/>
    <col min="8467" max="8467" width="11.5703125" style="12" customWidth="1"/>
    <col min="8468" max="8468" width="12.28515625" style="12" customWidth="1"/>
    <col min="8469" max="8469" width="12.7109375" style="12" customWidth="1"/>
    <col min="8470" max="8470" width="12.5703125" style="12" customWidth="1"/>
    <col min="8471" max="8471" width="13.140625" style="12" customWidth="1"/>
    <col min="8472" max="8472" width="13.42578125" style="12" customWidth="1"/>
    <col min="8473" max="8473" width="10.28515625" style="12" customWidth="1"/>
    <col min="8474" max="8474" width="14.28515625" style="12" customWidth="1"/>
    <col min="8475" max="8475" width="12.85546875" style="12" customWidth="1"/>
    <col min="8476" max="8476" width="12" style="12" customWidth="1"/>
    <col min="8477" max="8477" width="16.28515625" style="12" customWidth="1"/>
    <col min="8478" max="8478" width="14.5703125" style="12" customWidth="1"/>
    <col min="8479" max="8479" width="16.85546875" style="12" customWidth="1"/>
    <col min="8480" max="8480" width="11.140625" style="12" customWidth="1"/>
    <col min="8481" max="8481" width="10.42578125" style="12" customWidth="1"/>
    <col min="8482" max="8482" width="10.85546875" style="12" customWidth="1"/>
    <col min="8483" max="8483" width="10.140625" style="12" customWidth="1"/>
    <col min="8484" max="8484" width="12.85546875" style="12" customWidth="1"/>
    <col min="8485" max="8486" width="11" style="12" customWidth="1"/>
    <col min="8487" max="8487" width="11.5703125" style="12" customWidth="1"/>
    <col min="8488" max="8488" width="11.28515625" style="12" customWidth="1"/>
    <col min="8489" max="8489" width="10.140625" style="12" customWidth="1"/>
    <col min="8490" max="8491" width="11.85546875" style="12" customWidth="1"/>
    <col min="8492" max="8492" width="12.28515625" style="12" customWidth="1"/>
    <col min="8493" max="8493" width="12.7109375" style="12" customWidth="1"/>
    <col min="8494" max="8494" width="15.140625" style="12" customWidth="1"/>
    <col min="8495" max="8495" width="10" style="12" customWidth="1"/>
    <col min="8496" max="8506" width="7.85546875" style="12" customWidth="1"/>
    <col min="8507" max="8507" width="9.140625" style="12" customWidth="1"/>
    <col min="8508" max="8508" width="8.28515625" style="12" customWidth="1"/>
    <col min="8509" max="8509" width="10.140625" style="12" customWidth="1"/>
    <col min="8510" max="8510" width="9.140625" style="12"/>
    <col min="8511" max="8511" width="11.85546875" style="12" customWidth="1"/>
    <col min="8512" max="8512" width="14.28515625" style="12" customWidth="1"/>
    <col min="8513" max="8712" width="9.140625" style="12"/>
    <col min="8713" max="8713" width="0" style="12" hidden="1" customWidth="1"/>
    <col min="8714" max="8714" width="15.5703125" style="12" customWidth="1"/>
    <col min="8715" max="8715" width="55.140625" style="12" customWidth="1"/>
    <col min="8716" max="8716" width="15.5703125" style="12" customWidth="1"/>
    <col min="8717" max="8718" width="13" style="12" customWidth="1"/>
    <col min="8719" max="8720" width="13.140625" style="12" customWidth="1"/>
    <col min="8721" max="8721" width="10.5703125" style="12" customWidth="1"/>
    <col min="8722" max="8722" width="12.42578125" style="12" customWidth="1"/>
    <col min="8723" max="8723" width="11.5703125" style="12" customWidth="1"/>
    <col min="8724" max="8724" width="12.28515625" style="12" customWidth="1"/>
    <col min="8725" max="8725" width="12.7109375" style="12" customWidth="1"/>
    <col min="8726" max="8726" width="12.5703125" style="12" customWidth="1"/>
    <col min="8727" max="8727" width="13.140625" style="12" customWidth="1"/>
    <col min="8728" max="8728" width="13.42578125" style="12" customWidth="1"/>
    <col min="8729" max="8729" width="10.28515625" style="12" customWidth="1"/>
    <col min="8730" max="8730" width="14.28515625" style="12" customWidth="1"/>
    <col min="8731" max="8731" width="12.85546875" style="12" customWidth="1"/>
    <col min="8732" max="8732" width="12" style="12" customWidth="1"/>
    <col min="8733" max="8733" width="16.28515625" style="12" customWidth="1"/>
    <col min="8734" max="8734" width="14.5703125" style="12" customWidth="1"/>
    <col min="8735" max="8735" width="16.85546875" style="12" customWidth="1"/>
    <col min="8736" max="8736" width="11.140625" style="12" customWidth="1"/>
    <col min="8737" max="8737" width="10.42578125" style="12" customWidth="1"/>
    <col min="8738" max="8738" width="10.85546875" style="12" customWidth="1"/>
    <col min="8739" max="8739" width="10.140625" style="12" customWidth="1"/>
    <col min="8740" max="8740" width="12.85546875" style="12" customWidth="1"/>
    <col min="8741" max="8742" width="11" style="12" customWidth="1"/>
    <col min="8743" max="8743" width="11.5703125" style="12" customWidth="1"/>
    <col min="8744" max="8744" width="11.28515625" style="12" customWidth="1"/>
    <col min="8745" max="8745" width="10.140625" style="12" customWidth="1"/>
    <col min="8746" max="8747" width="11.85546875" style="12" customWidth="1"/>
    <col min="8748" max="8748" width="12.28515625" style="12" customWidth="1"/>
    <col min="8749" max="8749" width="12.7109375" style="12" customWidth="1"/>
    <col min="8750" max="8750" width="15.140625" style="12" customWidth="1"/>
    <col min="8751" max="8751" width="10" style="12" customWidth="1"/>
    <col min="8752" max="8762" width="7.85546875" style="12" customWidth="1"/>
    <col min="8763" max="8763" width="9.140625" style="12" customWidth="1"/>
    <col min="8764" max="8764" width="8.28515625" style="12" customWidth="1"/>
    <col min="8765" max="8765" width="10.140625" style="12" customWidth="1"/>
    <col min="8766" max="8766" width="9.140625" style="12"/>
    <col min="8767" max="8767" width="11.85546875" style="12" customWidth="1"/>
    <col min="8768" max="8768" width="14.28515625" style="12" customWidth="1"/>
    <col min="8769" max="8968" width="9.140625" style="12"/>
    <col min="8969" max="8969" width="0" style="12" hidden="1" customWidth="1"/>
    <col min="8970" max="8970" width="15.5703125" style="12" customWidth="1"/>
    <col min="8971" max="8971" width="55.140625" style="12" customWidth="1"/>
    <col min="8972" max="8972" width="15.5703125" style="12" customWidth="1"/>
    <col min="8973" max="8974" width="13" style="12" customWidth="1"/>
    <col min="8975" max="8976" width="13.140625" style="12" customWidth="1"/>
    <col min="8977" max="8977" width="10.5703125" style="12" customWidth="1"/>
    <col min="8978" max="8978" width="12.42578125" style="12" customWidth="1"/>
    <col min="8979" max="8979" width="11.5703125" style="12" customWidth="1"/>
    <col min="8980" max="8980" width="12.28515625" style="12" customWidth="1"/>
    <col min="8981" max="8981" width="12.7109375" style="12" customWidth="1"/>
    <col min="8982" max="8982" width="12.5703125" style="12" customWidth="1"/>
    <col min="8983" max="8983" width="13.140625" style="12" customWidth="1"/>
    <col min="8984" max="8984" width="13.42578125" style="12" customWidth="1"/>
    <col min="8985" max="8985" width="10.28515625" style="12" customWidth="1"/>
    <col min="8986" max="8986" width="14.28515625" style="12" customWidth="1"/>
    <col min="8987" max="8987" width="12.85546875" style="12" customWidth="1"/>
    <col min="8988" max="8988" width="12" style="12" customWidth="1"/>
    <col min="8989" max="8989" width="16.28515625" style="12" customWidth="1"/>
    <col min="8990" max="8990" width="14.5703125" style="12" customWidth="1"/>
    <col min="8991" max="8991" width="16.85546875" style="12" customWidth="1"/>
    <col min="8992" max="8992" width="11.140625" style="12" customWidth="1"/>
    <col min="8993" max="8993" width="10.42578125" style="12" customWidth="1"/>
    <col min="8994" max="8994" width="10.85546875" style="12" customWidth="1"/>
    <col min="8995" max="8995" width="10.140625" style="12" customWidth="1"/>
    <col min="8996" max="8996" width="12.85546875" style="12" customWidth="1"/>
    <col min="8997" max="8998" width="11" style="12" customWidth="1"/>
    <col min="8999" max="8999" width="11.5703125" style="12" customWidth="1"/>
    <col min="9000" max="9000" width="11.28515625" style="12" customWidth="1"/>
    <col min="9001" max="9001" width="10.140625" style="12" customWidth="1"/>
    <col min="9002" max="9003" width="11.85546875" style="12" customWidth="1"/>
    <col min="9004" max="9004" width="12.28515625" style="12" customWidth="1"/>
    <col min="9005" max="9005" width="12.7109375" style="12" customWidth="1"/>
    <col min="9006" max="9006" width="15.140625" style="12" customWidth="1"/>
    <col min="9007" max="9007" width="10" style="12" customWidth="1"/>
    <col min="9008" max="9018" width="7.85546875" style="12" customWidth="1"/>
    <col min="9019" max="9019" width="9.140625" style="12" customWidth="1"/>
    <col min="9020" max="9020" width="8.28515625" style="12" customWidth="1"/>
    <col min="9021" max="9021" width="10.140625" style="12" customWidth="1"/>
    <col min="9022" max="9022" width="9.140625" style="12"/>
    <col min="9023" max="9023" width="11.85546875" style="12" customWidth="1"/>
    <col min="9024" max="9024" width="14.28515625" style="12" customWidth="1"/>
    <col min="9025" max="9224" width="9.140625" style="12"/>
    <col min="9225" max="9225" width="0" style="12" hidden="1" customWidth="1"/>
    <col min="9226" max="9226" width="15.5703125" style="12" customWidth="1"/>
    <col min="9227" max="9227" width="55.140625" style="12" customWidth="1"/>
    <col min="9228" max="9228" width="15.5703125" style="12" customWidth="1"/>
    <col min="9229" max="9230" width="13" style="12" customWidth="1"/>
    <col min="9231" max="9232" width="13.140625" style="12" customWidth="1"/>
    <col min="9233" max="9233" width="10.5703125" style="12" customWidth="1"/>
    <col min="9234" max="9234" width="12.42578125" style="12" customWidth="1"/>
    <col min="9235" max="9235" width="11.5703125" style="12" customWidth="1"/>
    <col min="9236" max="9236" width="12.28515625" style="12" customWidth="1"/>
    <col min="9237" max="9237" width="12.7109375" style="12" customWidth="1"/>
    <col min="9238" max="9238" width="12.5703125" style="12" customWidth="1"/>
    <col min="9239" max="9239" width="13.140625" style="12" customWidth="1"/>
    <col min="9240" max="9240" width="13.42578125" style="12" customWidth="1"/>
    <col min="9241" max="9241" width="10.28515625" style="12" customWidth="1"/>
    <col min="9242" max="9242" width="14.28515625" style="12" customWidth="1"/>
    <col min="9243" max="9243" width="12.85546875" style="12" customWidth="1"/>
    <col min="9244" max="9244" width="12" style="12" customWidth="1"/>
    <col min="9245" max="9245" width="16.28515625" style="12" customWidth="1"/>
    <col min="9246" max="9246" width="14.5703125" style="12" customWidth="1"/>
    <col min="9247" max="9247" width="16.85546875" style="12" customWidth="1"/>
    <col min="9248" max="9248" width="11.140625" style="12" customWidth="1"/>
    <col min="9249" max="9249" width="10.42578125" style="12" customWidth="1"/>
    <col min="9250" max="9250" width="10.85546875" style="12" customWidth="1"/>
    <col min="9251" max="9251" width="10.140625" style="12" customWidth="1"/>
    <col min="9252" max="9252" width="12.85546875" style="12" customWidth="1"/>
    <col min="9253" max="9254" width="11" style="12" customWidth="1"/>
    <col min="9255" max="9255" width="11.5703125" style="12" customWidth="1"/>
    <col min="9256" max="9256" width="11.28515625" style="12" customWidth="1"/>
    <col min="9257" max="9257" width="10.140625" style="12" customWidth="1"/>
    <col min="9258" max="9259" width="11.85546875" style="12" customWidth="1"/>
    <col min="9260" max="9260" width="12.28515625" style="12" customWidth="1"/>
    <col min="9261" max="9261" width="12.7109375" style="12" customWidth="1"/>
    <col min="9262" max="9262" width="15.140625" style="12" customWidth="1"/>
    <col min="9263" max="9263" width="10" style="12" customWidth="1"/>
    <col min="9264" max="9274" width="7.85546875" style="12" customWidth="1"/>
    <col min="9275" max="9275" width="9.140625" style="12" customWidth="1"/>
    <col min="9276" max="9276" width="8.28515625" style="12" customWidth="1"/>
    <col min="9277" max="9277" width="10.140625" style="12" customWidth="1"/>
    <col min="9278" max="9278" width="9.140625" style="12"/>
    <col min="9279" max="9279" width="11.85546875" style="12" customWidth="1"/>
    <col min="9280" max="9280" width="14.28515625" style="12" customWidth="1"/>
    <col min="9281" max="9480" width="9.140625" style="12"/>
    <col min="9481" max="9481" width="0" style="12" hidden="1" customWidth="1"/>
    <col min="9482" max="9482" width="15.5703125" style="12" customWidth="1"/>
    <col min="9483" max="9483" width="55.140625" style="12" customWidth="1"/>
    <col min="9484" max="9484" width="15.5703125" style="12" customWidth="1"/>
    <col min="9485" max="9486" width="13" style="12" customWidth="1"/>
    <col min="9487" max="9488" width="13.140625" style="12" customWidth="1"/>
    <col min="9489" max="9489" width="10.5703125" style="12" customWidth="1"/>
    <col min="9490" max="9490" width="12.42578125" style="12" customWidth="1"/>
    <col min="9491" max="9491" width="11.5703125" style="12" customWidth="1"/>
    <col min="9492" max="9492" width="12.28515625" style="12" customWidth="1"/>
    <col min="9493" max="9493" width="12.7109375" style="12" customWidth="1"/>
    <col min="9494" max="9494" width="12.5703125" style="12" customWidth="1"/>
    <col min="9495" max="9495" width="13.140625" style="12" customWidth="1"/>
    <col min="9496" max="9496" width="13.42578125" style="12" customWidth="1"/>
    <col min="9497" max="9497" width="10.28515625" style="12" customWidth="1"/>
    <col min="9498" max="9498" width="14.28515625" style="12" customWidth="1"/>
    <col min="9499" max="9499" width="12.85546875" style="12" customWidth="1"/>
    <col min="9500" max="9500" width="12" style="12" customWidth="1"/>
    <col min="9501" max="9501" width="16.28515625" style="12" customWidth="1"/>
    <col min="9502" max="9502" width="14.5703125" style="12" customWidth="1"/>
    <col min="9503" max="9503" width="16.85546875" style="12" customWidth="1"/>
    <col min="9504" max="9504" width="11.140625" style="12" customWidth="1"/>
    <col min="9505" max="9505" width="10.42578125" style="12" customWidth="1"/>
    <col min="9506" max="9506" width="10.85546875" style="12" customWidth="1"/>
    <col min="9507" max="9507" width="10.140625" style="12" customWidth="1"/>
    <col min="9508" max="9508" width="12.85546875" style="12" customWidth="1"/>
    <col min="9509" max="9510" width="11" style="12" customWidth="1"/>
    <col min="9511" max="9511" width="11.5703125" style="12" customWidth="1"/>
    <col min="9512" max="9512" width="11.28515625" style="12" customWidth="1"/>
    <col min="9513" max="9513" width="10.140625" style="12" customWidth="1"/>
    <col min="9514" max="9515" width="11.85546875" style="12" customWidth="1"/>
    <col min="9516" max="9516" width="12.28515625" style="12" customWidth="1"/>
    <col min="9517" max="9517" width="12.7109375" style="12" customWidth="1"/>
    <col min="9518" max="9518" width="15.140625" style="12" customWidth="1"/>
    <col min="9519" max="9519" width="10" style="12" customWidth="1"/>
    <col min="9520" max="9530" width="7.85546875" style="12" customWidth="1"/>
    <col min="9531" max="9531" width="9.140625" style="12" customWidth="1"/>
    <col min="9532" max="9532" width="8.28515625" style="12" customWidth="1"/>
    <col min="9533" max="9533" width="10.140625" style="12" customWidth="1"/>
    <col min="9534" max="9534" width="9.140625" style="12"/>
    <col min="9535" max="9535" width="11.85546875" style="12" customWidth="1"/>
    <col min="9536" max="9536" width="14.28515625" style="12" customWidth="1"/>
    <col min="9537" max="9736" width="9.140625" style="12"/>
    <col min="9737" max="9737" width="0" style="12" hidden="1" customWidth="1"/>
    <col min="9738" max="9738" width="15.5703125" style="12" customWidth="1"/>
    <col min="9739" max="9739" width="55.140625" style="12" customWidth="1"/>
    <col min="9740" max="9740" width="15.5703125" style="12" customWidth="1"/>
    <col min="9741" max="9742" width="13" style="12" customWidth="1"/>
    <col min="9743" max="9744" width="13.140625" style="12" customWidth="1"/>
    <col min="9745" max="9745" width="10.5703125" style="12" customWidth="1"/>
    <col min="9746" max="9746" width="12.42578125" style="12" customWidth="1"/>
    <col min="9747" max="9747" width="11.5703125" style="12" customWidth="1"/>
    <col min="9748" max="9748" width="12.28515625" style="12" customWidth="1"/>
    <col min="9749" max="9749" width="12.7109375" style="12" customWidth="1"/>
    <col min="9750" max="9750" width="12.5703125" style="12" customWidth="1"/>
    <col min="9751" max="9751" width="13.140625" style="12" customWidth="1"/>
    <col min="9752" max="9752" width="13.42578125" style="12" customWidth="1"/>
    <col min="9753" max="9753" width="10.28515625" style="12" customWidth="1"/>
    <col min="9754" max="9754" width="14.28515625" style="12" customWidth="1"/>
    <col min="9755" max="9755" width="12.85546875" style="12" customWidth="1"/>
    <col min="9756" max="9756" width="12" style="12" customWidth="1"/>
    <col min="9757" max="9757" width="16.28515625" style="12" customWidth="1"/>
    <col min="9758" max="9758" width="14.5703125" style="12" customWidth="1"/>
    <col min="9759" max="9759" width="16.85546875" style="12" customWidth="1"/>
    <col min="9760" max="9760" width="11.140625" style="12" customWidth="1"/>
    <col min="9761" max="9761" width="10.42578125" style="12" customWidth="1"/>
    <col min="9762" max="9762" width="10.85546875" style="12" customWidth="1"/>
    <col min="9763" max="9763" width="10.140625" style="12" customWidth="1"/>
    <col min="9764" max="9764" width="12.85546875" style="12" customWidth="1"/>
    <col min="9765" max="9766" width="11" style="12" customWidth="1"/>
    <col min="9767" max="9767" width="11.5703125" style="12" customWidth="1"/>
    <col min="9768" max="9768" width="11.28515625" style="12" customWidth="1"/>
    <col min="9769" max="9769" width="10.140625" style="12" customWidth="1"/>
    <col min="9770" max="9771" width="11.85546875" style="12" customWidth="1"/>
    <col min="9772" max="9772" width="12.28515625" style="12" customWidth="1"/>
    <col min="9773" max="9773" width="12.7109375" style="12" customWidth="1"/>
    <col min="9774" max="9774" width="15.140625" style="12" customWidth="1"/>
    <col min="9775" max="9775" width="10" style="12" customWidth="1"/>
    <col min="9776" max="9786" width="7.85546875" style="12" customWidth="1"/>
    <col min="9787" max="9787" width="9.140625" style="12" customWidth="1"/>
    <col min="9788" max="9788" width="8.28515625" style="12" customWidth="1"/>
    <col min="9789" max="9789" width="10.140625" style="12" customWidth="1"/>
    <col min="9790" max="9790" width="9.140625" style="12"/>
    <col min="9791" max="9791" width="11.85546875" style="12" customWidth="1"/>
    <col min="9792" max="9792" width="14.28515625" style="12" customWidth="1"/>
    <col min="9793" max="9992" width="9.140625" style="12"/>
    <col min="9993" max="9993" width="0" style="12" hidden="1" customWidth="1"/>
    <col min="9994" max="9994" width="15.5703125" style="12" customWidth="1"/>
    <col min="9995" max="9995" width="55.140625" style="12" customWidth="1"/>
    <col min="9996" max="9996" width="15.5703125" style="12" customWidth="1"/>
    <col min="9997" max="9998" width="13" style="12" customWidth="1"/>
    <col min="9999" max="10000" width="13.140625" style="12" customWidth="1"/>
    <col min="10001" max="10001" width="10.5703125" style="12" customWidth="1"/>
    <col min="10002" max="10002" width="12.42578125" style="12" customWidth="1"/>
    <col min="10003" max="10003" width="11.5703125" style="12" customWidth="1"/>
    <col min="10004" max="10004" width="12.28515625" style="12" customWidth="1"/>
    <col min="10005" max="10005" width="12.7109375" style="12" customWidth="1"/>
    <col min="10006" max="10006" width="12.5703125" style="12" customWidth="1"/>
    <col min="10007" max="10007" width="13.140625" style="12" customWidth="1"/>
    <col min="10008" max="10008" width="13.42578125" style="12" customWidth="1"/>
    <col min="10009" max="10009" width="10.28515625" style="12" customWidth="1"/>
    <col min="10010" max="10010" width="14.28515625" style="12" customWidth="1"/>
    <col min="10011" max="10011" width="12.85546875" style="12" customWidth="1"/>
    <col min="10012" max="10012" width="12" style="12" customWidth="1"/>
    <col min="10013" max="10013" width="16.28515625" style="12" customWidth="1"/>
    <col min="10014" max="10014" width="14.5703125" style="12" customWidth="1"/>
    <col min="10015" max="10015" width="16.85546875" style="12" customWidth="1"/>
    <col min="10016" max="10016" width="11.140625" style="12" customWidth="1"/>
    <col min="10017" max="10017" width="10.42578125" style="12" customWidth="1"/>
    <col min="10018" max="10018" width="10.85546875" style="12" customWidth="1"/>
    <col min="10019" max="10019" width="10.140625" style="12" customWidth="1"/>
    <col min="10020" max="10020" width="12.85546875" style="12" customWidth="1"/>
    <col min="10021" max="10022" width="11" style="12" customWidth="1"/>
    <col min="10023" max="10023" width="11.5703125" style="12" customWidth="1"/>
    <col min="10024" max="10024" width="11.28515625" style="12" customWidth="1"/>
    <col min="10025" max="10025" width="10.140625" style="12" customWidth="1"/>
    <col min="10026" max="10027" width="11.85546875" style="12" customWidth="1"/>
    <col min="10028" max="10028" width="12.28515625" style="12" customWidth="1"/>
    <col min="10029" max="10029" width="12.7109375" style="12" customWidth="1"/>
    <col min="10030" max="10030" width="15.140625" style="12" customWidth="1"/>
    <col min="10031" max="10031" width="10" style="12" customWidth="1"/>
    <col min="10032" max="10042" width="7.85546875" style="12" customWidth="1"/>
    <col min="10043" max="10043" width="9.140625" style="12" customWidth="1"/>
    <col min="10044" max="10044" width="8.28515625" style="12" customWidth="1"/>
    <col min="10045" max="10045" width="10.140625" style="12" customWidth="1"/>
    <col min="10046" max="10046" width="9.140625" style="12"/>
    <col min="10047" max="10047" width="11.85546875" style="12" customWidth="1"/>
    <col min="10048" max="10048" width="14.28515625" style="12" customWidth="1"/>
    <col min="10049" max="10248" width="9.140625" style="12"/>
    <col min="10249" max="10249" width="0" style="12" hidden="1" customWidth="1"/>
    <col min="10250" max="10250" width="15.5703125" style="12" customWidth="1"/>
    <col min="10251" max="10251" width="55.140625" style="12" customWidth="1"/>
    <col min="10252" max="10252" width="15.5703125" style="12" customWidth="1"/>
    <col min="10253" max="10254" width="13" style="12" customWidth="1"/>
    <col min="10255" max="10256" width="13.140625" style="12" customWidth="1"/>
    <col min="10257" max="10257" width="10.5703125" style="12" customWidth="1"/>
    <col min="10258" max="10258" width="12.42578125" style="12" customWidth="1"/>
    <col min="10259" max="10259" width="11.5703125" style="12" customWidth="1"/>
    <col min="10260" max="10260" width="12.28515625" style="12" customWidth="1"/>
    <col min="10261" max="10261" width="12.7109375" style="12" customWidth="1"/>
    <col min="10262" max="10262" width="12.5703125" style="12" customWidth="1"/>
    <col min="10263" max="10263" width="13.140625" style="12" customWidth="1"/>
    <col min="10264" max="10264" width="13.42578125" style="12" customWidth="1"/>
    <col min="10265" max="10265" width="10.28515625" style="12" customWidth="1"/>
    <col min="10266" max="10266" width="14.28515625" style="12" customWidth="1"/>
    <col min="10267" max="10267" width="12.85546875" style="12" customWidth="1"/>
    <col min="10268" max="10268" width="12" style="12" customWidth="1"/>
    <col min="10269" max="10269" width="16.28515625" style="12" customWidth="1"/>
    <col min="10270" max="10270" width="14.5703125" style="12" customWidth="1"/>
    <col min="10271" max="10271" width="16.85546875" style="12" customWidth="1"/>
    <col min="10272" max="10272" width="11.140625" style="12" customWidth="1"/>
    <col min="10273" max="10273" width="10.42578125" style="12" customWidth="1"/>
    <col min="10274" max="10274" width="10.85546875" style="12" customWidth="1"/>
    <col min="10275" max="10275" width="10.140625" style="12" customWidth="1"/>
    <col min="10276" max="10276" width="12.85546875" style="12" customWidth="1"/>
    <col min="10277" max="10278" width="11" style="12" customWidth="1"/>
    <col min="10279" max="10279" width="11.5703125" style="12" customWidth="1"/>
    <col min="10280" max="10280" width="11.28515625" style="12" customWidth="1"/>
    <col min="10281" max="10281" width="10.140625" style="12" customWidth="1"/>
    <col min="10282" max="10283" width="11.85546875" style="12" customWidth="1"/>
    <col min="10284" max="10284" width="12.28515625" style="12" customWidth="1"/>
    <col min="10285" max="10285" width="12.7109375" style="12" customWidth="1"/>
    <col min="10286" max="10286" width="15.140625" style="12" customWidth="1"/>
    <col min="10287" max="10287" width="10" style="12" customWidth="1"/>
    <col min="10288" max="10298" width="7.85546875" style="12" customWidth="1"/>
    <col min="10299" max="10299" width="9.140625" style="12" customWidth="1"/>
    <col min="10300" max="10300" width="8.28515625" style="12" customWidth="1"/>
    <col min="10301" max="10301" width="10.140625" style="12" customWidth="1"/>
    <col min="10302" max="10302" width="9.140625" style="12"/>
    <col min="10303" max="10303" width="11.85546875" style="12" customWidth="1"/>
    <col min="10304" max="10304" width="14.28515625" style="12" customWidth="1"/>
    <col min="10305" max="10504" width="9.140625" style="12"/>
    <col min="10505" max="10505" width="0" style="12" hidden="1" customWidth="1"/>
    <col min="10506" max="10506" width="15.5703125" style="12" customWidth="1"/>
    <col min="10507" max="10507" width="55.140625" style="12" customWidth="1"/>
    <col min="10508" max="10508" width="15.5703125" style="12" customWidth="1"/>
    <col min="10509" max="10510" width="13" style="12" customWidth="1"/>
    <col min="10511" max="10512" width="13.140625" style="12" customWidth="1"/>
    <col min="10513" max="10513" width="10.5703125" style="12" customWidth="1"/>
    <col min="10514" max="10514" width="12.42578125" style="12" customWidth="1"/>
    <col min="10515" max="10515" width="11.5703125" style="12" customWidth="1"/>
    <col min="10516" max="10516" width="12.28515625" style="12" customWidth="1"/>
    <col min="10517" max="10517" width="12.7109375" style="12" customWidth="1"/>
    <col min="10518" max="10518" width="12.5703125" style="12" customWidth="1"/>
    <col min="10519" max="10519" width="13.140625" style="12" customWidth="1"/>
    <col min="10520" max="10520" width="13.42578125" style="12" customWidth="1"/>
    <col min="10521" max="10521" width="10.28515625" style="12" customWidth="1"/>
    <col min="10522" max="10522" width="14.28515625" style="12" customWidth="1"/>
    <col min="10523" max="10523" width="12.85546875" style="12" customWidth="1"/>
    <col min="10524" max="10524" width="12" style="12" customWidth="1"/>
    <col min="10525" max="10525" width="16.28515625" style="12" customWidth="1"/>
    <col min="10526" max="10526" width="14.5703125" style="12" customWidth="1"/>
    <col min="10527" max="10527" width="16.85546875" style="12" customWidth="1"/>
    <col min="10528" max="10528" width="11.140625" style="12" customWidth="1"/>
    <col min="10529" max="10529" width="10.42578125" style="12" customWidth="1"/>
    <col min="10530" max="10530" width="10.85546875" style="12" customWidth="1"/>
    <col min="10531" max="10531" width="10.140625" style="12" customWidth="1"/>
    <col min="10532" max="10532" width="12.85546875" style="12" customWidth="1"/>
    <col min="10533" max="10534" width="11" style="12" customWidth="1"/>
    <col min="10535" max="10535" width="11.5703125" style="12" customWidth="1"/>
    <col min="10536" max="10536" width="11.28515625" style="12" customWidth="1"/>
    <col min="10537" max="10537" width="10.140625" style="12" customWidth="1"/>
    <col min="10538" max="10539" width="11.85546875" style="12" customWidth="1"/>
    <col min="10540" max="10540" width="12.28515625" style="12" customWidth="1"/>
    <col min="10541" max="10541" width="12.7109375" style="12" customWidth="1"/>
    <col min="10542" max="10542" width="15.140625" style="12" customWidth="1"/>
    <col min="10543" max="10543" width="10" style="12" customWidth="1"/>
    <col min="10544" max="10554" width="7.85546875" style="12" customWidth="1"/>
    <col min="10555" max="10555" width="9.140625" style="12" customWidth="1"/>
    <col min="10556" max="10556" width="8.28515625" style="12" customWidth="1"/>
    <col min="10557" max="10557" width="10.140625" style="12" customWidth="1"/>
    <col min="10558" max="10558" width="9.140625" style="12"/>
    <col min="10559" max="10559" width="11.85546875" style="12" customWidth="1"/>
    <col min="10560" max="10560" width="14.28515625" style="12" customWidth="1"/>
    <col min="10561" max="10760" width="9.140625" style="12"/>
    <col min="10761" max="10761" width="0" style="12" hidden="1" customWidth="1"/>
    <col min="10762" max="10762" width="15.5703125" style="12" customWidth="1"/>
    <col min="10763" max="10763" width="55.140625" style="12" customWidth="1"/>
    <col min="10764" max="10764" width="15.5703125" style="12" customWidth="1"/>
    <col min="10765" max="10766" width="13" style="12" customWidth="1"/>
    <col min="10767" max="10768" width="13.140625" style="12" customWidth="1"/>
    <col min="10769" max="10769" width="10.5703125" style="12" customWidth="1"/>
    <col min="10770" max="10770" width="12.42578125" style="12" customWidth="1"/>
    <col min="10771" max="10771" width="11.5703125" style="12" customWidth="1"/>
    <col min="10772" max="10772" width="12.28515625" style="12" customWidth="1"/>
    <col min="10773" max="10773" width="12.7109375" style="12" customWidth="1"/>
    <col min="10774" max="10774" width="12.5703125" style="12" customWidth="1"/>
    <col min="10775" max="10775" width="13.140625" style="12" customWidth="1"/>
    <col min="10776" max="10776" width="13.42578125" style="12" customWidth="1"/>
    <col min="10777" max="10777" width="10.28515625" style="12" customWidth="1"/>
    <col min="10778" max="10778" width="14.28515625" style="12" customWidth="1"/>
    <col min="10779" max="10779" width="12.85546875" style="12" customWidth="1"/>
    <col min="10780" max="10780" width="12" style="12" customWidth="1"/>
    <col min="10781" max="10781" width="16.28515625" style="12" customWidth="1"/>
    <col min="10782" max="10782" width="14.5703125" style="12" customWidth="1"/>
    <col min="10783" max="10783" width="16.85546875" style="12" customWidth="1"/>
    <col min="10784" max="10784" width="11.140625" style="12" customWidth="1"/>
    <col min="10785" max="10785" width="10.42578125" style="12" customWidth="1"/>
    <col min="10786" max="10786" width="10.85546875" style="12" customWidth="1"/>
    <col min="10787" max="10787" width="10.140625" style="12" customWidth="1"/>
    <col min="10788" max="10788" width="12.85546875" style="12" customWidth="1"/>
    <col min="10789" max="10790" width="11" style="12" customWidth="1"/>
    <col min="10791" max="10791" width="11.5703125" style="12" customWidth="1"/>
    <col min="10792" max="10792" width="11.28515625" style="12" customWidth="1"/>
    <col min="10793" max="10793" width="10.140625" style="12" customWidth="1"/>
    <col min="10794" max="10795" width="11.85546875" style="12" customWidth="1"/>
    <col min="10796" max="10796" width="12.28515625" style="12" customWidth="1"/>
    <col min="10797" max="10797" width="12.7109375" style="12" customWidth="1"/>
    <col min="10798" max="10798" width="15.140625" style="12" customWidth="1"/>
    <col min="10799" max="10799" width="10" style="12" customWidth="1"/>
    <col min="10800" max="10810" width="7.85546875" style="12" customWidth="1"/>
    <col min="10811" max="10811" width="9.140625" style="12" customWidth="1"/>
    <col min="10812" max="10812" width="8.28515625" style="12" customWidth="1"/>
    <col min="10813" max="10813" width="10.140625" style="12" customWidth="1"/>
    <col min="10814" max="10814" width="9.140625" style="12"/>
    <col min="10815" max="10815" width="11.85546875" style="12" customWidth="1"/>
    <col min="10816" max="10816" width="14.28515625" style="12" customWidth="1"/>
    <col min="10817" max="11016" width="9.140625" style="12"/>
    <col min="11017" max="11017" width="0" style="12" hidden="1" customWidth="1"/>
    <col min="11018" max="11018" width="15.5703125" style="12" customWidth="1"/>
    <col min="11019" max="11019" width="55.140625" style="12" customWidth="1"/>
    <col min="11020" max="11020" width="15.5703125" style="12" customWidth="1"/>
    <col min="11021" max="11022" width="13" style="12" customWidth="1"/>
    <col min="11023" max="11024" width="13.140625" style="12" customWidth="1"/>
    <col min="11025" max="11025" width="10.5703125" style="12" customWidth="1"/>
    <col min="11026" max="11026" width="12.42578125" style="12" customWidth="1"/>
    <col min="11027" max="11027" width="11.5703125" style="12" customWidth="1"/>
    <col min="11028" max="11028" width="12.28515625" style="12" customWidth="1"/>
    <col min="11029" max="11029" width="12.7109375" style="12" customWidth="1"/>
    <col min="11030" max="11030" width="12.5703125" style="12" customWidth="1"/>
    <col min="11031" max="11031" width="13.140625" style="12" customWidth="1"/>
    <col min="11032" max="11032" width="13.42578125" style="12" customWidth="1"/>
    <col min="11033" max="11033" width="10.28515625" style="12" customWidth="1"/>
    <col min="11034" max="11034" width="14.28515625" style="12" customWidth="1"/>
    <col min="11035" max="11035" width="12.85546875" style="12" customWidth="1"/>
    <col min="11036" max="11036" width="12" style="12" customWidth="1"/>
    <col min="11037" max="11037" width="16.28515625" style="12" customWidth="1"/>
    <col min="11038" max="11038" width="14.5703125" style="12" customWidth="1"/>
    <col min="11039" max="11039" width="16.85546875" style="12" customWidth="1"/>
    <col min="11040" max="11040" width="11.140625" style="12" customWidth="1"/>
    <col min="11041" max="11041" width="10.42578125" style="12" customWidth="1"/>
    <col min="11042" max="11042" width="10.85546875" style="12" customWidth="1"/>
    <col min="11043" max="11043" width="10.140625" style="12" customWidth="1"/>
    <col min="11044" max="11044" width="12.85546875" style="12" customWidth="1"/>
    <col min="11045" max="11046" width="11" style="12" customWidth="1"/>
    <col min="11047" max="11047" width="11.5703125" style="12" customWidth="1"/>
    <col min="11048" max="11048" width="11.28515625" style="12" customWidth="1"/>
    <col min="11049" max="11049" width="10.140625" style="12" customWidth="1"/>
    <col min="11050" max="11051" width="11.85546875" style="12" customWidth="1"/>
    <col min="11052" max="11052" width="12.28515625" style="12" customWidth="1"/>
    <col min="11053" max="11053" width="12.7109375" style="12" customWidth="1"/>
    <col min="11054" max="11054" width="15.140625" style="12" customWidth="1"/>
    <col min="11055" max="11055" width="10" style="12" customWidth="1"/>
    <col min="11056" max="11066" width="7.85546875" style="12" customWidth="1"/>
    <col min="11067" max="11067" width="9.140625" style="12" customWidth="1"/>
    <col min="11068" max="11068" width="8.28515625" style="12" customWidth="1"/>
    <col min="11069" max="11069" width="10.140625" style="12" customWidth="1"/>
    <col min="11070" max="11070" width="9.140625" style="12"/>
    <col min="11071" max="11071" width="11.85546875" style="12" customWidth="1"/>
    <col min="11072" max="11072" width="14.28515625" style="12" customWidth="1"/>
    <col min="11073" max="11272" width="9.140625" style="12"/>
    <col min="11273" max="11273" width="0" style="12" hidden="1" customWidth="1"/>
    <col min="11274" max="11274" width="15.5703125" style="12" customWidth="1"/>
    <col min="11275" max="11275" width="55.140625" style="12" customWidth="1"/>
    <col min="11276" max="11276" width="15.5703125" style="12" customWidth="1"/>
    <col min="11277" max="11278" width="13" style="12" customWidth="1"/>
    <col min="11279" max="11280" width="13.140625" style="12" customWidth="1"/>
    <col min="11281" max="11281" width="10.5703125" style="12" customWidth="1"/>
    <col min="11282" max="11282" width="12.42578125" style="12" customWidth="1"/>
    <col min="11283" max="11283" width="11.5703125" style="12" customWidth="1"/>
    <col min="11284" max="11284" width="12.28515625" style="12" customWidth="1"/>
    <col min="11285" max="11285" width="12.7109375" style="12" customWidth="1"/>
    <col min="11286" max="11286" width="12.5703125" style="12" customWidth="1"/>
    <col min="11287" max="11287" width="13.140625" style="12" customWidth="1"/>
    <col min="11288" max="11288" width="13.42578125" style="12" customWidth="1"/>
    <col min="11289" max="11289" width="10.28515625" style="12" customWidth="1"/>
    <col min="11290" max="11290" width="14.28515625" style="12" customWidth="1"/>
    <col min="11291" max="11291" width="12.85546875" style="12" customWidth="1"/>
    <col min="11292" max="11292" width="12" style="12" customWidth="1"/>
    <col min="11293" max="11293" width="16.28515625" style="12" customWidth="1"/>
    <col min="11294" max="11294" width="14.5703125" style="12" customWidth="1"/>
    <col min="11295" max="11295" width="16.85546875" style="12" customWidth="1"/>
    <col min="11296" max="11296" width="11.140625" style="12" customWidth="1"/>
    <col min="11297" max="11297" width="10.42578125" style="12" customWidth="1"/>
    <col min="11298" max="11298" width="10.85546875" style="12" customWidth="1"/>
    <col min="11299" max="11299" width="10.140625" style="12" customWidth="1"/>
    <col min="11300" max="11300" width="12.85546875" style="12" customWidth="1"/>
    <col min="11301" max="11302" width="11" style="12" customWidth="1"/>
    <col min="11303" max="11303" width="11.5703125" style="12" customWidth="1"/>
    <col min="11304" max="11304" width="11.28515625" style="12" customWidth="1"/>
    <col min="11305" max="11305" width="10.140625" style="12" customWidth="1"/>
    <col min="11306" max="11307" width="11.85546875" style="12" customWidth="1"/>
    <col min="11308" max="11308" width="12.28515625" style="12" customWidth="1"/>
    <col min="11309" max="11309" width="12.7109375" style="12" customWidth="1"/>
    <col min="11310" max="11310" width="15.140625" style="12" customWidth="1"/>
    <col min="11311" max="11311" width="10" style="12" customWidth="1"/>
    <col min="11312" max="11322" width="7.85546875" style="12" customWidth="1"/>
    <col min="11323" max="11323" width="9.140625" style="12" customWidth="1"/>
    <col min="11324" max="11324" width="8.28515625" style="12" customWidth="1"/>
    <col min="11325" max="11325" width="10.140625" style="12" customWidth="1"/>
    <col min="11326" max="11326" width="9.140625" style="12"/>
    <col min="11327" max="11327" width="11.85546875" style="12" customWidth="1"/>
    <col min="11328" max="11328" width="14.28515625" style="12" customWidth="1"/>
    <col min="11329" max="11528" width="9.140625" style="12"/>
    <col min="11529" max="11529" width="0" style="12" hidden="1" customWidth="1"/>
    <col min="11530" max="11530" width="15.5703125" style="12" customWidth="1"/>
    <col min="11531" max="11531" width="55.140625" style="12" customWidth="1"/>
    <col min="11532" max="11532" width="15.5703125" style="12" customWidth="1"/>
    <col min="11533" max="11534" width="13" style="12" customWidth="1"/>
    <col min="11535" max="11536" width="13.140625" style="12" customWidth="1"/>
    <col min="11537" max="11537" width="10.5703125" style="12" customWidth="1"/>
    <col min="11538" max="11538" width="12.42578125" style="12" customWidth="1"/>
    <col min="11539" max="11539" width="11.5703125" style="12" customWidth="1"/>
    <col min="11540" max="11540" width="12.28515625" style="12" customWidth="1"/>
    <col min="11541" max="11541" width="12.7109375" style="12" customWidth="1"/>
    <col min="11542" max="11542" width="12.5703125" style="12" customWidth="1"/>
    <col min="11543" max="11543" width="13.140625" style="12" customWidth="1"/>
    <col min="11544" max="11544" width="13.42578125" style="12" customWidth="1"/>
    <col min="11545" max="11545" width="10.28515625" style="12" customWidth="1"/>
    <col min="11546" max="11546" width="14.28515625" style="12" customWidth="1"/>
    <col min="11547" max="11547" width="12.85546875" style="12" customWidth="1"/>
    <col min="11548" max="11548" width="12" style="12" customWidth="1"/>
    <col min="11549" max="11549" width="16.28515625" style="12" customWidth="1"/>
    <col min="11550" max="11550" width="14.5703125" style="12" customWidth="1"/>
    <col min="11551" max="11551" width="16.85546875" style="12" customWidth="1"/>
    <col min="11552" max="11552" width="11.140625" style="12" customWidth="1"/>
    <col min="11553" max="11553" width="10.42578125" style="12" customWidth="1"/>
    <col min="11554" max="11554" width="10.85546875" style="12" customWidth="1"/>
    <col min="11555" max="11555" width="10.140625" style="12" customWidth="1"/>
    <col min="11556" max="11556" width="12.85546875" style="12" customWidth="1"/>
    <col min="11557" max="11558" width="11" style="12" customWidth="1"/>
    <col min="11559" max="11559" width="11.5703125" style="12" customWidth="1"/>
    <col min="11560" max="11560" width="11.28515625" style="12" customWidth="1"/>
    <col min="11561" max="11561" width="10.140625" style="12" customWidth="1"/>
    <col min="11562" max="11563" width="11.85546875" style="12" customWidth="1"/>
    <col min="11564" max="11564" width="12.28515625" style="12" customWidth="1"/>
    <col min="11565" max="11565" width="12.7109375" style="12" customWidth="1"/>
    <col min="11566" max="11566" width="15.140625" style="12" customWidth="1"/>
    <col min="11567" max="11567" width="10" style="12" customWidth="1"/>
    <col min="11568" max="11578" width="7.85546875" style="12" customWidth="1"/>
    <col min="11579" max="11579" width="9.140625" style="12" customWidth="1"/>
    <col min="11580" max="11580" width="8.28515625" style="12" customWidth="1"/>
    <col min="11581" max="11581" width="10.140625" style="12" customWidth="1"/>
    <col min="11582" max="11582" width="9.140625" style="12"/>
    <col min="11583" max="11583" width="11.85546875" style="12" customWidth="1"/>
    <col min="11584" max="11584" width="14.28515625" style="12" customWidth="1"/>
    <col min="11585" max="11784" width="9.140625" style="12"/>
    <col min="11785" max="11785" width="0" style="12" hidden="1" customWidth="1"/>
    <col min="11786" max="11786" width="15.5703125" style="12" customWidth="1"/>
    <col min="11787" max="11787" width="55.140625" style="12" customWidth="1"/>
    <col min="11788" max="11788" width="15.5703125" style="12" customWidth="1"/>
    <col min="11789" max="11790" width="13" style="12" customWidth="1"/>
    <col min="11791" max="11792" width="13.140625" style="12" customWidth="1"/>
    <col min="11793" max="11793" width="10.5703125" style="12" customWidth="1"/>
    <col min="11794" max="11794" width="12.42578125" style="12" customWidth="1"/>
    <col min="11795" max="11795" width="11.5703125" style="12" customWidth="1"/>
    <col min="11796" max="11796" width="12.28515625" style="12" customWidth="1"/>
    <col min="11797" max="11797" width="12.7109375" style="12" customWidth="1"/>
    <col min="11798" max="11798" width="12.5703125" style="12" customWidth="1"/>
    <col min="11799" max="11799" width="13.140625" style="12" customWidth="1"/>
    <col min="11800" max="11800" width="13.42578125" style="12" customWidth="1"/>
    <col min="11801" max="11801" width="10.28515625" style="12" customWidth="1"/>
    <col min="11802" max="11802" width="14.28515625" style="12" customWidth="1"/>
    <col min="11803" max="11803" width="12.85546875" style="12" customWidth="1"/>
    <col min="11804" max="11804" width="12" style="12" customWidth="1"/>
    <col min="11805" max="11805" width="16.28515625" style="12" customWidth="1"/>
    <col min="11806" max="11806" width="14.5703125" style="12" customWidth="1"/>
    <col min="11807" max="11807" width="16.85546875" style="12" customWidth="1"/>
    <col min="11808" max="11808" width="11.140625" style="12" customWidth="1"/>
    <col min="11809" max="11809" width="10.42578125" style="12" customWidth="1"/>
    <col min="11810" max="11810" width="10.85546875" style="12" customWidth="1"/>
    <col min="11811" max="11811" width="10.140625" style="12" customWidth="1"/>
    <col min="11812" max="11812" width="12.85546875" style="12" customWidth="1"/>
    <col min="11813" max="11814" width="11" style="12" customWidth="1"/>
    <col min="11815" max="11815" width="11.5703125" style="12" customWidth="1"/>
    <col min="11816" max="11816" width="11.28515625" style="12" customWidth="1"/>
    <col min="11817" max="11817" width="10.140625" style="12" customWidth="1"/>
    <col min="11818" max="11819" width="11.85546875" style="12" customWidth="1"/>
    <col min="11820" max="11820" width="12.28515625" style="12" customWidth="1"/>
    <col min="11821" max="11821" width="12.7109375" style="12" customWidth="1"/>
    <col min="11822" max="11822" width="15.140625" style="12" customWidth="1"/>
    <col min="11823" max="11823" width="10" style="12" customWidth="1"/>
    <col min="11824" max="11834" width="7.85546875" style="12" customWidth="1"/>
    <col min="11835" max="11835" width="9.140625" style="12" customWidth="1"/>
    <col min="11836" max="11836" width="8.28515625" style="12" customWidth="1"/>
    <col min="11837" max="11837" width="10.140625" style="12" customWidth="1"/>
    <col min="11838" max="11838" width="9.140625" style="12"/>
    <col min="11839" max="11839" width="11.85546875" style="12" customWidth="1"/>
    <col min="11840" max="11840" width="14.28515625" style="12" customWidth="1"/>
    <col min="11841" max="12040" width="9.140625" style="12"/>
    <col min="12041" max="12041" width="0" style="12" hidden="1" customWidth="1"/>
    <col min="12042" max="12042" width="15.5703125" style="12" customWidth="1"/>
    <col min="12043" max="12043" width="55.140625" style="12" customWidth="1"/>
    <col min="12044" max="12044" width="15.5703125" style="12" customWidth="1"/>
    <col min="12045" max="12046" width="13" style="12" customWidth="1"/>
    <col min="12047" max="12048" width="13.140625" style="12" customWidth="1"/>
    <col min="12049" max="12049" width="10.5703125" style="12" customWidth="1"/>
    <col min="12050" max="12050" width="12.42578125" style="12" customWidth="1"/>
    <col min="12051" max="12051" width="11.5703125" style="12" customWidth="1"/>
    <col min="12052" max="12052" width="12.28515625" style="12" customWidth="1"/>
    <col min="12053" max="12053" width="12.7109375" style="12" customWidth="1"/>
    <col min="12054" max="12054" width="12.5703125" style="12" customWidth="1"/>
    <col min="12055" max="12055" width="13.140625" style="12" customWidth="1"/>
    <col min="12056" max="12056" width="13.42578125" style="12" customWidth="1"/>
    <col min="12057" max="12057" width="10.28515625" style="12" customWidth="1"/>
    <col min="12058" max="12058" width="14.28515625" style="12" customWidth="1"/>
    <col min="12059" max="12059" width="12.85546875" style="12" customWidth="1"/>
    <col min="12060" max="12060" width="12" style="12" customWidth="1"/>
    <col min="12061" max="12061" width="16.28515625" style="12" customWidth="1"/>
    <col min="12062" max="12062" width="14.5703125" style="12" customWidth="1"/>
    <col min="12063" max="12063" width="16.85546875" style="12" customWidth="1"/>
    <col min="12064" max="12064" width="11.140625" style="12" customWidth="1"/>
    <col min="12065" max="12065" width="10.42578125" style="12" customWidth="1"/>
    <col min="12066" max="12066" width="10.85546875" style="12" customWidth="1"/>
    <col min="12067" max="12067" width="10.140625" style="12" customWidth="1"/>
    <col min="12068" max="12068" width="12.85546875" style="12" customWidth="1"/>
    <col min="12069" max="12070" width="11" style="12" customWidth="1"/>
    <col min="12071" max="12071" width="11.5703125" style="12" customWidth="1"/>
    <col min="12072" max="12072" width="11.28515625" style="12" customWidth="1"/>
    <col min="12073" max="12073" width="10.140625" style="12" customWidth="1"/>
    <col min="12074" max="12075" width="11.85546875" style="12" customWidth="1"/>
    <col min="12076" max="12076" width="12.28515625" style="12" customWidth="1"/>
    <col min="12077" max="12077" width="12.7109375" style="12" customWidth="1"/>
    <col min="12078" max="12078" width="15.140625" style="12" customWidth="1"/>
    <col min="12079" max="12079" width="10" style="12" customWidth="1"/>
    <col min="12080" max="12090" width="7.85546875" style="12" customWidth="1"/>
    <col min="12091" max="12091" width="9.140625" style="12" customWidth="1"/>
    <col min="12092" max="12092" width="8.28515625" style="12" customWidth="1"/>
    <col min="12093" max="12093" width="10.140625" style="12" customWidth="1"/>
    <col min="12094" max="12094" width="9.140625" style="12"/>
    <col min="12095" max="12095" width="11.85546875" style="12" customWidth="1"/>
    <col min="12096" max="12096" width="14.28515625" style="12" customWidth="1"/>
    <col min="12097" max="12296" width="9.140625" style="12"/>
    <col min="12297" max="12297" width="0" style="12" hidden="1" customWidth="1"/>
    <col min="12298" max="12298" width="15.5703125" style="12" customWidth="1"/>
    <col min="12299" max="12299" width="55.140625" style="12" customWidth="1"/>
    <col min="12300" max="12300" width="15.5703125" style="12" customWidth="1"/>
    <col min="12301" max="12302" width="13" style="12" customWidth="1"/>
    <col min="12303" max="12304" width="13.140625" style="12" customWidth="1"/>
    <col min="12305" max="12305" width="10.5703125" style="12" customWidth="1"/>
    <col min="12306" max="12306" width="12.42578125" style="12" customWidth="1"/>
    <col min="12307" max="12307" width="11.5703125" style="12" customWidth="1"/>
    <col min="12308" max="12308" width="12.28515625" style="12" customWidth="1"/>
    <col min="12309" max="12309" width="12.7109375" style="12" customWidth="1"/>
    <col min="12310" max="12310" width="12.5703125" style="12" customWidth="1"/>
    <col min="12311" max="12311" width="13.140625" style="12" customWidth="1"/>
    <col min="12312" max="12312" width="13.42578125" style="12" customWidth="1"/>
    <col min="12313" max="12313" width="10.28515625" style="12" customWidth="1"/>
    <col min="12314" max="12314" width="14.28515625" style="12" customWidth="1"/>
    <col min="12315" max="12315" width="12.85546875" style="12" customWidth="1"/>
    <col min="12316" max="12316" width="12" style="12" customWidth="1"/>
    <col min="12317" max="12317" width="16.28515625" style="12" customWidth="1"/>
    <col min="12318" max="12318" width="14.5703125" style="12" customWidth="1"/>
    <col min="12319" max="12319" width="16.85546875" style="12" customWidth="1"/>
    <col min="12320" max="12320" width="11.140625" style="12" customWidth="1"/>
    <col min="12321" max="12321" width="10.42578125" style="12" customWidth="1"/>
    <col min="12322" max="12322" width="10.85546875" style="12" customWidth="1"/>
    <col min="12323" max="12323" width="10.140625" style="12" customWidth="1"/>
    <col min="12324" max="12324" width="12.85546875" style="12" customWidth="1"/>
    <col min="12325" max="12326" width="11" style="12" customWidth="1"/>
    <col min="12327" max="12327" width="11.5703125" style="12" customWidth="1"/>
    <col min="12328" max="12328" width="11.28515625" style="12" customWidth="1"/>
    <col min="12329" max="12329" width="10.140625" style="12" customWidth="1"/>
    <col min="12330" max="12331" width="11.85546875" style="12" customWidth="1"/>
    <col min="12332" max="12332" width="12.28515625" style="12" customWidth="1"/>
    <col min="12333" max="12333" width="12.7109375" style="12" customWidth="1"/>
    <col min="12334" max="12334" width="15.140625" style="12" customWidth="1"/>
    <col min="12335" max="12335" width="10" style="12" customWidth="1"/>
    <col min="12336" max="12346" width="7.85546875" style="12" customWidth="1"/>
    <col min="12347" max="12347" width="9.140625" style="12" customWidth="1"/>
    <col min="12348" max="12348" width="8.28515625" style="12" customWidth="1"/>
    <col min="12349" max="12349" width="10.140625" style="12" customWidth="1"/>
    <col min="12350" max="12350" width="9.140625" style="12"/>
    <col min="12351" max="12351" width="11.85546875" style="12" customWidth="1"/>
    <col min="12352" max="12352" width="14.28515625" style="12" customWidth="1"/>
    <col min="12353" max="12552" width="9.140625" style="12"/>
    <col min="12553" max="12553" width="0" style="12" hidden="1" customWidth="1"/>
    <col min="12554" max="12554" width="15.5703125" style="12" customWidth="1"/>
    <col min="12555" max="12555" width="55.140625" style="12" customWidth="1"/>
    <col min="12556" max="12556" width="15.5703125" style="12" customWidth="1"/>
    <col min="12557" max="12558" width="13" style="12" customWidth="1"/>
    <col min="12559" max="12560" width="13.140625" style="12" customWidth="1"/>
    <col min="12561" max="12561" width="10.5703125" style="12" customWidth="1"/>
    <col min="12562" max="12562" width="12.42578125" style="12" customWidth="1"/>
    <col min="12563" max="12563" width="11.5703125" style="12" customWidth="1"/>
    <col min="12564" max="12564" width="12.28515625" style="12" customWidth="1"/>
    <col min="12565" max="12565" width="12.7109375" style="12" customWidth="1"/>
    <col min="12566" max="12566" width="12.5703125" style="12" customWidth="1"/>
    <col min="12567" max="12567" width="13.140625" style="12" customWidth="1"/>
    <col min="12568" max="12568" width="13.42578125" style="12" customWidth="1"/>
    <col min="12569" max="12569" width="10.28515625" style="12" customWidth="1"/>
    <col min="12570" max="12570" width="14.28515625" style="12" customWidth="1"/>
    <col min="12571" max="12571" width="12.85546875" style="12" customWidth="1"/>
    <col min="12572" max="12572" width="12" style="12" customWidth="1"/>
    <col min="12573" max="12573" width="16.28515625" style="12" customWidth="1"/>
    <col min="12574" max="12574" width="14.5703125" style="12" customWidth="1"/>
    <col min="12575" max="12575" width="16.85546875" style="12" customWidth="1"/>
    <col min="12576" max="12576" width="11.140625" style="12" customWidth="1"/>
    <col min="12577" max="12577" width="10.42578125" style="12" customWidth="1"/>
    <col min="12578" max="12578" width="10.85546875" style="12" customWidth="1"/>
    <col min="12579" max="12579" width="10.140625" style="12" customWidth="1"/>
    <col min="12580" max="12580" width="12.85546875" style="12" customWidth="1"/>
    <col min="12581" max="12582" width="11" style="12" customWidth="1"/>
    <col min="12583" max="12583" width="11.5703125" style="12" customWidth="1"/>
    <col min="12584" max="12584" width="11.28515625" style="12" customWidth="1"/>
    <col min="12585" max="12585" width="10.140625" style="12" customWidth="1"/>
    <col min="12586" max="12587" width="11.85546875" style="12" customWidth="1"/>
    <col min="12588" max="12588" width="12.28515625" style="12" customWidth="1"/>
    <col min="12589" max="12589" width="12.7109375" style="12" customWidth="1"/>
    <col min="12590" max="12590" width="15.140625" style="12" customWidth="1"/>
    <col min="12591" max="12591" width="10" style="12" customWidth="1"/>
    <col min="12592" max="12602" width="7.85546875" style="12" customWidth="1"/>
    <col min="12603" max="12603" width="9.140625" style="12" customWidth="1"/>
    <col min="12604" max="12604" width="8.28515625" style="12" customWidth="1"/>
    <col min="12605" max="12605" width="10.140625" style="12" customWidth="1"/>
    <col min="12606" max="12606" width="9.140625" style="12"/>
    <col min="12607" max="12607" width="11.85546875" style="12" customWidth="1"/>
    <col min="12608" max="12608" width="14.28515625" style="12" customWidth="1"/>
    <col min="12609" max="12808" width="9.140625" style="12"/>
    <col min="12809" max="12809" width="0" style="12" hidden="1" customWidth="1"/>
    <col min="12810" max="12810" width="15.5703125" style="12" customWidth="1"/>
    <col min="12811" max="12811" width="55.140625" style="12" customWidth="1"/>
    <col min="12812" max="12812" width="15.5703125" style="12" customWidth="1"/>
    <col min="12813" max="12814" width="13" style="12" customWidth="1"/>
    <col min="12815" max="12816" width="13.140625" style="12" customWidth="1"/>
    <col min="12817" max="12817" width="10.5703125" style="12" customWidth="1"/>
    <col min="12818" max="12818" width="12.42578125" style="12" customWidth="1"/>
    <col min="12819" max="12819" width="11.5703125" style="12" customWidth="1"/>
    <col min="12820" max="12820" width="12.28515625" style="12" customWidth="1"/>
    <col min="12821" max="12821" width="12.7109375" style="12" customWidth="1"/>
    <col min="12822" max="12822" width="12.5703125" style="12" customWidth="1"/>
    <col min="12823" max="12823" width="13.140625" style="12" customWidth="1"/>
    <col min="12824" max="12824" width="13.42578125" style="12" customWidth="1"/>
    <col min="12825" max="12825" width="10.28515625" style="12" customWidth="1"/>
    <col min="12826" max="12826" width="14.28515625" style="12" customWidth="1"/>
    <col min="12827" max="12827" width="12.85546875" style="12" customWidth="1"/>
    <col min="12828" max="12828" width="12" style="12" customWidth="1"/>
    <col min="12829" max="12829" width="16.28515625" style="12" customWidth="1"/>
    <col min="12830" max="12830" width="14.5703125" style="12" customWidth="1"/>
    <col min="12831" max="12831" width="16.85546875" style="12" customWidth="1"/>
    <col min="12832" max="12832" width="11.140625" style="12" customWidth="1"/>
    <col min="12833" max="12833" width="10.42578125" style="12" customWidth="1"/>
    <col min="12834" max="12834" width="10.85546875" style="12" customWidth="1"/>
    <col min="12835" max="12835" width="10.140625" style="12" customWidth="1"/>
    <col min="12836" max="12836" width="12.85546875" style="12" customWidth="1"/>
    <col min="12837" max="12838" width="11" style="12" customWidth="1"/>
    <col min="12839" max="12839" width="11.5703125" style="12" customWidth="1"/>
    <col min="12840" max="12840" width="11.28515625" style="12" customWidth="1"/>
    <col min="12841" max="12841" width="10.140625" style="12" customWidth="1"/>
    <col min="12842" max="12843" width="11.85546875" style="12" customWidth="1"/>
    <col min="12844" max="12844" width="12.28515625" style="12" customWidth="1"/>
    <col min="12845" max="12845" width="12.7109375" style="12" customWidth="1"/>
    <col min="12846" max="12846" width="15.140625" style="12" customWidth="1"/>
    <col min="12847" max="12847" width="10" style="12" customWidth="1"/>
    <col min="12848" max="12858" width="7.85546875" style="12" customWidth="1"/>
    <col min="12859" max="12859" width="9.140625" style="12" customWidth="1"/>
    <col min="12860" max="12860" width="8.28515625" style="12" customWidth="1"/>
    <col min="12861" max="12861" width="10.140625" style="12" customWidth="1"/>
    <col min="12862" max="12862" width="9.140625" style="12"/>
    <col min="12863" max="12863" width="11.85546875" style="12" customWidth="1"/>
    <col min="12864" max="12864" width="14.28515625" style="12" customWidth="1"/>
    <col min="12865" max="13064" width="9.140625" style="12"/>
    <col min="13065" max="13065" width="0" style="12" hidden="1" customWidth="1"/>
    <col min="13066" max="13066" width="15.5703125" style="12" customWidth="1"/>
    <col min="13067" max="13067" width="55.140625" style="12" customWidth="1"/>
    <col min="13068" max="13068" width="15.5703125" style="12" customWidth="1"/>
    <col min="13069" max="13070" width="13" style="12" customWidth="1"/>
    <col min="13071" max="13072" width="13.140625" style="12" customWidth="1"/>
    <col min="13073" max="13073" width="10.5703125" style="12" customWidth="1"/>
    <col min="13074" max="13074" width="12.42578125" style="12" customWidth="1"/>
    <col min="13075" max="13075" width="11.5703125" style="12" customWidth="1"/>
    <col min="13076" max="13076" width="12.28515625" style="12" customWidth="1"/>
    <col min="13077" max="13077" width="12.7109375" style="12" customWidth="1"/>
    <col min="13078" max="13078" width="12.5703125" style="12" customWidth="1"/>
    <col min="13079" max="13079" width="13.140625" style="12" customWidth="1"/>
    <col min="13080" max="13080" width="13.42578125" style="12" customWidth="1"/>
    <col min="13081" max="13081" width="10.28515625" style="12" customWidth="1"/>
    <col min="13082" max="13082" width="14.28515625" style="12" customWidth="1"/>
    <col min="13083" max="13083" width="12.85546875" style="12" customWidth="1"/>
    <col min="13084" max="13084" width="12" style="12" customWidth="1"/>
    <col min="13085" max="13085" width="16.28515625" style="12" customWidth="1"/>
    <col min="13086" max="13086" width="14.5703125" style="12" customWidth="1"/>
    <col min="13087" max="13087" width="16.85546875" style="12" customWidth="1"/>
    <col min="13088" max="13088" width="11.140625" style="12" customWidth="1"/>
    <col min="13089" max="13089" width="10.42578125" style="12" customWidth="1"/>
    <col min="13090" max="13090" width="10.85546875" style="12" customWidth="1"/>
    <col min="13091" max="13091" width="10.140625" style="12" customWidth="1"/>
    <col min="13092" max="13092" width="12.85546875" style="12" customWidth="1"/>
    <col min="13093" max="13094" width="11" style="12" customWidth="1"/>
    <col min="13095" max="13095" width="11.5703125" style="12" customWidth="1"/>
    <col min="13096" max="13096" width="11.28515625" style="12" customWidth="1"/>
    <col min="13097" max="13097" width="10.140625" style="12" customWidth="1"/>
    <col min="13098" max="13099" width="11.85546875" style="12" customWidth="1"/>
    <col min="13100" max="13100" width="12.28515625" style="12" customWidth="1"/>
    <col min="13101" max="13101" width="12.7109375" style="12" customWidth="1"/>
    <col min="13102" max="13102" width="15.140625" style="12" customWidth="1"/>
    <col min="13103" max="13103" width="10" style="12" customWidth="1"/>
    <col min="13104" max="13114" width="7.85546875" style="12" customWidth="1"/>
    <col min="13115" max="13115" width="9.140625" style="12" customWidth="1"/>
    <col min="13116" max="13116" width="8.28515625" style="12" customWidth="1"/>
    <col min="13117" max="13117" width="10.140625" style="12" customWidth="1"/>
    <col min="13118" max="13118" width="9.140625" style="12"/>
    <col min="13119" max="13119" width="11.85546875" style="12" customWidth="1"/>
    <col min="13120" max="13120" width="14.28515625" style="12" customWidth="1"/>
    <col min="13121" max="13320" width="9.140625" style="12"/>
    <col min="13321" max="13321" width="0" style="12" hidden="1" customWidth="1"/>
    <col min="13322" max="13322" width="15.5703125" style="12" customWidth="1"/>
    <col min="13323" max="13323" width="55.140625" style="12" customWidth="1"/>
    <col min="13324" max="13324" width="15.5703125" style="12" customWidth="1"/>
    <col min="13325" max="13326" width="13" style="12" customWidth="1"/>
    <col min="13327" max="13328" width="13.140625" style="12" customWidth="1"/>
    <col min="13329" max="13329" width="10.5703125" style="12" customWidth="1"/>
    <col min="13330" max="13330" width="12.42578125" style="12" customWidth="1"/>
    <col min="13331" max="13331" width="11.5703125" style="12" customWidth="1"/>
    <col min="13332" max="13332" width="12.28515625" style="12" customWidth="1"/>
    <col min="13333" max="13333" width="12.7109375" style="12" customWidth="1"/>
    <col min="13334" max="13334" width="12.5703125" style="12" customWidth="1"/>
    <col min="13335" max="13335" width="13.140625" style="12" customWidth="1"/>
    <col min="13336" max="13336" width="13.42578125" style="12" customWidth="1"/>
    <col min="13337" max="13337" width="10.28515625" style="12" customWidth="1"/>
    <col min="13338" max="13338" width="14.28515625" style="12" customWidth="1"/>
    <col min="13339" max="13339" width="12.85546875" style="12" customWidth="1"/>
    <col min="13340" max="13340" width="12" style="12" customWidth="1"/>
    <col min="13341" max="13341" width="16.28515625" style="12" customWidth="1"/>
    <col min="13342" max="13342" width="14.5703125" style="12" customWidth="1"/>
    <col min="13343" max="13343" width="16.85546875" style="12" customWidth="1"/>
    <col min="13344" max="13344" width="11.140625" style="12" customWidth="1"/>
    <col min="13345" max="13345" width="10.42578125" style="12" customWidth="1"/>
    <col min="13346" max="13346" width="10.85546875" style="12" customWidth="1"/>
    <col min="13347" max="13347" width="10.140625" style="12" customWidth="1"/>
    <col min="13348" max="13348" width="12.85546875" style="12" customWidth="1"/>
    <col min="13349" max="13350" width="11" style="12" customWidth="1"/>
    <col min="13351" max="13351" width="11.5703125" style="12" customWidth="1"/>
    <col min="13352" max="13352" width="11.28515625" style="12" customWidth="1"/>
    <col min="13353" max="13353" width="10.140625" style="12" customWidth="1"/>
    <col min="13354" max="13355" width="11.85546875" style="12" customWidth="1"/>
    <col min="13356" max="13356" width="12.28515625" style="12" customWidth="1"/>
    <col min="13357" max="13357" width="12.7109375" style="12" customWidth="1"/>
    <col min="13358" max="13358" width="15.140625" style="12" customWidth="1"/>
    <col min="13359" max="13359" width="10" style="12" customWidth="1"/>
    <col min="13360" max="13370" width="7.85546875" style="12" customWidth="1"/>
    <col min="13371" max="13371" width="9.140625" style="12" customWidth="1"/>
    <col min="13372" max="13372" width="8.28515625" style="12" customWidth="1"/>
    <col min="13373" max="13373" width="10.140625" style="12" customWidth="1"/>
    <col min="13374" max="13374" width="9.140625" style="12"/>
    <col min="13375" max="13375" width="11.85546875" style="12" customWidth="1"/>
    <col min="13376" max="13376" width="14.28515625" style="12" customWidth="1"/>
    <col min="13377" max="13576" width="9.140625" style="12"/>
    <col min="13577" max="13577" width="0" style="12" hidden="1" customWidth="1"/>
    <col min="13578" max="13578" width="15.5703125" style="12" customWidth="1"/>
    <col min="13579" max="13579" width="55.140625" style="12" customWidth="1"/>
    <col min="13580" max="13580" width="15.5703125" style="12" customWidth="1"/>
    <col min="13581" max="13582" width="13" style="12" customWidth="1"/>
    <col min="13583" max="13584" width="13.140625" style="12" customWidth="1"/>
    <col min="13585" max="13585" width="10.5703125" style="12" customWidth="1"/>
    <col min="13586" max="13586" width="12.42578125" style="12" customWidth="1"/>
    <col min="13587" max="13587" width="11.5703125" style="12" customWidth="1"/>
    <col min="13588" max="13588" width="12.28515625" style="12" customWidth="1"/>
    <col min="13589" max="13589" width="12.7109375" style="12" customWidth="1"/>
    <col min="13590" max="13590" width="12.5703125" style="12" customWidth="1"/>
    <col min="13591" max="13591" width="13.140625" style="12" customWidth="1"/>
    <col min="13592" max="13592" width="13.42578125" style="12" customWidth="1"/>
    <col min="13593" max="13593" width="10.28515625" style="12" customWidth="1"/>
    <col min="13594" max="13594" width="14.28515625" style="12" customWidth="1"/>
    <col min="13595" max="13595" width="12.85546875" style="12" customWidth="1"/>
    <col min="13596" max="13596" width="12" style="12" customWidth="1"/>
    <col min="13597" max="13597" width="16.28515625" style="12" customWidth="1"/>
    <col min="13598" max="13598" width="14.5703125" style="12" customWidth="1"/>
    <col min="13599" max="13599" width="16.85546875" style="12" customWidth="1"/>
    <col min="13600" max="13600" width="11.140625" style="12" customWidth="1"/>
    <col min="13601" max="13601" width="10.42578125" style="12" customWidth="1"/>
    <col min="13602" max="13602" width="10.85546875" style="12" customWidth="1"/>
    <col min="13603" max="13603" width="10.140625" style="12" customWidth="1"/>
    <col min="13604" max="13604" width="12.85546875" style="12" customWidth="1"/>
    <col min="13605" max="13606" width="11" style="12" customWidth="1"/>
    <col min="13607" max="13607" width="11.5703125" style="12" customWidth="1"/>
    <col min="13608" max="13608" width="11.28515625" style="12" customWidth="1"/>
    <col min="13609" max="13609" width="10.140625" style="12" customWidth="1"/>
    <col min="13610" max="13611" width="11.85546875" style="12" customWidth="1"/>
    <col min="13612" max="13612" width="12.28515625" style="12" customWidth="1"/>
    <col min="13613" max="13613" width="12.7109375" style="12" customWidth="1"/>
    <col min="13614" max="13614" width="15.140625" style="12" customWidth="1"/>
    <col min="13615" max="13615" width="10" style="12" customWidth="1"/>
    <col min="13616" max="13626" width="7.85546875" style="12" customWidth="1"/>
    <col min="13627" max="13627" width="9.140625" style="12" customWidth="1"/>
    <col min="13628" max="13628" width="8.28515625" style="12" customWidth="1"/>
    <col min="13629" max="13629" width="10.140625" style="12" customWidth="1"/>
    <col min="13630" max="13630" width="9.140625" style="12"/>
    <col min="13631" max="13631" width="11.85546875" style="12" customWidth="1"/>
    <col min="13632" max="13632" width="14.28515625" style="12" customWidth="1"/>
    <col min="13633" max="13832" width="9.140625" style="12"/>
    <col min="13833" max="13833" width="0" style="12" hidden="1" customWidth="1"/>
    <col min="13834" max="13834" width="15.5703125" style="12" customWidth="1"/>
    <col min="13835" max="13835" width="55.140625" style="12" customWidth="1"/>
    <col min="13836" max="13836" width="15.5703125" style="12" customWidth="1"/>
    <col min="13837" max="13838" width="13" style="12" customWidth="1"/>
    <col min="13839" max="13840" width="13.140625" style="12" customWidth="1"/>
    <col min="13841" max="13841" width="10.5703125" style="12" customWidth="1"/>
    <col min="13842" max="13842" width="12.42578125" style="12" customWidth="1"/>
    <col min="13843" max="13843" width="11.5703125" style="12" customWidth="1"/>
    <col min="13844" max="13844" width="12.28515625" style="12" customWidth="1"/>
    <col min="13845" max="13845" width="12.7109375" style="12" customWidth="1"/>
    <col min="13846" max="13846" width="12.5703125" style="12" customWidth="1"/>
    <col min="13847" max="13847" width="13.140625" style="12" customWidth="1"/>
    <col min="13848" max="13848" width="13.42578125" style="12" customWidth="1"/>
    <col min="13849" max="13849" width="10.28515625" style="12" customWidth="1"/>
    <col min="13850" max="13850" width="14.28515625" style="12" customWidth="1"/>
    <col min="13851" max="13851" width="12.85546875" style="12" customWidth="1"/>
    <col min="13852" max="13852" width="12" style="12" customWidth="1"/>
    <col min="13853" max="13853" width="16.28515625" style="12" customWidth="1"/>
    <col min="13854" max="13854" width="14.5703125" style="12" customWidth="1"/>
    <col min="13855" max="13855" width="16.85546875" style="12" customWidth="1"/>
    <col min="13856" max="13856" width="11.140625" style="12" customWidth="1"/>
    <col min="13857" max="13857" width="10.42578125" style="12" customWidth="1"/>
    <col min="13858" max="13858" width="10.85546875" style="12" customWidth="1"/>
    <col min="13859" max="13859" width="10.140625" style="12" customWidth="1"/>
    <col min="13860" max="13860" width="12.85546875" style="12" customWidth="1"/>
    <col min="13861" max="13862" width="11" style="12" customWidth="1"/>
    <col min="13863" max="13863" width="11.5703125" style="12" customWidth="1"/>
    <col min="13864" max="13864" width="11.28515625" style="12" customWidth="1"/>
    <col min="13865" max="13865" width="10.140625" style="12" customWidth="1"/>
    <col min="13866" max="13867" width="11.85546875" style="12" customWidth="1"/>
    <col min="13868" max="13868" width="12.28515625" style="12" customWidth="1"/>
    <col min="13869" max="13869" width="12.7109375" style="12" customWidth="1"/>
    <col min="13870" max="13870" width="15.140625" style="12" customWidth="1"/>
    <col min="13871" max="13871" width="10" style="12" customWidth="1"/>
    <col min="13872" max="13882" width="7.85546875" style="12" customWidth="1"/>
    <col min="13883" max="13883" width="9.140625" style="12" customWidth="1"/>
    <col min="13884" max="13884" width="8.28515625" style="12" customWidth="1"/>
    <col min="13885" max="13885" width="10.140625" style="12" customWidth="1"/>
    <col min="13886" max="13886" width="9.140625" style="12"/>
    <col min="13887" max="13887" width="11.85546875" style="12" customWidth="1"/>
    <col min="13888" max="13888" width="14.28515625" style="12" customWidth="1"/>
    <col min="13889" max="14088" width="9.140625" style="12"/>
    <col min="14089" max="14089" width="0" style="12" hidden="1" customWidth="1"/>
    <col min="14090" max="14090" width="15.5703125" style="12" customWidth="1"/>
    <col min="14091" max="14091" width="55.140625" style="12" customWidth="1"/>
    <col min="14092" max="14092" width="15.5703125" style="12" customWidth="1"/>
    <col min="14093" max="14094" width="13" style="12" customWidth="1"/>
    <col min="14095" max="14096" width="13.140625" style="12" customWidth="1"/>
    <col min="14097" max="14097" width="10.5703125" style="12" customWidth="1"/>
    <col min="14098" max="14098" width="12.42578125" style="12" customWidth="1"/>
    <col min="14099" max="14099" width="11.5703125" style="12" customWidth="1"/>
    <col min="14100" max="14100" width="12.28515625" style="12" customWidth="1"/>
    <col min="14101" max="14101" width="12.7109375" style="12" customWidth="1"/>
    <col min="14102" max="14102" width="12.5703125" style="12" customWidth="1"/>
    <col min="14103" max="14103" width="13.140625" style="12" customWidth="1"/>
    <col min="14104" max="14104" width="13.42578125" style="12" customWidth="1"/>
    <col min="14105" max="14105" width="10.28515625" style="12" customWidth="1"/>
    <col min="14106" max="14106" width="14.28515625" style="12" customWidth="1"/>
    <col min="14107" max="14107" width="12.85546875" style="12" customWidth="1"/>
    <col min="14108" max="14108" width="12" style="12" customWidth="1"/>
    <col min="14109" max="14109" width="16.28515625" style="12" customWidth="1"/>
    <col min="14110" max="14110" width="14.5703125" style="12" customWidth="1"/>
    <col min="14111" max="14111" width="16.85546875" style="12" customWidth="1"/>
    <col min="14112" max="14112" width="11.140625" style="12" customWidth="1"/>
    <col min="14113" max="14113" width="10.42578125" style="12" customWidth="1"/>
    <col min="14114" max="14114" width="10.85546875" style="12" customWidth="1"/>
    <col min="14115" max="14115" width="10.140625" style="12" customWidth="1"/>
    <col min="14116" max="14116" width="12.85546875" style="12" customWidth="1"/>
    <col min="14117" max="14118" width="11" style="12" customWidth="1"/>
    <col min="14119" max="14119" width="11.5703125" style="12" customWidth="1"/>
    <col min="14120" max="14120" width="11.28515625" style="12" customWidth="1"/>
    <col min="14121" max="14121" width="10.140625" style="12" customWidth="1"/>
    <col min="14122" max="14123" width="11.85546875" style="12" customWidth="1"/>
    <col min="14124" max="14124" width="12.28515625" style="12" customWidth="1"/>
    <col min="14125" max="14125" width="12.7109375" style="12" customWidth="1"/>
    <col min="14126" max="14126" width="15.140625" style="12" customWidth="1"/>
    <col min="14127" max="14127" width="10" style="12" customWidth="1"/>
    <col min="14128" max="14138" width="7.85546875" style="12" customWidth="1"/>
    <col min="14139" max="14139" width="9.140625" style="12" customWidth="1"/>
    <col min="14140" max="14140" width="8.28515625" style="12" customWidth="1"/>
    <col min="14141" max="14141" width="10.140625" style="12" customWidth="1"/>
    <col min="14142" max="14142" width="9.140625" style="12"/>
    <col min="14143" max="14143" width="11.85546875" style="12" customWidth="1"/>
    <col min="14144" max="14144" width="14.28515625" style="12" customWidth="1"/>
    <col min="14145" max="14344" width="9.140625" style="12"/>
    <col min="14345" max="14345" width="0" style="12" hidden="1" customWidth="1"/>
    <col min="14346" max="14346" width="15.5703125" style="12" customWidth="1"/>
    <col min="14347" max="14347" width="55.140625" style="12" customWidth="1"/>
    <col min="14348" max="14348" width="15.5703125" style="12" customWidth="1"/>
    <col min="14349" max="14350" width="13" style="12" customWidth="1"/>
    <col min="14351" max="14352" width="13.140625" style="12" customWidth="1"/>
    <col min="14353" max="14353" width="10.5703125" style="12" customWidth="1"/>
    <col min="14354" max="14354" width="12.42578125" style="12" customWidth="1"/>
    <col min="14355" max="14355" width="11.5703125" style="12" customWidth="1"/>
    <col min="14356" max="14356" width="12.28515625" style="12" customWidth="1"/>
    <col min="14357" max="14357" width="12.7109375" style="12" customWidth="1"/>
    <col min="14358" max="14358" width="12.5703125" style="12" customWidth="1"/>
    <col min="14359" max="14359" width="13.140625" style="12" customWidth="1"/>
    <col min="14360" max="14360" width="13.42578125" style="12" customWidth="1"/>
    <col min="14361" max="14361" width="10.28515625" style="12" customWidth="1"/>
    <col min="14362" max="14362" width="14.28515625" style="12" customWidth="1"/>
    <col min="14363" max="14363" width="12.85546875" style="12" customWidth="1"/>
    <col min="14364" max="14364" width="12" style="12" customWidth="1"/>
    <col min="14365" max="14365" width="16.28515625" style="12" customWidth="1"/>
    <col min="14366" max="14366" width="14.5703125" style="12" customWidth="1"/>
    <col min="14367" max="14367" width="16.85546875" style="12" customWidth="1"/>
    <col min="14368" max="14368" width="11.140625" style="12" customWidth="1"/>
    <col min="14369" max="14369" width="10.42578125" style="12" customWidth="1"/>
    <col min="14370" max="14370" width="10.85546875" style="12" customWidth="1"/>
    <col min="14371" max="14371" width="10.140625" style="12" customWidth="1"/>
    <col min="14372" max="14372" width="12.85546875" style="12" customWidth="1"/>
    <col min="14373" max="14374" width="11" style="12" customWidth="1"/>
    <col min="14375" max="14375" width="11.5703125" style="12" customWidth="1"/>
    <col min="14376" max="14376" width="11.28515625" style="12" customWidth="1"/>
    <col min="14377" max="14377" width="10.140625" style="12" customWidth="1"/>
    <col min="14378" max="14379" width="11.85546875" style="12" customWidth="1"/>
    <col min="14380" max="14380" width="12.28515625" style="12" customWidth="1"/>
    <col min="14381" max="14381" width="12.7109375" style="12" customWidth="1"/>
    <col min="14382" max="14382" width="15.140625" style="12" customWidth="1"/>
    <col min="14383" max="14383" width="10" style="12" customWidth="1"/>
    <col min="14384" max="14394" width="7.85546875" style="12" customWidth="1"/>
    <col min="14395" max="14395" width="9.140625" style="12" customWidth="1"/>
    <col min="14396" max="14396" width="8.28515625" style="12" customWidth="1"/>
    <col min="14397" max="14397" width="10.140625" style="12" customWidth="1"/>
    <col min="14398" max="14398" width="9.140625" style="12"/>
    <col min="14399" max="14399" width="11.85546875" style="12" customWidth="1"/>
    <col min="14400" max="14400" width="14.28515625" style="12" customWidth="1"/>
    <col min="14401" max="14600" width="9.140625" style="12"/>
    <col min="14601" max="14601" width="0" style="12" hidden="1" customWidth="1"/>
    <col min="14602" max="14602" width="15.5703125" style="12" customWidth="1"/>
    <col min="14603" max="14603" width="55.140625" style="12" customWidth="1"/>
    <col min="14604" max="14604" width="15.5703125" style="12" customWidth="1"/>
    <col min="14605" max="14606" width="13" style="12" customWidth="1"/>
    <col min="14607" max="14608" width="13.140625" style="12" customWidth="1"/>
    <col min="14609" max="14609" width="10.5703125" style="12" customWidth="1"/>
    <col min="14610" max="14610" width="12.42578125" style="12" customWidth="1"/>
    <col min="14611" max="14611" width="11.5703125" style="12" customWidth="1"/>
    <col min="14612" max="14612" width="12.28515625" style="12" customWidth="1"/>
    <col min="14613" max="14613" width="12.7109375" style="12" customWidth="1"/>
    <col min="14614" max="14614" width="12.5703125" style="12" customWidth="1"/>
    <col min="14615" max="14615" width="13.140625" style="12" customWidth="1"/>
    <col min="14616" max="14616" width="13.42578125" style="12" customWidth="1"/>
    <col min="14617" max="14617" width="10.28515625" style="12" customWidth="1"/>
    <col min="14618" max="14618" width="14.28515625" style="12" customWidth="1"/>
    <col min="14619" max="14619" width="12.85546875" style="12" customWidth="1"/>
    <col min="14620" max="14620" width="12" style="12" customWidth="1"/>
    <col min="14621" max="14621" width="16.28515625" style="12" customWidth="1"/>
    <col min="14622" max="14622" width="14.5703125" style="12" customWidth="1"/>
    <col min="14623" max="14623" width="16.85546875" style="12" customWidth="1"/>
    <col min="14624" max="14624" width="11.140625" style="12" customWidth="1"/>
    <col min="14625" max="14625" width="10.42578125" style="12" customWidth="1"/>
    <col min="14626" max="14626" width="10.85546875" style="12" customWidth="1"/>
    <col min="14627" max="14627" width="10.140625" style="12" customWidth="1"/>
    <col min="14628" max="14628" width="12.85546875" style="12" customWidth="1"/>
    <col min="14629" max="14630" width="11" style="12" customWidth="1"/>
    <col min="14631" max="14631" width="11.5703125" style="12" customWidth="1"/>
    <col min="14632" max="14632" width="11.28515625" style="12" customWidth="1"/>
    <col min="14633" max="14633" width="10.140625" style="12" customWidth="1"/>
    <col min="14634" max="14635" width="11.85546875" style="12" customWidth="1"/>
    <col min="14636" max="14636" width="12.28515625" style="12" customWidth="1"/>
    <col min="14637" max="14637" width="12.7109375" style="12" customWidth="1"/>
    <col min="14638" max="14638" width="15.140625" style="12" customWidth="1"/>
    <col min="14639" max="14639" width="10" style="12" customWidth="1"/>
    <col min="14640" max="14650" width="7.85546875" style="12" customWidth="1"/>
    <col min="14651" max="14651" width="9.140625" style="12" customWidth="1"/>
    <col min="14652" max="14652" width="8.28515625" style="12" customWidth="1"/>
    <col min="14653" max="14653" width="10.140625" style="12" customWidth="1"/>
    <col min="14654" max="14654" width="9.140625" style="12"/>
    <col min="14655" max="14655" width="11.85546875" style="12" customWidth="1"/>
    <col min="14656" max="14656" width="14.28515625" style="12" customWidth="1"/>
    <col min="14657" max="14856" width="9.140625" style="12"/>
    <col min="14857" max="14857" width="0" style="12" hidden="1" customWidth="1"/>
    <col min="14858" max="14858" width="15.5703125" style="12" customWidth="1"/>
    <col min="14859" max="14859" width="55.140625" style="12" customWidth="1"/>
    <col min="14860" max="14860" width="15.5703125" style="12" customWidth="1"/>
    <col min="14861" max="14862" width="13" style="12" customWidth="1"/>
    <col min="14863" max="14864" width="13.140625" style="12" customWidth="1"/>
    <col min="14865" max="14865" width="10.5703125" style="12" customWidth="1"/>
    <col min="14866" max="14866" width="12.42578125" style="12" customWidth="1"/>
    <col min="14867" max="14867" width="11.5703125" style="12" customWidth="1"/>
    <col min="14868" max="14868" width="12.28515625" style="12" customWidth="1"/>
    <col min="14869" max="14869" width="12.7109375" style="12" customWidth="1"/>
    <col min="14870" max="14870" width="12.5703125" style="12" customWidth="1"/>
    <col min="14871" max="14871" width="13.140625" style="12" customWidth="1"/>
    <col min="14872" max="14872" width="13.42578125" style="12" customWidth="1"/>
    <col min="14873" max="14873" width="10.28515625" style="12" customWidth="1"/>
    <col min="14874" max="14874" width="14.28515625" style="12" customWidth="1"/>
    <col min="14875" max="14875" width="12.85546875" style="12" customWidth="1"/>
    <col min="14876" max="14876" width="12" style="12" customWidth="1"/>
    <col min="14877" max="14877" width="16.28515625" style="12" customWidth="1"/>
    <col min="14878" max="14878" width="14.5703125" style="12" customWidth="1"/>
    <col min="14879" max="14879" width="16.85546875" style="12" customWidth="1"/>
    <col min="14880" max="14880" width="11.140625" style="12" customWidth="1"/>
    <col min="14881" max="14881" width="10.42578125" style="12" customWidth="1"/>
    <col min="14882" max="14882" width="10.85546875" style="12" customWidth="1"/>
    <col min="14883" max="14883" width="10.140625" style="12" customWidth="1"/>
    <col min="14884" max="14884" width="12.85546875" style="12" customWidth="1"/>
    <col min="14885" max="14886" width="11" style="12" customWidth="1"/>
    <col min="14887" max="14887" width="11.5703125" style="12" customWidth="1"/>
    <col min="14888" max="14888" width="11.28515625" style="12" customWidth="1"/>
    <col min="14889" max="14889" width="10.140625" style="12" customWidth="1"/>
    <col min="14890" max="14891" width="11.85546875" style="12" customWidth="1"/>
    <col min="14892" max="14892" width="12.28515625" style="12" customWidth="1"/>
    <col min="14893" max="14893" width="12.7109375" style="12" customWidth="1"/>
    <col min="14894" max="14894" width="15.140625" style="12" customWidth="1"/>
    <col min="14895" max="14895" width="10" style="12" customWidth="1"/>
    <col min="14896" max="14906" width="7.85546875" style="12" customWidth="1"/>
    <col min="14907" max="14907" width="9.140625" style="12" customWidth="1"/>
    <col min="14908" max="14908" width="8.28515625" style="12" customWidth="1"/>
    <col min="14909" max="14909" width="10.140625" style="12" customWidth="1"/>
    <col min="14910" max="14910" width="9.140625" style="12"/>
    <col min="14911" max="14911" width="11.85546875" style="12" customWidth="1"/>
    <col min="14912" max="14912" width="14.28515625" style="12" customWidth="1"/>
    <col min="14913" max="15112" width="9.140625" style="12"/>
    <col min="15113" max="15113" width="0" style="12" hidden="1" customWidth="1"/>
    <col min="15114" max="15114" width="15.5703125" style="12" customWidth="1"/>
    <col min="15115" max="15115" width="55.140625" style="12" customWidth="1"/>
    <col min="15116" max="15116" width="15.5703125" style="12" customWidth="1"/>
    <col min="15117" max="15118" width="13" style="12" customWidth="1"/>
    <col min="15119" max="15120" width="13.140625" style="12" customWidth="1"/>
    <col min="15121" max="15121" width="10.5703125" style="12" customWidth="1"/>
    <col min="15122" max="15122" width="12.42578125" style="12" customWidth="1"/>
    <col min="15123" max="15123" width="11.5703125" style="12" customWidth="1"/>
    <col min="15124" max="15124" width="12.28515625" style="12" customWidth="1"/>
    <col min="15125" max="15125" width="12.7109375" style="12" customWidth="1"/>
    <col min="15126" max="15126" width="12.5703125" style="12" customWidth="1"/>
    <col min="15127" max="15127" width="13.140625" style="12" customWidth="1"/>
    <col min="15128" max="15128" width="13.42578125" style="12" customWidth="1"/>
    <col min="15129" max="15129" width="10.28515625" style="12" customWidth="1"/>
    <col min="15130" max="15130" width="14.28515625" style="12" customWidth="1"/>
    <col min="15131" max="15131" width="12.85546875" style="12" customWidth="1"/>
    <col min="15132" max="15132" width="12" style="12" customWidth="1"/>
    <col min="15133" max="15133" width="16.28515625" style="12" customWidth="1"/>
    <col min="15134" max="15134" width="14.5703125" style="12" customWidth="1"/>
    <col min="15135" max="15135" width="16.85546875" style="12" customWidth="1"/>
    <col min="15136" max="15136" width="11.140625" style="12" customWidth="1"/>
    <col min="15137" max="15137" width="10.42578125" style="12" customWidth="1"/>
    <col min="15138" max="15138" width="10.85546875" style="12" customWidth="1"/>
    <col min="15139" max="15139" width="10.140625" style="12" customWidth="1"/>
    <col min="15140" max="15140" width="12.85546875" style="12" customWidth="1"/>
    <col min="15141" max="15142" width="11" style="12" customWidth="1"/>
    <col min="15143" max="15143" width="11.5703125" style="12" customWidth="1"/>
    <col min="15144" max="15144" width="11.28515625" style="12" customWidth="1"/>
    <col min="15145" max="15145" width="10.140625" style="12" customWidth="1"/>
    <col min="15146" max="15147" width="11.85546875" style="12" customWidth="1"/>
    <col min="15148" max="15148" width="12.28515625" style="12" customWidth="1"/>
    <col min="15149" max="15149" width="12.7109375" style="12" customWidth="1"/>
    <col min="15150" max="15150" width="15.140625" style="12" customWidth="1"/>
    <col min="15151" max="15151" width="10" style="12" customWidth="1"/>
    <col min="15152" max="15162" width="7.85546875" style="12" customWidth="1"/>
    <col min="15163" max="15163" width="9.140625" style="12" customWidth="1"/>
    <col min="15164" max="15164" width="8.28515625" style="12" customWidth="1"/>
    <col min="15165" max="15165" width="10.140625" style="12" customWidth="1"/>
    <col min="15166" max="15166" width="9.140625" style="12"/>
    <col min="15167" max="15167" width="11.85546875" style="12" customWidth="1"/>
    <col min="15168" max="15168" width="14.28515625" style="12" customWidth="1"/>
    <col min="15169" max="15368" width="9.140625" style="12"/>
    <col min="15369" max="15369" width="0" style="12" hidden="1" customWidth="1"/>
    <col min="15370" max="15370" width="15.5703125" style="12" customWidth="1"/>
    <col min="15371" max="15371" width="55.140625" style="12" customWidth="1"/>
    <col min="15372" max="15372" width="15.5703125" style="12" customWidth="1"/>
    <col min="15373" max="15374" width="13" style="12" customWidth="1"/>
    <col min="15375" max="15376" width="13.140625" style="12" customWidth="1"/>
    <col min="15377" max="15377" width="10.5703125" style="12" customWidth="1"/>
    <col min="15378" max="15378" width="12.42578125" style="12" customWidth="1"/>
    <col min="15379" max="15379" width="11.5703125" style="12" customWidth="1"/>
    <col min="15380" max="15380" width="12.28515625" style="12" customWidth="1"/>
    <col min="15381" max="15381" width="12.7109375" style="12" customWidth="1"/>
    <col min="15382" max="15382" width="12.5703125" style="12" customWidth="1"/>
    <col min="15383" max="15383" width="13.140625" style="12" customWidth="1"/>
    <col min="15384" max="15384" width="13.42578125" style="12" customWidth="1"/>
    <col min="15385" max="15385" width="10.28515625" style="12" customWidth="1"/>
    <col min="15386" max="15386" width="14.28515625" style="12" customWidth="1"/>
    <col min="15387" max="15387" width="12.85546875" style="12" customWidth="1"/>
    <col min="15388" max="15388" width="12" style="12" customWidth="1"/>
    <col min="15389" max="15389" width="16.28515625" style="12" customWidth="1"/>
    <col min="15390" max="15390" width="14.5703125" style="12" customWidth="1"/>
    <col min="15391" max="15391" width="16.85546875" style="12" customWidth="1"/>
    <col min="15392" max="15392" width="11.140625" style="12" customWidth="1"/>
    <col min="15393" max="15393" width="10.42578125" style="12" customWidth="1"/>
    <col min="15394" max="15394" width="10.85546875" style="12" customWidth="1"/>
    <col min="15395" max="15395" width="10.140625" style="12" customWidth="1"/>
    <col min="15396" max="15396" width="12.85546875" style="12" customWidth="1"/>
    <col min="15397" max="15398" width="11" style="12" customWidth="1"/>
    <col min="15399" max="15399" width="11.5703125" style="12" customWidth="1"/>
    <col min="15400" max="15400" width="11.28515625" style="12" customWidth="1"/>
    <col min="15401" max="15401" width="10.140625" style="12" customWidth="1"/>
    <col min="15402" max="15403" width="11.85546875" style="12" customWidth="1"/>
    <col min="15404" max="15404" width="12.28515625" style="12" customWidth="1"/>
    <col min="15405" max="15405" width="12.7109375" style="12" customWidth="1"/>
    <col min="15406" max="15406" width="15.140625" style="12" customWidth="1"/>
    <col min="15407" max="15407" width="10" style="12" customWidth="1"/>
    <col min="15408" max="15418" width="7.85546875" style="12" customWidth="1"/>
    <col min="15419" max="15419" width="9.140625" style="12" customWidth="1"/>
    <col min="15420" max="15420" width="8.28515625" style="12" customWidth="1"/>
    <col min="15421" max="15421" width="10.140625" style="12" customWidth="1"/>
    <col min="15422" max="15422" width="9.140625" style="12"/>
    <col min="15423" max="15423" width="11.85546875" style="12" customWidth="1"/>
    <col min="15424" max="15424" width="14.28515625" style="12" customWidth="1"/>
    <col min="15425" max="15624" width="9.140625" style="12"/>
    <col min="15625" max="15625" width="0" style="12" hidden="1" customWidth="1"/>
    <col min="15626" max="15626" width="15.5703125" style="12" customWidth="1"/>
    <col min="15627" max="15627" width="55.140625" style="12" customWidth="1"/>
    <col min="15628" max="15628" width="15.5703125" style="12" customWidth="1"/>
    <col min="15629" max="15630" width="13" style="12" customWidth="1"/>
    <col min="15631" max="15632" width="13.140625" style="12" customWidth="1"/>
    <col min="15633" max="15633" width="10.5703125" style="12" customWidth="1"/>
    <col min="15634" max="15634" width="12.42578125" style="12" customWidth="1"/>
    <col min="15635" max="15635" width="11.5703125" style="12" customWidth="1"/>
    <col min="15636" max="15636" width="12.28515625" style="12" customWidth="1"/>
    <col min="15637" max="15637" width="12.7109375" style="12" customWidth="1"/>
    <col min="15638" max="15638" width="12.5703125" style="12" customWidth="1"/>
    <col min="15639" max="15639" width="13.140625" style="12" customWidth="1"/>
    <col min="15640" max="15640" width="13.42578125" style="12" customWidth="1"/>
    <col min="15641" max="15641" width="10.28515625" style="12" customWidth="1"/>
    <col min="15642" max="15642" width="14.28515625" style="12" customWidth="1"/>
    <col min="15643" max="15643" width="12.85546875" style="12" customWidth="1"/>
    <col min="15644" max="15644" width="12" style="12" customWidth="1"/>
    <col min="15645" max="15645" width="16.28515625" style="12" customWidth="1"/>
    <col min="15646" max="15646" width="14.5703125" style="12" customWidth="1"/>
    <col min="15647" max="15647" width="16.85546875" style="12" customWidth="1"/>
    <col min="15648" max="15648" width="11.140625" style="12" customWidth="1"/>
    <col min="15649" max="15649" width="10.42578125" style="12" customWidth="1"/>
    <col min="15650" max="15650" width="10.85546875" style="12" customWidth="1"/>
    <col min="15651" max="15651" width="10.140625" style="12" customWidth="1"/>
    <col min="15652" max="15652" width="12.85546875" style="12" customWidth="1"/>
    <col min="15653" max="15654" width="11" style="12" customWidth="1"/>
    <col min="15655" max="15655" width="11.5703125" style="12" customWidth="1"/>
    <col min="15656" max="15656" width="11.28515625" style="12" customWidth="1"/>
    <col min="15657" max="15657" width="10.140625" style="12" customWidth="1"/>
    <col min="15658" max="15659" width="11.85546875" style="12" customWidth="1"/>
    <col min="15660" max="15660" width="12.28515625" style="12" customWidth="1"/>
    <col min="15661" max="15661" width="12.7109375" style="12" customWidth="1"/>
    <col min="15662" max="15662" width="15.140625" style="12" customWidth="1"/>
    <col min="15663" max="15663" width="10" style="12" customWidth="1"/>
    <col min="15664" max="15674" width="7.85546875" style="12" customWidth="1"/>
    <col min="15675" max="15675" width="9.140625" style="12" customWidth="1"/>
    <col min="15676" max="15676" width="8.28515625" style="12" customWidth="1"/>
    <col min="15677" max="15677" width="10.140625" style="12" customWidth="1"/>
    <col min="15678" max="15678" width="9.140625" style="12"/>
    <col min="15679" max="15679" width="11.85546875" style="12" customWidth="1"/>
    <col min="15680" max="15680" width="14.28515625" style="12" customWidth="1"/>
    <col min="15681" max="15880" width="9.140625" style="12"/>
    <col min="15881" max="15881" width="0" style="12" hidden="1" customWidth="1"/>
    <col min="15882" max="15882" width="15.5703125" style="12" customWidth="1"/>
    <col min="15883" max="15883" width="55.140625" style="12" customWidth="1"/>
    <col min="15884" max="15884" width="15.5703125" style="12" customWidth="1"/>
    <col min="15885" max="15886" width="13" style="12" customWidth="1"/>
    <col min="15887" max="15888" width="13.140625" style="12" customWidth="1"/>
    <col min="15889" max="15889" width="10.5703125" style="12" customWidth="1"/>
    <col min="15890" max="15890" width="12.42578125" style="12" customWidth="1"/>
    <col min="15891" max="15891" width="11.5703125" style="12" customWidth="1"/>
    <col min="15892" max="15892" width="12.28515625" style="12" customWidth="1"/>
    <col min="15893" max="15893" width="12.7109375" style="12" customWidth="1"/>
    <col min="15894" max="15894" width="12.5703125" style="12" customWidth="1"/>
    <col min="15895" max="15895" width="13.140625" style="12" customWidth="1"/>
    <col min="15896" max="15896" width="13.42578125" style="12" customWidth="1"/>
    <col min="15897" max="15897" width="10.28515625" style="12" customWidth="1"/>
    <col min="15898" max="15898" width="14.28515625" style="12" customWidth="1"/>
    <col min="15899" max="15899" width="12.85546875" style="12" customWidth="1"/>
    <col min="15900" max="15900" width="12" style="12" customWidth="1"/>
    <col min="15901" max="15901" width="16.28515625" style="12" customWidth="1"/>
    <col min="15902" max="15902" width="14.5703125" style="12" customWidth="1"/>
    <col min="15903" max="15903" width="16.85546875" style="12" customWidth="1"/>
    <col min="15904" max="15904" width="11.140625" style="12" customWidth="1"/>
    <col min="15905" max="15905" width="10.42578125" style="12" customWidth="1"/>
    <col min="15906" max="15906" width="10.85546875" style="12" customWidth="1"/>
    <col min="15907" max="15907" width="10.140625" style="12" customWidth="1"/>
    <col min="15908" max="15908" width="12.85546875" style="12" customWidth="1"/>
    <col min="15909" max="15910" width="11" style="12" customWidth="1"/>
    <col min="15911" max="15911" width="11.5703125" style="12" customWidth="1"/>
    <col min="15912" max="15912" width="11.28515625" style="12" customWidth="1"/>
    <col min="15913" max="15913" width="10.140625" style="12" customWidth="1"/>
    <col min="15914" max="15915" width="11.85546875" style="12" customWidth="1"/>
    <col min="15916" max="15916" width="12.28515625" style="12" customWidth="1"/>
    <col min="15917" max="15917" width="12.7109375" style="12" customWidth="1"/>
    <col min="15918" max="15918" width="15.140625" style="12" customWidth="1"/>
    <col min="15919" max="15919" width="10" style="12" customWidth="1"/>
    <col min="15920" max="15930" width="7.85546875" style="12" customWidth="1"/>
    <col min="15931" max="15931" width="9.140625" style="12" customWidth="1"/>
    <col min="15932" max="15932" width="8.28515625" style="12" customWidth="1"/>
    <col min="15933" max="15933" width="10.140625" style="12" customWidth="1"/>
    <col min="15934" max="15934" width="9.140625" style="12"/>
    <col min="15935" max="15935" width="11.85546875" style="12" customWidth="1"/>
    <col min="15936" max="15936" width="14.28515625" style="12" customWidth="1"/>
    <col min="15937" max="16136" width="9.140625" style="12"/>
    <col min="16137" max="16137" width="0" style="12" hidden="1" customWidth="1"/>
    <col min="16138" max="16138" width="15.5703125" style="12" customWidth="1"/>
    <col min="16139" max="16139" width="55.140625" style="12" customWidth="1"/>
    <col min="16140" max="16140" width="15.5703125" style="12" customWidth="1"/>
    <col min="16141" max="16142" width="13" style="12" customWidth="1"/>
    <col min="16143" max="16144" width="13.140625" style="12" customWidth="1"/>
    <col min="16145" max="16145" width="10.5703125" style="12" customWidth="1"/>
    <col min="16146" max="16146" width="12.42578125" style="12" customWidth="1"/>
    <col min="16147" max="16147" width="11.5703125" style="12" customWidth="1"/>
    <col min="16148" max="16148" width="12.28515625" style="12" customWidth="1"/>
    <col min="16149" max="16149" width="12.7109375" style="12" customWidth="1"/>
    <col min="16150" max="16150" width="12.5703125" style="12" customWidth="1"/>
    <col min="16151" max="16151" width="13.140625" style="12" customWidth="1"/>
    <col min="16152" max="16152" width="13.42578125" style="12" customWidth="1"/>
    <col min="16153" max="16153" width="10.28515625" style="12" customWidth="1"/>
    <col min="16154" max="16154" width="14.28515625" style="12" customWidth="1"/>
    <col min="16155" max="16155" width="12.85546875" style="12" customWidth="1"/>
    <col min="16156" max="16156" width="12" style="12" customWidth="1"/>
    <col min="16157" max="16157" width="16.28515625" style="12" customWidth="1"/>
    <col min="16158" max="16158" width="14.5703125" style="12" customWidth="1"/>
    <col min="16159" max="16159" width="16.85546875" style="12" customWidth="1"/>
    <col min="16160" max="16160" width="11.140625" style="12" customWidth="1"/>
    <col min="16161" max="16161" width="10.42578125" style="12" customWidth="1"/>
    <col min="16162" max="16162" width="10.85546875" style="12" customWidth="1"/>
    <col min="16163" max="16163" width="10.140625" style="12" customWidth="1"/>
    <col min="16164" max="16164" width="12.85546875" style="12" customWidth="1"/>
    <col min="16165" max="16166" width="11" style="12" customWidth="1"/>
    <col min="16167" max="16167" width="11.5703125" style="12" customWidth="1"/>
    <col min="16168" max="16168" width="11.28515625" style="12" customWidth="1"/>
    <col min="16169" max="16169" width="10.140625" style="12" customWidth="1"/>
    <col min="16170" max="16171" width="11.85546875" style="12" customWidth="1"/>
    <col min="16172" max="16172" width="12.28515625" style="12" customWidth="1"/>
    <col min="16173" max="16173" width="12.7109375" style="12" customWidth="1"/>
    <col min="16174" max="16174" width="15.140625" style="12" customWidth="1"/>
    <col min="16175" max="16175" width="10" style="12" customWidth="1"/>
    <col min="16176" max="16186" width="7.85546875" style="12" customWidth="1"/>
    <col min="16187" max="16187" width="9.140625" style="12" customWidth="1"/>
    <col min="16188" max="16188" width="8.28515625" style="12" customWidth="1"/>
    <col min="16189" max="16189" width="10.140625" style="12" customWidth="1"/>
    <col min="16190" max="16190" width="9.140625" style="12"/>
    <col min="16191" max="16191" width="11.85546875" style="12" customWidth="1"/>
    <col min="16192" max="16192" width="14.28515625" style="12" customWidth="1"/>
    <col min="16193" max="16384" width="9.140625" style="12"/>
  </cols>
  <sheetData>
    <row r="1" spans="2:223" ht="21" customHeight="1" x14ac:dyDescent="0.35">
      <c r="B1" s="7" t="s">
        <v>0</v>
      </c>
      <c r="AK1" s="10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</row>
    <row r="2" spans="2:223" ht="21" customHeight="1" x14ac:dyDescent="0.35">
      <c r="B2" s="7"/>
      <c r="AK2" s="10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2:223" ht="21" customHeight="1" x14ac:dyDescent="0.35">
      <c r="B3" s="7"/>
      <c r="AK3" s="10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</row>
    <row r="4" spans="2:223" ht="21" customHeight="1" x14ac:dyDescent="0.35">
      <c r="B4" s="147" t="s">
        <v>168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U4" s="8"/>
      <c r="AV4" s="8"/>
      <c r="AW4" s="8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HO4" s="12" t="s">
        <v>175</v>
      </c>
    </row>
    <row r="5" spans="2:223" ht="21" customHeight="1" x14ac:dyDescent="0.3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 t="s">
        <v>174</v>
      </c>
      <c r="R5" s="112"/>
      <c r="S5" s="112"/>
      <c r="T5" s="113" t="s">
        <v>186</v>
      </c>
      <c r="U5" s="112">
        <v>2025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HO5" s="12" t="s">
        <v>176</v>
      </c>
    </row>
    <row r="6" spans="2:223" ht="21" customHeight="1" x14ac:dyDescent="0.3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HO6" s="12" t="s">
        <v>177</v>
      </c>
    </row>
    <row r="7" spans="2:223" ht="18.75" customHeight="1" x14ac:dyDescent="0.35">
      <c r="B7" s="148" t="s">
        <v>1</v>
      </c>
      <c r="C7" s="148" t="s">
        <v>2</v>
      </c>
      <c r="D7" s="151" t="s">
        <v>169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HO7" s="12" t="s">
        <v>178</v>
      </c>
    </row>
    <row r="8" spans="2:223" ht="34.5" customHeight="1" x14ac:dyDescent="0.35">
      <c r="B8" s="149"/>
      <c r="C8" s="149"/>
      <c r="D8" s="154" t="s">
        <v>170</v>
      </c>
      <c r="E8" s="157" t="s">
        <v>3</v>
      </c>
      <c r="F8" s="158"/>
      <c r="G8" s="157" t="s">
        <v>4</v>
      </c>
      <c r="H8" s="159"/>
      <c r="I8" s="159"/>
      <c r="J8" s="159"/>
      <c r="K8" s="159"/>
      <c r="L8" s="159"/>
      <c r="M8" s="159"/>
      <c r="N8" s="158"/>
      <c r="O8" s="157" t="s">
        <v>5</v>
      </c>
      <c r="P8" s="158"/>
      <c r="Q8" s="157" t="s">
        <v>6</v>
      </c>
      <c r="R8" s="159"/>
      <c r="S8" s="159"/>
      <c r="T8" s="159"/>
      <c r="U8" s="159"/>
      <c r="V8" s="159"/>
      <c r="W8" s="158"/>
      <c r="X8" s="157" t="s">
        <v>7</v>
      </c>
      <c r="Y8" s="159"/>
      <c r="Z8" s="158"/>
      <c r="AA8" s="157" t="s">
        <v>8</v>
      </c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8"/>
      <c r="AT8" s="114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7"/>
      <c r="HO8" s="12" t="s">
        <v>179</v>
      </c>
    </row>
    <row r="9" spans="2:223" ht="27.75" customHeight="1" x14ac:dyDescent="0.35">
      <c r="B9" s="149"/>
      <c r="C9" s="149"/>
      <c r="D9" s="155"/>
      <c r="E9" s="130" t="s">
        <v>9</v>
      </c>
      <c r="F9" s="130" t="s">
        <v>10</v>
      </c>
      <c r="G9" s="130" t="s">
        <v>11</v>
      </c>
      <c r="H9" s="144" t="s">
        <v>171</v>
      </c>
      <c r="I9" s="121" t="s">
        <v>12</v>
      </c>
      <c r="J9" s="121" t="s">
        <v>163</v>
      </c>
      <c r="K9" s="121" t="s">
        <v>13</v>
      </c>
      <c r="L9" s="133" t="s">
        <v>14</v>
      </c>
      <c r="M9" s="130" t="s">
        <v>165</v>
      </c>
      <c r="N9" s="144" t="s">
        <v>15</v>
      </c>
      <c r="O9" s="130" t="s">
        <v>16</v>
      </c>
      <c r="P9" s="130" t="s">
        <v>17</v>
      </c>
      <c r="Q9" s="144" t="s">
        <v>164</v>
      </c>
      <c r="R9" s="144" t="s">
        <v>41</v>
      </c>
      <c r="S9" s="130" t="s">
        <v>18</v>
      </c>
      <c r="T9" s="130" t="s">
        <v>19</v>
      </c>
      <c r="U9" s="130" t="s">
        <v>20</v>
      </c>
      <c r="V9" s="130" t="s">
        <v>21</v>
      </c>
      <c r="W9" s="130" t="s">
        <v>22</v>
      </c>
      <c r="X9" s="130" t="s">
        <v>23</v>
      </c>
      <c r="Y9" s="130" t="s">
        <v>24</v>
      </c>
      <c r="Z9" s="130" t="s">
        <v>25</v>
      </c>
      <c r="AA9" s="136" t="s">
        <v>26</v>
      </c>
      <c r="AB9" s="137"/>
      <c r="AC9" s="137"/>
      <c r="AD9" s="138"/>
      <c r="AE9" s="130" t="s">
        <v>27</v>
      </c>
      <c r="AF9" s="130" t="s">
        <v>28</v>
      </c>
      <c r="AG9" s="141" t="s">
        <v>29</v>
      </c>
      <c r="AH9" s="133" t="s">
        <v>30</v>
      </c>
      <c r="AI9" s="130" t="s">
        <v>31</v>
      </c>
      <c r="AJ9" s="130" t="s">
        <v>32</v>
      </c>
      <c r="AK9" s="133" t="s">
        <v>33</v>
      </c>
      <c r="AL9" s="133" t="s">
        <v>34</v>
      </c>
      <c r="AM9" s="141" t="s">
        <v>35</v>
      </c>
      <c r="AN9" s="141" t="s">
        <v>36</v>
      </c>
      <c r="AO9" s="141" t="s">
        <v>37</v>
      </c>
      <c r="AP9" s="141" t="s">
        <v>38</v>
      </c>
      <c r="AQ9" s="141" t="s">
        <v>162</v>
      </c>
      <c r="AR9" s="130" t="s">
        <v>39</v>
      </c>
      <c r="AS9" s="130" t="s">
        <v>40</v>
      </c>
      <c r="AT9" s="127"/>
      <c r="AU9" s="12">
        <v>1</v>
      </c>
      <c r="AV9" s="12">
        <v>2</v>
      </c>
      <c r="AW9" s="12">
        <v>3</v>
      </c>
      <c r="AX9" s="12">
        <v>4</v>
      </c>
      <c r="AY9" s="12">
        <v>5</v>
      </c>
      <c r="AZ9" s="12">
        <v>6</v>
      </c>
      <c r="BA9" s="12">
        <v>7</v>
      </c>
      <c r="BB9" s="12">
        <v>8</v>
      </c>
      <c r="BC9" s="12">
        <v>9</v>
      </c>
      <c r="BD9" s="12">
        <v>10</v>
      </c>
      <c r="BE9" s="12">
        <v>11</v>
      </c>
      <c r="BF9" s="12">
        <v>12</v>
      </c>
      <c r="BG9" s="12">
        <v>13</v>
      </c>
      <c r="BH9" s="12">
        <v>14</v>
      </c>
      <c r="BI9" s="12">
        <v>15</v>
      </c>
      <c r="BJ9" s="12">
        <v>16</v>
      </c>
      <c r="BK9" s="12">
        <v>17</v>
      </c>
      <c r="BL9" s="12">
        <v>18</v>
      </c>
      <c r="HO9" s="12" t="s">
        <v>180</v>
      </c>
    </row>
    <row r="10" spans="2:223" s="7" customFormat="1" ht="117" customHeight="1" x14ac:dyDescent="0.35">
      <c r="B10" s="149"/>
      <c r="C10" s="149"/>
      <c r="D10" s="155"/>
      <c r="E10" s="131"/>
      <c r="F10" s="131"/>
      <c r="G10" s="131"/>
      <c r="H10" s="145"/>
      <c r="I10" s="122"/>
      <c r="J10" s="122"/>
      <c r="K10" s="122"/>
      <c r="L10" s="134"/>
      <c r="M10" s="131"/>
      <c r="N10" s="145"/>
      <c r="O10" s="131"/>
      <c r="P10" s="131"/>
      <c r="Q10" s="145"/>
      <c r="R10" s="145"/>
      <c r="S10" s="131"/>
      <c r="T10" s="131"/>
      <c r="U10" s="131"/>
      <c r="V10" s="131"/>
      <c r="W10" s="131"/>
      <c r="X10" s="131"/>
      <c r="Y10" s="131"/>
      <c r="Z10" s="131"/>
      <c r="AA10" s="1" t="s">
        <v>42</v>
      </c>
      <c r="AB10" s="2" t="s">
        <v>16</v>
      </c>
      <c r="AC10" s="1" t="s">
        <v>43</v>
      </c>
      <c r="AD10" s="2" t="s">
        <v>16</v>
      </c>
      <c r="AE10" s="131"/>
      <c r="AF10" s="131"/>
      <c r="AG10" s="142"/>
      <c r="AH10" s="134"/>
      <c r="AI10" s="131"/>
      <c r="AJ10" s="131"/>
      <c r="AK10" s="134"/>
      <c r="AL10" s="134"/>
      <c r="AM10" s="142"/>
      <c r="AN10" s="142"/>
      <c r="AO10" s="142"/>
      <c r="AP10" s="142"/>
      <c r="AQ10" s="142"/>
      <c r="AR10" s="131"/>
      <c r="AS10" s="131"/>
      <c r="AT10" s="128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HO10" s="12" t="s">
        <v>181</v>
      </c>
    </row>
    <row r="11" spans="2:223" s="7" customFormat="1" ht="31.5" customHeight="1" x14ac:dyDescent="0.35">
      <c r="B11" s="150"/>
      <c r="C11" s="150"/>
      <c r="D11" s="156"/>
      <c r="E11" s="132"/>
      <c r="F11" s="132"/>
      <c r="G11" s="132"/>
      <c r="H11" s="146"/>
      <c r="I11" s="123"/>
      <c r="J11" s="123"/>
      <c r="K11" s="123"/>
      <c r="L11" s="135"/>
      <c r="M11" s="132"/>
      <c r="N11" s="146"/>
      <c r="O11" s="132"/>
      <c r="P11" s="132"/>
      <c r="Q11" s="146"/>
      <c r="R11" s="146"/>
      <c r="S11" s="132"/>
      <c r="T11" s="132"/>
      <c r="U11" s="132"/>
      <c r="V11" s="132"/>
      <c r="W11" s="132"/>
      <c r="X11" s="132"/>
      <c r="Y11" s="132"/>
      <c r="Z11" s="132"/>
      <c r="AA11" s="1" t="s">
        <v>44</v>
      </c>
      <c r="AB11" s="1" t="s">
        <v>16</v>
      </c>
      <c r="AC11" s="1" t="s">
        <v>44</v>
      </c>
      <c r="AD11" s="1" t="s">
        <v>16</v>
      </c>
      <c r="AE11" s="132"/>
      <c r="AF11" s="132"/>
      <c r="AG11" s="143"/>
      <c r="AH11" s="135"/>
      <c r="AI11" s="132"/>
      <c r="AJ11" s="132"/>
      <c r="AK11" s="135"/>
      <c r="AL11" s="135"/>
      <c r="AM11" s="143"/>
      <c r="AN11" s="143"/>
      <c r="AO11" s="143"/>
      <c r="AP11" s="143"/>
      <c r="AQ11" s="143"/>
      <c r="AR11" s="132"/>
      <c r="AS11" s="132"/>
      <c r="AT11" s="129"/>
      <c r="AU11" s="119" t="s">
        <v>45</v>
      </c>
      <c r="AV11" s="119" t="s">
        <v>45</v>
      </c>
      <c r="AW11" s="119" t="s">
        <v>45</v>
      </c>
      <c r="AX11" s="119" t="s">
        <v>45</v>
      </c>
      <c r="AY11" s="119" t="s">
        <v>45</v>
      </c>
      <c r="AZ11" s="119" t="s">
        <v>45</v>
      </c>
      <c r="BA11" s="119" t="s">
        <v>45</v>
      </c>
      <c r="BB11" s="119" t="s">
        <v>45</v>
      </c>
      <c r="BC11" s="119" t="s">
        <v>45</v>
      </c>
      <c r="BD11" s="119" t="s">
        <v>45</v>
      </c>
      <c r="BE11" s="119" t="s">
        <v>45</v>
      </c>
      <c r="BF11" s="119" t="s">
        <v>45</v>
      </c>
      <c r="BG11" s="119" t="s">
        <v>45</v>
      </c>
      <c r="BH11" s="119" t="s">
        <v>45</v>
      </c>
      <c r="BI11" s="119" t="s">
        <v>45</v>
      </c>
      <c r="BJ11" s="119" t="s">
        <v>45</v>
      </c>
      <c r="BK11" s="119" t="s">
        <v>45</v>
      </c>
      <c r="BL11" s="139" t="s">
        <v>46</v>
      </c>
      <c r="HO11" s="12" t="s">
        <v>182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115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40"/>
      <c r="BM12" s="12" t="s">
        <v>187</v>
      </c>
      <c r="HO12" s="12" t="s">
        <v>183</v>
      </c>
    </row>
    <row r="13" spans="2:223" s="11" customFormat="1" ht="45.75" customHeight="1" x14ac:dyDescent="0.35">
      <c r="B13" s="14" t="s">
        <v>47</v>
      </c>
      <c r="C13" s="15" t="s">
        <v>48</v>
      </c>
      <c r="D13" s="15">
        <f>O13+P13</f>
        <v>333</v>
      </c>
      <c r="E13" s="15">
        <v>152</v>
      </c>
      <c r="F13" s="15">
        <v>181</v>
      </c>
      <c r="G13" s="15">
        <v>49</v>
      </c>
      <c r="H13" s="15">
        <v>48</v>
      </c>
      <c r="I13" s="15">
        <v>31</v>
      </c>
      <c r="J13" s="15">
        <v>30</v>
      </c>
      <c r="K13" s="15">
        <v>26</v>
      </c>
      <c r="L13" s="15">
        <v>68</v>
      </c>
      <c r="M13" s="15">
        <v>159</v>
      </c>
      <c r="N13" s="15">
        <v>80</v>
      </c>
      <c r="O13" s="15">
        <v>167</v>
      </c>
      <c r="P13" s="15">
        <v>166</v>
      </c>
      <c r="Q13" s="15">
        <v>47</v>
      </c>
      <c r="R13" s="15">
        <v>18</v>
      </c>
      <c r="S13" s="15">
        <v>76</v>
      </c>
      <c r="T13" s="15">
        <v>52</v>
      </c>
      <c r="U13" s="15">
        <v>102</v>
      </c>
      <c r="V13" s="15">
        <v>12</v>
      </c>
      <c r="W13" s="15">
        <v>44</v>
      </c>
      <c r="X13" s="15">
        <v>144</v>
      </c>
      <c r="Y13" s="15">
        <v>189</v>
      </c>
      <c r="Z13" s="15">
        <v>0</v>
      </c>
      <c r="AA13" s="15">
        <v>0</v>
      </c>
      <c r="AB13" s="15">
        <v>0</v>
      </c>
      <c r="AC13" s="15">
        <v>2</v>
      </c>
      <c r="AD13" s="15">
        <v>0</v>
      </c>
      <c r="AE13" s="15">
        <v>0</v>
      </c>
      <c r="AF13" s="15">
        <v>10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321</v>
      </c>
      <c r="AT13" s="116"/>
      <c r="AU13" s="16" t="str">
        <f>IF(G13++I13+K13+L13+M13=D13," ","GRESEALA")</f>
        <v xml:space="preserve"> </v>
      </c>
      <c r="AV13" s="16" t="str">
        <f>IF(AA13+AC13+AE13+AF13+AG13+AH13+AI13+AJ13+AK13+AL13+AM13+AN13+AO13+AP13+AQ13+AR13+AS13&gt;=D13," ","GRESEALA")</f>
        <v xml:space="preserve"> </v>
      </c>
      <c r="AW13" s="17" t="str">
        <f>IF(E13+F13=D13," ","GRESEALA")</f>
        <v xml:space="preserve"> </v>
      </c>
      <c r="AX13" s="17" t="str">
        <f>IF(O13+P13=D13," ","GRESEALA")</f>
        <v xml:space="preserve"> </v>
      </c>
      <c r="AY13" s="17" t="str">
        <f>IF(Q13+S13+T13+U13+V13+W13=D13," ","GRESEALA")</f>
        <v xml:space="preserve"> </v>
      </c>
      <c r="AZ13" s="17" t="str">
        <f>IF(X13+Y13+Z13=D13," ","GRESEALA")</f>
        <v xml:space="preserve"> </v>
      </c>
      <c r="BA13" s="17" t="str">
        <f>IF(N13&lt;=M13," ","GRESEALA")</f>
        <v xml:space="preserve"> </v>
      </c>
      <c r="BB13" s="17" t="str">
        <f>IF(AS13&lt;=D13," ","GRESEALA")</f>
        <v xml:space="preserve"> </v>
      </c>
      <c r="BC13" s="17" t="str">
        <f>IF(H13&lt;=G13," ","GRESEALA")</f>
        <v xml:space="preserve"> </v>
      </c>
      <c r="BD13" s="17" t="str">
        <f>IF(AS14&lt;=D14," ","GRESEALA")</f>
        <v xml:space="preserve"> </v>
      </c>
      <c r="BE13" s="17" t="str">
        <f>IF(H14&lt;=G14," ","GRESEALA")</f>
        <v xml:space="preserve"> </v>
      </c>
      <c r="BF13" s="17" t="str">
        <f>IF(AS15&lt;=D15," ","GRESEALA")</f>
        <v xml:space="preserve"> </v>
      </c>
      <c r="BG13" s="17" t="str">
        <f>IF(H15&lt;=G15," ","GRESEALA")</f>
        <v xml:space="preserve"> </v>
      </c>
      <c r="BH13" s="17" t="str">
        <f>IF(Z15&lt;=Z13," ","GRESEALA")</f>
        <v xml:space="preserve"> </v>
      </c>
      <c r="BI13" s="17" t="str">
        <f>IF(AA15&lt;=AA13," ","GRESEALA")</f>
        <v xml:space="preserve"> </v>
      </c>
      <c r="BJ13" s="17" t="str">
        <f>IF(AB15&lt;=AB13," ","GRESEALA")</f>
        <v xml:space="preserve"> </v>
      </c>
      <c r="BK13" s="17" t="str">
        <f>IF(H15&lt;=H13," ","GRESEALA")</f>
        <v xml:space="preserve"> </v>
      </c>
      <c r="BL13" s="18" t="str">
        <f>IF((X39=0)*AND(X40=0)*AND(X38=0),"  ","GRESEALA")</f>
        <v xml:space="preserve">  </v>
      </c>
      <c r="BM13" s="19" t="str">
        <f>IF(J14&lt;=I14," ","GRESEALA")</f>
        <v xml:space="preserve"> </v>
      </c>
      <c r="HO13" s="12" t="s">
        <v>184</v>
      </c>
    </row>
    <row r="14" spans="2:223" s="24" customFormat="1" ht="43.5" customHeight="1" x14ac:dyDescent="0.35">
      <c r="B14" s="20" t="s">
        <v>49</v>
      </c>
      <c r="C14" s="21" t="s">
        <v>50</v>
      </c>
      <c r="D14" s="22">
        <f>O14+P14</f>
        <v>74</v>
      </c>
      <c r="E14" s="22">
        <v>42</v>
      </c>
      <c r="F14" s="22">
        <v>32</v>
      </c>
      <c r="G14" s="22">
        <v>19</v>
      </c>
      <c r="H14" s="22">
        <v>19</v>
      </c>
      <c r="I14" s="22">
        <v>4</v>
      </c>
      <c r="J14" s="22">
        <v>4</v>
      </c>
      <c r="K14" s="22">
        <v>8</v>
      </c>
      <c r="L14" s="22">
        <v>12</v>
      </c>
      <c r="M14" s="22">
        <v>31</v>
      </c>
      <c r="N14" s="22">
        <v>11</v>
      </c>
      <c r="O14" s="22">
        <v>37</v>
      </c>
      <c r="P14" s="22">
        <v>37</v>
      </c>
      <c r="Q14" s="22">
        <v>6</v>
      </c>
      <c r="R14" s="22">
        <v>0</v>
      </c>
      <c r="S14" s="22">
        <v>9</v>
      </c>
      <c r="T14" s="22">
        <v>9</v>
      </c>
      <c r="U14" s="22">
        <v>37</v>
      </c>
      <c r="V14" s="22">
        <v>2</v>
      </c>
      <c r="W14" s="22">
        <v>11</v>
      </c>
      <c r="X14" s="22">
        <v>54</v>
      </c>
      <c r="Y14" s="22">
        <v>20</v>
      </c>
      <c r="Z14" s="22">
        <v>0</v>
      </c>
      <c r="AA14" s="22">
        <v>0</v>
      </c>
      <c r="AB14" s="22">
        <v>0</v>
      </c>
      <c r="AC14" s="22">
        <v>2</v>
      </c>
      <c r="AD14" s="22">
        <v>0</v>
      </c>
      <c r="AE14" s="22">
        <v>0</v>
      </c>
      <c r="AF14" s="22">
        <v>2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74</v>
      </c>
      <c r="AT14" s="116"/>
      <c r="AU14" s="17" t="str">
        <f>IF(E14+F14=D14," ","GRESEALA")</f>
        <v xml:space="preserve"> </v>
      </c>
      <c r="AV14" s="23" t="str">
        <f>IF(G14+K14+I14+L14+M14=D14," ","GRESEALA")</f>
        <v xml:space="preserve"> </v>
      </c>
      <c r="AW14" s="17" t="str">
        <f>IF(O14+P14=D14," ","GRESEALA")</f>
        <v xml:space="preserve"> </v>
      </c>
      <c r="AX14" s="17" t="str">
        <f>IF(Q14+S14+T14+U14+V14+W14=D14," ","GRESEALA")</f>
        <v xml:space="preserve"> </v>
      </c>
      <c r="AY14" s="17" t="str">
        <f>IF(X14+Y14+Z14=D14," ","GRESEALA")</f>
        <v xml:space="preserve"> </v>
      </c>
      <c r="AZ14" s="17" t="str">
        <f>IF(AA14+AC14+AE14+AF14+AG14+AH14+AI14+AJ14+AK14+AL14+AR14+AS14&gt;=D14," ","GRESEALA")</f>
        <v xml:space="preserve"> </v>
      </c>
      <c r="BA14" s="17" t="str">
        <f>IF(E15+F15=D15," ","GRESEALA")</f>
        <v xml:space="preserve"> </v>
      </c>
      <c r="BB14" s="23" t="str">
        <f>IF(G15+K15+I15+L15+M15=D15," ","GRESEALA")</f>
        <v xml:space="preserve"> </v>
      </c>
      <c r="BC14" s="17" t="str">
        <f>IF(O15+P15=D15," ","GRESEALA")</f>
        <v xml:space="preserve"> </v>
      </c>
      <c r="BD14" s="17" t="str">
        <f>IF(Q15+S15+T15+U15+V15+W15=D15," ","GRESEALA")</f>
        <v xml:space="preserve"> </v>
      </c>
      <c r="BE14" s="17" t="str">
        <f>IF(X15+Y15+Z15=D15," ","GRESEALA")</f>
        <v xml:space="preserve"> </v>
      </c>
      <c r="BF14" s="23" t="str">
        <f>IF(AA15+AC15+AE15+AF15+AG15+AH15+AI15+AJ15+AK15+AL15+AM15+AN15+AO15+AP15+AQ15+AR15+AS15&gt;=D15," ","GRESEALA")</f>
        <v xml:space="preserve"> </v>
      </c>
      <c r="BG14" s="17" t="str">
        <f>IF(D15&lt;=D13," ","GRESEALA")</f>
        <v xml:space="preserve"> </v>
      </c>
      <c r="BH14" s="17" t="str">
        <f>IF(E15&lt;=E13," ","GRESEALA")</f>
        <v xml:space="preserve"> </v>
      </c>
      <c r="BI14" s="17" t="str">
        <f>IF(F15&lt;=F13," ","GRESEALA")</f>
        <v xml:space="preserve"> </v>
      </c>
      <c r="BJ14" s="17" t="str">
        <f>IF(G15&lt;=G13," ","GRESEALA")</f>
        <v xml:space="preserve"> </v>
      </c>
      <c r="BK14" s="17" t="str">
        <f>IF(K15&lt;=K13," ","GRESEALA")</f>
        <v xml:space="preserve"> </v>
      </c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 t="s">
        <v>185</v>
      </c>
    </row>
    <row r="15" spans="2:223" s="27" customFormat="1" ht="42" customHeight="1" x14ac:dyDescent="0.35">
      <c r="B15" s="25" t="s">
        <v>51</v>
      </c>
      <c r="C15" s="26" t="s">
        <v>52</v>
      </c>
      <c r="D15" s="15">
        <f t="shared" ref="D15:D67" si="0">O15+P15</f>
        <v>96</v>
      </c>
      <c r="E15" s="15">
        <v>48</v>
      </c>
      <c r="F15" s="15">
        <v>48</v>
      </c>
      <c r="G15" s="15">
        <v>20</v>
      </c>
      <c r="H15" s="15">
        <v>20</v>
      </c>
      <c r="I15" s="15">
        <v>5</v>
      </c>
      <c r="J15" s="15">
        <v>5</v>
      </c>
      <c r="K15" s="15">
        <v>10</v>
      </c>
      <c r="L15" s="15">
        <v>16</v>
      </c>
      <c r="M15" s="15">
        <v>45</v>
      </c>
      <c r="N15" s="15">
        <v>21</v>
      </c>
      <c r="O15" s="15">
        <v>48</v>
      </c>
      <c r="P15" s="15">
        <v>48</v>
      </c>
      <c r="Q15" s="15">
        <v>10</v>
      </c>
      <c r="R15" s="15">
        <v>4</v>
      </c>
      <c r="S15" s="15">
        <v>17</v>
      </c>
      <c r="T15" s="15">
        <v>13</v>
      </c>
      <c r="U15" s="15">
        <v>43</v>
      </c>
      <c r="V15" s="15">
        <v>2</v>
      </c>
      <c r="W15" s="15">
        <v>11</v>
      </c>
      <c r="X15" s="15">
        <v>69</v>
      </c>
      <c r="Y15" s="15">
        <v>27</v>
      </c>
      <c r="Z15" s="15">
        <v>0</v>
      </c>
      <c r="AA15" s="15">
        <v>0</v>
      </c>
      <c r="AB15" s="15">
        <v>0</v>
      </c>
      <c r="AC15" s="15">
        <v>2</v>
      </c>
      <c r="AD15" s="15">
        <v>0</v>
      </c>
      <c r="AE15" s="15">
        <v>0</v>
      </c>
      <c r="AF15" s="15">
        <v>2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92</v>
      </c>
      <c r="AT15" s="116"/>
      <c r="AU15" s="17" t="str">
        <f>IF(AK15&lt;=AK13," ","GRESEALA")</f>
        <v xml:space="preserve"> </v>
      </c>
      <c r="AV15" s="17" t="str">
        <f>IF(AL15&lt;=AL13," ","GRESEALA")</f>
        <v xml:space="preserve"> </v>
      </c>
      <c r="AW15" s="17" t="str">
        <f>IF(AR15&lt;=AR13," ","GRESEALA")</f>
        <v xml:space="preserve"> </v>
      </c>
      <c r="AX15" s="17" t="str">
        <f>IF(AS15&lt;=AS13," ","GRESEALA")</f>
        <v xml:space="preserve"> </v>
      </c>
      <c r="AY15" s="23" t="str">
        <f>IF(AS15&lt;=AS13," ","GRESEALA")</f>
        <v xml:space="preserve"> </v>
      </c>
      <c r="AZ15" s="17" t="str">
        <f>IF(M15&lt;=M13," ","GRESEALA")</f>
        <v xml:space="preserve"> </v>
      </c>
      <c r="BA15" s="17" t="str">
        <f>IF(N15&lt;=N13," ","GRESEALA")</f>
        <v xml:space="preserve"> </v>
      </c>
      <c r="BB15" s="17" t="str">
        <f>IF(O15&lt;=O13," ","GRESEALA")</f>
        <v xml:space="preserve"> </v>
      </c>
      <c r="BC15" s="17" t="str">
        <f>IF(P15&lt;=P13," ","GRESEALA")</f>
        <v xml:space="preserve"> </v>
      </c>
      <c r="BD15" s="17" t="str">
        <f>IF(Q15&lt;=Q13," ","GRESEALA")</f>
        <v xml:space="preserve"> </v>
      </c>
      <c r="BE15" s="17" t="str">
        <f t="shared" ref="BE15:BK15" si="1">IF(S15&lt;=S13," ","GRESEALA")</f>
        <v xml:space="preserve"> </v>
      </c>
      <c r="BF15" s="17" t="str">
        <f t="shared" si="1"/>
        <v xml:space="preserve"> </v>
      </c>
      <c r="BG15" s="17" t="str">
        <f t="shared" si="1"/>
        <v xml:space="preserve"> </v>
      </c>
      <c r="BH15" s="17" t="str">
        <f t="shared" si="1"/>
        <v xml:space="preserve"> </v>
      </c>
      <c r="BI15" s="17" t="str">
        <f t="shared" si="1"/>
        <v xml:space="preserve"> </v>
      </c>
      <c r="BJ15" s="17" t="str">
        <f t="shared" si="1"/>
        <v xml:space="preserve"> </v>
      </c>
      <c r="BK15" s="17" t="str">
        <f t="shared" si="1"/>
        <v xml:space="preserve"> </v>
      </c>
      <c r="BL15" s="12"/>
      <c r="HO15" s="12" t="s">
        <v>186</v>
      </c>
    </row>
    <row r="16" spans="2:223" ht="42" customHeight="1" x14ac:dyDescent="0.35">
      <c r="B16" s="20" t="s">
        <v>53</v>
      </c>
      <c r="C16" s="28" t="s">
        <v>54</v>
      </c>
      <c r="D16" s="29">
        <f t="shared" si="0"/>
        <v>74</v>
      </c>
      <c r="E16" s="22">
        <f>E17+E18</f>
        <v>42</v>
      </c>
      <c r="F16" s="22">
        <f t="shared" ref="F16:AS16" si="2">F17+F18</f>
        <v>32</v>
      </c>
      <c r="G16" s="22">
        <f t="shared" si="2"/>
        <v>19</v>
      </c>
      <c r="H16" s="22">
        <f t="shared" si="2"/>
        <v>19</v>
      </c>
      <c r="I16" s="22">
        <f t="shared" si="2"/>
        <v>4</v>
      </c>
      <c r="J16" s="22">
        <f t="shared" si="2"/>
        <v>4</v>
      </c>
      <c r="K16" s="22">
        <f t="shared" si="2"/>
        <v>8</v>
      </c>
      <c r="L16" s="22">
        <f t="shared" si="2"/>
        <v>12</v>
      </c>
      <c r="M16" s="22">
        <f t="shared" si="2"/>
        <v>31</v>
      </c>
      <c r="N16" s="22">
        <f t="shared" si="2"/>
        <v>11</v>
      </c>
      <c r="O16" s="22">
        <f t="shared" si="2"/>
        <v>37</v>
      </c>
      <c r="P16" s="22">
        <f t="shared" si="2"/>
        <v>37</v>
      </c>
      <c r="Q16" s="22">
        <f t="shared" si="2"/>
        <v>6</v>
      </c>
      <c r="R16" s="22">
        <f t="shared" ref="R16" si="3">R17+R18</f>
        <v>0</v>
      </c>
      <c r="S16" s="22">
        <f t="shared" si="2"/>
        <v>9</v>
      </c>
      <c r="T16" s="22">
        <f t="shared" si="2"/>
        <v>9</v>
      </c>
      <c r="U16" s="22">
        <f t="shared" si="2"/>
        <v>37</v>
      </c>
      <c r="V16" s="22">
        <f t="shared" si="2"/>
        <v>2</v>
      </c>
      <c r="W16" s="22">
        <f t="shared" si="2"/>
        <v>11</v>
      </c>
      <c r="X16" s="22">
        <f t="shared" si="2"/>
        <v>54</v>
      </c>
      <c r="Y16" s="22">
        <f t="shared" si="2"/>
        <v>20</v>
      </c>
      <c r="Z16" s="22">
        <f t="shared" si="2"/>
        <v>0</v>
      </c>
      <c r="AA16" s="22">
        <f t="shared" si="2"/>
        <v>0</v>
      </c>
      <c r="AB16" s="22">
        <f t="shared" si="2"/>
        <v>0</v>
      </c>
      <c r="AC16" s="22">
        <f t="shared" si="2"/>
        <v>2</v>
      </c>
      <c r="AD16" s="22">
        <f t="shared" si="2"/>
        <v>0</v>
      </c>
      <c r="AE16" s="22">
        <f t="shared" si="2"/>
        <v>0</v>
      </c>
      <c r="AF16" s="22">
        <f t="shared" si="2"/>
        <v>2</v>
      </c>
      <c r="AG16" s="22">
        <f t="shared" si="2"/>
        <v>0</v>
      </c>
      <c r="AH16" s="22">
        <f t="shared" si="2"/>
        <v>0</v>
      </c>
      <c r="AI16" s="22">
        <f t="shared" si="2"/>
        <v>0</v>
      </c>
      <c r="AJ16" s="22">
        <f t="shared" si="2"/>
        <v>0</v>
      </c>
      <c r="AK16" s="22">
        <f t="shared" si="2"/>
        <v>0</v>
      </c>
      <c r="AL16" s="22">
        <f t="shared" si="2"/>
        <v>0</v>
      </c>
      <c r="AM16" s="22">
        <f t="shared" si="2"/>
        <v>0</v>
      </c>
      <c r="AN16" s="22">
        <f t="shared" si="2"/>
        <v>0</v>
      </c>
      <c r="AO16" s="22">
        <f t="shared" si="2"/>
        <v>0</v>
      </c>
      <c r="AP16" s="22">
        <f t="shared" si="2"/>
        <v>0</v>
      </c>
      <c r="AQ16" s="22">
        <f t="shared" si="2"/>
        <v>0</v>
      </c>
      <c r="AR16" s="22">
        <f t="shared" si="2"/>
        <v>0</v>
      </c>
      <c r="AS16" s="22">
        <f t="shared" si="2"/>
        <v>74</v>
      </c>
      <c r="AT16" s="116"/>
      <c r="AU16" s="17" t="str">
        <f t="shared" ref="AU16:BB16" si="4">IF(AC15&lt;=AC13," ","GRESEALA")</f>
        <v xml:space="preserve"> </v>
      </c>
      <c r="AV16" s="17" t="str">
        <f t="shared" si="4"/>
        <v xml:space="preserve"> </v>
      </c>
      <c r="AW16" s="17" t="str">
        <f t="shared" si="4"/>
        <v xml:space="preserve"> </v>
      </c>
      <c r="AX16" s="17" t="str">
        <f t="shared" si="4"/>
        <v xml:space="preserve"> </v>
      </c>
      <c r="AY16" s="17" t="str">
        <f t="shared" si="4"/>
        <v xml:space="preserve"> </v>
      </c>
      <c r="AZ16" s="17" t="str">
        <f t="shared" si="4"/>
        <v xml:space="preserve"> </v>
      </c>
      <c r="BA16" s="17" t="str">
        <f t="shared" si="4"/>
        <v xml:space="preserve"> </v>
      </c>
      <c r="BB16" s="17" t="str">
        <f t="shared" si="4"/>
        <v xml:space="preserve"> </v>
      </c>
      <c r="BC16" s="17" t="str">
        <f>IF(D16&lt;=D14," ","GRESEALA")</f>
        <v xml:space="preserve"> </v>
      </c>
      <c r="BD16" s="17" t="str">
        <f>IF(E16&lt;=E14," ","GRESEALA")</f>
        <v xml:space="preserve"> </v>
      </c>
      <c r="BE16" s="17" t="str">
        <f>IF(F16&lt;=F14," ","GRESEALA")</f>
        <v xml:space="preserve"> </v>
      </c>
      <c r="BF16" s="17" t="str">
        <f>IF(G16&lt;=G14," ","GRESEALA")</f>
        <v xml:space="preserve"> </v>
      </c>
      <c r="BG16" s="17" t="str">
        <f>IF(H16&lt;=H14," ","GRESEALA")</f>
        <v xml:space="preserve"> </v>
      </c>
      <c r="BH16" s="17" t="str">
        <f>IF(K16&lt;=K14," ","GRESEALA")</f>
        <v xml:space="preserve"> </v>
      </c>
      <c r="BI16" s="23" t="str">
        <f>IF(L16&lt;=L14," ","GRESEALA")</f>
        <v xml:space="preserve"> </v>
      </c>
      <c r="BJ16" s="17" t="str">
        <f>IF(M16&lt;=M14," ","GRESEALA")</f>
        <v xml:space="preserve"> </v>
      </c>
      <c r="BK16" s="17" t="str">
        <f>IF(N16&lt;=N14," ","GRESEALA")</f>
        <v xml:space="preserve"> </v>
      </c>
    </row>
    <row r="17" spans="2:64" s="34" customFormat="1" ht="42" customHeight="1" x14ac:dyDescent="0.35">
      <c r="B17" s="30" t="s">
        <v>55</v>
      </c>
      <c r="C17" s="31" t="s">
        <v>56</v>
      </c>
      <c r="D17" s="32">
        <f t="shared" si="0"/>
        <v>65</v>
      </c>
      <c r="E17" s="33">
        <v>38</v>
      </c>
      <c r="F17" s="33">
        <v>27</v>
      </c>
      <c r="G17" s="33">
        <v>18</v>
      </c>
      <c r="H17" s="33">
        <v>18</v>
      </c>
      <c r="I17" s="33">
        <v>4</v>
      </c>
      <c r="J17" s="33">
        <v>4</v>
      </c>
      <c r="K17" s="33">
        <v>7</v>
      </c>
      <c r="L17" s="33">
        <v>10</v>
      </c>
      <c r="M17" s="33">
        <v>26</v>
      </c>
      <c r="N17" s="33">
        <v>10</v>
      </c>
      <c r="O17" s="33">
        <v>34</v>
      </c>
      <c r="P17" s="33">
        <v>31</v>
      </c>
      <c r="Q17" s="33">
        <v>5</v>
      </c>
      <c r="R17" s="33">
        <v>0</v>
      </c>
      <c r="S17" s="33">
        <v>9</v>
      </c>
      <c r="T17" s="33">
        <v>8</v>
      </c>
      <c r="U17" s="33">
        <v>31</v>
      </c>
      <c r="V17" s="33">
        <v>2</v>
      </c>
      <c r="W17" s="33">
        <v>10</v>
      </c>
      <c r="X17" s="33">
        <v>50</v>
      </c>
      <c r="Y17" s="33">
        <v>15</v>
      </c>
      <c r="Z17" s="33">
        <v>0</v>
      </c>
      <c r="AA17" s="33">
        <v>0</v>
      </c>
      <c r="AB17" s="33">
        <v>0</v>
      </c>
      <c r="AC17" s="33">
        <v>2</v>
      </c>
      <c r="AD17" s="33">
        <v>0</v>
      </c>
      <c r="AE17" s="33">
        <v>0</v>
      </c>
      <c r="AF17" s="33">
        <v>2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65</v>
      </c>
      <c r="AT17" s="37"/>
      <c r="AU17" s="17" t="str">
        <f>IF(O16&lt;=O14," ","GRESEALA")</f>
        <v xml:space="preserve"> </v>
      </c>
      <c r="AV17" s="17" t="str">
        <f>IF(P16&lt;=P14," ","GRESEALA")</f>
        <v xml:space="preserve"> </v>
      </c>
      <c r="AW17" s="17" t="str">
        <f>IF(Q16&lt;=Q14," ","GRESEALA")</f>
        <v xml:space="preserve"> </v>
      </c>
      <c r="AX17" s="17" t="str">
        <f t="shared" ref="AX17:BK17" si="5">IF(S16&lt;=S14," ","GRESEALA")</f>
        <v xml:space="preserve"> </v>
      </c>
      <c r="AY17" s="17" t="str">
        <f t="shared" si="5"/>
        <v xml:space="preserve"> </v>
      </c>
      <c r="AZ17" s="17" t="str">
        <f t="shared" si="5"/>
        <v xml:space="preserve"> </v>
      </c>
      <c r="BA17" s="17" t="str">
        <f t="shared" si="5"/>
        <v xml:space="preserve"> </v>
      </c>
      <c r="BB17" s="17" t="str">
        <f t="shared" si="5"/>
        <v xml:space="preserve"> </v>
      </c>
      <c r="BC17" s="17" t="str">
        <f t="shared" si="5"/>
        <v xml:space="preserve"> </v>
      </c>
      <c r="BD17" s="17" t="str">
        <f t="shared" si="5"/>
        <v xml:space="preserve"> </v>
      </c>
      <c r="BE17" s="17" t="str">
        <f t="shared" si="5"/>
        <v xml:space="preserve"> </v>
      </c>
      <c r="BF17" s="17" t="str">
        <f t="shared" si="5"/>
        <v xml:space="preserve"> </v>
      </c>
      <c r="BG17" s="17" t="str">
        <f t="shared" si="5"/>
        <v xml:space="preserve"> </v>
      </c>
      <c r="BH17" s="17" t="str">
        <f t="shared" si="5"/>
        <v xml:space="preserve"> </v>
      </c>
      <c r="BI17" s="17" t="str">
        <f t="shared" si="5"/>
        <v xml:space="preserve"> </v>
      </c>
      <c r="BJ17" s="17" t="str">
        <f t="shared" si="5"/>
        <v xml:space="preserve"> </v>
      </c>
      <c r="BK17" s="17" t="str">
        <f t="shared" si="5"/>
        <v xml:space="preserve"> </v>
      </c>
      <c r="BL17" s="12"/>
    </row>
    <row r="18" spans="2:64" ht="39.75" customHeight="1" x14ac:dyDescent="0.35">
      <c r="B18" s="30" t="s">
        <v>57</v>
      </c>
      <c r="C18" s="31" t="s">
        <v>58</v>
      </c>
      <c r="D18" s="32">
        <f t="shared" si="0"/>
        <v>9</v>
      </c>
      <c r="E18" s="33">
        <v>4</v>
      </c>
      <c r="F18" s="33">
        <v>5</v>
      </c>
      <c r="G18" s="33">
        <v>1</v>
      </c>
      <c r="H18" s="33">
        <v>1</v>
      </c>
      <c r="I18" s="33">
        <v>0</v>
      </c>
      <c r="J18" s="33">
        <v>0</v>
      </c>
      <c r="K18" s="33">
        <v>1</v>
      </c>
      <c r="L18" s="33">
        <v>2</v>
      </c>
      <c r="M18" s="33">
        <v>5</v>
      </c>
      <c r="N18" s="33">
        <v>1</v>
      </c>
      <c r="O18" s="33">
        <v>3</v>
      </c>
      <c r="P18" s="33">
        <v>6</v>
      </c>
      <c r="Q18" s="33">
        <v>1</v>
      </c>
      <c r="R18" s="33">
        <v>0</v>
      </c>
      <c r="S18" s="33">
        <v>0</v>
      </c>
      <c r="T18" s="33">
        <v>1</v>
      </c>
      <c r="U18" s="33">
        <v>6</v>
      </c>
      <c r="V18" s="33">
        <v>0</v>
      </c>
      <c r="W18" s="33">
        <v>1</v>
      </c>
      <c r="X18" s="33">
        <v>4</v>
      </c>
      <c r="Y18" s="33">
        <v>5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9</v>
      </c>
      <c r="AT18" s="37"/>
      <c r="AU18" s="17" t="str">
        <f t="shared" ref="AU18:AZ18" si="6">IF(AG16&lt;=AG14," ","GRESEALA")</f>
        <v xml:space="preserve"> </v>
      </c>
      <c r="AV18" s="17" t="str">
        <f t="shared" si="6"/>
        <v xml:space="preserve"> </v>
      </c>
      <c r="AW18" s="17" t="str">
        <f t="shared" si="6"/>
        <v xml:space="preserve"> </v>
      </c>
      <c r="AX18" s="17" t="str">
        <f t="shared" si="6"/>
        <v xml:space="preserve"> </v>
      </c>
      <c r="AY18" s="17" t="str">
        <f t="shared" si="6"/>
        <v xml:space="preserve"> </v>
      </c>
      <c r="AZ18" s="17" t="str">
        <f t="shared" si="6"/>
        <v xml:space="preserve"> </v>
      </c>
      <c r="BA18" s="17" t="str">
        <f t="shared" ref="BA18:BB18" si="7">IF(AR16&lt;=AR14," ","GRESEALA")</f>
        <v xml:space="preserve"> </v>
      </c>
      <c r="BB18" s="17" t="str">
        <f t="shared" si="7"/>
        <v xml:space="preserve"> </v>
      </c>
      <c r="BC18" s="17" t="str">
        <f>IF(E17+E18=E16," ","GRESEALA")</f>
        <v xml:space="preserve"> </v>
      </c>
      <c r="BD18" s="17" t="str">
        <f>IF(F17+F18=F16," ","GRESEALA")</f>
        <v xml:space="preserve"> </v>
      </c>
      <c r="BE18" s="17" t="str">
        <f>IF(G17+G18=G16," ","GRESEALA")</f>
        <v xml:space="preserve"> </v>
      </c>
      <c r="BF18" s="17" t="str">
        <f>IF(H17+H18=H16," ","GRESEALA")</f>
        <v xml:space="preserve"> </v>
      </c>
      <c r="BG18" s="17" t="str">
        <f>IF(K17+K18=K16," ","GRESEALA")</f>
        <v xml:space="preserve"> </v>
      </c>
      <c r="BH18" s="23" t="str">
        <f>IF(L17+L18=L16," ","GRESEALA")</f>
        <v xml:space="preserve"> </v>
      </c>
      <c r="BI18" s="17" t="str">
        <f>IF(M17+M18=M16," ","GRESEALA")</f>
        <v xml:space="preserve"> </v>
      </c>
      <c r="BJ18" s="17" t="str">
        <f>IF(N17+N18=N16," ","GRESEALA")</f>
        <v xml:space="preserve"> </v>
      </c>
      <c r="BK18" s="17" t="str">
        <f>IF(O17+O18=O16," ","GRESEALA")</f>
        <v xml:space="preserve"> </v>
      </c>
    </row>
    <row r="19" spans="2:64" s="38" customFormat="1" ht="44.25" customHeight="1" x14ac:dyDescent="0.35">
      <c r="B19" s="35" t="s">
        <v>59</v>
      </c>
      <c r="C19" s="31" t="s">
        <v>60</v>
      </c>
      <c r="D19" s="36">
        <f t="shared" si="0"/>
        <v>24</v>
      </c>
      <c r="E19" s="37">
        <v>10</v>
      </c>
      <c r="F19" s="37">
        <v>14</v>
      </c>
      <c r="G19" s="37">
        <v>7</v>
      </c>
      <c r="H19" s="37">
        <v>7</v>
      </c>
      <c r="I19" s="37">
        <v>2</v>
      </c>
      <c r="J19" s="37">
        <v>2</v>
      </c>
      <c r="K19" s="37">
        <v>4</v>
      </c>
      <c r="L19" s="37">
        <v>2</v>
      </c>
      <c r="M19" s="37">
        <v>9</v>
      </c>
      <c r="N19" s="37">
        <v>5</v>
      </c>
      <c r="O19" s="37">
        <v>11</v>
      </c>
      <c r="P19" s="37">
        <v>13</v>
      </c>
      <c r="Q19" s="37">
        <v>3</v>
      </c>
      <c r="R19" s="37">
        <v>0</v>
      </c>
      <c r="S19" s="37">
        <v>2</v>
      </c>
      <c r="T19" s="37">
        <v>2</v>
      </c>
      <c r="U19" s="37">
        <v>14</v>
      </c>
      <c r="V19" s="37">
        <v>1</v>
      </c>
      <c r="W19" s="37">
        <v>2</v>
      </c>
      <c r="X19" s="37">
        <v>21</v>
      </c>
      <c r="Y19" s="37">
        <v>3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2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22</v>
      </c>
      <c r="AT19" s="37"/>
      <c r="AU19" s="17" t="str">
        <f>IF(P17+P18=P16," ","GRESEALA")</f>
        <v xml:space="preserve"> </v>
      </c>
      <c r="AV19" s="17" t="str">
        <f>IF(Q17+Q18=Q16," ","GRESEALA")</f>
        <v xml:space="preserve"> </v>
      </c>
      <c r="AW19" s="17" t="str">
        <f t="shared" ref="AW19:BK19" si="8">IF(S17+S18=S16," ","GRESEALA")</f>
        <v xml:space="preserve"> </v>
      </c>
      <c r="AX19" s="17" t="str">
        <f t="shared" si="8"/>
        <v xml:space="preserve"> </v>
      </c>
      <c r="AY19" s="17" t="str">
        <f t="shared" si="8"/>
        <v xml:space="preserve"> </v>
      </c>
      <c r="AZ19" s="17" t="str">
        <f t="shared" si="8"/>
        <v xml:space="preserve"> </v>
      </c>
      <c r="BA19" s="17" t="str">
        <f t="shared" si="8"/>
        <v xml:space="preserve"> </v>
      </c>
      <c r="BB19" s="17" t="str">
        <f t="shared" si="8"/>
        <v xml:space="preserve"> </v>
      </c>
      <c r="BC19" s="17" t="str">
        <f t="shared" si="8"/>
        <v xml:space="preserve"> </v>
      </c>
      <c r="BD19" s="17" t="str">
        <f t="shared" si="8"/>
        <v xml:space="preserve"> </v>
      </c>
      <c r="BE19" s="17" t="str">
        <f t="shared" si="8"/>
        <v xml:space="preserve"> </v>
      </c>
      <c r="BF19" s="17" t="str">
        <f t="shared" si="8"/>
        <v xml:space="preserve"> </v>
      </c>
      <c r="BG19" s="17" t="str">
        <f t="shared" si="8"/>
        <v xml:space="preserve"> </v>
      </c>
      <c r="BH19" s="17" t="str">
        <f t="shared" si="8"/>
        <v xml:space="preserve"> </v>
      </c>
      <c r="BI19" s="17" t="str">
        <f t="shared" si="8"/>
        <v xml:space="preserve"> </v>
      </c>
      <c r="BJ19" s="17" t="str">
        <f t="shared" si="8"/>
        <v xml:space="preserve"> </v>
      </c>
      <c r="BK19" s="17" t="str">
        <f t="shared" si="8"/>
        <v xml:space="preserve"> </v>
      </c>
    </row>
    <row r="20" spans="2:64" s="38" customFormat="1" ht="62.25" customHeight="1" x14ac:dyDescent="0.35">
      <c r="B20" s="20" t="s">
        <v>61</v>
      </c>
      <c r="C20" s="39" t="s">
        <v>62</v>
      </c>
      <c r="D20" s="29">
        <f t="shared" si="0"/>
        <v>0</v>
      </c>
      <c r="E20" s="22">
        <f>E21+E22</f>
        <v>0</v>
      </c>
      <c r="F20" s="22">
        <f t="shared" ref="F20:AS20" si="9">F21+F22</f>
        <v>0</v>
      </c>
      <c r="G20" s="22">
        <f t="shared" si="9"/>
        <v>0</v>
      </c>
      <c r="H20" s="22">
        <f>H21+H22</f>
        <v>0</v>
      </c>
      <c r="I20" s="22">
        <f t="shared" ref="I20:J20" si="10">I21+I22</f>
        <v>0</v>
      </c>
      <c r="J20" s="22">
        <f t="shared" si="10"/>
        <v>0</v>
      </c>
      <c r="K20" s="22">
        <f t="shared" si="9"/>
        <v>0</v>
      </c>
      <c r="L20" s="22">
        <f t="shared" si="9"/>
        <v>0</v>
      </c>
      <c r="M20" s="22">
        <f t="shared" si="9"/>
        <v>0</v>
      </c>
      <c r="N20" s="22">
        <f t="shared" si="9"/>
        <v>0</v>
      </c>
      <c r="O20" s="22">
        <f t="shared" si="9"/>
        <v>0</v>
      </c>
      <c r="P20" s="22">
        <f t="shared" si="9"/>
        <v>0</v>
      </c>
      <c r="Q20" s="22">
        <f t="shared" si="9"/>
        <v>0</v>
      </c>
      <c r="R20" s="22">
        <f t="shared" ref="R20" si="11">R21+R22</f>
        <v>0</v>
      </c>
      <c r="S20" s="22">
        <f t="shared" si="9"/>
        <v>0</v>
      </c>
      <c r="T20" s="22">
        <f t="shared" si="9"/>
        <v>0</v>
      </c>
      <c r="U20" s="22">
        <f t="shared" si="9"/>
        <v>0</v>
      </c>
      <c r="V20" s="22">
        <f t="shared" si="9"/>
        <v>0</v>
      </c>
      <c r="W20" s="22">
        <f t="shared" si="9"/>
        <v>0</v>
      </c>
      <c r="X20" s="22">
        <f t="shared" si="9"/>
        <v>0</v>
      </c>
      <c r="Y20" s="22">
        <f t="shared" si="9"/>
        <v>0</v>
      </c>
      <c r="Z20" s="22">
        <f t="shared" si="9"/>
        <v>0</v>
      </c>
      <c r="AA20" s="22">
        <f t="shared" si="9"/>
        <v>0</v>
      </c>
      <c r="AB20" s="22">
        <f t="shared" si="9"/>
        <v>0</v>
      </c>
      <c r="AC20" s="22">
        <f t="shared" si="9"/>
        <v>0</v>
      </c>
      <c r="AD20" s="22">
        <f t="shared" si="9"/>
        <v>0</v>
      </c>
      <c r="AE20" s="22">
        <f t="shared" si="9"/>
        <v>0</v>
      </c>
      <c r="AF20" s="22">
        <f t="shared" si="9"/>
        <v>0</v>
      </c>
      <c r="AG20" s="22">
        <f t="shared" si="9"/>
        <v>0</v>
      </c>
      <c r="AH20" s="22">
        <f t="shared" si="9"/>
        <v>0</v>
      </c>
      <c r="AI20" s="22">
        <f t="shared" si="9"/>
        <v>0</v>
      </c>
      <c r="AJ20" s="22">
        <f t="shared" si="9"/>
        <v>0</v>
      </c>
      <c r="AK20" s="22">
        <f t="shared" si="9"/>
        <v>0</v>
      </c>
      <c r="AL20" s="22">
        <f t="shared" si="9"/>
        <v>0</v>
      </c>
      <c r="AM20" s="22">
        <f t="shared" si="9"/>
        <v>0</v>
      </c>
      <c r="AN20" s="22">
        <f t="shared" si="9"/>
        <v>0</v>
      </c>
      <c r="AO20" s="22">
        <f t="shared" si="9"/>
        <v>0</v>
      </c>
      <c r="AP20" s="22">
        <f t="shared" si="9"/>
        <v>0</v>
      </c>
      <c r="AQ20" s="22">
        <f t="shared" si="9"/>
        <v>0</v>
      </c>
      <c r="AR20" s="22">
        <f t="shared" si="9"/>
        <v>0</v>
      </c>
      <c r="AS20" s="22">
        <f t="shared" si="9"/>
        <v>0</v>
      </c>
      <c r="AT20" s="116"/>
      <c r="AU20" s="17" t="str">
        <f>IF(AH17+AH18=AH16," ","GRESEALA")</f>
        <v xml:space="preserve"> </v>
      </c>
      <c r="AV20" s="17" t="str">
        <f>IF(AI17+AI18=AI16," ","GRESEALA")</f>
        <v xml:space="preserve"> </v>
      </c>
      <c r="AW20" s="17" t="str">
        <f>IF(AJ17+AJ18=AJ16," ","GRESEALA")</f>
        <v xml:space="preserve"> </v>
      </c>
      <c r="AX20" s="17" t="str">
        <f>IF(AK17+AK18=AK16," ","GRESEALA")</f>
        <v xml:space="preserve"> </v>
      </c>
      <c r="AY20" s="17" t="str">
        <f>IF(AL17+AL18=AL16," ","GRESEALA")</f>
        <v xml:space="preserve"> </v>
      </c>
      <c r="AZ20" s="17" t="str">
        <f t="shared" ref="AZ20:BA20" si="12">IF(AR17+AR18=AR16," ","GRESEALA")</f>
        <v xml:space="preserve"> </v>
      </c>
      <c r="BA20" s="17" t="str">
        <f t="shared" si="12"/>
        <v xml:space="preserve"> </v>
      </c>
      <c r="BB20" s="17" t="str">
        <f>IF(E16+F16=D16," ","GRESEALA")</f>
        <v xml:space="preserve"> </v>
      </c>
      <c r="BC20" s="17" t="str">
        <f>IF(G16+K16+I16+L16+M16=D16," ","GRESEALA")</f>
        <v xml:space="preserve"> </v>
      </c>
      <c r="BD20" s="17" t="str">
        <f>IF(O16+P16=D16," ","GRESEALA")</f>
        <v xml:space="preserve"> </v>
      </c>
      <c r="BE20" s="17" t="str">
        <f>IF(Q16+S16+T16+U16+V16+W16=D16," ","GRESEALA")</f>
        <v xml:space="preserve"> </v>
      </c>
      <c r="BF20" s="17" t="str">
        <f>IF(X16+Y16+Z16=D16," ","GRESEALA")</f>
        <v xml:space="preserve"> </v>
      </c>
      <c r="BG20" s="17" t="str">
        <f>IF(AA16+AC16+AE16+AF16+AG16+AH16+AI16+AJ16+AK16+AL16+AM16+AN16+AO16+AP16+AQ16+AR16+AS16&gt;=D16," ","GRESEALA")</f>
        <v xml:space="preserve"> </v>
      </c>
      <c r="BH20" s="17" t="str">
        <f>IF(AS16&lt;=D16," ","GRESEALA")</f>
        <v xml:space="preserve"> </v>
      </c>
      <c r="BI20" s="17" t="str">
        <f>IF(H16&lt;=G16," ","GRESEALA")</f>
        <v xml:space="preserve"> </v>
      </c>
      <c r="BJ20" s="17" t="str">
        <f>IF(E21+E22=E20," ","GRESEALA")</f>
        <v xml:space="preserve"> </v>
      </c>
      <c r="BK20" s="17" t="str">
        <f>IF(F21+F22=F20," ","GRESEALA")</f>
        <v xml:space="preserve"> </v>
      </c>
    </row>
    <row r="21" spans="2:64" s="38" customFormat="1" ht="38.25" customHeight="1" x14ac:dyDescent="0.35">
      <c r="B21" s="35" t="s">
        <v>63</v>
      </c>
      <c r="C21" s="41" t="s">
        <v>64</v>
      </c>
      <c r="D21" s="40">
        <f t="shared" si="0"/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/>
      <c r="AU21" s="17" t="str">
        <f>IF(G21+G22=G20," ","GRESEALA")</f>
        <v xml:space="preserve"> </v>
      </c>
      <c r="AV21" s="17" t="str">
        <f>IF(H21+H22=H20," ","GRESEALA")</f>
        <v xml:space="preserve"> </v>
      </c>
      <c r="AW21" s="17" t="str">
        <f t="shared" ref="AW21:BC21" si="13">IF(K21+K22=K20," ","GRESEALA")</f>
        <v xml:space="preserve"> </v>
      </c>
      <c r="AX21" s="17" t="str">
        <f t="shared" si="13"/>
        <v xml:space="preserve"> </v>
      </c>
      <c r="AY21" s="17" t="str">
        <f t="shared" si="13"/>
        <v xml:space="preserve"> </v>
      </c>
      <c r="AZ21" s="17" t="str">
        <f t="shared" si="13"/>
        <v xml:space="preserve"> </v>
      </c>
      <c r="BA21" s="17" t="str">
        <f t="shared" si="13"/>
        <v xml:space="preserve"> </v>
      </c>
      <c r="BB21" s="17" t="str">
        <f t="shared" si="13"/>
        <v xml:space="preserve"> </v>
      </c>
      <c r="BC21" s="17" t="str">
        <f t="shared" si="13"/>
        <v xml:space="preserve"> </v>
      </c>
      <c r="BD21" s="17" t="str">
        <f t="shared" ref="BD21:BK21" si="14">IF(S21+S22=S20," ","GRESEALA")</f>
        <v xml:space="preserve"> </v>
      </c>
      <c r="BE21" s="17" t="str">
        <f t="shared" si="14"/>
        <v xml:space="preserve"> </v>
      </c>
      <c r="BF21" s="17" t="str">
        <f t="shared" si="14"/>
        <v xml:space="preserve"> </v>
      </c>
      <c r="BG21" s="17" t="str">
        <f t="shared" si="14"/>
        <v xml:space="preserve"> </v>
      </c>
      <c r="BH21" s="17" t="str">
        <f t="shared" si="14"/>
        <v xml:space="preserve"> </v>
      </c>
      <c r="BI21" s="17" t="str">
        <f t="shared" si="14"/>
        <v xml:space="preserve"> </v>
      </c>
      <c r="BJ21" s="17" t="str">
        <f t="shared" si="14"/>
        <v xml:space="preserve"> </v>
      </c>
      <c r="BK21" s="17" t="str">
        <f t="shared" si="14"/>
        <v xml:space="preserve"> </v>
      </c>
    </row>
    <row r="22" spans="2:64" s="38" customFormat="1" ht="42" customHeight="1" x14ac:dyDescent="0.35">
      <c r="B22" s="35" t="s">
        <v>65</v>
      </c>
      <c r="C22" s="41" t="s">
        <v>66</v>
      </c>
      <c r="D22" s="40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/>
      <c r="AU22" s="17" t="str">
        <f t="shared" ref="AU22:BF22" si="15">IF(AA21+AA22=AA20," ","GRESEALA")</f>
        <v xml:space="preserve"> </v>
      </c>
      <c r="AV22" s="17" t="str">
        <f t="shared" si="15"/>
        <v xml:space="preserve"> </v>
      </c>
      <c r="AW22" s="17" t="str">
        <f t="shared" si="15"/>
        <v xml:space="preserve"> </v>
      </c>
      <c r="AX22" s="17" t="str">
        <f t="shared" si="15"/>
        <v xml:space="preserve"> </v>
      </c>
      <c r="AY22" s="17" t="str">
        <f t="shared" si="15"/>
        <v xml:space="preserve"> </v>
      </c>
      <c r="AZ22" s="17" t="str">
        <f t="shared" si="15"/>
        <v xml:space="preserve"> </v>
      </c>
      <c r="BA22" s="17" t="str">
        <f t="shared" si="15"/>
        <v xml:space="preserve"> </v>
      </c>
      <c r="BB22" s="17" t="str">
        <f t="shared" si="15"/>
        <v xml:space="preserve"> </v>
      </c>
      <c r="BC22" s="17" t="str">
        <f t="shared" si="15"/>
        <v xml:space="preserve"> </v>
      </c>
      <c r="BD22" s="17" t="str">
        <f t="shared" si="15"/>
        <v xml:space="preserve"> </v>
      </c>
      <c r="BE22" s="17" t="str">
        <f t="shared" si="15"/>
        <v xml:space="preserve"> </v>
      </c>
      <c r="BF22" s="17" t="str">
        <f t="shared" si="15"/>
        <v xml:space="preserve"> </v>
      </c>
      <c r="BG22" s="17" t="str">
        <f t="shared" ref="BG22:BH22" si="16">IF(AR21+AR22=AR20," ","GRESEALA")</f>
        <v xml:space="preserve"> </v>
      </c>
      <c r="BH22" s="17" t="str">
        <f t="shared" si="16"/>
        <v xml:space="preserve"> </v>
      </c>
      <c r="BI22" s="17" t="str">
        <f>IF(E20+F20=D20," ","GRESEALA")</f>
        <v xml:space="preserve"> </v>
      </c>
      <c r="BJ22" s="17" t="str">
        <f>IF(G20+I20+K20+L20+M20=D20," ","GRESEALA")</f>
        <v xml:space="preserve"> </v>
      </c>
      <c r="BK22" s="17" t="str">
        <f>IF(O20+P20=D20," ","GRESEALA")</f>
        <v xml:space="preserve"> </v>
      </c>
    </row>
    <row r="23" spans="2:64" s="38" customFormat="1" ht="39" customHeight="1" x14ac:dyDescent="0.35">
      <c r="B23" s="20" t="s">
        <v>67</v>
      </c>
      <c r="C23" s="39" t="s">
        <v>68</v>
      </c>
      <c r="D23" s="29">
        <f t="shared" si="0"/>
        <v>0</v>
      </c>
      <c r="E23" s="22">
        <f>E24+E25</f>
        <v>0</v>
      </c>
      <c r="F23" s="22">
        <f t="shared" ref="F23:AS23" si="17">F24+F25</f>
        <v>0</v>
      </c>
      <c r="G23" s="22">
        <f t="shared" si="17"/>
        <v>0</v>
      </c>
      <c r="H23" s="22">
        <f>H24+H25</f>
        <v>0</v>
      </c>
      <c r="I23" s="22">
        <f t="shared" ref="I23:J23" si="18">I24+I25</f>
        <v>0</v>
      </c>
      <c r="J23" s="22">
        <f t="shared" si="18"/>
        <v>0</v>
      </c>
      <c r="K23" s="22">
        <f t="shared" si="17"/>
        <v>0</v>
      </c>
      <c r="L23" s="22">
        <f t="shared" si="17"/>
        <v>0</v>
      </c>
      <c r="M23" s="22">
        <f t="shared" si="17"/>
        <v>0</v>
      </c>
      <c r="N23" s="22">
        <f t="shared" si="17"/>
        <v>0</v>
      </c>
      <c r="O23" s="22">
        <f t="shared" si="17"/>
        <v>0</v>
      </c>
      <c r="P23" s="22">
        <f t="shared" si="17"/>
        <v>0</v>
      </c>
      <c r="Q23" s="22">
        <f t="shared" si="17"/>
        <v>0</v>
      </c>
      <c r="R23" s="22">
        <f t="shared" ref="R23" si="19">R24+R25</f>
        <v>0</v>
      </c>
      <c r="S23" s="22">
        <f t="shared" si="17"/>
        <v>0</v>
      </c>
      <c r="T23" s="22">
        <f t="shared" si="17"/>
        <v>0</v>
      </c>
      <c r="U23" s="22">
        <f t="shared" si="17"/>
        <v>0</v>
      </c>
      <c r="V23" s="22">
        <f t="shared" si="17"/>
        <v>0</v>
      </c>
      <c r="W23" s="22">
        <f t="shared" si="17"/>
        <v>0</v>
      </c>
      <c r="X23" s="22">
        <f t="shared" si="17"/>
        <v>0</v>
      </c>
      <c r="Y23" s="22">
        <f t="shared" si="17"/>
        <v>0</v>
      </c>
      <c r="Z23" s="22">
        <f t="shared" si="17"/>
        <v>0</v>
      </c>
      <c r="AA23" s="22">
        <f t="shared" si="17"/>
        <v>0</v>
      </c>
      <c r="AB23" s="22">
        <f t="shared" si="17"/>
        <v>0</v>
      </c>
      <c r="AC23" s="22">
        <f t="shared" si="17"/>
        <v>0</v>
      </c>
      <c r="AD23" s="22">
        <f t="shared" si="17"/>
        <v>0</v>
      </c>
      <c r="AE23" s="22">
        <f t="shared" si="17"/>
        <v>0</v>
      </c>
      <c r="AF23" s="22">
        <f t="shared" si="17"/>
        <v>0</v>
      </c>
      <c r="AG23" s="22">
        <f t="shared" si="17"/>
        <v>0</v>
      </c>
      <c r="AH23" s="22">
        <f t="shared" si="17"/>
        <v>0</v>
      </c>
      <c r="AI23" s="22">
        <f t="shared" si="17"/>
        <v>0</v>
      </c>
      <c r="AJ23" s="22">
        <f t="shared" si="17"/>
        <v>0</v>
      </c>
      <c r="AK23" s="22">
        <f t="shared" si="17"/>
        <v>0</v>
      </c>
      <c r="AL23" s="22">
        <f t="shared" si="17"/>
        <v>0</v>
      </c>
      <c r="AM23" s="22">
        <f t="shared" si="17"/>
        <v>0</v>
      </c>
      <c r="AN23" s="22">
        <f t="shared" si="17"/>
        <v>0</v>
      </c>
      <c r="AO23" s="22">
        <f t="shared" si="17"/>
        <v>0</v>
      </c>
      <c r="AP23" s="22">
        <f t="shared" si="17"/>
        <v>0</v>
      </c>
      <c r="AQ23" s="22">
        <f t="shared" si="17"/>
        <v>0</v>
      </c>
      <c r="AR23" s="22">
        <f t="shared" si="17"/>
        <v>0</v>
      </c>
      <c r="AS23" s="22">
        <f t="shared" si="17"/>
        <v>0</v>
      </c>
      <c r="AT23" s="116"/>
      <c r="AU23" s="17" t="str">
        <f>IF(Q20+S20+T20+U20+V20+W20=D20," ","GRESEALA")</f>
        <v xml:space="preserve"> </v>
      </c>
      <c r="AV23" s="17" t="str">
        <f>IF(X20+Y20+Z20=D20," ","GRESEALA")</f>
        <v xml:space="preserve"> </v>
      </c>
      <c r="AW23" s="17" t="str">
        <f>IF(AA20+AC20+AE20+AF20+AG20+AH20+AI20+AJ20+AK20+AL20+AR20+AS20&gt;=D20," ","GRESEALA")</f>
        <v xml:space="preserve"> </v>
      </c>
      <c r="AX23" s="17" t="str">
        <f>IF(AS20&gt;=D20," ","GRESEALA")</f>
        <v xml:space="preserve"> </v>
      </c>
      <c r="AY23" s="17" t="str">
        <f>IF(H20&gt;=G20," ","GRESEALA")</f>
        <v xml:space="preserve"> </v>
      </c>
      <c r="AZ23" s="17" t="str">
        <f>IF(E24+E25=E23," ","GRESEALA")</f>
        <v xml:space="preserve"> </v>
      </c>
      <c r="BA23" s="17" t="str">
        <f>IF(F24+F25=F23," ","GRESEALA")</f>
        <v xml:space="preserve"> </v>
      </c>
      <c r="BB23" s="17" t="str">
        <f>IF(G24+G25=G23," ","GRESEALA")</f>
        <v xml:space="preserve"> </v>
      </c>
      <c r="BC23" s="17" t="str">
        <f>IF(H24+H25=H23," ","GRESEALA")</f>
        <v xml:space="preserve"> </v>
      </c>
      <c r="BD23" s="17" t="str">
        <f t="shared" ref="BD23:BJ23" si="20">IF(K24+K25=K23," ","GRESEALA")</f>
        <v xml:space="preserve"> </v>
      </c>
      <c r="BE23" s="17" t="str">
        <f t="shared" si="20"/>
        <v xml:space="preserve"> </v>
      </c>
      <c r="BF23" s="17" t="str">
        <f t="shared" si="20"/>
        <v xml:space="preserve"> </v>
      </c>
      <c r="BG23" s="17" t="str">
        <f t="shared" si="20"/>
        <v xml:space="preserve"> </v>
      </c>
      <c r="BH23" s="17" t="str">
        <f t="shared" si="20"/>
        <v xml:space="preserve"> </v>
      </c>
      <c r="BI23" s="17" t="str">
        <f t="shared" si="20"/>
        <v xml:space="preserve"> </v>
      </c>
      <c r="BJ23" s="17" t="str">
        <f t="shared" si="20"/>
        <v xml:space="preserve"> </v>
      </c>
      <c r="BK23" s="17" t="str">
        <f t="shared" ref="BK23" si="21">IF(S24+S25=S23," ","GRESEALA")</f>
        <v xml:space="preserve"> </v>
      </c>
    </row>
    <row r="24" spans="2:64" s="38" customFormat="1" ht="42.75" customHeight="1" x14ac:dyDescent="0.35">
      <c r="B24" s="35" t="s">
        <v>69</v>
      </c>
      <c r="C24" s="41" t="s">
        <v>70</v>
      </c>
      <c r="D24" s="36">
        <f t="shared" si="0"/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17" t="str">
        <f t="shared" ref="AU24:BK24" si="22">IF(T24+T25=T23," ","GRESEALA")</f>
        <v xml:space="preserve"> </v>
      </c>
      <c r="AV24" s="17" t="str">
        <f t="shared" si="22"/>
        <v xml:space="preserve"> </v>
      </c>
      <c r="AW24" s="17" t="str">
        <f t="shared" si="22"/>
        <v xml:space="preserve"> </v>
      </c>
      <c r="AX24" s="17" t="str">
        <f t="shared" si="22"/>
        <v xml:space="preserve"> </v>
      </c>
      <c r="AY24" s="17" t="str">
        <f t="shared" si="22"/>
        <v xml:space="preserve"> </v>
      </c>
      <c r="AZ24" s="17" t="str">
        <f t="shared" si="22"/>
        <v xml:space="preserve"> </v>
      </c>
      <c r="BA24" s="17" t="str">
        <f t="shared" si="22"/>
        <v xml:space="preserve"> </v>
      </c>
      <c r="BB24" s="17" t="str">
        <f t="shared" si="22"/>
        <v xml:space="preserve"> </v>
      </c>
      <c r="BC24" s="17" t="str">
        <f t="shared" si="22"/>
        <v xml:space="preserve"> </v>
      </c>
      <c r="BD24" s="17" t="str">
        <f t="shared" si="22"/>
        <v xml:space="preserve"> </v>
      </c>
      <c r="BE24" s="17" t="str">
        <f t="shared" si="22"/>
        <v xml:space="preserve"> </v>
      </c>
      <c r="BF24" s="17" t="str">
        <f t="shared" si="22"/>
        <v xml:space="preserve"> </v>
      </c>
      <c r="BG24" s="17" t="str">
        <f t="shared" si="22"/>
        <v xml:space="preserve"> </v>
      </c>
      <c r="BH24" s="17" t="str">
        <f t="shared" si="22"/>
        <v xml:space="preserve"> </v>
      </c>
      <c r="BI24" s="17" t="str">
        <f t="shared" si="22"/>
        <v xml:space="preserve"> </v>
      </c>
      <c r="BJ24" s="17" t="str">
        <f t="shared" si="22"/>
        <v xml:space="preserve"> </v>
      </c>
      <c r="BK24" s="17" t="str">
        <f t="shared" si="22"/>
        <v xml:space="preserve"> </v>
      </c>
    </row>
    <row r="25" spans="2:64" s="38" customFormat="1" ht="40.5" customHeight="1" x14ac:dyDescent="0.35">
      <c r="B25" s="35" t="s">
        <v>71</v>
      </c>
      <c r="C25" s="41" t="s">
        <v>72</v>
      </c>
      <c r="D25" s="36">
        <f t="shared" si="0"/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17" t="str">
        <f>IF(AK24+AK25=AK23," ","GRESEALA")</f>
        <v xml:space="preserve"> </v>
      </c>
      <c r="AV25" s="17" t="str">
        <f>IF(AL24+AL25=AL23," ","GRESEALA")</f>
        <v xml:space="preserve"> </v>
      </c>
      <c r="AW25" s="17" t="str">
        <f>IF(AR24+AR25=AR23," ","GRESEALA")</f>
        <v xml:space="preserve"> </v>
      </c>
      <c r="AX25" s="17" t="str">
        <f>IF(AS24+AS25=AS23," ","GRESEALA")</f>
        <v xml:space="preserve"> </v>
      </c>
      <c r="AY25" s="17" t="str">
        <f>IF(E23+F23=D23," ","GRESEALA")</f>
        <v xml:space="preserve"> </v>
      </c>
      <c r="AZ25" s="17" t="str">
        <f>IF(G23+K23+I23+L23+M23=D23," ","GRESEALA")</f>
        <v xml:space="preserve"> </v>
      </c>
      <c r="BA25" s="17" t="str">
        <f>IF(O23+P23=D23," ","GRESEALA")</f>
        <v xml:space="preserve"> </v>
      </c>
      <c r="BB25" s="17" t="str">
        <f>IF(Q23+S23+T23+U23+V23+W23=D23," ","GRESEALA")</f>
        <v xml:space="preserve"> </v>
      </c>
      <c r="BC25" s="17" t="str">
        <f>IF(X23+Y23+Z23=D23," ","GRESEALA")</f>
        <v xml:space="preserve"> </v>
      </c>
      <c r="BD25" s="17" t="str">
        <f>IF(AA23+AC23+AE23+AF23+AG23+AH23+AI23+AJ23+AK23+AL23+AM23+AN23+AO23+AP23+AQ23+AR23+AS23&gt;=D23," ","GRESEALA")</f>
        <v xml:space="preserve"> </v>
      </c>
      <c r="BE25" s="17" t="str">
        <f>IF(AS23&lt;=D23," ","GRESEALA")</f>
        <v xml:space="preserve"> </v>
      </c>
      <c r="BF25" s="17" t="str">
        <f>IF(H23&lt;=G23," ","GRESEALA")</f>
        <v xml:space="preserve"> </v>
      </c>
      <c r="BG25" s="17" t="str">
        <f>IF(E27+E28=E26," ","GRESEALA")</f>
        <v xml:space="preserve"> </v>
      </c>
      <c r="BH25" s="17" t="str">
        <f>IF(F27+F28=F26," ","GRESEALA")</f>
        <v xml:space="preserve"> </v>
      </c>
      <c r="BI25" s="17" t="str">
        <f>IF(G27+G28=G26," ","GRESEALA")</f>
        <v xml:space="preserve"> </v>
      </c>
      <c r="BJ25" s="17" t="str">
        <f>IF(H27+H28=H26," ","GRESEALA")</f>
        <v xml:space="preserve"> </v>
      </c>
      <c r="BK25" s="17" t="str">
        <f>IF(K27+K28=K26," ","GRESEALA")</f>
        <v xml:space="preserve"> </v>
      </c>
    </row>
    <row r="26" spans="2:64" s="38" customFormat="1" ht="57" customHeight="1" x14ac:dyDescent="0.35">
      <c r="B26" s="20" t="s">
        <v>73</v>
      </c>
      <c r="C26" s="39" t="s">
        <v>74</v>
      </c>
      <c r="D26" s="29">
        <f t="shared" si="0"/>
        <v>0</v>
      </c>
      <c r="E26" s="22">
        <f>E27+E28</f>
        <v>0</v>
      </c>
      <c r="F26" s="22">
        <f t="shared" ref="F26:AR26" si="23">F27+F28</f>
        <v>0</v>
      </c>
      <c r="G26" s="22">
        <f t="shared" si="23"/>
        <v>0</v>
      </c>
      <c r="H26" s="22">
        <f t="shared" si="23"/>
        <v>0</v>
      </c>
      <c r="I26" s="22">
        <f t="shared" si="23"/>
        <v>0</v>
      </c>
      <c r="J26" s="22">
        <f t="shared" si="23"/>
        <v>0</v>
      </c>
      <c r="K26" s="22">
        <f t="shared" si="23"/>
        <v>0</v>
      </c>
      <c r="L26" s="22">
        <f t="shared" si="23"/>
        <v>0</v>
      </c>
      <c r="M26" s="22">
        <f t="shared" si="23"/>
        <v>0</v>
      </c>
      <c r="N26" s="22">
        <f t="shared" si="23"/>
        <v>0</v>
      </c>
      <c r="O26" s="22">
        <f t="shared" si="23"/>
        <v>0</v>
      </c>
      <c r="P26" s="22">
        <f t="shared" si="23"/>
        <v>0</v>
      </c>
      <c r="Q26" s="22">
        <f t="shared" si="23"/>
        <v>0</v>
      </c>
      <c r="R26" s="22">
        <f t="shared" ref="R26" si="24">R27+R28</f>
        <v>0</v>
      </c>
      <c r="S26" s="22">
        <f t="shared" si="23"/>
        <v>0</v>
      </c>
      <c r="T26" s="22">
        <f t="shared" si="23"/>
        <v>0</v>
      </c>
      <c r="U26" s="22">
        <f t="shared" si="23"/>
        <v>0</v>
      </c>
      <c r="V26" s="22">
        <f t="shared" si="23"/>
        <v>0</v>
      </c>
      <c r="W26" s="22">
        <f t="shared" si="23"/>
        <v>0</v>
      </c>
      <c r="X26" s="22">
        <f t="shared" si="23"/>
        <v>0</v>
      </c>
      <c r="Y26" s="22">
        <f t="shared" si="23"/>
        <v>0</v>
      </c>
      <c r="Z26" s="22">
        <f t="shared" si="23"/>
        <v>0</v>
      </c>
      <c r="AA26" s="22">
        <f t="shared" si="23"/>
        <v>0</v>
      </c>
      <c r="AB26" s="22">
        <f t="shared" si="23"/>
        <v>0</v>
      </c>
      <c r="AC26" s="22">
        <f t="shared" si="23"/>
        <v>0</v>
      </c>
      <c r="AD26" s="22">
        <f t="shared" si="23"/>
        <v>0</v>
      </c>
      <c r="AE26" s="22">
        <f t="shared" si="23"/>
        <v>0</v>
      </c>
      <c r="AF26" s="22">
        <f t="shared" si="23"/>
        <v>0</v>
      </c>
      <c r="AG26" s="22">
        <f t="shared" si="23"/>
        <v>0</v>
      </c>
      <c r="AH26" s="22">
        <f t="shared" si="23"/>
        <v>0</v>
      </c>
      <c r="AI26" s="22">
        <f t="shared" si="23"/>
        <v>0</v>
      </c>
      <c r="AJ26" s="22">
        <f t="shared" si="23"/>
        <v>0</v>
      </c>
      <c r="AK26" s="22">
        <f t="shared" si="23"/>
        <v>0</v>
      </c>
      <c r="AL26" s="22">
        <f t="shared" si="23"/>
        <v>0</v>
      </c>
      <c r="AM26" s="22">
        <f t="shared" si="23"/>
        <v>0</v>
      </c>
      <c r="AN26" s="22">
        <f t="shared" si="23"/>
        <v>0</v>
      </c>
      <c r="AO26" s="22">
        <f t="shared" si="23"/>
        <v>0</v>
      </c>
      <c r="AP26" s="22">
        <f t="shared" si="23"/>
        <v>0</v>
      </c>
      <c r="AQ26" s="22">
        <f t="shared" si="23"/>
        <v>0</v>
      </c>
      <c r="AR26" s="22">
        <f t="shared" si="23"/>
        <v>0</v>
      </c>
      <c r="AS26" s="22">
        <f>AS27+AS28</f>
        <v>0</v>
      </c>
      <c r="AT26" s="116"/>
      <c r="AU26" s="17" t="str">
        <f t="shared" ref="AU26:AZ26" si="25">IF(L27+L28=L26," ","GRESEALA")</f>
        <v xml:space="preserve"> </v>
      </c>
      <c r="AV26" s="17" t="str">
        <f t="shared" si="25"/>
        <v xml:space="preserve"> </v>
      </c>
      <c r="AW26" s="17" t="str">
        <f t="shared" si="25"/>
        <v xml:space="preserve"> </v>
      </c>
      <c r="AX26" s="17" t="str">
        <f t="shared" si="25"/>
        <v xml:space="preserve"> </v>
      </c>
      <c r="AY26" s="17" t="str">
        <f t="shared" si="25"/>
        <v xml:space="preserve"> </v>
      </c>
      <c r="AZ26" s="17" t="str">
        <f t="shared" si="25"/>
        <v xml:space="preserve"> </v>
      </c>
      <c r="BA26" s="17" t="str">
        <f t="shared" ref="BA26:BK26" si="26">IF(S27+S28=S26," ","GRESEALA")</f>
        <v xml:space="preserve"> </v>
      </c>
      <c r="BB26" s="17" t="str">
        <f t="shared" si="26"/>
        <v xml:space="preserve"> </v>
      </c>
      <c r="BC26" s="17" t="str">
        <f t="shared" si="26"/>
        <v xml:space="preserve"> </v>
      </c>
      <c r="BD26" s="17" t="str">
        <f t="shared" si="26"/>
        <v xml:space="preserve"> </v>
      </c>
      <c r="BE26" s="17" t="str">
        <f t="shared" si="26"/>
        <v xml:space="preserve"> </v>
      </c>
      <c r="BF26" s="17" t="str">
        <f t="shared" si="26"/>
        <v xml:space="preserve"> </v>
      </c>
      <c r="BG26" s="17" t="str">
        <f t="shared" si="26"/>
        <v xml:space="preserve"> </v>
      </c>
      <c r="BH26" s="17" t="str">
        <f t="shared" si="26"/>
        <v xml:space="preserve"> </v>
      </c>
      <c r="BI26" s="17" t="str">
        <f t="shared" si="26"/>
        <v xml:space="preserve"> </v>
      </c>
      <c r="BJ26" s="17" t="str">
        <f t="shared" si="26"/>
        <v xml:space="preserve"> </v>
      </c>
      <c r="BK26" s="17" t="str">
        <f t="shared" si="26"/>
        <v xml:space="preserve"> </v>
      </c>
    </row>
    <row r="27" spans="2:64" s="38" customFormat="1" ht="37.5" customHeight="1" x14ac:dyDescent="0.35">
      <c r="B27" s="35" t="s">
        <v>75</v>
      </c>
      <c r="C27" s="41" t="s">
        <v>76</v>
      </c>
      <c r="D27" s="42">
        <f t="shared" si="0"/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/>
      <c r="AU27" s="17" t="str">
        <f t="shared" ref="AU27:BC27" si="27">IF(AD27+AD28=AD26," ","GRESEALA")</f>
        <v xml:space="preserve"> </v>
      </c>
      <c r="AV27" s="17" t="str">
        <f t="shared" si="27"/>
        <v xml:space="preserve"> </v>
      </c>
      <c r="AW27" s="17" t="str">
        <f t="shared" si="27"/>
        <v xml:space="preserve"> </v>
      </c>
      <c r="AX27" s="17" t="str">
        <f t="shared" si="27"/>
        <v xml:space="preserve"> </v>
      </c>
      <c r="AY27" s="17" t="str">
        <f t="shared" si="27"/>
        <v xml:space="preserve"> </v>
      </c>
      <c r="AZ27" s="17" t="str">
        <f t="shared" si="27"/>
        <v xml:space="preserve"> </v>
      </c>
      <c r="BA27" s="17" t="str">
        <f t="shared" si="27"/>
        <v xml:space="preserve"> </v>
      </c>
      <c r="BB27" s="17" t="str">
        <f t="shared" si="27"/>
        <v xml:space="preserve"> </v>
      </c>
      <c r="BC27" s="17" t="str">
        <f t="shared" si="27"/>
        <v xml:space="preserve"> </v>
      </c>
      <c r="BD27" s="17" t="str">
        <f t="shared" ref="BD27:BE27" si="28">IF(AR27+AR28=AR26," ","GRESEALA")</f>
        <v xml:space="preserve"> </v>
      </c>
      <c r="BE27" s="17" t="str">
        <f t="shared" si="28"/>
        <v xml:space="preserve"> </v>
      </c>
      <c r="BF27" s="17" t="str">
        <f>IF(E26+F26=D26," ","GRESEALA")</f>
        <v xml:space="preserve"> </v>
      </c>
      <c r="BG27" s="17" t="str">
        <f>IF(G26+K26+I26+L26+M26=D26," ","GRESEALA")</f>
        <v xml:space="preserve"> </v>
      </c>
      <c r="BH27" s="17" t="str">
        <f>IF(O26+P26=D26," ","GRESEALA")</f>
        <v xml:space="preserve"> </v>
      </c>
      <c r="BI27" s="17" t="str">
        <f>IF(Q26+S26+T26+U26+V26+W26=D26," ","GRESEALA")</f>
        <v xml:space="preserve"> </v>
      </c>
      <c r="BJ27" s="17" t="str">
        <f>IF(X26+Y26+Z26=D26," ","GRESEALA")</f>
        <v xml:space="preserve"> </v>
      </c>
      <c r="BK27" s="17" t="str">
        <f>IF(AA26+AC26+AE26+AF26+AG26+AH26+AI26+AJ26+AK26+AL26+AM26+AN26+AO26+AP26+AQ26+AR26+AS26&gt;=D26," ","GRESEALA")</f>
        <v xml:space="preserve"> </v>
      </c>
    </row>
    <row r="28" spans="2:64" s="38" customFormat="1" ht="45.75" customHeight="1" x14ac:dyDescent="0.35">
      <c r="B28" s="35" t="s">
        <v>77</v>
      </c>
      <c r="C28" s="41" t="s">
        <v>78</v>
      </c>
      <c r="D28" s="42">
        <f t="shared" si="0"/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/>
      <c r="AU28" s="17" t="str">
        <f>IF(AS26&lt;=D26," ","GRESEALA")</f>
        <v xml:space="preserve"> </v>
      </c>
      <c r="AV28" s="17" t="str">
        <f>IF(H26&lt;=G26," ","GRESEALA")</f>
        <v xml:space="preserve"> </v>
      </c>
      <c r="AW28" s="17" t="str">
        <f>IF(E30+E31=E29," ","GRESEALA")</f>
        <v xml:space="preserve"> </v>
      </c>
      <c r="AX28" s="17" t="str">
        <f>IF(F30+F31=F29," ","GRESEALA")</f>
        <v xml:space="preserve"> </v>
      </c>
      <c r="AY28" s="17" t="str">
        <f>IF(G30+G31=G29," ","GRESEALA")</f>
        <v xml:space="preserve"> </v>
      </c>
      <c r="AZ28" s="17" t="str">
        <f>IF(H30+H31=H29," ","GRESEALA")</f>
        <v xml:space="preserve"> </v>
      </c>
      <c r="BA28" s="17" t="str">
        <f t="shared" ref="BA28:BG28" si="29">IF(K30+K31=K29," ","GRESEALA")</f>
        <v xml:space="preserve"> </v>
      </c>
      <c r="BB28" s="17" t="str">
        <f t="shared" si="29"/>
        <v xml:space="preserve"> </v>
      </c>
      <c r="BC28" s="17" t="str">
        <f t="shared" si="29"/>
        <v xml:space="preserve"> </v>
      </c>
      <c r="BD28" s="17" t="str">
        <f t="shared" si="29"/>
        <v xml:space="preserve"> </v>
      </c>
      <c r="BE28" s="17" t="str">
        <f t="shared" si="29"/>
        <v xml:space="preserve"> </v>
      </c>
      <c r="BF28" s="17" t="str">
        <f t="shared" si="29"/>
        <v xml:space="preserve"> </v>
      </c>
      <c r="BG28" s="17" t="str">
        <f t="shared" si="29"/>
        <v xml:space="preserve"> </v>
      </c>
      <c r="BH28" s="17" t="str">
        <f t="shared" ref="BH28:BK28" si="30">IF(S30+S31=S29," ","GRESEALA")</f>
        <v xml:space="preserve"> </v>
      </c>
      <c r="BI28" s="17" t="str">
        <f t="shared" si="30"/>
        <v xml:space="preserve"> </v>
      </c>
      <c r="BJ28" s="17" t="str">
        <f t="shared" si="30"/>
        <v xml:space="preserve"> </v>
      </c>
      <c r="BK28" s="17" t="str">
        <f t="shared" si="30"/>
        <v xml:space="preserve"> </v>
      </c>
    </row>
    <row r="29" spans="2:64" s="38" customFormat="1" ht="41.25" customHeight="1" x14ac:dyDescent="0.35">
      <c r="B29" s="20" t="s">
        <v>79</v>
      </c>
      <c r="C29" s="39" t="s">
        <v>80</v>
      </c>
      <c r="D29" s="29">
        <f t="shared" si="0"/>
        <v>0</v>
      </c>
      <c r="E29" s="22">
        <f>E30+E31</f>
        <v>0</v>
      </c>
      <c r="F29" s="22">
        <f t="shared" ref="F29:AS29" si="31">F30+F31</f>
        <v>0</v>
      </c>
      <c r="G29" s="22">
        <f t="shared" si="31"/>
        <v>0</v>
      </c>
      <c r="H29" s="22">
        <f t="shared" si="31"/>
        <v>0</v>
      </c>
      <c r="I29" s="22">
        <f t="shared" si="31"/>
        <v>0</v>
      </c>
      <c r="J29" s="22">
        <f t="shared" si="31"/>
        <v>0</v>
      </c>
      <c r="K29" s="22">
        <f t="shared" si="31"/>
        <v>0</v>
      </c>
      <c r="L29" s="22">
        <f t="shared" si="31"/>
        <v>0</v>
      </c>
      <c r="M29" s="22">
        <f t="shared" si="31"/>
        <v>0</v>
      </c>
      <c r="N29" s="22">
        <f t="shared" si="31"/>
        <v>0</v>
      </c>
      <c r="O29" s="22">
        <f t="shared" si="31"/>
        <v>0</v>
      </c>
      <c r="P29" s="22">
        <f t="shared" si="31"/>
        <v>0</v>
      </c>
      <c r="Q29" s="22">
        <f t="shared" si="31"/>
        <v>0</v>
      </c>
      <c r="R29" s="22">
        <f t="shared" ref="R29" si="32">R30+R31</f>
        <v>0</v>
      </c>
      <c r="S29" s="22">
        <f t="shared" si="31"/>
        <v>0</v>
      </c>
      <c r="T29" s="22">
        <f t="shared" si="31"/>
        <v>0</v>
      </c>
      <c r="U29" s="22">
        <f t="shared" si="31"/>
        <v>0</v>
      </c>
      <c r="V29" s="22">
        <f t="shared" si="31"/>
        <v>0</v>
      </c>
      <c r="W29" s="22">
        <f t="shared" si="31"/>
        <v>0</v>
      </c>
      <c r="X29" s="22">
        <f t="shared" si="31"/>
        <v>0</v>
      </c>
      <c r="Y29" s="22">
        <f t="shared" si="31"/>
        <v>0</v>
      </c>
      <c r="Z29" s="22">
        <f t="shared" si="31"/>
        <v>0</v>
      </c>
      <c r="AA29" s="22">
        <f t="shared" si="31"/>
        <v>0</v>
      </c>
      <c r="AB29" s="22">
        <f t="shared" si="31"/>
        <v>0</v>
      </c>
      <c r="AC29" s="22">
        <f t="shared" si="31"/>
        <v>0</v>
      </c>
      <c r="AD29" s="22">
        <f t="shared" si="31"/>
        <v>0</v>
      </c>
      <c r="AE29" s="22">
        <f t="shared" si="31"/>
        <v>0</v>
      </c>
      <c r="AF29" s="22">
        <f t="shared" si="31"/>
        <v>0</v>
      </c>
      <c r="AG29" s="22">
        <f t="shared" si="31"/>
        <v>0</v>
      </c>
      <c r="AH29" s="22">
        <f t="shared" si="31"/>
        <v>0</v>
      </c>
      <c r="AI29" s="22">
        <f t="shared" si="31"/>
        <v>0</v>
      </c>
      <c r="AJ29" s="22">
        <f t="shared" si="31"/>
        <v>0</v>
      </c>
      <c r="AK29" s="22">
        <f t="shared" si="31"/>
        <v>0</v>
      </c>
      <c r="AL29" s="22">
        <f t="shared" si="31"/>
        <v>0</v>
      </c>
      <c r="AM29" s="22">
        <f t="shared" si="31"/>
        <v>0</v>
      </c>
      <c r="AN29" s="22">
        <f t="shared" si="31"/>
        <v>0</v>
      </c>
      <c r="AO29" s="22">
        <f t="shared" si="31"/>
        <v>0</v>
      </c>
      <c r="AP29" s="22">
        <f t="shared" si="31"/>
        <v>0</v>
      </c>
      <c r="AQ29" s="22">
        <f t="shared" si="31"/>
        <v>0</v>
      </c>
      <c r="AR29" s="22">
        <f t="shared" si="31"/>
        <v>0</v>
      </c>
      <c r="AS29" s="22">
        <f t="shared" si="31"/>
        <v>0</v>
      </c>
      <c r="AT29" s="116"/>
      <c r="AU29" s="17" t="str">
        <f t="shared" ref="AU29:BJ29" si="33">IF(W30+W31=W29," ","GRESEALA")</f>
        <v xml:space="preserve"> </v>
      </c>
      <c r="AV29" s="17" t="str">
        <f t="shared" si="33"/>
        <v xml:space="preserve"> </v>
      </c>
      <c r="AW29" s="17" t="str">
        <f t="shared" si="33"/>
        <v xml:space="preserve"> </v>
      </c>
      <c r="AX29" s="17" t="str">
        <f t="shared" si="33"/>
        <v xml:space="preserve"> </v>
      </c>
      <c r="AY29" s="17" t="str">
        <f t="shared" si="33"/>
        <v xml:space="preserve"> </v>
      </c>
      <c r="AZ29" s="17" t="str">
        <f t="shared" si="33"/>
        <v xml:space="preserve"> </v>
      </c>
      <c r="BA29" s="17" t="str">
        <f t="shared" si="33"/>
        <v xml:space="preserve"> </v>
      </c>
      <c r="BB29" s="17" t="str">
        <f t="shared" si="33"/>
        <v xml:space="preserve"> </v>
      </c>
      <c r="BC29" s="17" t="str">
        <f t="shared" si="33"/>
        <v xml:space="preserve"> </v>
      </c>
      <c r="BD29" s="17" t="str">
        <f t="shared" si="33"/>
        <v xml:space="preserve"> </v>
      </c>
      <c r="BE29" s="17" t="str">
        <f t="shared" si="33"/>
        <v xml:space="preserve"> </v>
      </c>
      <c r="BF29" s="17" t="str">
        <f t="shared" si="33"/>
        <v xml:space="preserve"> </v>
      </c>
      <c r="BG29" s="17" t="str">
        <f t="shared" si="33"/>
        <v xml:space="preserve"> </v>
      </c>
      <c r="BH29" s="17" t="str">
        <f t="shared" si="33"/>
        <v xml:space="preserve"> </v>
      </c>
      <c r="BI29" s="17" t="str">
        <f t="shared" si="33"/>
        <v xml:space="preserve"> </v>
      </c>
      <c r="BJ29" s="17" t="str">
        <f t="shared" si="33"/>
        <v xml:space="preserve"> </v>
      </c>
      <c r="BK29" s="17" t="str">
        <f t="shared" ref="BK29:BL29" si="34">IF(AR30+AR31=AR29," ","GRESEALA")</f>
        <v xml:space="preserve"> </v>
      </c>
      <c r="BL29" s="43" t="str">
        <f t="shared" si="34"/>
        <v xml:space="preserve"> </v>
      </c>
    </row>
    <row r="30" spans="2:64" s="38" customFormat="1" ht="41.25" customHeight="1" x14ac:dyDescent="0.35">
      <c r="B30" s="35" t="s">
        <v>81</v>
      </c>
      <c r="C30" s="41" t="s">
        <v>82</v>
      </c>
      <c r="D30" s="36">
        <f t="shared" si="0"/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/>
      <c r="AU30" s="17" t="str">
        <f>IF(E29+F29=D29," ","GRESEALA")</f>
        <v xml:space="preserve"> </v>
      </c>
      <c r="AV30" s="17" t="str">
        <f>IF(G29+K29+I29+L29+M29=D29," ","GRESEALA")</f>
        <v xml:space="preserve"> </v>
      </c>
      <c r="AW30" s="17" t="str">
        <f>IF(O29+P29=D29," ","GRESEALA")</f>
        <v xml:space="preserve"> </v>
      </c>
      <c r="AX30" s="17" t="str">
        <f>IF(Q29+S29+T29+U29+V29+W29=D29," ","GRESEALA")</f>
        <v xml:space="preserve"> </v>
      </c>
      <c r="AY30" s="17" t="str">
        <f>IF(X29+Y29+Z29=D29," ","GRESEALA")</f>
        <v xml:space="preserve"> </v>
      </c>
      <c r="AZ30" s="17" t="str">
        <f>IF(AA29+AC29+AE29+AF29+AG29+AH29+AI29+AJ29+AK29+AL29+AM29+AN29+AO29+AP29+AQ29+AR29+AS29&gt;=D29," ","GRESEALA")</f>
        <v xml:space="preserve"> </v>
      </c>
      <c r="BA30" s="17" t="str">
        <f>IF(AS29&lt;=D29," ","GRESEALA")</f>
        <v xml:space="preserve"> </v>
      </c>
      <c r="BB30" s="17" t="str">
        <f>IF(H29&lt;=G29," ","GRESEALA")</f>
        <v xml:space="preserve"> </v>
      </c>
      <c r="BC30" s="17" t="str">
        <f>IF(E33+E34=E32," ","GRESEALA")</f>
        <v xml:space="preserve"> </v>
      </c>
      <c r="BD30" s="17" t="str">
        <f>IF(F33+F34=F32," ","GRESEALA")</f>
        <v xml:space="preserve"> </v>
      </c>
      <c r="BE30" s="17" t="str">
        <f>IF(G33+G34=G32," ","GRESEALA")</f>
        <v xml:space="preserve"> </v>
      </c>
      <c r="BF30" s="17" t="str">
        <f>IF(H33+H34=H32," ","GRESEALA")</f>
        <v xml:space="preserve"> </v>
      </c>
      <c r="BG30" s="17" t="str">
        <f>IF(K33+K34=K32," ","GRESEALA")</f>
        <v xml:space="preserve"> </v>
      </c>
      <c r="BH30" s="17" t="str">
        <f>IF(L33+L34=L32," ","GRESEALA")</f>
        <v xml:space="preserve"> </v>
      </c>
      <c r="BI30" s="17" t="str">
        <f>IF(M33+M34=M32," ","GRESEALA")</f>
        <v xml:space="preserve"> </v>
      </c>
      <c r="BJ30" s="17" t="str">
        <f>IF(N33+N34=N32," ","GRESEALA")</f>
        <v xml:space="preserve"> </v>
      </c>
      <c r="BK30" s="17" t="str">
        <f>IF(O33+O34=O32," ","GRESEALA")</f>
        <v xml:space="preserve"> </v>
      </c>
    </row>
    <row r="31" spans="2:64" s="38" customFormat="1" ht="42" customHeight="1" x14ac:dyDescent="0.35">
      <c r="B31" s="35" t="s">
        <v>83</v>
      </c>
      <c r="C31" s="41" t="s">
        <v>84</v>
      </c>
      <c r="D31" s="36">
        <f t="shared" si="0"/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/>
      <c r="AU31" s="17" t="str">
        <f>IF(P33+P34=P32," ","GRESEALA")</f>
        <v xml:space="preserve"> </v>
      </c>
      <c r="AV31" s="17" t="str">
        <f>IF(Q33+Q34=Q32," ","GRESEALA")</f>
        <v xml:space="preserve"> </v>
      </c>
      <c r="AW31" s="17" t="str">
        <f t="shared" ref="AW31:BK31" si="35">IF(S33+S34=S32," ","GRESEALA")</f>
        <v xml:space="preserve"> </v>
      </c>
      <c r="AX31" s="17" t="str">
        <f t="shared" si="35"/>
        <v xml:space="preserve"> </v>
      </c>
      <c r="AY31" s="17" t="str">
        <f t="shared" si="35"/>
        <v xml:space="preserve"> </v>
      </c>
      <c r="AZ31" s="17" t="str">
        <f t="shared" si="35"/>
        <v xml:space="preserve"> </v>
      </c>
      <c r="BA31" s="17" t="str">
        <f t="shared" si="35"/>
        <v xml:space="preserve"> </v>
      </c>
      <c r="BB31" s="17" t="str">
        <f t="shared" si="35"/>
        <v xml:space="preserve"> </v>
      </c>
      <c r="BC31" s="17" t="str">
        <f t="shared" si="35"/>
        <v xml:space="preserve"> </v>
      </c>
      <c r="BD31" s="17" t="str">
        <f t="shared" si="35"/>
        <v xml:space="preserve"> </v>
      </c>
      <c r="BE31" s="17" t="str">
        <f t="shared" si="35"/>
        <v xml:space="preserve"> </v>
      </c>
      <c r="BF31" s="17" t="str">
        <f t="shared" si="35"/>
        <v xml:space="preserve"> </v>
      </c>
      <c r="BG31" s="17" t="str">
        <f t="shared" si="35"/>
        <v xml:space="preserve"> </v>
      </c>
      <c r="BH31" s="17" t="str">
        <f t="shared" si="35"/>
        <v xml:space="preserve"> </v>
      </c>
      <c r="BI31" s="17" t="str">
        <f t="shared" si="35"/>
        <v xml:space="preserve"> </v>
      </c>
      <c r="BJ31" s="17" t="str">
        <f t="shared" si="35"/>
        <v xml:space="preserve"> </v>
      </c>
      <c r="BK31" s="17" t="str">
        <f t="shared" si="35"/>
        <v xml:space="preserve"> </v>
      </c>
    </row>
    <row r="32" spans="2:64" s="38" customFormat="1" ht="60.75" customHeight="1" x14ac:dyDescent="0.35">
      <c r="B32" s="20" t="s">
        <v>85</v>
      </c>
      <c r="C32" s="39" t="s">
        <v>86</v>
      </c>
      <c r="D32" s="29">
        <f t="shared" si="0"/>
        <v>0</v>
      </c>
      <c r="E32" s="22">
        <f>E33+E34</f>
        <v>0</v>
      </c>
      <c r="F32" s="22">
        <f t="shared" ref="F32:AS32" si="36">F33+F34</f>
        <v>0</v>
      </c>
      <c r="G32" s="22">
        <f t="shared" si="36"/>
        <v>0</v>
      </c>
      <c r="H32" s="22">
        <f t="shared" si="36"/>
        <v>0</v>
      </c>
      <c r="I32" s="22">
        <f t="shared" si="36"/>
        <v>0</v>
      </c>
      <c r="J32" s="22">
        <f t="shared" si="36"/>
        <v>0</v>
      </c>
      <c r="K32" s="22">
        <f t="shared" si="36"/>
        <v>0</v>
      </c>
      <c r="L32" s="22">
        <f t="shared" si="36"/>
        <v>0</v>
      </c>
      <c r="M32" s="22">
        <f t="shared" si="36"/>
        <v>0</v>
      </c>
      <c r="N32" s="22">
        <f t="shared" si="36"/>
        <v>0</v>
      </c>
      <c r="O32" s="22">
        <f t="shared" si="36"/>
        <v>0</v>
      </c>
      <c r="P32" s="22">
        <f t="shared" si="36"/>
        <v>0</v>
      </c>
      <c r="Q32" s="22">
        <f t="shared" si="36"/>
        <v>0</v>
      </c>
      <c r="R32" s="22">
        <f t="shared" ref="R32" si="37">R33+R34</f>
        <v>0</v>
      </c>
      <c r="S32" s="22">
        <f t="shared" si="36"/>
        <v>0</v>
      </c>
      <c r="T32" s="22">
        <f t="shared" si="36"/>
        <v>0</v>
      </c>
      <c r="U32" s="22">
        <f t="shared" si="36"/>
        <v>0</v>
      </c>
      <c r="V32" s="22">
        <f t="shared" si="36"/>
        <v>0</v>
      </c>
      <c r="W32" s="22">
        <f t="shared" si="36"/>
        <v>0</v>
      </c>
      <c r="X32" s="22">
        <f t="shared" si="36"/>
        <v>0</v>
      </c>
      <c r="Y32" s="22">
        <f t="shared" si="36"/>
        <v>0</v>
      </c>
      <c r="Z32" s="22">
        <f t="shared" si="36"/>
        <v>0</v>
      </c>
      <c r="AA32" s="22">
        <f t="shared" si="36"/>
        <v>0</v>
      </c>
      <c r="AB32" s="22">
        <f t="shared" si="36"/>
        <v>0</v>
      </c>
      <c r="AC32" s="22">
        <f t="shared" si="36"/>
        <v>0</v>
      </c>
      <c r="AD32" s="22">
        <f t="shared" si="36"/>
        <v>0</v>
      </c>
      <c r="AE32" s="22">
        <f t="shared" si="36"/>
        <v>0</v>
      </c>
      <c r="AF32" s="22">
        <f t="shared" si="36"/>
        <v>0</v>
      </c>
      <c r="AG32" s="22">
        <f t="shared" si="36"/>
        <v>0</v>
      </c>
      <c r="AH32" s="22">
        <f t="shared" si="36"/>
        <v>0</v>
      </c>
      <c r="AI32" s="22">
        <f t="shared" si="36"/>
        <v>0</v>
      </c>
      <c r="AJ32" s="22">
        <f t="shared" si="36"/>
        <v>0</v>
      </c>
      <c r="AK32" s="22">
        <f t="shared" si="36"/>
        <v>0</v>
      </c>
      <c r="AL32" s="22">
        <f t="shared" si="36"/>
        <v>0</v>
      </c>
      <c r="AM32" s="22">
        <f t="shared" si="36"/>
        <v>0</v>
      </c>
      <c r="AN32" s="22">
        <f t="shared" si="36"/>
        <v>0</v>
      </c>
      <c r="AO32" s="22">
        <f t="shared" si="36"/>
        <v>0</v>
      </c>
      <c r="AP32" s="22">
        <f t="shared" si="36"/>
        <v>0</v>
      </c>
      <c r="AQ32" s="22">
        <f t="shared" si="36"/>
        <v>0</v>
      </c>
      <c r="AR32" s="22">
        <f t="shared" si="36"/>
        <v>0</v>
      </c>
      <c r="AS32" s="22">
        <f t="shared" si="36"/>
        <v>0</v>
      </c>
      <c r="AT32" s="116"/>
      <c r="AU32" s="17" t="str">
        <f>IF(AH33+AH34=AH32," ","GRESEALA")</f>
        <v xml:space="preserve"> </v>
      </c>
      <c r="AV32" s="17" t="str">
        <f>IF(AI33+AI34=AI32," ","GRESEALA")</f>
        <v xml:space="preserve"> </v>
      </c>
      <c r="AW32" s="17" t="str">
        <f>IF(AJ33+AJ34=AJ32," ","GRESEALA")</f>
        <v xml:space="preserve"> </v>
      </c>
      <c r="AX32" s="17" t="str">
        <f>IF(AK33+AK34=AK32," ","GRESEALA")</f>
        <v xml:space="preserve"> </v>
      </c>
      <c r="AY32" s="17" t="str">
        <f>IF(AL33+AL34=AL32," ","GRESEALA")</f>
        <v xml:space="preserve"> </v>
      </c>
      <c r="AZ32" s="17" t="str">
        <f t="shared" ref="AZ32:BA32" si="38">IF(AR33+AR34=AR32," ","GRESEALA")</f>
        <v xml:space="preserve"> </v>
      </c>
      <c r="BA32" s="17" t="str">
        <f t="shared" si="38"/>
        <v xml:space="preserve"> </v>
      </c>
      <c r="BB32" s="17" t="str">
        <f>IF(E32+F32=D32," ","GRESEALA")</f>
        <v xml:space="preserve"> </v>
      </c>
      <c r="BC32" s="17" t="str">
        <f>IF(G32+K32+I32+L32+M32=D32," ","GRESEALA")</f>
        <v xml:space="preserve"> </v>
      </c>
      <c r="BD32" s="17" t="str">
        <f>IF(O32+P32=D32," ","GRESEALA")</f>
        <v xml:space="preserve"> </v>
      </c>
      <c r="BE32" s="17" t="str">
        <f>IF(Q32+S32+T32+U32+V32+W32=D32," ","GRESEALA")</f>
        <v xml:space="preserve"> </v>
      </c>
      <c r="BF32" s="17" t="str">
        <f>IF(X32+Y32+Z32=D32," ","GRESEALA")</f>
        <v xml:space="preserve"> </v>
      </c>
      <c r="BG32" s="17" t="str">
        <f>IF(AA32+AC32+AE32+AF32+AG32+AH32+AI32+AJ32+AK32+AL32+AM32+AN32+AO32+AP32+AQ32+AR32+AS32&gt;=D32," ","GRESEALA")</f>
        <v xml:space="preserve"> </v>
      </c>
      <c r="BH32" s="17" t="str">
        <f>IF(AS32&lt;=D32," ","GRESEALA")</f>
        <v xml:space="preserve"> </v>
      </c>
      <c r="BI32" s="17" t="str">
        <f>IF(H32&gt;=G32," ","GRESEALA")</f>
        <v xml:space="preserve"> </v>
      </c>
      <c r="BJ32" s="17" t="str">
        <f>IF(E36+F36=D36," ","GRESEALA")</f>
        <v xml:space="preserve"> </v>
      </c>
      <c r="BK32" s="17" t="str">
        <f>IF(G36+K36+I36+L36+M36=D36," ","GRESEALA")</f>
        <v xml:space="preserve"> </v>
      </c>
    </row>
    <row r="33" spans="2:223" s="38" customFormat="1" ht="43.5" customHeight="1" x14ac:dyDescent="0.35">
      <c r="B33" s="35" t="s">
        <v>87</v>
      </c>
      <c r="C33" s="41" t="s">
        <v>88</v>
      </c>
      <c r="D33" s="36">
        <f t="shared" si="0"/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7" t="str">
        <f>IF(O36+P36=D36," ","GRESEALA")</f>
        <v xml:space="preserve"> </v>
      </c>
      <c r="AV33" s="17" t="str">
        <f>IF(Q36+S36+T36+U36+V36+W36=D36," ","GRESEALA")</f>
        <v xml:space="preserve"> </v>
      </c>
      <c r="AW33" s="17" t="str">
        <f>IF(X36+Y36+Z36=D36," ","GRESEALA")</f>
        <v xml:space="preserve"> </v>
      </c>
      <c r="AX33" s="17" t="str">
        <f>IF(AA36+AC36+AE36+AF36+AG36+AH36+AI36+AJ36+AK36+AL36+AM36+AN36+AO36+AP36+AQ36+AR36+AS36&gt;=D36," ","GRESEALA")</f>
        <v xml:space="preserve"> </v>
      </c>
      <c r="AY33" s="17" t="str">
        <f>IF(AS36&lt;=D36," ","GRESEALA")</f>
        <v xml:space="preserve"> </v>
      </c>
      <c r="AZ33" s="17" t="str">
        <f>IF(H36&lt;=G36," ","GRESEALA")</f>
        <v xml:space="preserve"> </v>
      </c>
      <c r="BA33" s="17" t="str">
        <f>IF(E39+E40=E38," ","GRESEALA")</f>
        <v xml:space="preserve"> </v>
      </c>
      <c r="BB33" s="17" t="str">
        <f>IF(F39+F40=F38," ","GRESEALA")</f>
        <v xml:space="preserve"> </v>
      </c>
      <c r="BC33" s="17" t="str">
        <f>IF(G39+G40=G38," ","GRESEALA")</f>
        <v xml:space="preserve"> </v>
      </c>
      <c r="BD33" s="17" t="str">
        <f>IF(H39+H40=H38," ","GRESEALA")</f>
        <v xml:space="preserve"> </v>
      </c>
      <c r="BE33" s="17" t="str">
        <f t="shared" ref="BE33:BK33" si="39">IF(K39+K40=K38," ","GRESEALA")</f>
        <v xml:space="preserve"> </v>
      </c>
      <c r="BF33" s="17" t="str">
        <f t="shared" si="39"/>
        <v xml:space="preserve"> </v>
      </c>
      <c r="BG33" s="17" t="str">
        <f t="shared" si="39"/>
        <v xml:space="preserve"> </v>
      </c>
      <c r="BH33" s="17" t="str">
        <f t="shared" si="39"/>
        <v xml:space="preserve"> </v>
      </c>
      <c r="BI33" s="17" t="str">
        <f t="shared" si="39"/>
        <v xml:space="preserve"> </v>
      </c>
      <c r="BJ33" s="17" t="str">
        <f t="shared" si="39"/>
        <v xml:space="preserve"> </v>
      </c>
      <c r="BK33" s="17" t="str">
        <f t="shared" si="39"/>
        <v xml:space="preserve"> </v>
      </c>
    </row>
    <row r="34" spans="2:223" s="38" customFormat="1" ht="45" customHeight="1" x14ac:dyDescent="0.35">
      <c r="B34" s="35" t="s">
        <v>89</v>
      </c>
      <c r="C34" s="41" t="s">
        <v>90</v>
      </c>
      <c r="D34" s="36">
        <f t="shared" si="0"/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17" t="str">
        <f t="shared" ref="AU34:BK34" si="40">IF(S39+S40=S38," ","GRESEALA")</f>
        <v xml:space="preserve"> </v>
      </c>
      <c r="AV34" s="17" t="str">
        <f t="shared" si="40"/>
        <v xml:space="preserve"> </v>
      </c>
      <c r="AW34" s="17" t="str">
        <f t="shared" si="40"/>
        <v xml:space="preserve"> </v>
      </c>
      <c r="AX34" s="17" t="str">
        <f t="shared" si="40"/>
        <v xml:space="preserve"> </v>
      </c>
      <c r="AY34" s="17" t="str">
        <f t="shared" si="40"/>
        <v xml:space="preserve"> </v>
      </c>
      <c r="AZ34" s="17" t="str">
        <f t="shared" si="40"/>
        <v xml:space="preserve"> </v>
      </c>
      <c r="BA34" s="17" t="str">
        <f t="shared" si="40"/>
        <v xml:space="preserve"> </v>
      </c>
      <c r="BB34" s="17" t="str">
        <f t="shared" si="40"/>
        <v xml:space="preserve"> </v>
      </c>
      <c r="BC34" s="17" t="str">
        <f t="shared" si="40"/>
        <v xml:space="preserve"> </v>
      </c>
      <c r="BD34" s="17" t="str">
        <f t="shared" si="40"/>
        <v xml:space="preserve"> </v>
      </c>
      <c r="BE34" s="17" t="str">
        <f t="shared" si="40"/>
        <v xml:space="preserve"> </v>
      </c>
      <c r="BF34" s="17" t="str">
        <f t="shared" si="40"/>
        <v xml:space="preserve"> </v>
      </c>
      <c r="BG34" s="17" t="str">
        <f t="shared" si="40"/>
        <v xml:space="preserve"> </v>
      </c>
      <c r="BH34" s="17" t="str">
        <f t="shared" si="40"/>
        <v xml:space="preserve"> </v>
      </c>
      <c r="BI34" s="17" t="str">
        <f t="shared" si="40"/>
        <v xml:space="preserve"> </v>
      </c>
      <c r="BJ34" s="17" t="str">
        <f t="shared" si="40"/>
        <v xml:space="preserve"> </v>
      </c>
      <c r="BK34" s="17" t="str">
        <f t="shared" si="40"/>
        <v xml:space="preserve"> </v>
      </c>
    </row>
    <row r="35" spans="2:223" s="38" customFormat="1" ht="32.25" customHeight="1" x14ac:dyDescent="0.35">
      <c r="B35" s="20" t="s">
        <v>91</v>
      </c>
      <c r="C35" s="39" t="s">
        <v>92</v>
      </c>
      <c r="D35" s="29">
        <f t="shared" si="0"/>
        <v>74</v>
      </c>
      <c r="E35" s="22">
        <f t="shared" ref="E35:AS35" si="41">E16-E20-E23-E26-E29-E32</f>
        <v>42</v>
      </c>
      <c r="F35" s="22">
        <f t="shared" si="41"/>
        <v>32</v>
      </c>
      <c r="G35" s="22">
        <f t="shared" si="41"/>
        <v>19</v>
      </c>
      <c r="H35" s="22">
        <f t="shared" si="41"/>
        <v>19</v>
      </c>
      <c r="I35" s="22">
        <f t="shared" si="41"/>
        <v>4</v>
      </c>
      <c r="J35" s="22">
        <f t="shared" si="41"/>
        <v>4</v>
      </c>
      <c r="K35" s="22">
        <f t="shared" si="41"/>
        <v>8</v>
      </c>
      <c r="L35" s="22">
        <f t="shared" si="41"/>
        <v>12</v>
      </c>
      <c r="M35" s="22">
        <f t="shared" si="41"/>
        <v>31</v>
      </c>
      <c r="N35" s="22">
        <f t="shared" si="41"/>
        <v>11</v>
      </c>
      <c r="O35" s="22">
        <f t="shared" si="41"/>
        <v>37</v>
      </c>
      <c r="P35" s="22">
        <f t="shared" si="41"/>
        <v>37</v>
      </c>
      <c r="Q35" s="22">
        <f t="shared" si="41"/>
        <v>6</v>
      </c>
      <c r="R35" s="22">
        <f t="shared" ref="R35" si="42">R16-R20-R23-R26-R29-R32</f>
        <v>0</v>
      </c>
      <c r="S35" s="22">
        <f t="shared" si="41"/>
        <v>9</v>
      </c>
      <c r="T35" s="22">
        <f t="shared" si="41"/>
        <v>9</v>
      </c>
      <c r="U35" s="22">
        <f t="shared" si="41"/>
        <v>37</v>
      </c>
      <c r="V35" s="22">
        <f t="shared" si="41"/>
        <v>2</v>
      </c>
      <c r="W35" s="22">
        <f t="shared" si="41"/>
        <v>11</v>
      </c>
      <c r="X35" s="22">
        <f t="shared" si="41"/>
        <v>54</v>
      </c>
      <c r="Y35" s="22">
        <f t="shared" si="41"/>
        <v>20</v>
      </c>
      <c r="Z35" s="22">
        <f t="shared" si="41"/>
        <v>0</v>
      </c>
      <c r="AA35" s="22">
        <f t="shared" si="41"/>
        <v>0</v>
      </c>
      <c r="AB35" s="22">
        <f t="shared" si="41"/>
        <v>0</v>
      </c>
      <c r="AC35" s="22">
        <f t="shared" si="41"/>
        <v>2</v>
      </c>
      <c r="AD35" s="22">
        <f t="shared" si="41"/>
        <v>0</v>
      </c>
      <c r="AE35" s="22">
        <f t="shared" si="41"/>
        <v>0</v>
      </c>
      <c r="AF35" s="22">
        <f t="shared" si="41"/>
        <v>2</v>
      </c>
      <c r="AG35" s="22">
        <f t="shared" si="41"/>
        <v>0</v>
      </c>
      <c r="AH35" s="22">
        <f t="shared" si="41"/>
        <v>0</v>
      </c>
      <c r="AI35" s="22">
        <f t="shared" si="41"/>
        <v>0</v>
      </c>
      <c r="AJ35" s="22">
        <f t="shared" si="41"/>
        <v>0</v>
      </c>
      <c r="AK35" s="22">
        <f t="shared" si="41"/>
        <v>0</v>
      </c>
      <c r="AL35" s="22">
        <f t="shared" si="41"/>
        <v>0</v>
      </c>
      <c r="AM35" s="22">
        <f t="shared" si="41"/>
        <v>0</v>
      </c>
      <c r="AN35" s="22">
        <f t="shared" si="41"/>
        <v>0</v>
      </c>
      <c r="AO35" s="22">
        <f t="shared" si="41"/>
        <v>0</v>
      </c>
      <c r="AP35" s="22">
        <f t="shared" si="41"/>
        <v>0</v>
      </c>
      <c r="AQ35" s="22">
        <f t="shared" si="41"/>
        <v>0</v>
      </c>
      <c r="AR35" s="22">
        <f t="shared" si="41"/>
        <v>0</v>
      </c>
      <c r="AS35" s="22">
        <f t="shared" si="41"/>
        <v>74</v>
      </c>
      <c r="AT35" s="116"/>
      <c r="AU35" s="17" t="str">
        <f>IF(AJ39+AJ40=AJ38," ","GRESEALA")</f>
        <v xml:space="preserve"> </v>
      </c>
      <c r="AV35" s="17" t="str">
        <f>IF(AK39+AK40=AK38," ","GRESEALA")</f>
        <v xml:space="preserve"> </v>
      </c>
      <c r="AW35" s="17" t="str">
        <f>IF(AL39+AL40=AL38," ","GRESEALA")</f>
        <v xml:space="preserve"> </v>
      </c>
      <c r="AX35" s="17" t="str">
        <f>IF(AR39+AR40=AR38," ","GRESEALA")</f>
        <v xml:space="preserve"> </v>
      </c>
      <c r="AY35" s="17" t="str">
        <f>IF(AS39+AS40=AS38," ","GRESEALA")</f>
        <v xml:space="preserve"> </v>
      </c>
      <c r="AZ35" s="17" t="str">
        <f>IF(E38+F38=D38," ","GRESEALA")</f>
        <v xml:space="preserve"> </v>
      </c>
      <c r="BA35" s="17" t="str">
        <f>IF(G38+K38+I38+L38+M38=D38," ","GRESEALA")</f>
        <v xml:space="preserve"> </v>
      </c>
      <c r="BB35" s="17" t="str">
        <f>IF(O38+P38=D38," ","GRESEALA")</f>
        <v xml:space="preserve"> </v>
      </c>
      <c r="BC35" s="17" t="str">
        <f>IF(Q38+S38+T38+U38+V38+W38=D38," ","GRESEALA")</f>
        <v xml:space="preserve"> </v>
      </c>
      <c r="BD35" s="17" t="str">
        <f>IF(X38+Y38+Z38=D38," ","GRESEALA")</f>
        <v xml:space="preserve"> </v>
      </c>
      <c r="BE35" s="17" t="str">
        <f>IF(AA38+AC38+AE38+AF38+AG38+AH38+AI38+AJ38+AK38+AL38+AM38+AN38+AO38+AP38+AQ38+AR38+AS38&gt;=D38," ","GRESEALA")</f>
        <v xml:space="preserve"> </v>
      </c>
      <c r="BF35" s="17" t="str">
        <f>IF(AS38&lt;=D38," ","GRESEALA")</f>
        <v xml:space="preserve"> </v>
      </c>
      <c r="BG35" s="17" t="str">
        <f>IF(H38&lt;=G38," ","GRESEALA")</f>
        <v xml:space="preserve"> </v>
      </c>
      <c r="BH35" s="17" t="str">
        <f>IF(E37+F37=D37," ","GRESEALA")</f>
        <v xml:space="preserve"> </v>
      </c>
      <c r="BI35" s="17" t="str">
        <f>IF(G37+K37+I37+L37+M37=D37," ","GRESEALA")</f>
        <v xml:space="preserve"> </v>
      </c>
      <c r="BJ35" s="17" t="str">
        <f>IF(O37+P37=D37," ","GRESEALA")</f>
        <v xml:space="preserve"> </v>
      </c>
      <c r="BK35" s="17" t="str">
        <f>IF(Q37+S37+T37+U37+V37+W37=D37," ","GRESEALA")</f>
        <v xml:space="preserve"> </v>
      </c>
      <c r="BL35" s="44"/>
    </row>
    <row r="36" spans="2:223" ht="43.5" customHeight="1" x14ac:dyDescent="0.35">
      <c r="B36" s="25" t="s">
        <v>93</v>
      </c>
      <c r="C36" s="26" t="s">
        <v>94</v>
      </c>
      <c r="D36" s="26">
        <f t="shared" si="0"/>
        <v>333</v>
      </c>
      <c r="E36" s="15">
        <v>152</v>
      </c>
      <c r="F36" s="15">
        <v>181</v>
      </c>
      <c r="G36" s="15">
        <v>49</v>
      </c>
      <c r="H36" s="15">
        <v>48</v>
      </c>
      <c r="I36" s="15">
        <v>31</v>
      </c>
      <c r="J36" s="15">
        <v>30</v>
      </c>
      <c r="K36" s="15">
        <v>26</v>
      </c>
      <c r="L36" s="15">
        <v>68</v>
      </c>
      <c r="M36" s="15">
        <v>159</v>
      </c>
      <c r="N36" s="15">
        <v>80</v>
      </c>
      <c r="O36" s="15">
        <v>167</v>
      </c>
      <c r="P36" s="15">
        <v>166</v>
      </c>
      <c r="Q36" s="15">
        <v>47</v>
      </c>
      <c r="R36" s="15">
        <v>18</v>
      </c>
      <c r="S36" s="15">
        <v>76</v>
      </c>
      <c r="T36" s="15">
        <v>52</v>
      </c>
      <c r="U36" s="15">
        <v>102</v>
      </c>
      <c r="V36" s="15">
        <v>12</v>
      </c>
      <c r="W36" s="15">
        <v>44</v>
      </c>
      <c r="X36" s="15">
        <v>144</v>
      </c>
      <c r="Y36" s="15">
        <v>189</v>
      </c>
      <c r="Z36" s="15">
        <v>0</v>
      </c>
      <c r="AA36" s="15">
        <v>0</v>
      </c>
      <c r="AB36" s="15">
        <v>0</v>
      </c>
      <c r="AC36" s="15">
        <v>2</v>
      </c>
      <c r="AD36" s="15">
        <v>0</v>
      </c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321</v>
      </c>
      <c r="AT36" s="116"/>
      <c r="AU36" s="17" t="str">
        <f>IF(X37+Y37+Z37=D37," ","GRESEALA")</f>
        <v xml:space="preserve"> </v>
      </c>
      <c r="AV36" s="17" t="str">
        <f>IF(AA37+AC37+AE37+AF37+AG37+AH37+AI37+AJ37+AK37+AL37+AR37+AS37&gt;=D37," ","GRESEALA")</f>
        <v xml:space="preserve"> </v>
      </c>
      <c r="AW36" s="17" t="str">
        <f>IF(AS37&lt;=D37," ","GRESEALA")</f>
        <v xml:space="preserve"> </v>
      </c>
      <c r="AX36" s="17" t="str">
        <f>IF(H37&lt;=G37," ","GRESEALA")</f>
        <v xml:space="preserve"> </v>
      </c>
      <c r="AY36" s="17" t="str">
        <f>IF(E41+F41=D41," ","GRESEALA")</f>
        <v xml:space="preserve"> </v>
      </c>
      <c r="AZ36" s="23" t="str">
        <f>IF(G41+K41+I41+L41+M41=D41," ","GRESEALA")</f>
        <v xml:space="preserve"> </v>
      </c>
      <c r="BA36" s="17" t="str">
        <f>IF(O41+P41=D41," ","GRESEALA")</f>
        <v xml:space="preserve"> </v>
      </c>
      <c r="BB36" s="17" t="str">
        <f>IF(Q41+S41+T41+U41+V41+W41=D41," ","GRESEALA")</f>
        <v xml:space="preserve"> </v>
      </c>
      <c r="BC36" s="17" t="str">
        <f>IF(X41+Y41+Z41=D41," ","GRESEALA")</f>
        <v xml:space="preserve"> </v>
      </c>
      <c r="BD36" s="17" t="str">
        <f>IF(AA41+AC41+AE41+AF41+AG41+AH41+AI41+AJ41+AK41+AL41+AR41+AS41&gt;=D41," ","GRESEALA")</f>
        <v xml:space="preserve"> </v>
      </c>
      <c r="BE36" s="17" t="str">
        <f>IF(AS41&lt;=D41," ","GRESEALA")</f>
        <v xml:space="preserve"> </v>
      </c>
      <c r="BF36" s="17" t="str">
        <f>IF(H41&lt;=G41," ","GRESEALA")</f>
        <v xml:space="preserve"> </v>
      </c>
      <c r="BG36" s="17" t="str">
        <f>IF(E43+E44=E42," ","GRESEALA")</f>
        <v xml:space="preserve"> </v>
      </c>
      <c r="BH36" s="17" t="str">
        <f>IF(F43+F44=F42," ","GRESEALA")</f>
        <v xml:space="preserve"> </v>
      </c>
      <c r="BI36" s="17" t="str">
        <f>IF(G43+G44=G42," ","GRESEALA")</f>
        <v xml:space="preserve"> </v>
      </c>
      <c r="BJ36" s="17" t="str">
        <f>IF(H43+H44=H42," ","GRESEALA")</f>
        <v xml:space="preserve"> </v>
      </c>
      <c r="BK36" s="17" t="str">
        <f>IF(K43+K44=K42," ","GRESEALA")</f>
        <v xml:space="preserve"> </v>
      </c>
    </row>
    <row r="37" spans="2:223" s="7" customFormat="1" ht="43.5" customHeight="1" x14ac:dyDescent="0.35">
      <c r="B37" s="30">
        <v>2</v>
      </c>
      <c r="C37" s="45" t="s">
        <v>95</v>
      </c>
      <c r="D37" s="46">
        <f t="shared" si="0"/>
        <v>0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47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7"/>
      <c r="AU37" s="23" t="str">
        <f>IF(X43+X44=X42," ","GRESEALA")</f>
        <v xml:space="preserve"> </v>
      </c>
      <c r="AV37" s="17" t="str">
        <f>IF(M43+M44=M42," ","GRESEALA")</f>
        <v xml:space="preserve"> </v>
      </c>
      <c r="AW37" s="17" t="str">
        <f>IF(N43+N44=N42," ","GRESEALA")</f>
        <v xml:space="preserve"> </v>
      </c>
      <c r="AX37" s="17" t="str">
        <f>IF(O43+O44=O42," ","GRESEALA")</f>
        <v xml:space="preserve"> </v>
      </c>
      <c r="AY37" s="17" t="str">
        <f>IF(P43+P44=P42," ","GRESEALA")</f>
        <v xml:space="preserve"> </v>
      </c>
      <c r="AZ37" s="17" t="str">
        <f>IF(Q43+Q44=Q42," ","GRESEALA")</f>
        <v xml:space="preserve"> </v>
      </c>
      <c r="BA37" s="17" t="str">
        <f t="shared" ref="BA37:BK37" si="43">IF(S43+S44=S42," ","GRESEALA")</f>
        <v xml:space="preserve"> </v>
      </c>
      <c r="BB37" s="17" t="str">
        <f t="shared" si="43"/>
        <v xml:space="preserve"> </v>
      </c>
      <c r="BC37" s="17" t="str">
        <f t="shared" si="43"/>
        <v xml:space="preserve"> </v>
      </c>
      <c r="BD37" s="17" t="str">
        <f t="shared" si="43"/>
        <v xml:space="preserve"> </v>
      </c>
      <c r="BE37" s="17" t="str">
        <f t="shared" si="43"/>
        <v xml:space="preserve"> </v>
      </c>
      <c r="BF37" s="17" t="str">
        <f t="shared" si="43"/>
        <v xml:space="preserve"> </v>
      </c>
      <c r="BG37" s="17" t="str">
        <f t="shared" si="43"/>
        <v xml:space="preserve"> </v>
      </c>
      <c r="BH37" s="17" t="str">
        <f t="shared" si="43"/>
        <v xml:space="preserve"> </v>
      </c>
      <c r="BI37" s="17" t="str">
        <f t="shared" si="43"/>
        <v xml:space="preserve"> </v>
      </c>
      <c r="BJ37" s="17" t="str">
        <f t="shared" si="43"/>
        <v xml:space="preserve"> </v>
      </c>
      <c r="BK37" s="17" t="str">
        <f t="shared" si="43"/>
        <v xml:space="preserve"> </v>
      </c>
      <c r="BL37" s="12"/>
    </row>
    <row r="38" spans="2:223" s="7" customFormat="1" ht="62.25" customHeight="1" x14ac:dyDescent="0.35">
      <c r="B38" s="20">
        <v>3</v>
      </c>
      <c r="C38" s="21" t="s">
        <v>96</v>
      </c>
      <c r="D38" s="21">
        <f t="shared" si="0"/>
        <v>27</v>
      </c>
      <c r="E38" s="48">
        <f t="shared" ref="E38:AS38" si="44">E39+E40</f>
        <v>22</v>
      </c>
      <c r="F38" s="48">
        <f t="shared" si="44"/>
        <v>5</v>
      </c>
      <c r="G38" s="48">
        <f t="shared" si="44"/>
        <v>0</v>
      </c>
      <c r="H38" s="48">
        <f t="shared" si="44"/>
        <v>0</v>
      </c>
      <c r="I38" s="48">
        <f t="shared" si="44"/>
        <v>2</v>
      </c>
      <c r="J38" s="48">
        <f t="shared" si="44"/>
        <v>2</v>
      </c>
      <c r="K38" s="48">
        <f t="shared" si="44"/>
        <v>2</v>
      </c>
      <c r="L38" s="48">
        <f t="shared" si="44"/>
        <v>7</v>
      </c>
      <c r="M38" s="48">
        <f t="shared" si="44"/>
        <v>16</v>
      </c>
      <c r="N38" s="48">
        <f t="shared" si="44"/>
        <v>9</v>
      </c>
      <c r="O38" s="48">
        <f t="shared" si="44"/>
        <v>17</v>
      </c>
      <c r="P38" s="48">
        <f t="shared" si="44"/>
        <v>10</v>
      </c>
      <c r="Q38" s="48">
        <f t="shared" si="44"/>
        <v>1</v>
      </c>
      <c r="R38" s="48">
        <f t="shared" si="44"/>
        <v>0</v>
      </c>
      <c r="S38" s="48">
        <f t="shared" si="44"/>
        <v>8</v>
      </c>
      <c r="T38" s="48">
        <f t="shared" si="44"/>
        <v>8</v>
      </c>
      <c r="U38" s="48">
        <f t="shared" si="44"/>
        <v>9</v>
      </c>
      <c r="V38" s="48">
        <f t="shared" si="44"/>
        <v>0</v>
      </c>
      <c r="W38" s="48">
        <f t="shared" si="44"/>
        <v>1</v>
      </c>
      <c r="X38" s="48">
        <f t="shared" si="44"/>
        <v>0</v>
      </c>
      <c r="Y38" s="48">
        <f t="shared" si="44"/>
        <v>27</v>
      </c>
      <c r="Z38" s="49">
        <f t="shared" si="44"/>
        <v>0</v>
      </c>
      <c r="AA38" s="48">
        <f t="shared" si="44"/>
        <v>0</v>
      </c>
      <c r="AB38" s="48">
        <f t="shared" si="44"/>
        <v>0</v>
      </c>
      <c r="AC38" s="48">
        <f t="shared" si="44"/>
        <v>0</v>
      </c>
      <c r="AD38" s="48">
        <f t="shared" si="44"/>
        <v>0</v>
      </c>
      <c r="AE38" s="48">
        <f t="shared" si="44"/>
        <v>0</v>
      </c>
      <c r="AF38" s="48">
        <f t="shared" si="44"/>
        <v>0</v>
      </c>
      <c r="AG38" s="48">
        <f t="shared" si="44"/>
        <v>0</v>
      </c>
      <c r="AH38" s="48">
        <f t="shared" si="44"/>
        <v>0</v>
      </c>
      <c r="AI38" s="48">
        <f t="shared" si="44"/>
        <v>0</v>
      </c>
      <c r="AJ38" s="48">
        <f t="shared" si="44"/>
        <v>0</v>
      </c>
      <c r="AK38" s="48">
        <f t="shared" si="44"/>
        <v>0</v>
      </c>
      <c r="AL38" s="48">
        <f t="shared" si="44"/>
        <v>0</v>
      </c>
      <c r="AM38" s="48">
        <f t="shared" si="44"/>
        <v>0</v>
      </c>
      <c r="AN38" s="48">
        <f t="shared" si="44"/>
        <v>0</v>
      </c>
      <c r="AO38" s="48">
        <f t="shared" si="44"/>
        <v>0</v>
      </c>
      <c r="AP38" s="48">
        <f t="shared" si="44"/>
        <v>0</v>
      </c>
      <c r="AQ38" s="48">
        <f t="shared" si="44"/>
        <v>0</v>
      </c>
      <c r="AR38" s="48">
        <f t="shared" si="44"/>
        <v>0</v>
      </c>
      <c r="AS38" s="48">
        <f t="shared" si="44"/>
        <v>27</v>
      </c>
      <c r="AT38" s="46"/>
      <c r="AU38" s="17" t="str">
        <f>IF(M43+M44=M42," ","GRESEALA")</f>
        <v xml:space="preserve"> </v>
      </c>
      <c r="AV38" s="17" t="str">
        <f>IF(N43+N44=N42," ","GRESEALA")</f>
        <v xml:space="preserve"> </v>
      </c>
      <c r="AW38" s="17" t="str">
        <f>IF(O43+O44=O42," ","GRESEALA")</f>
        <v xml:space="preserve"> </v>
      </c>
      <c r="AX38" s="17" t="str">
        <f>IF(P43+P44=P42," ","GRESEALA")</f>
        <v xml:space="preserve"> </v>
      </c>
      <c r="AY38" s="17" t="str">
        <f>IF(Q43+Q44=Q42," ","GRESEALA")</f>
        <v xml:space="preserve"> </v>
      </c>
      <c r="AZ38" s="17" t="str">
        <f t="shared" ref="AZ38:BK38" si="45">IF(S43+S44=S42," ","GRESEALA")</f>
        <v xml:space="preserve"> </v>
      </c>
      <c r="BA38" s="17" t="str">
        <f t="shared" si="45"/>
        <v xml:space="preserve"> </v>
      </c>
      <c r="BB38" s="17" t="str">
        <f t="shared" si="45"/>
        <v xml:space="preserve"> </v>
      </c>
      <c r="BC38" s="17" t="str">
        <f t="shared" si="45"/>
        <v xml:space="preserve"> </v>
      </c>
      <c r="BD38" s="17" t="str">
        <f t="shared" si="45"/>
        <v xml:space="preserve"> </v>
      </c>
      <c r="BE38" s="17" t="str">
        <f t="shared" si="45"/>
        <v xml:space="preserve"> </v>
      </c>
      <c r="BF38" s="17" t="str">
        <f t="shared" si="45"/>
        <v xml:space="preserve"> </v>
      </c>
      <c r="BG38" s="17" t="str">
        <f t="shared" si="45"/>
        <v xml:space="preserve"> </v>
      </c>
      <c r="BH38" s="17" t="str">
        <f t="shared" si="45"/>
        <v xml:space="preserve"> </v>
      </c>
      <c r="BI38" s="17" t="str">
        <f t="shared" si="45"/>
        <v xml:space="preserve"> </v>
      </c>
      <c r="BJ38" s="17" t="str">
        <f t="shared" si="45"/>
        <v xml:space="preserve"> </v>
      </c>
      <c r="BK38" s="17" t="str">
        <f t="shared" si="45"/>
        <v xml:space="preserve"> </v>
      </c>
      <c r="BL38" s="12"/>
    </row>
    <row r="39" spans="2:223" ht="24.75" customHeight="1" x14ac:dyDescent="0.35">
      <c r="B39" s="50" t="s">
        <v>97</v>
      </c>
      <c r="C39" s="51" t="s">
        <v>98</v>
      </c>
      <c r="D39" s="52">
        <f t="shared" si="0"/>
        <v>0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117"/>
      <c r="AU39" s="17" t="str">
        <f t="shared" ref="AU39:BB39" si="46">IF(AE43+AE44=AE42," ","GRESEALA")</f>
        <v xml:space="preserve"> </v>
      </c>
      <c r="AV39" s="17" t="str">
        <f t="shared" si="46"/>
        <v xml:space="preserve"> </v>
      </c>
      <c r="AW39" s="17" t="str">
        <f t="shared" si="46"/>
        <v xml:space="preserve"> </v>
      </c>
      <c r="AX39" s="17" t="str">
        <f t="shared" si="46"/>
        <v xml:space="preserve"> </v>
      </c>
      <c r="AY39" s="17" t="str">
        <f t="shared" si="46"/>
        <v xml:space="preserve"> </v>
      </c>
      <c r="AZ39" s="17" t="str">
        <f t="shared" si="46"/>
        <v xml:space="preserve"> </v>
      </c>
      <c r="BA39" s="17" t="str">
        <f t="shared" si="46"/>
        <v xml:space="preserve"> </v>
      </c>
      <c r="BB39" s="17" t="str">
        <f t="shared" si="46"/>
        <v xml:space="preserve"> </v>
      </c>
      <c r="BC39" s="17" t="str">
        <f t="shared" ref="BC39:BD39" si="47">IF(AR43+AR44=AR42," ","GRESEALA")</f>
        <v xml:space="preserve"> </v>
      </c>
      <c r="BD39" s="17" t="str">
        <f t="shared" si="47"/>
        <v xml:space="preserve"> </v>
      </c>
      <c r="BE39" s="17" t="str">
        <f>IF(E42+F42=D42," ","GRESEALA")</f>
        <v xml:space="preserve"> </v>
      </c>
      <c r="BF39" s="23" t="str">
        <f>IF(G42+K42+I42+L42+M42=D42," ","GRESEALA")</f>
        <v xml:space="preserve"> </v>
      </c>
      <c r="BG39" s="17" t="str">
        <f>IF(O42+P42=D42," ","GRESEALA")</f>
        <v xml:space="preserve"> </v>
      </c>
      <c r="BH39" s="17" t="str">
        <f>IF(Q42+S42+T42+U42+V42+W42=D42," ","GRESEALA")</f>
        <v xml:space="preserve"> </v>
      </c>
      <c r="BI39" s="17" t="str">
        <f>IF(X42+Y42+Z42=D42," ","GRESEALA")</f>
        <v xml:space="preserve"> </v>
      </c>
      <c r="BJ39" s="23" t="str">
        <f>IF(AA42+AC42+AE42+AF42+AG42+AH42+AI42+AJ42+AK42+AL42+AM42+AN42+AO42+AP42+AQ42+AR42+AS42&gt;=D42," ","GRESEALA")</f>
        <v xml:space="preserve"> </v>
      </c>
      <c r="BK39" s="17" t="str">
        <f>IF(AS42&lt;=D42," ","GRESEALA")</f>
        <v xml:space="preserve"> </v>
      </c>
      <c r="BL39" s="17" t="str">
        <f>IF(H42&lt;=G42," ","GRESEALA")</f>
        <v xml:space="preserve"> </v>
      </c>
    </row>
    <row r="40" spans="2:223" ht="45.75" customHeight="1" x14ac:dyDescent="0.35">
      <c r="B40" s="30" t="s">
        <v>99</v>
      </c>
      <c r="C40" s="54" t="s">
        <v>100</v>
      </c>
      <c r="D40" s="55">
        <f t="shared" si="0"/>
        <v>27</v>
      </c>
      <c r="E40" s="33">
        <v>22</v>
      </c>
      <c r="F40" s="33">
        <v>5</v>
      </c>
      <c r="G40" s="33">
        <v>0</v>
      </c>
      <c r="H40" s="33">
        <v>0</v>
      </c>
      <c r="I40" s="33">
        <v>2</v>
      </c>
      <c r="J40" s="33">
        <v>2</v>
      </c>
      <c r="K40" s="33">
        <v>2</v>
      </c>
      <c r="L40" s="33">
        <v>7</v>
      </c>
      <c r="M40" s="33">
        <v>16</v>
      </c>
      <c r="N40" s="33">
        <v>9</v>
      </c>
      <c r="O40" s="33">
        <v>17</v>
      </c>
      <c r="P40" s="33">
        <v>10</v>
      </c>
      <c r="Q40" s="33">
        <v>1</v>
      </c>
      <c r="R40" s="33">
        <v>0</v>
      </c>
      <c r="S40" s="33">
        <v>8</v>
      </c>
      <c r="T40" s="33">
        <v>8</v>
      </c>
      <c r="U40" s="33">
        <v>9</v>
      </c>
      <c r="V40" s="33">
        <v>0</v>
      </c>
      <c r="W40" s="33">
        <v>1</v>
      </c>
      <c r="X40" s="47"/>
      <c r="Y40" s="33">
        <v>27</v>
      </c>
      <c r="Z40" s="47"/>
      <c r="AA40" s="47"/>
      <c r="AB40" s="47"/>
      <c r="AC40" s="47"/>
      <c r="AD40" s="47"/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27</v>
      </c>
      <c r="AT40" s="37"/>
      <c r="AU40" s="17" t="str">
        <f>IF(AS13&lt;=D13," ","GRESEALA")</f>
        <v xml:space="preserve"> </v>
      </c>
      <c r="AV40" s="17" t="str">
        <f>IF(AS14&lt;=D14," ","GRESEALA")</f>
        <v xml:space="preserve"> </v>
      </c>
      <c r="AW40" s="17" t="str">
        <f>IF(AS15&lt;=D15," ","GRESEALA")</f>
        <v xml:space="preserve"> </v>
      </c>
      <c r="AX40" s="17" t="str">
        <f>IF(AS16&lt;=D16," ","GRESEALA")</f>
        <v xml:space="preserve"> </v>
      </c>
      <c r="AY40" s="17" t="str">
        <f>IF(AS17&lt;=D17," ","GRESEALA")</f>
        <v xml:space="preserve"> </v>
      </c>
      <c r="AZ40" s="17" t="str">
        <f>IF(AS18&lt;=D18," ","GRESEALA")</f>
        <v xml:space="preserve"> </v>
      </c>
      <c r="BA40" s="17" t="str">
        <f>IF(AS19&lt;=D19," ","GRESEALA")</f>
        <v xml:space="preserve"> </v>
      </c>
      <c r="BB40" s="17" t="str">
        <f>IF(AS20&lt;=D20," ","GRESEALA")</f>
        <v xml:space="preserve"> </v>
      </c>
      <c r="BC40" s="17" t="str">
        <f>IF(AS21&lt;=D21," ","GRESEALA")</f>
        <v xml:space="preserve"> </v>
      </c>
      <c r="BD40" s="17" t="str">
        <f>IF(AS22&lt;=D22," ","GRESEALA")</f>
        <v xml:space="preserve"> </v>
      </c>
      <c r="BE40" s="17" t="str">
        <f>IF(AS23&lt;=D23," ","GRESEALA")</f>
        <v xml:space="preserve"> </v>
      </c>
      <c r="BF40" s="17" t="str">
        <f>IF(AS24&lt;=D24," ","GRESEALA")</f>
        <v xml:space="preserve"> </v>
      </c>
      <c r="BG40" s="17" t="str">
        <f>IF(AS25&lt;=D25," ","GRESEALA")</f>
        <v xml:space="preserve"> </v>
      </c>
      <c r="BH40" s="17" t="str">
        <f>IF(AS26&lt;=D26," ","GRESEALA")</f>
        <v xml:space="preserve"> </v>
      </c>
      <c r="BI40" s="17" t="str">
        <f>IF(AS27&lt;=D27," ","GRESEALA")</f>
        <v xml:space="preserve"> </v>
      </c>
      <c r="BJ40" s="17" t="str">
        <f>IF(AS28&lt;=D28," ","GRESEALA")</f>
        <v xml:space="preserve"> </v>
      </c>
      <c r="BK40" s="17" t="str">
        <f>IF(AS29&lt;=D29," ","GRESEALA")</f>
        <v xml:space="preserve"> </v>
      </c>
    </row>
    <row r="41" spans="2:223" ht="54" customHeight="1" x14ac:dyDescent="0.35">
      <c r="B41" s="30">
        <v>4</v>
      </c>
      <c r="C41" s="56" t="s">
        <v>101</v>
      </c>
      <c r="D41" s="57">
        <f t="shared" si="0"/>
        <v>2</v>
      </c>
      <c r="E41" s="33">
        <v>1</v>
      </c>
      <c r="F41" s="33">
        <v>1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2</v>
      </c>
      <c r="N41" s="33">
        <v>2</v>
      </c>
      <c r="O41" s="33">
        <v>1</v>
      </c>
      <c r="P41" s="33">
        <v>1</v>
      </c>
      <c r="Q41" s="33">
        <v>0</v>
      </c>
      <c r="R41" s="33">
        <v>0</v>
      </c>
      <c r="S41" s="33">
        <v>0</v>
      </c>
      <c r="T41" s="33">
        <v>1</v>
      </c>
      <c r="U41" s="33">
        <v>1</v>
      </c>
      <c r="V41" s="33">
        <v>0</v>
      </c>
      <c r="W41" s="33">
        <v>0</v>
      </c>
      <c r="X41" s="58">
        <v>2</v>
      </c>
      <c r="Y41" s="47"/>
      <c r="Z41" s="47"/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2</v>
      </c>
      <c r="AT41" s="37"/>
      <c r="AU41" s="17" t="str">
        <f>IF(AS30&lt;=D30," ","GRESEALA")</f>
        <v xml:space="preserve"> </v>
      </c>
      <c r="AV41" s="17" t="str">
        <f>IF(AS31&lt;=D31," ","GRESEALA")</f>
        <v xml:space="preserve"> </v>
      </c>
      <c r="AW41" s="17" t="str">
        <f>IF(AS32&lt;=D32," ","GRESEALA")</f>
        <v xml:space="preserve"> </v>
      </c>
      <c r="AX41" s="17" t="str">
        <f>IF(AS33&lt;=D33," ","GRESEALA")</f>
        <v xml:space="preserve"> </v>
      </c>
      <c r="AY41" s="17" t="str">
        <f>IF(AS34&lt;=D34," ","GRESEALA")</f>
        <v xml:space="preserve"> </v>
      </c>
      <c r="AZ41" s="17" t="str">
        <f>IF(AS35&lt;=D35," ","GRESEALA")</f>
        <v xml:space="preserve"> </v>
      </c>
      <c r="BA41" s="17" t="str">
        <f>IF(AS36&lt;=D36," ","GRESEALA")</f>
        <v xml:space="preserve"> </v>
      </c>
      <c r="BB41" s="17" t="str">
        <f>IF(AS37&lt;=D37," ","GRESEALA")</f>
        <v xml:space="preserve"> </v>
      </c>
      <c r="BC41" s="17" t="str">
        <f>IF(AS38&lt;=D38," ","GRESEALA")</f>
        <v xml:space="preserve"> </v>
      </c>
      <c r="BD41" s="17" t="str">
        <f>IF(AS39&lt;=D39," ","GRESEALA")</f>
        <v xml:space="preserve"> </v>
      </c>
      <c r="BE41" s="17" t="str">
        <f>IF(AS40&lt;=D40," ","GRESEALA")</f>
        <v xml:space="preserve"> </v>
      </c>
      <c r="BF41" s="17" t="str">
        <f>IF(AS41&lt;=D41," ","GRESEALA")</f>
        <v xml:space="preserve"> </v>
      </c>
      <c r="BG41" s="17" t="str">
        <f>IF(AS42&lt;=D42," ","GRESEALA")</f>
        <v xml:space="preserve"> </v>
      </c>
      <c r="BH41" s="17" t="str">
        <f>IF(AS43&lt;=D43," ","GRESEALA")</f>
        <v xml:space="preserve"> </v>
      </c>
      <c r="BI41" s="17" t="str">
        <f>IF(AS44&lt;=D44," ","GRESEALA")</f>
        <v xml:space="preserve"> </v>
      </c>
      <c r="BJ41" s="17" t="str">
        <f>IF(AS45&lt;=D45," ","GRESEALA")</f>
        <v xml:space="preserve"> </v>
      </c>
      <c r="BK41" s="17" t="str">
        <f>IF(AS46&lt;=D46," ","GRESEALA")</f>
        <v xml:space="preserve"> </v>
      </c>
    </row>
    <row r="42" spans="2:223" ht="88.5" customHeight="1" x14ac:dyDescent="0.35">
      <c r="B42" s="20">
        <v>5</v>
      </c>
      <c r="C42" s="21" t="s">
        <v>102</v>
      </c>
      <c r="D42" s="21">
        <f t="shared" si="0"/>
        <v>0</v>
      </c>
      <c r="E42" s="48">
        <f>E43+E44</f>
        <v>0</v>
      </c>
      <c r="F42" s="48">
        <f t="shared" ref="F42:AS42" si="48">F43+F44</f>
        <v>0</v>
      </c>
      <c r="G42" s="48">
        <f t="shared" si="48"/>
        <v>0</v>
      </c>
      <c r="H42" s="48">
        <f t="shared" si="48"/>
        <v>0</v>
      </c>
      <c r="I42" s="48">
        <f t="shared" si="48"/>
        <v>0</v>
      </c>
      <c r="J42" s="48">
        <f t="shared" si="48"/>
        <v>0</v>
      </c>
      <c r="K42" s="48">
        <f t="shared" si="48"/>
        <v>0</v>
      </c>
      <c r="L42" s="48">
        <f t="shared" si="48"/>
        <v>0</v>
      </c>
      <c r="M42" s="48">
        <f t="shared" si="48"/>
        <v>0</v>
      </c>
      <c r="N42" s="48">
        <f t="shared" si="48"/>
        <v>0</v>
      </c>
      <c r="O42" s="48">
        <f t="shared" si="48"/>
        <v>0</v>
      </c>
      <c r="P42" s="48">
        <f t="shared" si="48"/>
        <v>0</v>
      </c>
      <c r="Q42" s="48">
        <f t="shared" si="48"/>
        <v>0</v>
      </c>
      <c r="R42" s="48">
        <f t="shared" ref="R42" si="49">R43+R44</f>
        <v>0</v>
      </c>
      <c r="S42" s="48">
        <f t="shared" si="48"/>
        <v>0</v>
      </c>
      <c r="T42" s="48">
        <f t="shared" si="48"/>
        <v>0</v>
      </c>
      <c r="U42" s="48">
        <f t="shared" si="48"/>
        <v>0</v>
      </c>
      <c r="V42" s="48">
        <f t="shared" si="48"/>
        <v>0</v>
      </c>
      <c r="W42" s="48">
        <f t="shared" si="48"/>
        <v>0</v>
      </c>
      <c r="X42" s="48">
        <f t="shared" si="48"/>
        <v>0</v>
      </c>
      <c r="Y42" s="48">
        <f t="shared" si="48"/>
        <v>0</v>
      </c>
      <c r="Z42" s="49">
        <f t="shared" si="48"/>
        <v>0</v>
      </c>
      <c r="AA42" s="48">
        <f t="shared" si="48"/>
        <v>0</v>
      </c>
      <c r="AB42" s="48">
        <f t="shared" si="48"/>
        <v>0</v>
      </c>
      <c r="AC42" s="48">
        <f t="shared" si="48"/>
        <v>0</v>
      </c>
      <c r="AD42" s="48">
        <f t="shared" si="48"/>
        <v>0</v>
      </c>
      <c r="AE42" s="48">
        <f t="shared" si="48"/>
        <v>0</v>
      </c>
      <c r="AF42" s="48">
        <f t="shared" si="48"/>
        <v>0</v>
      </c>
      <c r="AG42" s="48">
        <f t="shared" si="48"/>
        <v>0</v>
      </c>
      <c r="AH42" s="48">
        <f t="shared" si="48"/>
        <v>0</v>
      </c>
      <c r="AI42" s="48">
        <f t="shared" si="48"/>
        <v>0</v>
      </c>
      <c r="AJ42" s="48">
        <f t="shared" si="48"/>
        <v>0</v>
      </c>
      <c r="AK42" s="48">
        <f t="shared" si="48"/>
        <v>0</v>
      </c>
      <c r="AL42" s="48">
        <f t="shared" si="48"/>
        <v>0</v>
      </c>
      <c r="AM42" s="48">
        <f t="shared" si="48"/>
        <v>0</v>
      </c>
      <c r="AN42" s="48">
        <f t="shared" si="48"/>
        <v>0</v>
      </c>
      <c r="AO42" s="48">
        <f t="shared" si="48"/>
        <v>0</v>
      </c>
      <c r="AP42" s="48">
        <f t="shared" si="48"/>
        <v>0</v>
      </c>
      <c r="AQ42" s="48">
        <f t="shared" si="48"/>
        <v>0</v>
      </c>
      <c r="AR42" s="48">
        <f t="shared" si="48"/>
        <v>0</v>
      </c>
      <c r="AS42" s="48">
        <f t="shared" si="48"/>
        <v>0</v>
      </c>
      <c r="AT42" s="46"/>
      <c r="AU42" s="17" t="str">
        <f>IF(AS47&lt;=D47," ","GRESEALA")</f>
        <v xml:space="preserve"> </v>
      </c>
      <c r="AV42" s="17" t="str">
        <f>IF(AS48&lt;=D48," ","GRESEALA")</f>
        <v xml:space="preserve"> </v>
      </c>
      <c r="AW42" s="17" t="str">
        <f>IF(AS49&lt;=D49," ","GRESEALA")</f>
        <v xml:space="preserve"> </v>
      </c>
      <c r="AX42" s="17" t="str">
        <f>IF(AS50&lt;=D50," ","GRESEALA")</f>
        <v xml:space="preserve"> </v>
      </c>
      <c r="AY42" s="17" t="str">
        <f>IF(AS51&lt;=D51," ","GRESEALA")</f>
        <v xml:space="preserve"> </v>
      </c>
      <c r="AZ42" s="17" t="str">
        <f>IF(AS52&lt;=D52," ","GRESEALA")</f>
        <v xml:space="preserve"> </v>
      </c>
      <c r="BA42" s="17" t="str">
        <f>IF(AS53&lt;=D53," ","GRESEALA")</f>
        <v xml:space="preserve"> </v>
      </c>
      <c r="BB42" s="17" t="str">
        <f>IF(AS54&lt;=D54," ","GRESEALA")</f>
        <v xml:space="preserve"> </v>
      </c>
      <c r="BC42" s="17" t="str">
        <f>IF(AS55&lt;=D55," ","GRESEALA")</f>
        <v xml:space="preserve"> </v>
      </c>
      <c r="BD42" s="17" t="str">
        <f>IF(AS56&lt;=D56," ","GRESEALA")</f>
        <v xml:space="preserve"> </v>
      </c>
      <c r="BE42" s="17" t="str">
        <f>IF(AS57&lt;=D57," ","GRESEALA")</f>
        <v xml:space="preserve"> </v>
      </c>
      <c r="BF42" s="17" t="str">
        <f>IF(AS58&lt;=D58," ","GRESEALA")</f>
        <v xml:space="preserve"> </v>
      </c>
      <c r="BG42" s="17" t="str">
        <f>IF(AS59&lt;=D59," ","GRESEALA")</f>
        <v xml:space="preserve"> </v>
      </c>
      <c r="BH42" s="17" t="str">
        <f>IF(AS60&lt;=D60," ","GRESEALA")</f>
        <v xml:space="preserve"> </v>
      </c>
      <c r="BI42" s="17" t="str">
        <f>IF(AS61&lt;=D61," ","GRESEALA")</f>
        <v xml:space="preserve"> </v>
      </c>
      <c r="BJ42" s="17" t="str">
        <f>IF(AS62&lt;=D62," ","GRESEALA")</f>
        <v xml:space="preserve"> </v>
      </c>
      <c r="BK42" s="17" t="str">
        <f>IF(AS63&lt;=D63," ","GRESEALA")</f>
        <v xml:space="preserve"> </v>
      </c>
    </row>
    <row r="43" spans="2:223" ht="32.25" customHeight="1" x14ac:dyDescent="0.35">
      <c r="B43" s="59" t="s">
        <v>103</v>
      </c>
      <c r="C43" s="60" t="s">
        <v>104</v>
      </c>
      <c r="D43" s="55">
        <f t="shared" si="0"/>
        <v>0</v>
      </c>
      <c r="E43" s="33">
        <v>0</v>
      </c>
      <c r="F43" s="33">
        <v>0</v>
      </c>
      <c r="G43" s="47"/>
      <c r="H43" s="47"/>
      <c r="I43" s="47"/>
      <c r="J43" s="47"/>
      <c r="K43" s="47"/>
      <c r="L43" s="47"/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47"/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7"/>
      <c r="AU43" s="17" t="str">
        <f>IF(AS64&lt;=D64," ","GRESEALA")</f>
        <v xml:space="preserve"> </v>
      </c>
      <c r="AV43" s="17" t="str">
        <f>IF(AS65&lt;=D65," ","GRESEALA")</f>
        <v xml:space="preserve"> </v>
      </c>
      <c r="AW43" s="17" t="str">
        <f>IF(AS66&lt;=D66," ","GRESEALA")</f>
        <v xml:space="preserve"> </v>
      </c>
      <c r="AX43" s="17" t="str">
        <f>IF(AS67&lt;=D67," ","GRESEALA")</f>
        <v xml:space="preserve"> </v>
      </c>
      <c r="AY43" s="17" t="str">
        <f>IF(E45+F45=D45," ","GRESEALA")</f>
        <v xml:space="preserve"> </v>
      </c>
      <c r="AZ43" s="23" t="str">
        <f>IF(G45+K45+I45+L45+M45=D45," ","GRESEALA")</f>
        <v xml:space="preserve"> </v>
      </c>
      <c r="BA43" s="17" t="str">
        <f>IF(O45+P45=D45," ","GRESEALA")</f>
        <v xml:space="preserve"> </v>
      </c>
      <c r="BB43" s="17" t="str">
        <f>IF(Q45+S45+T45+U45+V45+W45=D45," ","GRESEALA")</f>
        <v xml:space="preserve"> </v>
      </c>
      <c r="BC43" s="17" t="str">
        <f>IF(X45+Y45+Z45=D45," ","GRESEALA")</f>
        <v xml:space="preserve"> </v>
      </c>
      <c r="BD43" s="23" t="str">
        <f>IF(AA45+AC45+AE45+AF45+AG45+AH45+AI45+AJ45+AK45+AL45+AM45+AN45+AO45+AP45+AQ45+AR45+AS45&gt;=D45," ","GRESEALA")</f>
        <v xml:space="preserve"> </v>
      </c>
      <c r="BE43" s="17" t="str">
        <f>IF(H45&lt;=G45," ","GRESEALA")</f>
        <v xml:space="preserve"> </v>
      </c>
      <c r="BF43" s="17" t="str">
        <f>IF(E46+F46=D46," ","GRESEALA")</f>
        <v xml:space="preserve"> </v>
      </c>
      <c r="BG43" s="23" t="str">
        <f>IF(G46+K46+I46+L46+M46=D46," ","GRESEALA")</f>
        <v xml:space="preserve"> </v>
      </c>
      <c r="BH43" s="17" t="str">
        <f>IF(O46+P46=D46," ","GRESEALA")</f>
        <v xml:space="preserve"> </v>
      </c>
      <c r="BI43" s="17" t="str">
        <f>IF(Q46+S46+T46+U46+V46+W46=D46," ","GRESEALA")</f>
        <v xml:space="preserve"> </v>
      </c>
      <c r="BJ43" s="17" t="str">
        <f>IF(X46+Y46+Z46=D46," ","GRESEALA")</f>
        <v xml:space="preserve"> </v>
      </c>
      <c r="BK43" s="23" t="str">
        <f>IF(AA46+AC46+AE46+AF46+AG46+AH46+AI46+AJ46+AK46+AL46+AM46+AN46+AO46+AP46+AQ46+AR46+AS46&gt;=D46," ","GRESEALA")</f>
        <v xml:space="preserve"> </v>
      </c>
      <c r="BL43" s="17" t="str">
        <f>IF(H46&lt;=G46," ","GRESEALA")</f>
        <v xml:space="preserve"> </v>
      </c>
    </row>
    <row r="44" spans="2:223" ht="43.5" customHeight="1" x14ac:dyDescent="0.35">
      <c r="B44" s="59" t="s">
        <v>105</v>
      </c>
      <c r="C44" s="60" t="s">
        <v>106</v>
      </c>
      <c r="D44" s="55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47"/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7"/>
      <c r="AU44" s="17" t="str">
        <f>IF(E47+F47=D47," ","GRESEALA")</f>
        <v xml:space="preserve"> </v>
      </c>
      <c r="AV44" s="23" t="str">
        <f>IF(G47+K47+I47+L47+M47=D47," ","GRESEALA")</f>
        <v xml:space="preserve"> </v>
      </c>
      <c r="AW44" s="17" t="str">
        <f>IF(O47+P47=D47," ","GRESEALA")</f>
        <v xml:space="preserve"> </v>
      </c>
      <c r="AX44" s="17" t="str">
        <f>IF(Q47+S47+T47+U47+V47+W47=D47," ","GRESEALA")</f>
        <v xml:space="preserve"> </v>
      </c>
      <c r="AY44" s="17" t="str">
        <f>IF(X47+Y47+Z47=D47," ","GRESEALA")</f>
        <v xml:space="preserve"> </v>
      </c>
      <c r="AZ44" s="17" t="str">
        <f>IF(AA47+AC47+AE47+AF47+AG47+AH47+AI47+AJ47+AK47+AL47+AR47+AS47&gt;=D47," ","GRESEALA")</f>
        <v xml:space="preserve"> </v>
      </c>
      <c r="BA44" s="17" t="str">
        <f>IF(H47&lt;=G47," ","GRESEALA")</f>
        <v xml:space="preserve"> </v>
      </c>
      <c r="BB44" s="17" t="str">
        <f>IF(E49+E50+E51=E48," ","GRESEALA")</f>
        <v xml:space="preserve"> </v>
      </c>
      <c r="BC44" s="17" t="str">
        <f>IF(F49+F50+F51=F48," ","GRESEALA")</f>
        <v xml:space="preserve"> </v>
      </c>
      <c r="BD44" s="17" t="str">
        <f>IF(G49+G50+G51=G48," ","GRESEALA")</f>
        <v xml:space="preserve"> </v>
      </c>
      <c r="BE44" s="17" t="str">
        <f>IF(H49+H50+H51=H48," ","GRESEALA")</f>
        <v xml:space="preserve"> </v>
      </c>
      <c r="BF44" s="17" t="str">
        <f t="shared" ref="BF44:BK44" si="50">IF(K49+K50+K51=K48," ","GRESEALA")</f>
        <v xml:space="preserve"> </v>
      </c>
      <c r="BG44" s="23" t="str">
        <f t="shared" si="50"/>
        <v xml:space="preserve"> </v>
      </c>
      <c r="BH44" s="17" t="str">
        <f t="shared" si="50"/>
        <v xml:space="preserve"> </v>
      </c>
      <c r="BI44" s="17" t="str">
        <f t="shared" si="50"/>
        <v xml:space="preserve"> </v>
      </c>
      <c r="BJ44" s="17" t="str">
        <f t="shared" si="50"/>
        <v xml:space="preserve"> </v>
      </c>
      <c r="BK44" s="17" t="str">
        <f t="shared" si="50"/>
        <v xml:space="preserve"> </v>
      </c>
    </row>
    <row r="45" spans="2:223" ht="60.75" customHeight="1" x14ac:dyDescent="0.35">
      <c r="B45" s="30">
        <v>6</v>
      </c>
      <c r="C45" s="61" t="s">
        <v>172</v>
      </c>
      <c r="D45" s="57">
        <f t="shared" si="0"/>
        <v>0</v>
      </c>
      <c r="E45" s="33">
        <v>0</v>
      </c>
      <c r="F45" s="33">
        <v>0</v>
      </c>
      <c r="G45" s="58"/>
      <c r="H45" s="58"/>
      <c r="I45" s="58"/>
      <c r="J45" s="58"/>
      <c r="K45" s="47"/>
      <c r="L45" s="47"/>
      <c r="M45" s="47"/>
      <c r="N45" s="47"/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47"/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7"/>
      <c r="AU45" s="17" t="str">
        <f>IF(Q49+Q50+Q51=Q48," ","GRESEALA")</f>
        <v xml:space="preserve"> </v>
      </c>
      <c r="AV45" s="17" t="str">
        <f t="shared" ref="AV45:BK45" si="51">IF(S49+S50+S51=S48," ","GRESEALA")</f>
        <v xml:space="preserve"> </v>
      </c>
      <c r="AW45" s="17" t="str">
        <f t="shared" si="51"/>
        <v xml:space="preserve"> </v>
      </c>
      <c r="AX45" s="17" t="str">
        <f t="shared" si="51"/>
        <v xml:space="preserve"> </v>
      </c>
      <c r="AY45" s="17" t="str">
        <f t="shared" si="51"/>
        <v xml:space="preserve"> </v>
      </c>
      <c r="AZ45" s="17" t="str">
        <f t="shared" si="51"/>
        <v xml:space="preserve"> </v>
      </c>
      <c r="BA45" s="17" t="str">
        <f t="shared" si="51"/>
        <v xml:space="preserve"> </v>
      </c>
      <c r="BB45" s="17" t="str">
        <f t="shared" si="51"/>
        <v xml:space="preserve"> </v>
      </c>
      <c r="BC45" s="17" t="str">
        <f t="shared" si="51"/>
        <v xml:space="preserve"> </v>
      </c>
      <c r="BD45" s="17" t="str">
        <f t="shared" si="51"/>
        <v xml:space="preserve"> </v>
      </c>
      <c r="BE45" s="17" t="str">
        <f t="shared" si="51"/>
        <v xml:space="preserve"> </v>
      </c>
      <c r="BF45" s="17" t="str">
        <f t="shared" si="51"/>
        <v xml:space="preserve"> </v>
      </c>
      <c r="BG45" s="17" t="str">
        <f t="shared" si="51"/>
        <v xml:space="preserve"> </v>
      </c>
      <c r="BH45" s="17" t="str">
        <f t="shared" si="51"/>
        <v xml:space="preserve"> </v>
      </c>
      <c r="BI45" s="17" t="str">
        <f t="shared" si="51"/>
        <v xml:space="preserve"> </v>
      </c>
      <c r="BJ45" s="17" t="str">
        <f t="shared" si="51"/>
        <v xml:space="preserve"> </v>
      </c>
      <c r="BK45" s="17" t="str">
        <f t="shared" si="51"/>
        <v xml:space="preserve"> </v>
      </c>
    </row>
    <row r="46" spans="2:223" s="24" customFormat="1" ht="70.5" customHeight="1" x14ac:dyDescent="0.35">
      <c r="B46" s="30">
        <v>7</v>
      </c>
      <c r="C46" s="61" t="s">
        <v>173</v>
      </c>
      <c r="D46" s="62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58"/>
      <c r="Y46" s="47"/>
      <c r="Z46" s="47"/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7"/>
      <c r="AU46" s="17" t="str">
        <f>IF(AI49+AI50+AI51=AI48," ","GRESEALA")</f>
        <v xml:space="preserve"> </v>
      </c>
      <c r="AV46" s="17" t="str">
        <f>IF(AJ49+AJ50+AJ51=AJ48," ","GRESEALA")</f>
        <v xml:space="preserve"> </v>
      </c>
      <c r="AW46" s="17" t="str">
        <f>IF(AK49+AK50+AK51=AK48," ","GRESEALA")</f>
        <v xml:space="preserve"> </v>
      </c>
      <c r="AX46" s="17" t="str">
        <f>IF(AL49+AL50+AL51=AL48," ","GRESEALA")</f>
        <v xml:space="preserve"> </v>
      </c>
      <c r="AY46" s="17" t="str">
        <f t="shared" ref="AY46:AZ46" si="52">IF(AR49+AR50+AR51=AR48," ","GRESEALA")</f>
        <v xml:space="preserve"> </v>
      </c>
      <c r="AZ46" s="17" t="str">
        <f t="shared" si="52"/>
        <v xml:space="preserve"> </v>
      </c>
      <c r="BA46" s="17" t="str">
        <f>IF(E48+F48=D48," ","GRESEALA")</f>
        <v xml:space="preserve"> </v>
      </c>
      <c r="BB46" s="23" t="str">
        <f>IF(G48+K48+I48+L48+M48=D48," ","GRESEALA")</f>
        <v xml:space="preserve"> </v>
      </c>
      <c r="BC46" s="17" t="str">
        <f>IF(O48+P48=D48," ","GRESEALA")</f>
        <v xml:space="preserve"> </v>
      </c>
      <c r="BD46" s="17" t="str">
        <f>IF(Q48+S48+T48+U48+V48+W48=D48," ","GRESEALA")</f>
        <v xml:space="preserve"> </v>
      </c>
      <c r="BE46" s="17" t="str">
        <f>IF(X48+Y48+Z48=D48," ","GRESEALA")</f>
        <v xml:space="preserve"> </v>
      </c>
      <c r="BF46" s="23" t="str">
        <f>IF(AA48+AC48+AE48+AF48+AG48+AH48+AI48+AJ48+AK48+AL48+AM48+AN48+AO48+AP48+AQ48+AR48+AS48&gt;=D48," ","GRESEALA")</f>
        <v xml:space="preserve"> </v>
      </c>
      <c r="BG46" s="17" t="str">
        <f>IF(H48&lt;=G48," ","GRESEALA")</f>
        <v xml:space="preserve"> </v>
      </c>
      <c r="BH46" s="17" t="str">
        <f>IF(H13&lt;=G13," ","GRESEALA")</f>
        <v xml:space="preserve"> </v>
      </c>
      <c r="BI46" s="17" t="str">
        <f>IF(H14&lt;=G14," ","GRESEALA")</f>
        <v xml:space="preserve"> </v>
      </c>
      <c r="BJ46" s="17" t="str">
        <f>IF(H15&lt;=G15," ","GRESEALA")</f>
        <v xml:space="preserve"> </v>
      </c>
      <c r="BK46" s="17" t="str">
        <f>IF(H16&lt;=G16," ","GRESEALA")</f>
        <v xml:space="preserve"> </v>
      </c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</row>
    <row r="47" spans="2:223" ht="61.5" customHeight="1" x14ac:dyDescent="0.35">
      <c r="B47" s="30">
        <v>8</v>
      </c>
      <c r="C47" s="45" t="s">
        <v>107</v>
      </c>
      <c r="D47" s="55">
        <f t="shared" si="0"/>
        <v>0</v>
      </c>
      <c r="E47" s="33">
        <v>0</v>
      </c>
      <c r="F47" s="33">
        <v>0</v>
      </c>
      <c r="G47" s="47"/>
      <c r="H47" s="47"/>
      <c r="I47" s="47"/>
      <c r="J47" s="47"/>
      <c r="K47" s="47"/>
      <c r="L47" s="47"/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47"/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7"/>
      <c r="AU47" s="17" t="str">
        <f>IF(H17&lt;=G17," ","GRESEALA")</f>
        <v xml:space="preserve"> </v>
      </c>
      <c r="AV47" s="17" t="str">
        <f>IF(H18&lt;=G18," ","GRESEALA")</f>
        <v xml:space="preserve"> </v>
      </c>
      <c r="AW47" s="17" t="str">
        <f>IF(H19&lt;=G19," ","GRESEALA")</f>
        <v xml:space="preserve"> </v>
      </c>
      <c r="AX47" s="17" t="str">
        <f>IF(H20&lt;=G20," ","GRESEALA")</f>
        <v xml:space="preserve"> </v>
      </c>
      <c r="AY47" s="17" t="str">
        <f>IF(H21&lt;=G21," ","GRESEALA")</f>
        <v xml:space="preserve"> </v>
      </c>
      <c r="AZ47" s="17" t="str">
        <f>IF(H22&lt;=G22," ","GRESEALA")</f>
        <v xml:space="preserve"> </v>
      </c>
      <c r="BA47" s="17" t="str">
        <f>IF(H23&lt;=G23," ","GRESEALA")</f>
        <v xml:space="preserve"> </v>
      </c>
      <c r="BB47" s="17" t="str">
        <f>IF(H24&lt;=G24," ","GRESEALA")</f>
        <v xml:space="preserve"> </v>
      </c>
      <c r="BC47" s="17" t="str">
        <f>IF(H25&lt;=G25," ","GRESEALA")</f>
        <v xml:space="preserve"> </v>
      </c>
      <c r="BD47" s="17" t="str">
        <f>IF(H26&lt;=G26," ","GRESEALA")</f>
        <v xml:space="preserve"> </v>
      </c>
      <c r="BE47" s="17" t="str">
        <f>IF(H27&lt;=G27," ","GRESEALA")</f>
        <v xml:space="preserve"> </v>
      </c>
      <c r="BF47" s="17" t="str">
        <f>IF(H28&lt;=G28," ","GRESEALA")</f>
        <v xml:space="preserve"> </v>
      </c>
      <c r="BG47" s="17" t="str">
        <f>IF(H29&lt;=G29," ","GRESEALA")</f>
        <v xml:space="preserve"> </v>
      </c>
      <c r="BH47" s="17" t="str">
        <f>IF(H30&lt;=G30," ","GRESEALA")</f>
        <v xml:space="preserve"> </v>
      </c>
      <c r="BI47" s="17" t="str">
        <f>IF(H31&lt;=G31," ","GRESEALA")</f>
        <v xml:space="preserve"> </v>
      </c>
      <c r="BJ47" s="17" t="str">
        <f>IF(H32&lt;=G32," ","GRESEALA")</f>
        <v xml:space="preserve"> </v>
      </c>
      <c r="BK47" s="17" t="str">
        <f>IF(H33&lt;=G33," ","GRESEALA")</f>
        <v xml:space="preserve"> </v>
      </c>
      <c r="BL47" s="38"/>
    </row>
    <row r="48" spans="2:223" ht="42" customHeight="1" x14ac:dyDescent="0.35">
      <c r="B48" s="20">
        <v>9</v>
      </c>
      <c r="C48" s="21" t="s">
        <v>108</v>
      </c>
      <c r="D48" s="21">
        <f t="shared" si="0"/>
        <v>0</v>
      </c>
      <c r="E48" s="48">
        <f>E49+E50+E51</f>
        <v>0</v>
      </c>
      <c r="F48" s="48">
        <f t="shared" ref="F48:AS48" si="53">F49+F50+F51</f>
        <v>0</v>
      </c>
      <c r="G48" s="48">
        <f t="shared" si="53"/>
        <v>0</v>
      </c>
      <c r="H48" s="48">
        <f t="shared" si="53"/>
        <v>0</v>
      </c>
      <c r="I48" s="48">
        <f t="shared" si="53"/>
        <v>0</v>
      </c>
      <c r="J48" s="48">
        <f t="shared" si="53"/>
        <v>0</v>
      </c>
      <c r="K48" s="48">
        <f t="shared" si="53"/>
        <v>0</v>
      </c>
      <c r="L48" s="48">
        <f t="shared" si="53"/>
        <v>0</v>
      </c>
      <c r="M48" s="48">
        <f t="shared" si="53"/>
        <v>0</v>
      </c>
      <c r="N48" s="48">
        <f t="shared" si="53"/>
        <v>0</v>
      </c>
      <c r="O48" s="48">
        <f t="shared" si="53"/>
        <v>0</v>
      </c>
      <c r="P48" s="48">
        <f t="shared" si="53"/>
        <v>0</v>
      </c>
      <c r="Q48" s="48">
        <f t="shared" si="53"/>
        <v>0</v>
      </c>
      <c r="R48" s="48">
        <f t="shared" ref="R48" si="54">R49+R50+R51</f>
        <v>0</v>
      </c>
      <c r="S48" s="48">
        <f t="shared" si="53"/>
        <v>0</v>
      </c>
      <c r="T48" s="48">
        <f t="shared" si="53"/>
        <v>0</v>
      </c>
      <c r="U48" s="48">
        <f t="shared" si="53"/>
        <v>0</v>
      </c>
      <c r="V48" s="48">
        <f t="shared" si="53"/>
        <v>0</v>
      </c>
      <c r="W48" s="48">
        <f t="shared" si="53"/>
        <v>0</v>
      </c>
      <c r="X48" s="48">
        <f t="shared" si="53"/>
        <v>0</v>
      </c>
      <c r="Y48" s="48">
        <f t="shared" si="53"/>
        <v>0</v>
      </c>
      <c r="Z48" s="49">
        <f t="shared" si="53"/>
        <v>0</v>
      </c>
      <c r="AA48" s="48">
        <f t="shared" si="53"/>
        <v>0</v>
      </c>
      <c r="AB48" s="48">
        <f t="shared" si="53"/>
        <v>0</v>
      </c>
      <c r="AC48" s="48">
        <f t="shared" si="53"/>
        <v>0</v>
      </c>
      <c r="AD48" s="48">
        <f t="shared" si="53"/>
        <v>0</v>
      </c>
      <c r="AE48" s="48">
        <f t="shared" si="53"/>
        <v>0</v>
      </c>
      <c r="AF48" s="48">
        <f t="shared" si="53"/>
        <v>0</v>
      </c>
      <c r="AG48" s="48">
        <f t="shared" si="53"/>
        <v>0</v>
      </c>
      <c r="AH48" s="48">
        <f t="shared" si="53"/>
        <v>0</v>
      </c>
      <c r="AI48" s="48">
        <f t="shared" si="53"/>
        <v>0</v>
      </c>
      <c r="AJ48" s="48">
        <f t="shared" si="53"/>
        <v>0</v>
      </c>
      <c r="AK48" s="48">
        <f t="shared" si="53"/>
        <v>0</v>
      </c>
      <c r="AL48" s="48">
        <f t="shared" si="53"/>
        <v>0</v>
      </c>
      <c r="AM48" s="48">
        <f t="shared" si="53"/>
        <v>0</v>
      </c>
      <c r="AN48" s="48">
        <f t="shared" si="53"/>
        <v>0</v>
      </c>
      <c r="AO48" s="48">
        <f t="shared" si="53"/>
        <v>0</v>
      </c>
      <c r="AP48" s="48">
        <f t="shared" si="53"/>
        <v>0</v>
      </c>
      <c r="AQ48" s="48">
        <f t="shared" si="53"/>
        <v>0</v>
      </c>
      <c r="AR48" s="48">
        <f t="shared" si="53"/>
        <v>0</v>
      </c>
      <c r="AS48" s="48">
        <f t="shared" si="53"/>
        <v>0</v>
      </c>
      <c r="AT48" s="46"/>
      <c r="AU48" s="17" t="str">
        <f>IF(H34&lt;=G34," ","GRESEALA")</f>
        <v xml:space="preserve"> </v>
      </c>
      <c r="AV48" s="17" t="str">
        <f>IF(H35&lt;=G35," ","GRESEALA")</f>
        <v xml:space="preserve"> </v>
      </c>
      <c r="AW48" s="17" t="str">
        <f>IF(H36&lt;=G36," ","GRESEALA")</f>
        <v xml:space="preserve"> </v>
      </c>
      <c r="AX48" s="17" t="str">
        <f>IF(H37&lt;=G37," ","GRESEALA")</f>
        <v xml:space="preserve"> </v>
      </c>
      <c r="AY48" s="17" t="str">
        <f>IF(H38&lt;=G38," ","GRESEALA")</f>
        <v xml:space="preserve"> </v>
      </c>
      <c r="AZ48" s="17" t="str">
        <f>IF(H39&lt;=G39," ","GRESEALA")</f>
        <v xml:space="preserve"> </v>
      </c>
      <c r="BA48" s="17" t="str">
        <f>IF(H40&lt;=G40," ","GRESEALA")</f>
        <v xml:space="preserve"> </v>
      </c>
      <c r="BB48" s="17" t="str">
        <f>IF(H41&lt;=G41," ","GRESEALA")</f>
        <v xml:space="preserve"> </v>
      </c>
      <c r="BC48" s="17" t="str">
        <f>IF(H42&lt;=G42," ","GRESEALA")</f>
        <v xml:space="preserve"> </v>
      </c>
      <c r="BD48" s="17" t="str">
        <f>IF(H43&lt;=G43," ","GRESEALA")</f>
        <v xml:space="preserve"> </v>
      </c>
      <c r="BE48" s="17" t="str">
        <f>IF(H44&lt;=G44," ","GRESEALA")</f>
        <v xml:space="preserve"> </v>
      </c>
      <c r="BF48" s="17" t="str">
        <f>IF(H45&lt;=G45," ","GRESEALA")</f>
        <v xml:space="preserve"> </v>
      </c>
      <c r="BG48" s="17" t="str">
        <f>IF(H46&lt;=G46," ","GRESEALA")</f>
        <v xml:space="preserve"> </v>
      </c>
      <c r="BH48" s="17" t="str">
        <f>IF(H47&lt;=G47," ","GRESEALA")</f>
        <v xml:space="preserve"> </v>
      </c>
      <c r="BI48" s="17" t="str">
        <f>IF(H48&lt;=G48," ","GRESEALA")</f>
        <v xml:space="preserve"> </v>
      </c>
      <c r="BJ48" s="17" t="str">
        <f>IF(H49&lt;=G49," ","GRESEALA")</f>
        <v xml:space="preserve"> </v>
      </c>
      <c r="BK48" s="17" t="str">
        <f>IF(H50&lt;=G50," ","GRESEALA")</f>
        <v xml:space="preserve"> </v>
      </c>
    </row>
    <row r="49" spans="2:64" ht="50.25" customHeight="1" x14ac:dyDescent="0.35">
      <c r="B49" s="30" t="s">
        <v>109</v>
      </c>
      <c r="C49" s="63" t="s">
        <v>110</v>
      </c>
      <c r="D49" s="42">
        <f t="shared" si="0"/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47"/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33">
        <v>0</v>
      </c>
      <c r="AP49" s="33">
        <v>0</v>
      </c>
      <c r="AQ49" s="33">
        <v>0</v>
      </c>
      <c r="AR49" s="33">
        <v>0</v>
      </c>
      <c r="AS49" s="33">
        <v>0</v>
      </c>
      <c r="AT49" s="37"/>
      <c r="AU49" s="17" t="str">
        <f>IF(H51&lt;=G51," ","GRESEALA")</f>
        <v xml:space="preserve"> </v>
      </c>
      <c r="AV49" s="17" t="str">
        <f>IF(H52&lt;=G52," ","GRESEALA")</f>
        <v xml:space="preserve"> </v>
      </c>
      <c r="AW49" s="17" t="str">
        <f>IF(H53&lt;=G53," ","GRESEALA")</f>
        <v xml:space="preserve"> </v>
      </c>
      <c r="AX49" s="17" t="str">
        <f>IF(H54&lt;=G54," ","GRESEALA")</f>
        <v xml:space="preserve"> </v>
      </c>
      <c r="AY49" s="17" t="str">
        <f>IF(H55&lt;=G55," ","GRESEALA")</f>
        <v xml:space="preserve"> </v>
      </c>
      <c r="AZ49" s="17" t="str">
        <f>IF(H56&lt;=G56," ","GRESEALA")</f>
        <v xml:space="preserve"> </v>
      </c>
      <c r="BA49" s="17" t="str">
        <f>IF(H57&lt;=G57," ","GRESEALA")</f>
        <v xml:space="preserve"> </v>
      </c>
      <c r="BB49" s="17" t="str">
        <f>IF(H58&lt;=G58," ","GRESEALA")</f>
        <v xml:space="preserve"> </v>
      </c>
      <c r="BC49" s="17" t="str">
        <f>IF(H59&lt;=G59," ","GRESEALA")</f>
        <v xml:space="preserve"> </v>
      </c>
      <c r="BD49" s="17" t="str">
        <f>IF(H60&lt;=G60," ","GRESEALA")</f>
        <v xml:space="preserve"> </v>
      </c>
      <c r="BE49" s="17" t="str">
        <f>IF(H61&lt;=G61," ","GRESEALA")</f>
        <v xml:space="preserve"> </v>
      </c>
      <c r="BF49" s="17" t="str">
        <f>IF(H62&lt;=G62," ","GRESEALA")</f>
        <v xml:space="preserve"> </v>
      </c>
      <c r="BG49" s="17" t="str">
        <f>IF(H63&lt;=G63," ","GRESEALA")</f>
        <v xml:space="preserve"> </v>
      </c>
      <c r="BH49" s="17" t="str">
        <f>IF(H64&lt;=G64," ","GRESEALA")</f>
        <v xml:space="preserve"> </v>
      </c>
      <c r="BI49" s="17" t="str">
        <f>IF(H65&lt;=G65," ","GRESEALA")</f>
        <v xml:space="preserve"> </v>
      </c>
      <c r="BJ49" s="17" t="str">
        <f>IF(H66&lt;=G66," ","GRESEALA")</f>
        <v xml:space="preserve"> </v>
      </c>
      <c r="BK49" s="17" t="str">
        <f>IF(H67&lt;=G67," ","GRESEALA")</f>
        <v xml:space="preserve"> </v>
      </c>
    </row>
    <row r="50" spans="2:64" ht="41.25" customHeight="1" x14ac:dyDescent="0.35">
      <c r="B50" s="30" t="s">
        <v>111</v>
      </c>
      <c r="C50" s="63" t="s">
        <v>112</v>
      </c>
      <c r="D50" s="55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47"/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7"/>
      <c r="AU50" s="17" t="str">
        <f>IF(E52+F52=D52," ","GRESEALA")</f>
        <v xml:space="preserve"> </v>
      </c>
      <c r="AV50" s="23" t="str">
        <f>IF(G52+K52+I52+L52++M52=D52," ","GRESEALA")</f>
        <v xml:space="preserve"> </v>
      </c>
      <c r="AW50" s="17" t="str">
        <f>IF(O52+P52=D52," ","GRESEALA")</f>
        <v xml:space="preserve"> </v>
      </c>
      <c r="AX50" s="17" t="str">
        <f>IF(Q52+S52+T52+U52+V52+W52=D52," ","GRESEALA")</f>
        <v xml:space="preserve"> </v>
      </c>
      <c r="AY50" s="17" t="str">
        <f>IF(X52+Y52+Z52=D52," ","GRESEALA")</f>
        <v xml:space="preserve"> </v>
      </c>
      <c r="AZ50" s="23" t="str">
        <f>IF(AA52+AC52+AE52+AF52+AG52+AH52+AI52+AJ52+AK52+AL52+AM52+AN52+AO52+AP52+AQ52+AR52+AS52&gt;=D52," ","GRESEALA")</f>
        <v xml:space="preserve"> </v>
      </c>
      <c r="BA50" s="17" t="str">
        <f>IF(E36&lt;=E13," ","GRESEALA")</f>
        <v xml:space="preserve"> </v>
      </c>
      <c r="BB50" s="17" t="str">
        <f>IF(F36&lt;=F13," ","GRESEALA")</f>
        <v xml:space="preserve"> </v>
      </c>
      <c r="BC50" s="17" t="str">
        <f>IF(G36&lt;=G13," ","GRESEALA")</f>
        <v xml:space="preserve"> </v>
      </c>
      <c r="BD50" s="17" t="str">
        <f>IF(H36&lt;=H13," ","GRESEALA")</f>
        <v xml:space="preserve"> </v>
      </c>
      <c r="BE50" s="17" t="str">
        <f t="shared" ref="BE50:BK50" si="55">IF(K36&lt;=K13," ","GRESEALA")</f>
        <v xml:space="preserve"> </v>
      </c>
      <c r="BF50" s="23" t="str">
        <f t="shared" si="55"/>
        <v xml:space="preserve"> </v>
      </c>
      <c r="BG50" s="17" t="str">
        <f t="shared" si="55"/>
        <v xml:space="preserve"> </v>
      </c>
      <c r="BH50" s="17" t="str">
        <f t="shared" si="55"/>
        <v xml:space="preserve"> </v>
      </c>
      <c r="BI50" s="17" t="str">
        <f t="shared" si="55"/>
        <v xml:space="preserve"> </v>
      </c>
      <c r="BJ50" s="17" t="str">
        <f t="shared" si="55"/>
        <v xml:space="preserve"> </v>
      </c>
      <c r="BK50" s="17" t="str">
        <f t="shared" si="55"/>
        <v xml:space="preserve"> </v>
      </c>
    </row>
    <row r="51" spans="2:64" ht="31.5" customHeight="1" x14ac:dyDescent="0.35">
      <c r="B51" s="30" t="s">
        <v>113</v>
      </c>
      <c r="C51" s="63" t="s">
        <v>114</v>
      </c>
      <c r="D51" s="55">
        <f t="shared" si="0"/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47"/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7"/>
      <c r="AU51" s="17" t="str">
        <f t="shared" ref="AU51:BK51" si="56">IF(S36&lt;=S13," ","GRESEALA")</f>
        <v xml:space="preserve"> </v>
      </c>
      <c r="AV51" s="17" t="str">
        <f t="shared" si="56"/>
        <v xml:space="preserve"> </v>
      </c>
      <c r="AW51" s="17" t="str">
        <f t="shared" si="56"/>
        <v xml:space="preserve"> </v>
      </c>
      <c r="AX51" s="17" t="str">
        <f t="shared" si="56"/>
        <v xml:space="preserve"> </v>
      </c>
      <c r="AY51" s="17" t="str">
        <f t="shared" si="56"/>
        <v xml:space="preserve"> </v>
      </c>
      <c r="AZ51" s="17" t="str">
        <f t="shared" si="56"/>
        <v xml:space="preserve"> </v>
      </c>
      <c r="BA51" s="17" t="str">
        <f t="shared" si="56"/>
        <v xml:space="preserve"> </v>
      </c>
      <c r="BB51" s="17" t="str">
        <f t="shared" si="56"/>
        <v xml:space="preserve"> </v>
      </c>
      <c r="BC51" s="17" t="str">
        <f t="shared" si="56"/>
        <v xml:space="preserve"> </v>
      </c>
      <c r="BD51" s="17" t="str">
        <f t="shared" si="56"/>
        <v xml:space="preserve"> </v>
      </c>
      <c r="BE51" s="17" t="str">
        <f t="shared" si="56"/>
        <v xml:space="preserve"> </v>
      </c>
      <c r="BF51" s="17" t="str">
        <f t="shared" si="56"/>
        <v xml:space="preserve"> </v>
      </c>
      <c r="BG51" s="17" t="str">
        <f t="shared" si="56"/>
        <v xml:space="preserve"> </v>
      </c>
      <c r="BH51" s="17" t="str">
        <f t="shared" si="56"/>
        <v xml:space="preserve"> </v>
      </c>
      <c r="BI51" s="17" t="str">
        <f t="shared" si="56"/>
        <v xml:space="preserve"> </v>
      </c>
      <c r="BJ51" s="17" t="str">
        <f t="shared" si="56"/>
        <v xml:space="preserve"> </v>
      </c>
      <c r="BK51" s="17" t="str">
        <f t="shared" si="56"/>
        <v xml:space="preserve"> </v>
      </c>
    </row>
    <row r="52" spans="2:64" ht="45" customHeight="1" x14ac:dyDescent="0.35">
      <c r="B52" s="30">
        <v>10</v>
      </c>
      <c r="C52" s="45" t="s">
        <v>115</v>
      </c>
      <c r="D52" s="55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47"/>
      <c r="R52" s="47"/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47"/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17" t="str">
        <f>IF(AJ36&lt;=AJ13," ","GRESEALA")</f>
        <v xml:space="preserve"> </v>
      </c>
      <c r="AV52" s="17" t="str">
        <f>IF(AK36&lt;=AK13," ","GRESEALA")</f>
        <v xml:space="preserve"> </v>
      </c>
      <c r="AW52" s="17" t="str">
        <f>IF(AL36&lt;=AL13," ","GRESEALA")</f>
        <v xml:space="preserve"> </v>
      </c>
      <c r="AX52" s="17" t="str">
        <f>IF(AR36&lt;=AR13," ","GRESEALA")</f>
        <v xml:space="preserve"> </v>
      </c>
      <c r="AY52" s="17" t="str">
        <f>IF(AS36&lt;=AS13," ","GRESEALA")</f>
        <v xml:space="preserve"> </v>
      </c>
      <c r="AZ52" s="17" t="str">
        <f>IF(E16+E37+E38+E41+E42+E45+E46+E47+E48+E52+E53+E54+E55+E60+E61+E63+E64&gt;=E14," ","GRESEALA")</f>
        <v xml:space="preserve"> </v>
      </c>
      <c r="BA52" s="17" t="str">
        <f>IF(F16+F37+F38+F41+F42+F45+F46+F47+F48+F52+F53+F54+F55+F60+F61+F63+F64&gt;=F14," ","GRESEALA")</f>
        <v xml:space="preserve"> </v>
      </c>
      <c r="BB52" s="17" t="str">
        <f>IF(G16+G37+G38+G41+G42+G45+G46+G47+G48+G52+G53+G54+G55+G60+G61+G63+G64&gt;=G14," ","GRESEALA")</f>
        <v xml:space="preserve"> </v>
      </c>
      <c r="BC52" s="17" t="str">
        <f>IF(H16+H37+H38+H41+H42+H45+H46+H47+H48+H52+H53+H54+H55+H60+H61+H63+H64&gt;=H14," ","GRESEALA")</f>
        <v xml:space="preserve"> </v>
      </c>
      <c r="BD52" s="17" t="str">
        <f t="shared" ref="BD52:BJ52" si="57">IF(K16+K37+K38+K41+K42+K45+K46+K47+K48+K52+K53+K54+K55+K60+K61+K63+K64&gt;=K14," ","GRESEALA")</f>
        <v xml:space="preserve"> </v>
      </c>
      <c r="BE52" s="23" t="str">
        <f t="shared" si="57"/>
        <v xml:space="preserve"> </v>
      </c>
      <c r="BF52" s="17" t="str">
        <f t="shared" si="57"/>
        <v xml:space="preserve"> </v>
      </c>
      <c r="BG52" s="17" t="str">
        <f t="shared" si="57"/>
        <v xml:space="preserve"> </v>
      </c>
      <c r="BH52" s="17" t="str">
        <f t="shared" si="57"/>
        <v xml:space="preserve"> </v>
      </c>
      <c r="BI52" s="17" t="str">
        <f t="shared" si="57"/>
        <v xml:space="preserve"> </v>
      </c>
      <c r="BJ52" s="17" t="str">
        <f t="shared" si="57"/>
        <v xml:space="preserve"> </v>
      </c>
      <c r="BK52" s="17" t="str">
        <f t="shared" ref="BK52" si="58">IF(S16+S37+S38+S41+S42+S45+S46+S47+S48+S52+S53+S54+S55+S60+S61+S63+S64&gt;=S14," ","GRESEALA")</f>
        <v xml:space="preserve"> </v>
      </c>
    </row>
    <row r="53" spans="2:64" ht="49.5" customHeight="1" x14ac:dyDescent="0.35">
      <c r="B53" s="30">
        <v>11</v>
      </c>
      <c r="C53" s="61" t="s">
        <v>116</v>
      </c>
      <c r="D53" s="55">
        <f t="shared" si="0"/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47"/>
      <c r="R53" s="47"/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47"/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0</v>
      </c>
      <c r="AU53" s="17" t="str">
        <f t="shared" ref="AU53:BK53" si="59">IF(T16+T37+T38+T41+T42+T45+T46+T47+T48+T52+T53+T54+T55+T60+T61+T63+T64&gt;=T14," ","GRESEALA")</f>
        <v xml:space="preserve"> </v>
      </c>
      <c r="AV53" s="17" t="str">
        <f t="shared" si="59"/>
        <v xml:space="preserve"> </v>
      </c>
      <c r="AW53" s="17" t="str">
        <f t="shared" si="59"/>
        <v xml:space="preserve"> </v>
      </c>
      <c r="AX53" s="17" t="str">
        <f t="shared" si="59"/>
        <v xml:space="preserve"> </v>
      </c>
      <c r="AY53" s="17" t="str">
        <f t="shared" si="59"/>
        <v xml:space="preserve"> </v>
      </c>
      <c r="AZ53" s="17" t="str">
        <f t="shared" si="59"/>
        <v xml:space="preserve"> </v>
      </c>
      <c r="BA53" s="17" t="str">
        <f t="shared" si="59"/>
        <v xml:space="preserve"> </v>
      </c>
      <c r="BB53" s="17" t="str">
        <f t="shared" si="59"/>
        <v xml:space="preserve"> </v>
      </c>
      <c r="BC53" s="17" t="str">
        <f t="shared" si="59"/>
        <v xml:space="preserve"> </v>
      </c>
      <c r="BD53" s="17" t="str">
        <f t="shared" si="59"/>
        <v xml:space="preserve"> </v>
      </c>
      <c r="BE53" s="17" t="str">
        <f t="shared" si="59"/>
        <v xml:space="preserve"> </v>
      </c>
      <c r="BF53" s="17" t="str">
        <f t="shared" si="59"/>
        <v xml:space="preserve"> </v>
      </c>
      <c r="BG53" s="17" t="str">
        <f t="shared" si="59"/>
        <v xml:space="preserve"> </v>
      </c>
      <c r="BH53" s="17" t="str">
        <f t="shared" si="59"/>
        <v xml:space="preserve"> </v>
      </c>
      <c r="BI53" s="17" t="str">
        <f t="shared" si="59"/>
        <v xml:space="preserve"> </v>
      </c>
      <c r="BJ53" s="17" t="str">
        <f t="shared" si="59"/>
        <v xml:space="preserve"> </v>
      </c>
      <c r="BK53" s="17" t="str">
        <f t="shared" si="59"/>
        <v xml:space="preserve"> </v>
      </c>
    </row>
    <row r="54" spans="2:64" ht="60" customHeight="1" x14ac:dyDescent="0.35">
      <c r="B54" s="30">
        <v>12</v>
      </c>
      <c r="C54" s="45" t="s">
        <v>117</v>
      </c>
      <c r="D54" s="57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47"/>
      <c r="AA54" s="33">
        <v>0</v>
      </c>
      <c r="AB54" s="33">
        <v>0</v>
      </c>
      <c r="AC54" s="33">
        <v>0</v>
      </c>
      <c r="AD54" s="33">
        <v>0</v>
      </c>
      <c r="AE54" s="58"/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7"/>
      <c r="AU54" s="17" t="str">
        <f>IF(AK16+AK37+AK38+AK41+AK42+AK45+AK46+AK47+AK48+AK52+AK53+AK54+AK55+AK60+AK61+AK63+AK64&gt;=AK14," ","GRESEALA")</f>
        <v xml:space="preserve"> </v>
      </c>
      <c r="AV54" s="17" t="str">
        <f>IF(AL16+AL37+AL38+AL41+AL42+AL45+AL46+AL47+AL48+AL52+AL53+AL54+AL55+AL60+AL61+AL63+AL64&gt;=AL14," ","GRESEALA")</f>
        <v xml:space="preserve"> </v>
      </c>
      <c r="AW54" s="17" t="str">
        <f>IF(AR16+AR37+AR38+AR41+AR42+AR45+AR46+AR47+AR48+AR52+AR53+AR54+AR55+AR60+AR61+AR63+AR64&gt;=AR14," ","GRESEALA")</f>
        <v xml:space="preserve"> </v>
      </c>
      <c r="AX54" s="17" t="str">
        <f>IF(AS16+AS37+AS38+AS41+AS42+AS45+AS46+AS47+AS48+AS52+AS53+AS54+AS55+AS60+AS61+AS63+AS64&gt;=AS14," ","GRESEALA")</f>
        <v xml:space="preserve"> </v>
      </c>
      <c r="AY54" s="17" t="str">
        <f>IF(E15+E36+E59+E62&gt;=E13," ","GRESEALA")</f>
        <v xml:space="preserve"> </v>
      </c>
      <c r="AZ54" s="17" t="str">
        <f>IF(F15+F36+F59+F62&gt;=F13," ","GRESEALA")</f>
        <v xml:space="preserve"> </v>
      </c>
      <c r="BA54" s="17" t="str">
        <f>IF(G15+G36+G59+G62&gt;=G13," ","GRESEALA")</f>
        <v xml:space="preserve"> </v>
      </c>
      <c r="BB54" s="17" t="str">
        <f>IF(H15+H36+H59+H62&gt;=H13," ","GRESEALA")</f>
        <v xml:space="preserve"> </v>
      </c>
      <c r="BC54" s="17" t="str">
        <f t="shared" ref="BC54:BI54" si="60">IF(K15+K36+K59+K62&gt;=K13," ","GRESEALA")</f>
        <v xml:space="preserve"> </v>
      </c>
      <c r="BD54" s="23" t="str">
        <f t="shared" si="60"/>
        <v xml:space="preserve"> </v>
      </c>
      <c r="BE54" s="17" t="str">
        <f t="shared" si="60"/>
        <v xml:space="preserve"> </v>
      </c>
      <c r="BF54" s="17" t="str">
        <f t="shared" si="60"/>
        <v xml:space="preserve"> </v>
      </c>
      <c r="BG54" s="17" t="str">
        <f t="shared" si="60"/>
        <v xml:space="preserve"> </v>
      </c>
      <c r="BH54" s="17" t="str">
        <f t="shared" si="60"/>
        <v xml:space="preserve"> </v>
      </c>
      <c r="BI54" s="17" t="str">
        <f t="shared" si="60"/>
        <v xml:space="preserve"> </v>
      </c>
      <c r="BJ54" s="17" t="str">
        <f t="shared" ref="BJ54:BK54" si="61">IF(S15+S36+S59+S62&gt;=S13," ","GRESEALA")</f>
        <v xml:space="preserve"> </v>
      </c>
      <c r="BK54" s="17" t="str">
        <f t="shared" si="61"/>
        <v xml:space="preserve"> </v>
      </c>
    </row>
    <row r="55" spans="2:64" ht="60.75" hidden="1" customHeight="1" x14ac:dyDescent="0.35">
      <c r="B55" s="20"/>
      <c r="C55" s="21" t="s">
        <v>118</v>
      </c>
      <c r="D55" s="29">
        <f t="shared" si="0"/>
        <v>0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9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6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</row>
    <row r="56" spans="2:64" ht="27" hidden="1" customHeight="1" x14ac:dyDescent="0.35">
      <c r="B56" s="65"/>
      <c r="C56" s="66" t="s">
        <v>119</v>
      </c>
      <c r="D56" s="67">
        <f t="shared" si="0"/>
        <v>0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37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</row>
    <row r="57" spans="2:64" ht="40.5" hidden="1" customHeight="1" x14ac:dyDescent="0.35">
      <c r="B57" s="65"/>
      <c r="C57" s="66" t="s">
        <v>120</v>
      </c>
      <c r="D57" s="68">
        <f t="shared" si="0"/>
        <v>0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37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</row>
    <row r="58" spans="2:64" ht="45.75" hidden="1" customHeight="1" x14ac:dyDescent="0.35">
      <c r="B58" s="65"/>
      <c r="C58" s="66" t="s">
        <v>121</v>
      </c>
      <c r="D58" s="67">
        <f t="shared" si="0"/>
        <v>0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37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</row>
    <row r="59" spans="2:64" ht="88.5" customHeight="1" x14ac:dyDescent="0.35">
      <c r="B59" s="69">
        <v>13.1</v>
      </c>
      <c r="C59" s="26" t="s">
        <v>122</v>
      </c>
      <c r="D59" s="26">
        <f t="shared" si="0"/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70"/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16"/>
      <c r="AU59" s="17" t="str">
        <f t="shared" ref="AU59:BK59" si="62">IF(U15+U36+U59+U62&gt;=U13," ","GRESEALA")</f>
        <v xml:space="preserve"> </v>
      </c>
      <c r="AV59" s="17" t="str">
        <f t="shared" si="62"/>
        <v xml:space="preserve"> </v>
      </c>
      <c r="AW59" s="17" t="str">
        <f t="shared" si="62"/>
        <v xml:space="preserve"> </v>
      </c>
      <c r="AX59" s="17" t="str">
        <f t="shared" si="62"/>
        <v xml:space="preserve"> </v>
      </c>
      <c r="AY59" s="17" t="str">
        <f t="shared" si="62"/>
        <v xml:space="preserve"> </v>
      </c>
      <c r="AZ59" s="17" t="str">
        <f t="shared" si="62"/>
        <v xml:space="preserve"> </v>
      </c>
      <c r="BA59" s="17" t="str">
        <f t="shared" si="62"/>
        <v xml:space="preserve"> </v>
      </c>
      <c r="BB59" s="17" t="str">
        <f t="shared" si="62"/>
        <v xml:space="preserve"> </v>
      </c>
      <c r="BC59" s="17" t="str">
        <f t="shared" si="62"/>
        <v xml:space="preserve"> </v>
      </c>
      <c r="BD59" s="17" t="str">
        <f t="shared" si="62"/>
        <v xml:space="preserve"> </v>
      </c>
      <c r="BE59" s="17" t="str">
        <f t="shared" si="62"/>
        <v xml:space="preserve"> </v>
      </c>
      <c r="BF59" s="17" t="str">
        <f t="shared" si="62"/>
        <v xml:space="preserve"> </v>
      </c>
      <c r="BG59" s="17" t="str">
        <f t="shared" si="62"/>
        <v xml:space="preserve"> </v>
      </c>
      <c r="BH59" s="17" t="str">
        <f t="shared" si="62"/>
        <v xml:space="preserve"> </v>
      </c>
      <c r="BI59" s="17" t="str">
        <f t="shared" si="62"/>
        <v xml:space="preserve"> </v>
      </c>
      <c r="BJ59" s="17" t="str">
        <f t="shared" si="62"/>
        <v xml:space="preserve"> </v>
      </c>
      <c r="BK59" s="17" t="str">
        <f t="shared" si="62"/>
        <v xml:space="preserve"> </v>
      </c>
    </row>
    <row r="60" spans="2:64" ht="89.25" customHeight="1" x14ac:dyDescent="0.35">
      <c r="B60" s="30">
        <v>13</v>
      </c>
      <c r="C60" s="45" t="s">
        <v>123</v>
      </c>
      <c r="D60" s="67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47"/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7"/>
      <c r="AU60" s="17" t="str">
        <f>IF(AL15+AL36+AL59+AL62&gt;=AL13," ","GRESEALA")</f>
        <v xml:space="preserve"> </v>
      </c>
      <c r="AV60" s="17" t="str">
        <f>IF(AR15+AR36+AR59+AR62&gt;=AR13," ","GRESEALA")</f>
        <v xml:space="preserve"> </v>
      </c>
      <c r="AW60" s="17" t="str">
        <f>IF(AS15+AS36+AS59+AS62&gt;=AS13," ","GRESEALA")</f>
        <v xml:space="preserve"> </v>
      </c>
      <c r="AX60" s="17" t="str">
        <f>IF(E53+F53=D53," ","GRESEALA")</f>
        <v xml:space="preserve"> </v>
      </c>
      <c r="AY60" s="23" t="str">
        <f>IF(G53+K53+I53+L53+M53=D53," ","GRESEALA")</f>
        <v xml:space="preserve"> </v>
      </c>
      <c r="AZ60" s="17" t="str">
        <f>IF(O53+P53=D53," ","GRESEALA")</f>
        <v xml:space="preserve"> </v>
      </c>
      <c r="BA60" s="17" t="str">
        <f>IF(Q53+S53+T53+U53+V53+W53=D53," ","GRESEALA")</f>
        <v xml:space="preserve"> </v>
      </c>
      <c r="BB60" s="17" t="str">
        <f>IF(X53+Y53+Z53=D53," ","GRESEALA")</f>
        <v xml:space="preserve"> </v>
      </c>
      <c r="BC60" s="23" t="str">
        <f>IF(AA53+AC53+AE53+AF53+AG53+AH53+AI53+AJ53+AK53+AL53+AM53+AN53+AO53+AP53+AQ53+AR53+AS53&gt;=D53," ","GRESEALA")</f>
        <v xml:space="preserve"> </v>
      </c>
      <c r="BD60" s="17" t="str">
        <f>IF(E54+F54=D54," ","GRESEALA")</f>
        <v xml:space="preserve"> </v>
      </c>
      <c r="BE60" s="23" t="str">
        <f>IF(G54+K54+I54+L54+M54=D54," ","GRESEALA")</f>
        <v xml:space="preserve"> </v>
      </c>
      <c r="BF60" s="17" t="str">
        <f>IF(O54+P54=D54," ","GRESEALA")</f>
        <v xml:space="preserve"> </v>
      </c>
      <c r="BG60" s="17" t="str">
        <f>IF(Q54+S54+T54+U54+V54+W54=D54," ","GRESEALA")</f>
        <v xml:space="preserve"> </v>
      </c>
      <c r="BH60" s="17" t="str">
        <f>IF(X54+Y54+Z54=D54," ","GRESEALA")</f>
        <v xml:space="preserve"> </v>
      </c>
      <c r="BI60" s="23" t="str">
        <f>IF(AA54+AC54+AE54+AF54+AG54+AH54+AI54+AJ54+AK54+AL54+AM54+AN54+AO54+AP54+AQ54+AR54+AS54&gt;=D54," ","GRESEALA")</f>
        <v xml:space="preserve"> </v>
      </c>
      <c r="BJ60" s="17" t="str">
        <f>IF(E59+F59=D59," ","GRESEALA")</f>
        <v xml:space="preserve"> </v>
      </c>
      <c r="BK60" s="23" t="str">
        <f>IF(G59+K59+I59+L59+M59=D59," ","GRESEALA")</f>
        <v xml:space="preserve"> </v>
      </c>
    </row>
    <row r="61" spans="2:64" ht="62.25" hidden="1" customHeight="1" x14ac:dyDescent="0.35">
      <c r="B61" s="30">
        <v>14</v>
      </c>
      <c r="C61" s="45" t="s">
        <v>124</v>
      </c>
      <c r="D61" s="55">
        <f t="shared" si="0"/>
        <v>0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47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7"/>
      <c r="AU61" s="17" t="str">
        <f>IF(O59+P59=D59," ","GRESEALA")</f>
        <v xml:space="preserve"> </v>
      </c>
      <c r="AV61" s="17" t="str">
        <f>IF(Q59+S59+T59+U59+V59+W59=D59," ","GRESEALA")</f>
        <v xml:space="preserve"> </v>
      </c>
      <c r="AW61" s="17" t="str">
        <f>IF(X59+Y59+Z59=D59," ","GRESEALA")</f>
        <v xml:space="preserve"> </v>
      </c>
      <c r="AX61" s="17" t="str">
        <f>IF(AA59+AC59+AE59+AF59+AG59+AH59+AI59+AJ59+AK59+AL59+AR59+AS59&gt;=D59," ","GRESEALA")</f>
        <v xml:space="preserve"> </v>
      </c>
      <c r="AY61" s="17" t="str">
        <f>IF(D54=AE54," ","GRESEALA")</f>
        <v xml:space="preserve"> </v>
      </c>
      <c r="AZ61" s="17" t="str">
        <f>IF(E60+F60=D60," ","GRESEALA")</f>
        <v xml:space="preserve"> </v>
      </c>
      <c r="BA61" s="23" t="str">
        <f>IF(G60+K60+I60+L60+M60=D60," ","GRESEALA")</f>
        <v xml:space="preserve"> </v>
      </c>
      <c r="BB61" s="17" t="str">
        <f>IF(O60+P60=D60," ","GRESEALA")</f>
        <v xml:space="preserve"> </v>
      </c>
      <c r="BC61" s="17" t="str">
        <f>IF(Q60+S60+T60+U60+V60+W60=D60," ","GRESEALA")</f>
        <v xml:space="preserve"> </v>
      </c>
      <c r="BD61" s="17" t="str">
        <f>IF(X60+Y60+Z60=D60," ","GRESEALA")</f>
        <v xml:space="preserve"> </v>
      </c>
      <c r="BE61" s="23" t="str">
        <f>IF(AA60+AC60+AE60+AF60+AG60+AH60+AI60+AJ60+AK60+AL60+AM60+AN60+AO60+AP60+AQ60+AR60+AS60&gt;=D60," ","GRESEALA")</f>
        <v xml:space="preserve"> </v>
      </c>
      <c r="BF61" s="17" t="str">
        <f>IF(E61+F61=D61," ","GRESEALA")</f>
        <v xml:space="preserve"> </v>
      </c>
      <c r="BG61" s="23" t="str">
        <f>IF(G61+K61+I61+L61+M61=D61," ","GRESEALA")</f>
        <v xml:space="preserve"> </v>
      </c>
      <c r="BH61" s="17" t="str">
        <f>IF(O61+P61=D61," ","GRESEALA")</f>
        <v xml:space="preserve"> </v>
      </c>
      <c r="BI61" s="17" t="str">
        <f>IF(Q61+S61+T61+U61+V61+W61=D61," ","GRESEALA")</f>
        <v xml:space="preserve"> </v>
      </c>
      <c r="BJ61" s="17" t="str">
        <f>IF(X61+Y61+Z61=D61," ","GRESEALA")</f>
        <v xml:space="preserve"> </v>
      </c>
      <c r="BK61" s="23" t="str">
        <f>IF(AA61+AC61+AE61+AF61+AG61+AH61+AI61+AJ61+AK61+AL61+AM61+AN61+AO61+AP61+AQ61+AR61+AS61&gt;=D61," ","GRESEALA")</f>
        <v xml:space="preserve"> </v>
      </c>
    </row>
    <row r="62" spans="2:64" s="27" customFormat="1" ht="52.5" customHeight="1" x14ac:dyDescent="0.35">
      <c r="B62" s="69">
        <v>15.1</v>
      </c>
      <c r="C62" s="26" t="s">
        <v>125</v>
      </c>
      <c r="D62" s="26">
        <f t="shared" si="0"/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71"/>
      <c r="N62" s="71"/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70"/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16"/>
      <c r="AU62" s="17" t="str">
        <f>IF(E62+F62=D62," ","GRESEALA")</f>
        <v xml:space="preserve"> </v>
      </c>
      <c r="AV62" s="23" t="str">
        <f>IF(G62+K62+I62+L62+M62=D62," ","GRESEALA")</f>
        <v xml:space="preserve"> </v>
      </c>
      <c r="AW62" s="17" t="str">
        <f>IF(O62+P62=D62," ","GRESEALA")</f>
        <v xml:space="preserve"> </v>
      </c>
      <c r="AX62" s="17" t="str">
        <f>IF(Q62+S62+T62+U62+V62+W62=D62," ","GRESEALA")</f>
        <v xml:space="preserve"> </v>
      </c>
      <c r="AY62" s="17" t="str">
        <f>IF(X62+Y62+Z62=D62," ","GRESEALA")</f>
        <v xml:space="preserve"> </v>
      </c>
      <c r="AZ62" s="17" t="str">
        <f>IF(AA62+AC62+AE62+AF62+AG62+AH62+AI62+AJ62+AK62+AL62+AR62+AS62&gt;=D62," ","GRESEALA")</f>
        <v xml:space="preserve"> </v>
      </c>
      <c r="BA62" s="17" t="str">
        <f>IF(E63+F63=D63," ","GRESEALA")</f>
        <v xml:space="preserve"> </v>
      </c>
      <c r="BB62" s="23" t="str">
        <f>IF(G63+K63+I63+L63+M63=D63," ","GRESEALA")</f>
        <v xml:space="preserve"> </v>
      </c>
      <c r="BC62" s="17" t="str">
        <f>IF(O63+P63=D63," ","GRESEALA")</f>
        <v xml:space="preserve"> </v>
      </c>
      <c r="BD62" s="17" t="str">
        <f>IF(Q63+S63+T63+U63+V63+W63=D63," ","GRESEALA")</f>
        <v xml:space="preserve"> </v>
      </c>
      <c r="BE62" s="17" t="str">
        <f>IF(X63+Y63+Z63=D63," ","GRESEALA")</f>
        <v xml:space="preserve"> </v>
      </c>
      <c r="BF62" s="23" t="str">
        <f>IF(AA63+AC63+AE63+AF63+AG63+AH63+AI63+AJ63+AK63+AL63+AM63+AN63+AO63+AP63+AQ63+AR63+AS63&gt;=D63," ","GRESEALA")</f>
        <v xml:space="preserve"> </v>
      </c>
      <c r="BG62" s="17" t="str">
        <f>IF(E64+F64=D64," ","GRESEALA")</f>
        <v xml:space="preserve"> </v>
      </c>
      <c r="BH62" s="23" t="str">
        <f>IF(G64+K64+I64+L64+M64=D64," ","GRESEALA")</f>
        <v xml:space="preserve"> </v>
      </c>
      <c r="BI62" s="17" t="str">
        <f>IF(O64+P64=D64," ","GRESEALA")</f>
        <v xml:space="preserve"> </v>
      </c>
      <c r="BJ62" s="17" t="str">
        <f>IF(Q64+S64+T64+U64+V64+W64=D64," ","GRESEALA")</f>
        <v xml:space="preserve"> </v>
      </c>
      <c r="BK62" s="17" t="str">
        <f>IF(X64+Y64+Z64=D64," ","GRESEALA")</f>
        <v xml:space="preserve"> </v>
      </c>
    </row>
    <row r="63" spans="2:64" ht="69" customHeight="1" x14ac:dyDescent="0.35">
      <c r="B63" s="30">
        <v>15</v>
      </c>
      <c r="C63" s="45" t="s">
        <v>126</v>
      </c>
      <c r="D63" s="55">
        <f t="shared" si="0"/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47"/>
      <c r="N63" s="47"/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47"/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7"/>
      <c r="AU63" s="17" t="str">
        <f>IF(E65+E66+E67=E64," ","GRESEALA")</f>
        <v xml:space="preserve"> </v>
      </c>
      <c r="AV63" s="17" t="str">
        <f>IF(F65+F66+F67=F64," ","GRESEALA")</f>
        <v xml:space="preserve"> </v>
      </c>
      <c r="AW63" s="17" t="str">
        <f>IF(G65+G66+G67=G64," ","GRESEALA")</f>
        <v xml:space="preserve"> </v>
      </c>
      <c r="AX63" s="17" t="str">
        <f>IF(H65+H66+H67=H64," ","GRESEALA")</f>
        <v xml:space="preserve"> </v>
      </c>
      <c r="AY63" s="17" t="str">
        <f t="shared" ref="AY63:BE63" si="63">IF(K65+K66+K67=K64," ","GRESEALA")</f>
        <v xml:space="preserve"> </v>
      </c>
      <c r="AZ63" s="23" t="str">
        <f t="shared" si="63"/>
        <v xml:space="preserve"> </v>
      </c>
      <c r="BA63" s="17" t="str">
        <f t="shared" si="63"/>
        <v xml:space="preserve"> </v>
      </c>
      <c r="BB63" s="17" t="str">
        <f t="shared" si="63"/>
        <v xml:space="preserve"> </v>
      </c>
      <c r="BC63" s="17" t="str">
        <f t="shared" si="63"/>
        <v xml:space="preserve"> </v>
      </c>
      <c r="BD63" s="17" t="str">
        <f t="shared" si="63"/>
        <v xml:space="preserve"> </v>
      </c>
      <c r="BE63" s="17" t="str">
        <f t="shared" si="63"/>
        <v xml:space="preserve"> </v>
      </c>
      <c r="BF63" s="17" t="str">
        <f t="shared" ref="BF63:BK63" si="64">IF(S65+S66+S67=S64," ","GRESEALA")</f>
        <v xml:space="preserve"> </v>
      </c>
      <c r="BG63" s="17" t="str">
        <f t="shared" si="64"/>
        <v xml:space="preserve"> </v>
      </c>
      <c r="BH63" s="17" t="str">
        <f t="shared" si="64"/>
        <v xml:space="preserve"> </v>
      </c>
      <c r="BI63" s="17" t="str">
        <f t="shared" si="64"/>
        <v xml:space="preserve"> </v>
      </c>
      <c r="BJ63" s="17" t="str">
        <f t="shared" si="64"/>
        <v xml:space="preserve"> </v>
      </c>
      <c r="BK63" s="17" t="str">
        <f t="shared" si="64"/>
        <v xml:space="preserve"> </v>
      </c>
      <c r="BL63" s="7"/>
    </row>
    <row r="64" spans="2:64" ht="39.75" customHeight="1" x14ac:dyDescent="0.35">
      <c r="B64" s="20">
        <v>16</v>
      </c>
      <c r="C64" s="72" t="s">
        <v>127</v>
      </c>
      <c r="D64" s="73">
        <f t="shared" si="0"/>
        <v>0</v>
      </c>
      <c r="E64" s="22">
        <f t="shared" ref="E64:AS64" si="65">E65+E66+E67</f>
        <v>0</v>
      </c>
      <c r="F64" s="22">
        <f t="shared" si="65"/>
        <v>0</v>
      </c>
      <c r="G64" s="22">
        <f t="shared" si="65"/>
        <v>0</v>
      </c>
      <c r="H64" s="22">
        <f t="shared" si="65"/>
        <v>0</v>
      </c>
      <c r="I64" s="22">
        <f t="shared" si="65"/>
        <v>0</v>
      </c>
      <c r="J64" s="22">
        <f t="shared" si="65"/>
        <v>0</v>
      </c>
      <c r="K64" s="22">
        <f t="shared" si="65"/>
        <v>0</v>
      </c>
      <c r="L64" s="22">
        <f t="shared" si="65"/>
        <v>0</v>
      </c>
      <c r="M64" s="22">
        <f t="shared" si="65"/>
        <v>0</v>
      </c>
      <c r="N64" s="22">
        <f t="shared" si="65"/>
        <v>0</v>
      </c>
      <c r="O64" s="22">
        <f t="shared" si="65"/>
        <v>0</v>
      </c>
      <c r="P64" s="22">
        <f t="shared" si="65"/>
        <v>0</v>
      </c>
      <c r="Q64" s="22">
        <f t="shared" si="65"/>
        <v>0</v>
      </c>
      <c r="R64" s="22">
        <f t="shared" ref="R64" si="66">R65+R66+R67</f>
        <v>0</v>
      </c>
      <c r="S64" s="22">
        <f t="shared" si="65"/>
        <v>0</v>
      </c>
      <c r="T64" s="22">
        <f t="shared" si="65"/>
        <v>0</v>
      </c>
      <c r="U64" s="22">
        <f t="shared" si="65"/>
        <v>0</v>
      </c>
      <c r="V64" s="22">
        <f t="shared" si="65"/>
        <v>0</v>
      </c>
      <c r="W64" s="22">
        <f t="shared" si="65"/>
        <v>0</v>
      </c>
      <c r="X64" s="22">
        <f t="shared" si="65"/>
        <v>0</v>
      </c>
      <c r="Y64" s="22">
        <f t="shared" si="65"/>
        <v>0</v>
      </c>
      <c r="Z64" s="70">
        <f t="shared" si="65"/>
        <v>0</v>
      </c>
      <c r="AA64" s="22">
        <f t="shared" si="65"/>
        <v>0</v>
      </c>
      <c r="AB64" s="22">
        <f t="shared" si="65"/>
        <v>0</v>
      </c>
      <c r="AC64" s="22">
        <f t="shared" si="65"/>
        <v>0</v>
      </c>
      <c r="AD64" s="22">
        <f t="shared" si="65"/>
        <v>0</v>
      </c>
      <c r="AE64" s="22">
        <f t="shared" si="65"/>
        <v>0</v>
      </c>
      <c r="AF64" s="22">
        <f t="shared" si="65"/>
        <v>0</v>
      </c>
      <c r="AG64" s="22">
        <f t="shared" si="65"/>
        <v>0</v>
      </c>
      <c r="AH64" s="22">
        <f t="shared" si="65"/>
        <v>0</v>
      </c>
      <c r="AI64" s="22">
        <f t="shared" si="65"/>
        <v>0</v>
      </c>
      <c r="AJ64" s="22">
        <f t="shared" si="65"/>
        <v>0</v>
      </c>
      <c r="AK64" s="22">
        <f t="shared" si="65"/>
        <v>0</v>
      </c>
      <c r="AL64" s="22">
        <f t="shared" si="65"/>
        <v>0</v>
      </c>
      <c r="AM64" s="22">
        <f t="shared" si="65"/>
        <v>0</v>
      </c>
      <c r="AN64" s="22">
        <f t="shared" si="65"/>
        <v>0</v>
      </c>
      <c r="AO64" s="22">
        <f t="shared" si="65"/>
        <v>0</v>
      </c>
      <c r="AP64" s="22">
        <f t="shared" si="65"/>
        <v>0</v>
      </c>
      <c r="AQ64" s="22">
        <f t="shared" si="65"/>
        <v>0</v>
      </c>
      <c r="AR64" s="22">
        <f t="shared" si="65"/>
        <v>0</v>
      </c>
      <c r="AS64" s="22">
        <f t="shared" si="65"/>
        <v>0</v>
      </c>
      <c r="AT64" s="116"/>
      <c r="AU64" s="17" t="str">
        <f t="shared" ref="AU64:BH64" si="67">IF(Y65+Y66+Y67=Y64," ","GRESEALA")</f>
        <v xml:space="preserve"> </v>
      </c>
      <c r="AV64" s="17" t="str">
        <f t="shared" si="67"/>
        <v xml:space="preserve"> </v>
      </c>
      <c r="AW64" s="17" t="str">
        <f t="shared" si="67"/>
        <v xml:space="preserve"> </v>
      </c>
      <c r="AX64" s="17" t="str">
        <f t="shared" si="67"/>
        <v xml:space="preserve"> </v>
      </c>
      <c r="AY64" s="17" t="str">
        <f t="shared" si="67"/>
        <v xml:space="preserve"> </v>
      </c>
      <c r="AZ64" s="17" t="str">
        <f t="shared" si="67"/>
        <v xml:space="preserve"> </v>
      </c>
      <c r="BA64" s="17" t="str">
        <f t="shared" si="67"/>
        <v xml:space="preserve"> </v>
      </c>
      <c r="BB64" s="17" t="str">
        <f t="shared" si="67"/>
        <v xml:space="preserve"> </v>
      </c>
      <c r="BC64" s="17" t="str">
        <f t="shared" si="67"/>
        <v xml:space="preserve"> </v>
      </c>
      <c r="BD64" s="17" t="str">
        <f t="shared" si="67"/>
        <v xml:space="preserve"> </v>
      </c>
      <c r="BE64" s="17" t="str">
        <f t="shared" si="67"/>
        <v xml:space="preserve"> </v>
      </c>
      <c r="BF64" s="17" t="str">
        <f t="shared" si="67"/>
        <v xml:space="preserve"> </v>
      </c>
      <c r="BG64" s="17" t="str">
        <f t="shared" si="67"/>
        <v xml:space="preserve"> </v>
      </c>
      <c r="BH64" s="17" t="str">
        <f t="shared" si="67"/>
        <v xml:space="preserve"> </v>
      </c>
      <c r="BI64" s="17" t="str">
        <f t="shared" ref="BI64:BJ64" si="68">IF(AR65+AR66+AR67=AR64," ","GRESEALA")</f>
        <v xml:space="preserve"> </v>
      </c>
      <c r="BJ64" s="17" t="str">
        <f t="shared" si="68"/>
        <v xml:space="preserve"> </v>
      </c>
      <c r="BK64" s="23" t="str">
        <f>IF(AA64+AC64+AE64+AF64+AG64+AH64+AI64+AJ64+AK64+AL64+AM64+AN64+AO64+AP64+AQ64+AR64+AS64&gt;=D64," ","GRESEALA")</f>
        <v xml:space="preserve"> </v>
      </c>
      <c r="BL64" s="74" t="str">
        <f>IF(X35+Y35+Z35=D35," ","GRESEALA")</f>
        <v xml:space="preserve"> </v>
      </c>
    </row>
    <row r="65" spans="2:66" ht="39.75" customHeight="1" x14ac:dyDescent="0.35">
      <c r="B65" s="35" t="s">
        <v>128</v>
      </c>
      <c r="C65" s="75">
        <v>0</v>
      </c>
      <c r="D65" s="55">
        <f t="shared" si="0"/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47"/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/>
      <c r="AT65" s="37"/>
      <c r="AU65" s="17" t="str">
        <f>IF(E19+F19=D19," ","GRESEALA")</f>
        <v xml:space="preserve"> </v>
      </c>
      <c r="AV65" s="23" t="str">
        <f>IF(G19+K19+I19+L19+M19=D19," ","GRESEALA")</f>
        <v xml:space="preserve"> </v>
      </c>
      <c r="AW65" s="17" t="str">
        <f>IF(O19+P19=D19," ","GRESEALA")</f>
        <v xml:space="preserve"> </v>
      </c>
      <c r="AX65" s="17" t="str">
        <f>IF(Q19+S19+T19+U19+V19+W19=D19," ","GRESEALA")</f>
        <v xml:space="preserve"> </v>
      </c>
      <c r="AY65" s="17" t="str">
        <f>IF(X19+Y19+Z19=D19," ","GRESEALA")</f>
        <v xml:space="preserve"> </v>
      </c>
      <c r="AZ65" s="23" t="str">
        <f>IF(AA19+AC19+AE19+AF19+AG19+AH19+AI19+AJ19+AK19+AL19+AM19+AN19+AO19+AP19+AQ19+AR19+AS19&gt;=D19," ","GRESEALA")</f>
        <v xml:space="preserve"> </v>
      </c>
      <c r="BA65" s="74" t="str">
        <f>IF(E17+F17=D17," ","GRESEALA")</f>
        <v xml:space="preserve"> </v>
      </c>
      <c r="BB65" s="23" t="str">
        <f>IF(G17+K17+I17+L17+M17=D17," ","GRESEALA")</f>
        <v xml:space="preserve"> </v>
      </c>
      <c r="BC65" s="74" t="str">
        <f>IF(O17+P17=D17," ","GRESEALA")</f>
        <v xml:space="preserve"> </v>
      </c>
      <c r="BD65" s="74" t="str">
        <f>IF(Q17+S17+T17+U17+V17+W17=D17," ","GRESEALA")</f>
        <v xml:space="preserve"> </v>
      </c>
      <c r="BE65" s="74" t="str">
        <f>IF(X17+Y17+Z17=D17," ","GRESEALA")</f>
        <v xml:space="preserve"> </v>
      </c>
      <c r="BF65" s="74" t="str">
        <f>IF(E18+F18=D18," ","GRESEALA")</f>
        <v xml:space="preserve"> </v>
      </c>
      <c r="BG65" s="23" t="str">
        <f>IF(G18+K18+I18+L18+M18=D18," ","GRESEALA")</f>
        <v xml:space="preserve"> </v>
      </c>
      <c r="BH65" s="74" t="str">
        <f>IF(O18+P18=D18," ","GRESEALA")</f>
        <v xml:space="preserve"> </v>
      </c>
      <c r="BI65" s="74" t="str">
        <f>IF(Q18+S18+T18+U18+V18+W18=D18," ","GRESEALA")</f>
        <v xml:space="preserve"> </v>
      </c>
      <c r="BJ65" s="74" t="str">
        <f>IF(X18+Y18+Z18=D18," ","GRESEALA")</f>
        <v xml:space="preserve"> </v>
      </c>
      <c r="BK65" s="74" t="str">
        <f>IF(E19+F19=D19," ","GRESEALA")</f>
        <v xml:space="preserve"> </v>
      </c>
      <c r="BL65" s="74" t="str">
        <f>IF(E35+F35=D35," ","GRESEALA")</f>
        <v xml:space="preserve"> </v>
      </c>
      <c r="BM65" s="23" t="str">
        <f>IF(G35+K35+I35+L35+M35=D35," ","GRESEALA")</f>
        <v xml:space="preserve"> </v>
      </c>
      <c r="BN65" s="74" t="str">
        <f>IF(O35+P35=D35," ","GRESEALA")</f>
        <v xml:space="preserve"> </v>
      </c>
    </row>
    <row r="66" spans="2:66" ht="39.75" customHeight="1" x14ac:dyDescent="0.35">
      <c r="B66" s="35" t="s">
        <v>129</v>
      </c>
      <c r="C66" s="75">
        <v>0</v>
      </c>
      <c r="D66" s="55">
        <f t="shared" si="0"/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47"/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/>
      <c r="AT66" s="37"/>
      <c r="AU66" s="74" t="str">
        <f>IF(G19+I19+K19+L19+M19=D19," ","GRESEALA")</f>
        <v xml:space="preserve"> </v>
      </c>
      <c r="AV66" s="74" t="str">
        <f>IF(O19+P19=D19," ","GRESEALA")</f>
        <v xml:space="preserve"> </v>
      </c>
      <c r="AW66" s="74" t="str">
        <f>IF(Q19+S19+T19+U19+V19+W19=D19," ","GRESEALA")</f>
        <v xml:space="preserve"> </v>
      </c>
      <c r="AX66" s="74" t="str">
        <f>IF(X19+Y19+Z19=D19," ","GRESEALA")</f>
        <v xml:space="preserve"> </v>
      </c>
      <c r="AY66" s="74" t="str">
        <f>IF(E20+F20=D20," ","GRESEALA")</f>
        <v xml:space="preserve"> </v>
      </c>
      <c r="AZ66" s="23" t="str">
        <f>IF(G20+K20+I20+L20+M20=D20," ","GRESEALA")</f>
        <v xml:space="preserve"> </v>
      </c>
      <c r="BA66" s="74" t="str">
        <f>IF(O20+P20=D20," ","GRESEALA")</f>
        <v xml:space="preserve"> </v>
      </c>
      <c r="BB66" s="74" t="str">
        <f>IF(Q20+S20+T20+U20+V20+W20=D20," ","GRESEALA")</f>
        <v xml:space="preserve"> </v>
      </c>
      <c r="BC66" s="74" t="str">
        <f>IF(X20+Y20+Z20=D20," ","GRESEALA")</f>
        <v xml:space="preserve"> </v>
      </c>
      <c r="BD66" s="74" t="str">
        <f>IF(E21+F21=D21," ","GRESEALA")</f>
        <v xml:space="preserve"> </v>
      </c>
      <c r="BE66" s="23" t="str">
        <f>IF(G21+K21+I21+L21+M21=D21," ","GRESEALA")</f>
        <v xml:space="preserve"> </v>
      </c>
      <c r="BF66" s="74" t="str">
        <f>IF(O21+P21=D21," ","GRESEALA")</f>
        <v xml:space="preserve"> </v>
      </c>
      <c r="BG66" s="74" t="str">
        <f>IF(Q21+S21+T21+U21+V21+W21=D21," ","GRESEALA")</f>
        <v xml:space="preserve"> </v>
      </c>
      <c r="BH66" s="74" t="str">
        <f>IF(X21+Y21+Z21=D21," ","GRESEALA")</f>
        <v xml:space="preserve"> </v>
      </c>
      <c r="BI66" s="76" t="str">
        <f>IF(E22+F22=D22," ","GRESEALA")</f>
        <v xml:space="preserve"> </v>
      </c>
      <c r="BJ66" s="77" t="str">
        <f>IF(G22+K22+I22+L22+M22=D22," ","GRESEALA")</f>
        <v xml:space="preserve"> </v>
      </c>
      <c r="BK66" s="76" t="str">
        <f>IF(O22+P22=D22," ","GRESEALA")</f>
        <v xml:space="preserve"> </v>
      </c>
      <c r="BL66" s="78" t="str">
        <f>IF(Q22+S22+T22+U22+V22+W22=D22," ","GRESEALA")</f>
        <v xml:space="preserve"> </v>
      </c>
      <c r="BM66" s="79" t="str">
        <f>IF(X22+Y22+Z22=D22," ","GRESEALA")</f>
        <v xml:space="preserve"> </v>
      </c>
      <c r="BN66" s="74" t="str">
        <f>IF(Q35+S35+T35+U35+V35+W35=D35," ","GRESEALA")</f>
        <v xml:space="preserve"> </v>
      </c>
    </row>
    <row r="67" spans="2:66" ht="39.75" customHeight="1" x14ac:dyDescent="0.35">
      <c r="B67" s="35" t="s">
        <v>130</v>
      </c>
      <c r="C67" s="75">
        <v>0</v>
      </c>
      <c r="D67" s="55">
        <f t="shared" si="0"/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47"/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/>
      <c r="AT67" s="37"/>
      <c r="AU67" s="74" t="str">
        <f>IF(E23+F23=D23," ","GRESEALA")</f>
        <v xml:space="preserve"> </v>
      </c>
      <c r="AV67" s="23" t="str">
        <f>IF(G23+K23+I23+L23+M23=D23," ","GRESEALA")</f>
        <v xml:space="preserve"> </v>
      </c>
      <c r="AW67" s="74" t="str">
        <f>IF(O23+P23=D23," ","GRESEALA")</f>
        <v xml:space="preserve"> </v>
      </c>
      <c r="AX67" s="74" t="str">
        <f>IF(Q23+S23+T23+U23+V23+W23=D23," ","GRESEALA")</f>
        <v xml:space="preserve"> </v>
      </c>
      <c r="AY67" s="74" t="str">
        <f>IF(X23+Y23+Z23=D23," ","GRESEALA")</f>
        <v xml:space="preserve"> </v>
      </c>
      <c r="AZ67" s="74" t="str">
        <f>IF(E24+F24=D24," ","GRESEALA")</f>
        <v xml:space="preserve"> </v>
      </c>
      <c r="BA67" s="23" t="str">
        <f>IF(G24+K24+I24+L24+M24=D24," ","GRESEALA")</f>
        <v xml:space="preserve"> </v>
      </c>
      <c r="BB67" s="74" t="str">
        <f>IF(O24+P24=D24," ","GRESEALA")</f>
        <v xml:space="preserve"> </v>
      </c>
      <c r="BC67" s="74" t="str">
        <f>IF(Q24+S24+T24+U24+V24+W24=D24," ","GRESEALA")</f>
        <v xml:space="preserve"> </v>
      </c>
      <c r="BD67" s="74" t="str">
        <f>IF(X24+Y24+Z24=D24," ","GRESEALA")</f>
        <v xml:space="preserve"> </v>
      </c>
      <c r="BE67" s="74" t="str">
        <f>IF(E25+F25=D25," ","GRESEALA")</f>
        <v xml:space="preserve"> </v>
      </c>
      <c r="BF67" s="23" t="str">
        <f>IF(G25+K25+I25+L25+M25=D25," ","GRESEALA")</f>
        <v xml:space="preserve"> </v>
      </c>
      <c r="BG67" s="74" t="str">
        <f>IF(O25+P25=D25," ","GRESEALA")</f>
        <v xml:space="preserve"> </v>
      </c>
      <c r="BH67" s="74" t="str">
        <f>IF(Q25+S25+T25+U25+V25+W25=D25," ","GRESEALA")</f>
        <v xml:space="preserve"> </v>
      </c>
      <c r="BI67" s="74" t="str">
        <f>IF(X25+Y25+Z25=D25," ","GRESEALA")</f>
        <v xml:space="preserve"> </v>
      </c>
      <c r="BJ67" s="74" t="str">
        <f>IF(E26+F26=D26," ","GRESEALA")</f>
        <v xml:space="preserve"> </v>
      </c>
      <c r="BK67" s="23" t="str">
        <f>IF(G26+K26+I26+L26+M26=D26," ","GRESEALA")</f>
        <v xml:space="preserve"> </v>
      </c>
      <c r="BL67" s="74" t="str">
        <f>IF(O26+P26=D26," ","GRESEALA")</f>
        <v xml:space="preserve"> </v>
      </c>
      <c r="BM67" s="74" t="str">
        <f>IF(Q26+S26+T26+U26+V26+W26=D26," ","GRESEALA")</f>
        <v xml:space="preserve"> </v>
      </c>
      <c r="BN67" s="74" t="str">
        <f>IF(X26+Y26+Z26=D26," ","GRESEALA")</f>
        <v xml:space="preserve"> </v>
      </c>
    </row>
    <row r="68" spans="2:66" ht="40.5" customHeight="1" x14ac:dyDescent="0.35">
      <c r="B68" s="20" t="s">
        <v>131</v>
      </c>
      <c r="C68" s="21" t="s">
        <v>132</v>
      </c>
      <c r="D68" s="29">
        <f>O68+P68</f>
        <v>74</v>
      </c>
      <c r="E68" s="29">
        <f t="shared" ref="E68:AS68" si="69">E20+E23+E26+E29+E32+E35</f>
        <v>42</v>
      </c>
      <c r="F68" s="29">
        <f t="shared" si="69"/>
        <v>32</v>
      </c>
      <c r="G68" s="29">
        <f t="shared" si="69"/>
        <v>19</v>
      </c>
      <c r="H68" s="29">
        <f t="shared" si="69"/>
        <v>19</v>
      </c>
      <c r="I68" s="29">
        <f t="shared" ref="I68:J68" si="70">I20+I23+I26+I29+I32+I35</f>
        <v>4</v>
      </c>
      <c r="J68" s="29">
        <f t="shared" si="70"/>
        <v>4</v>
      </c>
      <c r="K68" s="29">
        <f t="shared" si="69"/>
        <v>8</v>
      </c>
      <c r="L68" s="29">
        <f t="shared" ref="L68" si="71">L20+L23+L26+L29+L32+L35</f>
        <v>12</v>
      </c>
      <c r="M68" s="29">
        <f t="shared" si="69"/>
        <v>31</v>
      </c>
      <c r="N68" s="29">
        <f t="shared" si="69"/>
        <v>11</v>
      </c>
      <c r="O68" s="29">
        <f t="shared" si="69"/>
        <v>37</v>
      </c>
      <c r="P68" s="29">
        <f t="shared" si="69"/>
        <v>37</v>
      </c>
      <c r="Q68" s="29">
        <f t="shared" si="69"/>
        <v>6</v>
      </c>
      <c r="R68" s="29">
        <f t="shared" ref="R68" si="72">R20+R23+R26+R29+R32+R35</f>
        <v>0</v>
      </c>
      <c r="S68" s="29">
        <f t="shared" si="69"/>
        <v>9</v>
      </c>
      <c r="T68" s="29">
        <f t="shared" si="69"/>
        <v>9</v>
      </c>
      <c r="U68" s="29">
        <f t="shared" si="69"/>
        <v>37</v>
      </c>
      <c r="V68" s="29">
        <f t="shared" si="69"/>
        <v>2</v>
      </c>
      <c r="W68" s="29">
        <f t="shared" si="69"/>
        <v>11</v>
      </c>
      <c r="X68" s="29">
        <f t="shared" si="69"/>
        <v>54</v>
      </c>
      <c r="Y68" s="29">
        <f t="shared" si="69"/>
        <v>20</v>
      </c>
      <c r="Z68" s="29">
        <f t="shared" si="69"/>
        <v>0</v>
      </c>
      <c r="AA68" s="29">
        <f t="shared" si="69"/>
        <v>0</v>
      </c>
      <c r="AB68" s="29">
        <f t="shared" si="69"/>
        <v>0</v>
      </c>
      <c r="AC68" s="29">
        <f t="shared" si="69"/>
        <v>2</v>
      </c>
      <c r="AD68" s="29">
        <f t="shared" si="69"/>
        <v>0</v>
      </c>
      <c r="AE68" s="29">
        <f t="shared" si="69"/>
        <v>0</v>
      </c>
      <c r="AF68" s="29">
        <f t="shared" si="69"/>
        <v>2</v>
      </c>
      <c r="AG68" s="29">
        <f t="shared" si="69"/>
        <v>0</v>
      </c>
      <c r="AH68" s="29">
        <f t="shared" si="69"/>
        <v>0</v>
      </c>
      <c r="AI68" s="29">
        <f t="shared" si="69"/>
        <v>0</v>
      </c>
      <c r="AJ68" s="29">
        <f t="shared" si="69"/>
        <v>0</v>
      </c>
      <c r="AK68" s="29">
        <f t="shared" si="69"/>
        <v>0</v>
      </c>
      <c r="AL68" s="29">
        <f t="shared" si="69"/>
        <v>0</v>
      </c>
      <c r="AM68" s="29">
        <f t="shared" ref="AM68:AQ68" si="73">AM20+AM23+AM26+AM29+AM32+AM35</f>
        <v>0</v>
      </c>
      <c r="AN68" s="29">
        <f t="shared" si="73"/>
        <v>0</v>
      </c>
      <c r="AO68" s="29">
        <f t="shared" si="73"/>
        <v>0</v>
      </c>
      <c r="AP68" s="29">
        <f t="shared" si="73"/>
        <v>0</v>
      </c>
      <c r="AQ68" s="29">
        <f t="shared" si="73"/>
        <v>0</v>
      </c>
      <c r="AR68" s="29">
        <f t="shared" si="69"/>
        <v>0</v>
      </c>
      <c r="AS68" s="29">
        <f t="shared" si="69"/>
        <v>74</v>
      </c>
      <c r="AT68" s="67"/>
      <c r="AU68" s="74" t="str">
        <f>IF(E27+F27=D27," ","GRESEALA")</f>
        <v xml:space="preserve"> </v>
      </c>
      <c r="AV68" s="23" t="str">
        <f>IF(G27+K27+I27+L27+M27=D27," ","GRESEALA")</f>
        <v xml:space="preserve"> </v>
      </c>
      <c r="AW68" s="74" t="str">
        <f>IF(O27+P27=D27," ","GRESEALA")</f>
        <v xml:space="preserve"> </v>
      </c>
      <c r="AX68" s="74" t="str">
        <f>IF(Q27+S27+T27+U27+V27+W27=D27," ","GRESEALA")</f>
        <v xml:space="preserve"> </v>
      </c>
      <c r="AY68" s="74" t="str">
        <f>IF(X27+Y27+Z27=D27," ","GRESEALA")</f>
        <v xml:space="preserve"> </v>
      </c>
      <c r="AZ68" s="74" t="str">
        <f>IF(E28+F28=D28," ","GRESEALA")</f>
        <v xml:space="preserve"> </v>
      </c>
      <c r="BA68" s="23" t="str">
        <f>IF(G28+K28+I28+L28++M28=D28," ","GRESEALA")</f>
        <v xml:space="preserve"> </v>
      </c>
      <c r="BB68" s="74" t="str">
        <f>IF(O28+P28=D28," ","GRESEALA")</f>
        <v xml:space="preserve"> </v>
      </c>
      <c r="BC68" s="74" t="str">
        <f>IF(Q28+S28+T28+U28+V28+W28=D28," ","GRESEALA")</f>
        <v xml:space="preserve"> </v>
      </c>
      <c r="BD68" s="74" t="str">
        <f>IF(X28+Y28+Z28=D28," ","GRESEALA")</f>
        <v xml:space="preserve"> </v>
      </c>
      <c r="BE68" s="74" t="str">
        <f>IF(E29+F29=D29," ","GRESEALA")</f>
        <v xml:space="preserve"> </v>
      </c>
      <c r="BF68" s="23" t="str">
        <f>IF(G29+K29+I29+L29+M29=D29," ","GRESEALA")</f>
        <v xml:space="preserve"> </v>
      </c>
      <c r="BG68" s="74" t="str">
        <f>IF(O29+P29=D29," ","GRESEALA")</f>
        <v xml:space="preserve"> </v>
      </c>
      <c r="BH68" s="74" t="str">
        <f>IF(Q29+S29+T29+U29+V29+W29=D29," ","GRESEALA")</f>
        <v xml:space="preserve"> </v>
      </c>
      <c r="BI68" s="74" t="str">
        <f>IF(X29+Y29+Z29=D29," ","GRESEALA")</f>
        <v xml:space="preserve"> </v>
      </c>
      <c r="BJ68" s="74" t="str">
        <f>IF(E30+F30=D30," ","GRESEALA")</f>
        <v xml:space="preserve"> </v>
      </c>
      <c r="BK68" s="23" t="str">
        <f>IF(G30+K30+I30+L30+M30=D30," ","GRESEALA")</f>
        <v xml:space="preserve"> </v>
      </c>
      <c r="BL68" s="74" t="str">
        <f>IF(O30+P30=D30," ","GRESEALA")</f>
        <v xml:space="preserve"> </v>
      </c>
      <c r="BM68" s="74" t="str">
        <f>IF(Q30+S30+T30+U30+V30+W30=D30," ","GRESEALA")</f>
        <v xml:space="preserve"> </v>
      </c>
      <c r="BN68" s="74" t="str">
        <f>IF(X30+Y30+Z30=D30," ","GRESEALA")</f>
        <v xml:space="preserve"> </v>
      </c>
    </row>
    <row r="69" spans="2:66" ht="32.25" customHeight="1" x14ac:dyDescent="0.35">
      <c r="B69" s="80"/>
      <c r="C69" s="81" t="s">
        <v>133</v>
      </c>
      <c r="D69" s="82" t="str">
        <f t="shared" ref="D69:AS69" si="74">IF(D68=D16, "  ", "GRESEALA")</f>
        <v xml:space="preserve">  </v>
      </c>
      <c r="E69" s="83" t="str">
        <f t="shared" si="74"/>
        <v xml:space="preserve">  </v>
      </c>
      <c r="F69" s="83" t="str">
        <f t="shared" si="74"/>
        <v xml:space="preserve">  </v>
      </c>
      <c r="G69" s="83" t="str">
        <f t="shared" si="74"/>
        <v xml:space="preserve">  </v>
      </c>
      <c r="H69" s="83" t="str">
        <f t="shared" si="74"/>
        <v xml:space="preserve">  </v>
      </c>
      <c r="I69" s="83" t="str">
        <f t="shared" ref="I69:J69" si="75">IF(I68=I16, "  ", "GRESEALA")</f>
        <v xml:space="preserve">  </v>
      </c>
      <c r="J69" s="83" t="str">
        <f t="shared" si="75"/>
        <v xml:space="preserve">  </v>
      </c>
      <c r="K69" s="83" t="str">
        <f t="shared" si="74"/>
        <v xml:space="preserve">  </v>
      </c>
      <c r="L69" s="83" t="str">
        <f t="shared" ref="L69" si="76">IF(L68=L16, "  ", "GRESEALA")</f>
        <v xml:space="preserve">  </v>
      </c>
      <c r="M69" s="83" t="str">
        <f t="shared" si="74"/>
        <v xml:space="preserve">  </v>
      </c>
      <c r="N69" s="83" t="str">
        <f t="shared" si="74"/>
        <v xml:space="preserve">  </v>
      </c>
      <c r="O69" s="83" t="str">
        <f t="shared" si="74"/>
        <v xml:space="preserve">  </v>
      </c>
      <c r="P69" s="83" t="str">
        <f t="shared" si="74"/>
        <v xml:space="preserve">  </v>
      </c>
      <c r="Q69" s="83" t="str">
        <f t="shared" si="74"/>
        <v xml:space="preserve">  </v>
      </c>
      <c r="R69" s="83" t="str">
        <f t="shared" ref="R69" si="77">IF(R68=R16, "  ", "GRESEALA")</f>
        <v xml:space="preserve">  </v>
      </c>
      <c r="S69" s="83" t="str">
        <f t="shared" si="74"/>
        <v xml:space="preserve">  </v>
      </c>
      <c r="T69" s="83" t="str">
        <f t="shared" si="74"/>
        <v xml:space="preserve">  </v>
      </c>
      <c r="U69" s="83" t="str">
        <f t="shared" si="74"/>
        <v xml:space="preserve">  </v>
      </c>
      <c r="V69" s="83" t="str">
        <f t="shared" si="74"/>
        <v xml:space="preserve">  </v>
      </c>
      <c r="W69" s="83" t="str">
        <f t="shared" si="74"/>
        <v xml:space="preserve">  </v>
      </c>
      <c r="X69" s="83" t="str">
        <f t="shared" si="74"/>
        <v xml:space="preserve">  </v>
      </c>
      <c r="Y69" s="83" t="str">
        <f t="shared" si="74"/>
        <v xml:space="preserve">  </v>
      </c>
      <c r="Z69" s="83" t="str">
        <f t="shared" si="74"/>
        <v xml:space="preserve">  </v>
      </c>
      <c r="AA69" s="83" t="str">
        <f t="shared" si="74"/>
        <v xml:space="preserve">  </v>
      </c>
      <c r="AB69" s="83" t="str">
        <f t="shared" si="74"/>
        <v xml:space="preserve">  </v>
      </c>
      <c r="AC69" s="83" t="str">
        <f t="shared" si="74"/>
        <v xml:space="preserve">  </v>
      </c>
      <c r="AD69" s="83" t="str">
        <f t="shared" si="74"/>
        <v xml:space="preserve">  </v>
      </c>
      <c r="AE69" s="83" t="str">
        <f t="shared" si="74"/>
        <v xml:space="preserve">  </v>
      </c>
      <c r="AF69" s="83" t="str">
        <f t="shared" si="74"/>
        <v xml:space="preserve">  </v>
      </c>
      <c r="AG69" s="83" t="str">
        <f t="shared" si="74"/>
        <v xml:space="preserve">  </v>
      </c>
      <c r="AH69" s="83" t="str">
        <f t="shared" si="74"/>
        <v xml:space="preserve">  </v>
      </c>
      <c r="AI69" s="83" t="str">
        <f t="shared" si="74"/>
        <v xml:space="preserve">  </v>
      </c>
      <c r="AJ69" s="83" t="str">
        <f t="shared" si="74"/>
        <v xml:space="preserve">  </v>
      </c>
      <c r="AK69" s="83" t="str">
        <f t="shared" si="74"/>
        <v xml:space="preserve">  </v>
      </c>
      <c r="AL69" s="83" t="str">
        <f t="shared" si="74"/>
        <v xml:space="preserve">  </v>
      </c>
      <c r="AM69" s="83" t="str">
        <f t="shared" ref="AM69:AQ69" si="78">IF(AM68=AM16, "  ", "GRESEALA")</f>
        <v xml:space="preserve">  </v>
      </c>
      <c r="AN69" s="83" t="str">
        <f t="shared" si="78"/>
        <v xml:space="preserve">  </v>
      </c>
      <c r="AO69" s="83" t="str">
        <f t="shared" si="78"/>
        <v xml:space="preserve">  </v>
      </c>
      <c r="AP69" s="83" t="str">
        <f t="shared" si="78"/>
        <v xml:space="preserve">  </v>
      </c>
      <c r="AQ69" s="83" t="str">
        <f t="shared" si="78"/>
        <v xml:space="preserve">  </v>
      </c>
      <c r="AR69" s="83" t="str">
        <f t="shared" si="74"/>
        <v xml:space="preserve">  </v>
      </c>
      <c r="AS69" s="83" t="str">
        <f t="shared" si="74"/>
        <v xml:space="preserve">  </v>
      </c>
      <c r="AT69" s="118"/>
      <c r="AU69" s="74" t="str">
        <f>IF(E31+F31=D31," ","GRESEALA")</f>
        <v xml:space="preserve"> </v>
      </c>
      <c r="AV69" s="23" t="str">
        <f>IF(G31+K31+I31+L31+M31=D31," ","GRESEALA")</f>
        <v xml:space="preserve"> </v>
      </c>
      <c r="AW69" s="74" t="str">
        <f>IF(O31+P31=D31," ","GRESEALA")</f>
        <v xml:space="preserve"> </v>
      </c>
      <c r="AX69" s="74" t="str">
        <f>IF(Q31+S31+T31+U31+V31+W31=D31," ","GRESEALA")</f>
        <v xml:space="preserve"> </v>
      </c>
      <c r="AY69" s="74" t="str">
        <f>IF(X31+Y31+Z31=D31," ","GRESEALA")</f>
        <v xml:space="preserve"> </v>
      </c>
      <c r="AZ69" s="74" t="str">
        <f>IF(E32+F32=D32," ","GRESEALA")</f>
        <v xml:space="preserve"> </v>
      </c>
      <c r="BA69" s="23" t="str">
        <f>IF(G32+K32+I32+L32+M32=D32," ","GRESEALA")</f>
        <v xml:space="preserve"> </v>
      </c>
      <c r="BB69" s="74" t="str">
        <f>IF(O32+P32=D32," ","GRESEALA")</f>
        <v xml:space="preserve"> </v>
      </c>
      <c r="BC69" s="74" t="str">
        <f>IF(Q32+S32+T32+U32+V32+W32=D32," ","GRESEALA")</f>
        <v xml:space="preserve"> </v>
      </c>
      <c r="BD69" s="74" t="str">
        <f>IF(X32+Y32+Z32=D32," ","GRESEALA")</f>
        <v xml:space="preserve"> </v>
      </c>
      <c r="BE69" s="74" t="str">
        <f>IF(E33+F33=D33," ","GRESEALA")</f>
        <v xml:space="preserve"> </v>
      </c>
      <c r="BF69" s="23" t="str">
        <f>IF(G33+K33+I33+L33+M33=D33," ","GRESEALA")</f>
        <v xml:space="preserve"> </v>
      </c>
      <c r="BG69" s="74" t="str">
        <f>IF(O33+P33=D33," ","GRESEALA")</f>
        <v xml:space="preserve"> </v>
      </c>
      <c r="BH69" s="74" t="str">
        <f>IF(Q33+S33+T33+U33+V33+W33=D33," ","GRESEALA")</f>
        <v xml:space="preserve"> </v>
      </c>
      <c r="BI69" s="74" t="str">
        <f>IF(X33+Y33+Z33=D33," ","GRESEALA")</f>
        <v xml:space="preserve"> </v>
      </c>
      <c r="BJ69" s="74" t="str">
        <f>IF(E34+F34=D34," ","GRESEALA")</f>
        <v xml:space="preserve"> </v>
      </c>
      <c r="BK69" s="23" t="str">
        <f>IF(G34+K34+I34+L34+M34=D34," ","GRESEALA")</f>
        <v xml:space="preserve"> </v>
      </c>
      <c r="BL69" s="74" t="str">
        <f>IF(O34+P34=D34," ","GRESEALA")</f>
        <v xml:space="preserve"> </v>
      </c>
      <c r="BM69" s="74" t="str">
        <f>IF(Q34+S34+T34+U34+V34+W34=D34," ","GRESEALA")</f>
        <v xml:space="preserve"> </v>
      </c>
      <c r="BN69" s="74" t="str">
        <f>IF(X34+Y34+Z34=D34," ","GRESEALA")</f>
        <v xml:space="preserve"> </v>
      </c>
    </row>
    <row r="70" spans="2:66" ht="23.25" customHeight="1" x14ac:dyDescent="0.35">
      <c r="C70" s="6" t="s">
        <v>134</v>
      </c>
      <c r="D70" s="84"/>
      <c r="E70" s="84"/>
      <c r="F70" s="84"/>
      <c r="G70" s="84"/>
      <c r="H70" s="84"/>
      <c r="I70" s="84"/>
      <c r="J70" s="84"/>
      <c r="K70" s="85"/>
      <c r="L70" s="85"/>
      <c r="M70" s="86"/>
      <c r="N70" s="86"/>
      <c r="O70" s="86"/>
      <c r="P70" s="86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12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9"/>
      <c r="AV70" s="89"/>
      <c r="AW70" s="89"/>
      <c r="BA70" s="89"/>
      <c r="BB70" s="89"/>
      <c r="BC70" s="89"/>
      <c r="BD70" s="89"/>
      <c r="BE70" s="89"/>
      <c r="BG70" s="89"/>
      <c r="BH70" s="89"/>
    </row>
    <row r="71" spans="2:66" ht="22.5" customHeight="1" x14ac:dyDescent="0.35">
      <c r="C71" s="4" t="s">
        <v>135</v>
      </c>
      <c r="D71" s="84"/>
      <c r="E71" s="84"/>
      <c r="F71" s="84"/>
      <c r="G71" s="84"/>
      <c r="H71" s="84"/>
      <c r="I71" s="84"/>
      <c r="J71" s="84"/>
      <c r="K71" s="85"/>
      <c r="L71" s="85"/>
      <c r="M71" s="86"/>
      <c r="N71" s="86"/>
      <c r="O71" s="86"/>
      <c r="P71" s="86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9"/>
      <c r="AV71" s="89"/>
      <c r="AW71" s="89"/>
      <c r="BA71" s="89"/>
      <c r="BB71" s="89"/>
      <c r="BC71" s="89"/>
      <c r="BD71" s="89"/>
      <c r="BE71" s="89"/>
      <c r="BG71" s="89"/>
      <c r="BH71" s="89"/>
    </row>
    <row r="72" spans="2:66" ht="22.5" customHeight="1" x14ac:dyDescent="0.35">
      <c r="C72" s="4" t="s">
        <v>136</v>
      </c>
      <c r="D72" s="84"/>
      <c r="E72" s="84"/>
      <c r="F72" s="84"/>
      <c r="G72" s="84"/>
      <c r="H72" s="84"/>
      <c r="I72" s="84"/>
      <c r="J72" s="84"/>
      <c r="K72" s="85"/>
      <c r="L72" s="85"/>
      <c r="M72" s="86"/>
      <c r="N72" s="86"/>
      <c r="O72" s="86"/>
      <c r="P72" s="86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2:66" ht="19.5" customHeight="1" x14ac:dyDescent="0.35">
      <c r="C73" s="4" t="s">
        <v>137</v>
      </c>
      <c r="D73" s="84"/>
      <c r="E73" s="84"/>
      <c r="F73" s="84"/>
      <c r="G73" s="84"/>
      <c r="H73" s="84"/>
      <c r="I73" s="84"/>
      <c r="J73" s="84"/>
      <c r="K73" s="85"/>
      <c r="L73" s="85"/>
      <c r="M73" s="86"/>
      <c r="N73" s="86"/>
      <c r="O73" s="86"/>
      <c r="P73" s="86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2:66" ht="20.25" customHeight="1" x14ac:dyDescent="0.35">
      <c r="C74" s="4" t="s">
        <v>138</v>
      </c>
      <c r="D74" s="84"/>
      <c r="E74" s="84"/>
      <c r="F74" s="84"/>
      <c r="G74" s="84"/>
      <c r="H74" s="84"/>
      <c r="I74" s="84"/>
      <c r="J74" s="84"/>
      <c r="K74" s="85"/>
      <c r="L74" s="85"/>
      <c r="M74" s="86"/>
      <c r="N74" s="86"/>
      <c r="O74" s="86"/>
      <c r="P74" s="86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2:66" ht="23.25" customHeight="1" x14ac:dyDescent="0.35">
      <c r="C75" s="4" t="s">
        <v>139</v>
      </c>
      <c r="D75" s="84"/>
      <c r="E75" s="84"/>
      <c r="F75" s="84"/>
      <c r="G75" s="84"/>
      <c r="H75" s="84"/>
      <c r="I75" s="84"/>
      <c r="J75" s="84"/>
      <c r="K75" s="85"/>
      <c r="L75" s="85"/>
      <c r="M75" s="86"/>
      <c r="N75" s="86"/>
      <c r="O75" s="86"/>
      <c r="P75" s="86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2:66" ht="20.25" customHeight="1" x14ac:dyDescent="0.35">
      <c r="C76" s="4" t="s">
        <v>140</v>
      </c>
      <c r="D76" s="84"/>
      <c r="E76" s="84"/>
      <c r="F76" s="84"/>
      <c r="G76" s="84"/>
      <c r="H76" s="84"/>
      <c r="I76" s="84"/>
      <c r="J76" s="84"/>
      <c r="K76" s="85"/>
      <c r="L76" s="85"/>
      <c r="M76" s="86"/>
      <c r="N76" s="86"/>
      <c r="O76" s="86"/>
      <c r="P76" s="86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2:66" ht="21" customHeight="1" x14ac:dyDescent="0.35">
      <c r="C77" s="5" t="s">
        <v>141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</row>
    <row r="78" spans="2:66" ht="23.25" customHeight="1" x14ac:dyDescent="0.35">
      <c r="C78" s="4" t="s">
        <v>142</v>
      </c>
      <c r="D78" s="84"/>
      <c r="E78" s="84"/>
      <c r="F78" s="84"/>
      <c r="G78" s="84"/>
      <c r="H78" s="84"/>
      <c r="I78" s="84"/>
      <c r="J78" s="84"/>
      <c r="K78" s="85"/>
      <c r="L78" s="85"/>
      <c r="M78" s="86"/>
      <c r="N78" s="86"/>
      <c r="O78" s="86"/>
      <c r="P78" s="86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</row>
    <row r="79" spans="2:66" ht="21" customHeight="1" x14ac:dyDescent="0.35">
      <c r="C79" s="4" t="s">
        <v>143</v>
      </c>
      <c r="D79" s="84"/>
      <c r="E79" s="84"/>
      <c r="F79" s="84"/>
      <c r="G79" s="84"/>
      <c r="H79" s="84"/>
      <c r="I79" s="84"/>
      <c r="J79" s="84"/>
      <c r="K79" s="85"/>
      <c r="L79" s="85"/>
      <c r="M79" s="86"/>
      <c r="N79" s="86"/>
      <c r="O79" s="86"/>
      <c r="P79" s="86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</row>
    <row r="80" spans="2:66" ht="24" customHeight="1" x14ac:dyDescent="0.35">
      <c r="C80" s="4" t="s">
        <v>144</v>
      </c>
      <c r="D80" s="84"/>
      <c r="E80" s="84"/>
      <c r="F80" s="84"/>
      <c r="G80" s="84"/>
      <c r="H80" s="84"/>
      <c r="I80" s="84"/>
      <c r="J80" s="84"/>
      <c r="K80" s="85"/>
      <c r="L80" s="85"/>
      <c r="M80" s="86"/>
      <c r="N80" s="86"/>
      <c r="O80" s="86"/>
      <c r="P80" s="86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</row>
    <row r="81" spans="2:60" ht="26.25" customHeight="1" x14ac:dyDescent="0.35">
      <c r="C81" s="4" t="s">
        <v>145</v>
      </c>
      <c r="D81" s="84"/>
      <c r="E81" s="84"/>
      <c r="F81" s="84"/>
      <c r="G81" s="84"/>
      <c r="H81" s="84"/>
      <c r="I81" s="84"/>
      <c r="J81" s="84"/>
      <c r="K81" s="85"/>
      <c r="L81" s="85"/>
      <c r="M81" s="86"/>
      <c r="N81" s="86"/>
      <c r="O81" s="86"/>
      <c r="P81" s="86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BB81" s="12"/>
      <c r="BC81" s="12"/>
      <c r="BD81" s="12"/>
      <c r="BE81" s="12"/>
      <c r="BF81" s="12"/>
      <c r="BG81" s="12"/>
      <c r="BH81" s="12"/>
    </row>
    <row r="82" spans="2:60" ht="24" customHeight="1" x14ac:dyDescent="0.35">
      <c r="C82" s="6" t="s">
        <v>146</v>
      </c>
      <c r="D82" s="84"/>
      <c r="E82" s="84"/>
      <c r="F82" s="84"/>
      <c r="G82" s="84"/>
      <c r="H82" s="84"/>
      <c r="I82" s="84"/>
      <c r="J82" s="84"/>
      <c r="K82" s="85"/>
      <c r="L82" s="85"/>
      <c r="M82" s="86"/>
      <c r="N82" s="86"/>
      <c r="O82" s="86"/>
      <c r="P82" s="86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BB82" s="12"/>
      <c r="BC82" s="12"/>
      <c r="BD82" s="12"/>
      <c r="BE82" s="12"/>
      <c r="BF82" s="12"/>
      <c r="BG82" s="12"/>
      <c r="BH82" s="12"/>
    </row>
    <row r="83" spans="2:60" ht="22.5" customHeight="1" x14ac:dyDescent="0.35">
      <c r="C83" s="6" t="s">
        <v>147</v>
      </c>
      <c r="D83" s="84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BB83" s="12"/>
      <c r="BC83" s="12"/>
      <c r="BD83" s="12"/>
      <c r="BE83" s="12"/>
      <c r="BF83" s="12"/>
      <c r="BG83" s="12"/>
      <c r="BH83" s="12"/>
    </row>
    <row r="84" spans="2:60" ht="27" customHeight="1" x14ac:dyDescent="0.35">
      <c r="BB84" s="12"/>
      <c r="BC84" s="12"/>
      <c r="BD84" s="12"/>
      <c r="BE84" s="12"/>
      <c r="BF84" s="12"/>
      <c r="BG84" s="12"/>
      <c r="BH84" s="12"/>
    </row>
    <row r="85" spans="2:60" s="93" customFormat="1" ht="46.5" customHeight="1" x14ac:dyDescent="0.35">
      <c r="C85" s="124" t="s">
        <v>148</v>
      </c>
      <c r="D85" s="125"/>
      <c r="E85" s="94"/>
      <c r="F85" s="95"/>
      <c r="G85" s="96"/>
      <c r="H85" s="96"/>
      <c r="I85" s="96"/>
      <c r="J85" s="96"/>
      <c r="K85" s="96"/>
      <c r="L85" s="96"/>
      <c r="M85" s="97"/>
      <c r="N85" s="96"/>
      <c r="Z85" s="97"/>
      <c r="AA85" s="97"/>
      <c r="AB85" s="97"/>
      <c r="AC85" s="97"/>
      <c r="AD85" s="97"/>
      <c r="AE85" s="97"/>
      <c r="AV85" s="97"/>
      <c r="AW85" s="97"/>
      <c r="AX85" s="97"/>
      <c r="AY85" s="97"/>
      <c r="AZ85" s="97"/>
      <c r="BA85" s="97"/>
    </row>
    <row r="86" spans="2:60" s="93" customFormat="1" ht="12.75" customHeight="1" x14ac:dyDescent="0.35">
      <c r="B86" s="98"/>
      <c r="C86" s="94"/>
      <c r="D86" s="94"/>
      <c r="E86" s="94"/>
      <c r="F86" s="95"/>
      <c r="G86" s="96"/>
      <c r="H86" s="96"/>
      <c r="I86" s="96"/>
      <c r="J86" s="96"/>
      <c r="K86" s="96"/>
      <c r="L86" s="96"/>
      <c r="M86" s="97"/>
      <c r="N86" s="96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V86" s="97"/>
      <c r="AW86" s="97"/>
      <c r="AX86" s="97"/>
      <c r="AY86" s="97"/>
      <c r="AZ86" s="97"/>
      <c r="BA86" s="97"/>
    </row>
    <row r="87" spans="2:60" s="93" customFormat="1" ht="19.899999999999999" customHeight="1" x14ac:dyDescent="0.35">
      <c r="B87" s="98"/>
      <c r="C87" s="94"/>
      <c r="D87" s="94"/>
      <c r="E87" s="94"/>
      <c r="F87" s="95"/>
      <c r="G87" s="96"/>
      <c r="H87" s="96"/>
      <c r="I87" s="96"/>
      <c r="J87" s="96"/>
      <c r="K87" s="96"/>
      <c r="L87" s="96"/>
      <c r="M87" s="97"/>
      <c r="N87" s="96"/>
      <c r="Z87" s="97"/>
      <c r="AA87" s="97"/>
      <c r="AB87" s="97"/>
      <c r="AC87" s="97"/>
      <c r="AD87" s="97"/>
      <c r="AE87" s="97"/>
      <c r="AV87" s="97"/>
      <c r="AW87" s="97"/>
      <c r="AX87" s="97"/>
      <c r="AY87" s="97"/>
      <c r="AZ87" s="97"/>
      <c r="BA87" s="97"/>
    </row>
    <row r="88" spans="2:60" s="93" customFormat="1" ht="19.899999999999999" customHeight="1" x14ac:dyDescent="0.35">
      <c r="C88" s="98" t="s">
        <v>188</v>
      </c>
      <c r="D88" s="94"/>
      <c r="E88" s="94" t="s">
        <v>189</v>
      </c>
      <c r="F88" s="95"/>
      <c r="G88" s="96"/>
      <c r="H88" s="96"/>
      <c r="I88" s="96"/>
      <c r="J88" s="96"/>
      <c r="K88" s="96" t="s">
        <v>190</v>
      </c>
      <c r="L88" s="96"/>
      <c r="M88" s="97"/>
      <c r="N88" s="96"/>
      <c r="O88" s="97"/>
      <c r="P88" s="97" t="s">
        <v>191</v>
      </c>
      <c r="Q88" s="95"/>
      <c r="R88" s="95"/>
      <c r="S88" s="97"/>
      <c r="T88" s="97"/>
      <c r="U88" s="97"/>
      <c r="V88" s="97"/>
      <c r="W88" s="97"/>
      <c r="X88" s="97"/>
      <c r="Y88" s="95" t="s">
        <v>149</v>
      </c>
      <c r="Z88" s="97"/>
      <c r="AA88" s="97"/>
      <c r="AB88" s="97"/>
      <c r="AC88" s="97"/>
      <c r="AD88" s="97"/>
      <c r="AE88" s="97"/>
      <c r="AH88" s="95"/>
      <c r="AV88" s="97"/>
      <c r="AW88" s="97"/>
      <c r="AX88" s="97"/>
      <c r="AY88" s="97"/>
      <c r="AZ88" s="97"/>
      <c r="BA88" s="97"/>
    </row>
    <row r="89" spans="2:60" ht="32.25" customHeight="1" x14ac:dyDescent="0.35">
      <c r="C89" s="8" t="s">
        <v>192</v>
      </c>
      <c r="E89" s="9" t="s">
        <v>193</v>
      </c>
      <c r="K89" s="10" t="s">
        <v>194</v>
      </c>
      <c r="P89" s="11" t="s">
        <v>195</v>
      </c>
      <c r="BB89" s="12"/>
      <c r="BC89" s="12"/>
      <c r="BD89" s="12"/>
      <c r="BE89" s="12"/>
      <c r="BF89" s="12"/>
      <c r="BG89" s="12"/>
      <c r="BH89" s="12"/>
    </row>
    <row r="90" spans="2:60" ht="32.25" customHeight="1" x14ac:dyDescent="0.35">
      <c r="C90" s="99" t="s">
        <v>196</v>
      </c>
      <c r="N90" s="11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G90" s="12"/>
      <c r="AH90" s="12"/>
      <c r="BB90" s="12"/>
      <c r="BC90" s="12"/>
      <c r="BD90" s="12"/>
      <c r="BE90" s="12"/>
      <c r="BF90" s="12"/>
      <c r="BG90" s="12"/>
      <c r="BH90" s="12"/>
    </row>
    <row r="91" spans="2:60" ht="32.25" customHeight="1" x14ac:dyDescent="0.35">
      <c r="C91" s="100" t="s">
        <v>135</v>
      </c>
      <c r="N91" s="11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G91" s="12"/>
      <c r="AH91" s="12"/>
      <c r="BB91" s="12"/>
      <c r="BC91" s="12"/>
      <c r="BD91" s="12"/>
      <c r="BE91" s="12"/>
      <c r="BF91" s="12"/>
      <c r="BG91" s="12"/>
      <c r="BH91" s="12"/>
    </row>
    <row r="92" spans="2:60" ht="32.25" customHeight="1" x14ac:dyDescent="0.35">
      <c r="C92" s="100" t="s">
        <v>150</v>
      </c>
      <c r="N92" s="11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G92" s="12"/>
      <c r="AH92" s="12"/>
      <c r="BB92" s="12"/>
      <c r="BC92" s="12"/>
      <c r="BD92" s="12"/>
      <c r="BE92" s="12"/>
      <c r="BF92" s="12"/>
      <c r="BG92" s="12"/>
      <c r="BH92" s="12"/>
    </row>
    <row r="93" spans="2:60" ht="32.25" customHeight="1" x14ac:dyDescent="0.35">
      <c r="C93" s="100" t="s">
        <v>151</v>
      </c>
      <c r="N93" s="11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G93" s="12"/>
      <c r="AH93" s="12"/>
      <c r="BB93" s="12"/>
      <c r="BC93" s="12"/>
      <c r="BD93" s="12"/>
      <c r="BE93" s="12"/>
      <c r="BF93" s="12"/>
      <c r="BG93" s="12"/>
      <c r="BH93" s="12"/>
    </row>
    <row r="94" spans="2:60" ht="32.25" customHeight="1" x14ac:dyDescent="0.35">
      <c r="C94" s="100" t="s">
        <v>152</v>
      </c>
      <c r="N94" s="11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G94" s="12"/>
      <c r="AH94" s="12"/>
      <c r="BB94" s="12"/>
      <c r="BC94" s="12"/>
      <c r="BD94" s="12"/>
      <c r="BE94" s="12"/>
      <c r="BF94" s="12"/>
      <c r="BG94" s="12"/>
      <c r="BH94" s="12"/>
    </row>
    <row r="95" spans="2:60" ht="32.25" customHeight="1" x14ac:dyDescent="0.35">
      <c r="C95" s="100" t="s">
        <v>140</v>
      </c>
      <c r="N95" s="11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G95" s="12"/>
      <c r="AH95" s="12"/>
      <c r="BB95" s="12"/>
      <c r="BC95" s="12"/>
      <c r="BD95" s="12"/>
      <c r="BE95" s="12"/>
      <c r="BF95" s="12"/>
      <c r="BG95" s="12"/>
      <c r="BH95" s="12"/>
    </row>
    <row r="96" spans="2:60" ht="32.25" customHeight="1" x14ac:dyDescent="0.35">
      <c r="C96" s="126" t="s">
        <v>153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G96" s="12"/>
      <c r="AH96" s="12"/>
      <c r="BB96" s="12"/>
      <c r="BC96" s="12"/>
      <c r="BD96" s="12"/>
      <c r="BE96" s="12"/>
      <c r="BF96" s="12"/>
      <c r="BG96" s="12"/>
      <c r="BH96" s="12"/>
    </row>
    <row r="97" spans="3:60" ht="32.25" customHeight="1" x14ac:dyDescent="0.35">
      <c r="C97" s="100" t="s">
        <v>145</v>
      </c>
      <c r="N97" s="11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G97" s="12"/>
      <c r="AH97" s="12"/>
      <c r="BA97" s="12"/>
      <c r="BB97" s="12"/>
      <c r="BC97" s="12"/>
      <c r="BD97" s="12"/>
      <c r="BE97" s="12"/>
      <c r="BF97" s="12"/>
      <c r="BG97" s="12"/>
      <c r="BH97" s="12"/>
    </row>
    <row r="98" spans="3:60" ht="32.25" customHeight="1" x14ac:dyDescent="0.35">
      <c r="C98" s="99" t="s">
        <v>154</v>
      </c>
      <c r="N98" s="11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G98" s="12"/>
      <c r="AH98" s="12"/>
      <c r="BA98" s="12"/>
      <c r="BB98" s="12"/>
      <c r="BC98" s="12"/>
      <c r="BD98" s="12"/>
      <c r="BE98" s="12"/>
      <c r="BF98" s="12"/>
      <c r="BG98" s="12"/>
      <c r="BH98" s="12"/>
    </row>
    <row r="99" spans="3:60" ht="32.25" customHeight="1" x14ac:dyDescent="0.35">
      <c r="C99" s="101" t="s">
        <v>155</v>
      </c>
      <c r="N99" s="1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G99" s="12"/>
      <c r="AH99" s="12"/>
      <c r="BA99" s="12"/>
      <c r="BB99" s="12"/>
      <c r="BC99" s="12"/>
      <c r="BD99" s="12"/>
      <c r="BE99" s="12"/>
      <c r="BF99" s="12"/>
      <c r="BG99" s="12"/>
      <c r="BH99" s="12"/>
    </row>
    <row r="100" spans="3:60" ht="32.25" customHeight="1" x14ac:dyDescent="0.35">
      <c r="C100" s="101" t="s">
        <v>166</v>
      </c>
      <c r="N100" s="1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G100" s="12"/>
      <c r="AH100" s="12"/>
      <c r="BA100" s="12"/>
      <c r="BB100" s="12"/>
      <c r="BC100" s="12"/>
      <c r="BD100" s="12"/>
      <c r="BE100" s="12"/>
      <c r="BF100" s="12"/>
      <c r="BG100" s="12"/>
      <c r="BH100" s="12"/>
    </row>
    <row r="101" spans="3:60" ht="32.25" customHeight="1" x14ac:dyDescent="0.35">
      <c r="C101" s="101" t="s">
        <v>156</v>
      </c>
      <c r="N101" s="1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G101" s="12"/>
      <c r="AH101" s="12"/>
      <c r="BA101" s="12"/>
      <c r="BB101" s="12"/>
      <c r="BC101" s="12"/>
      <c r="BD101" s="12"/>
      <c r="BE101" s="12"/>
      <c r="BF101" s="12"/>
      <c r="BG101" s="12"/>
      <c r="BH101" s="12"/>
    </row>
    <row r="102" spans="3:60" ht="32.25" customHeight="1" x14ac:dyDescent="0.35">
      <c r="C102" s="102" t="s">
        <v>157</v>
      </c>
      <c r="N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G102" s="12"/>
      <c r="AH102" s="12"/>
      <c r="BA102" s="12"/>
      <c r="BB102" s="12"/>
      <c r="BC102" s="12"/>
      <c r="BD102" s="12"/>
      <c r="BE102" s="12"/>
      <c r="BF102" s="12"/>
      <c r="BG102" s="12"/>
      <c r="BH102" s="12"/>
    </row>
    <row r="103" spans="3:60" ht="32.25" customHeight="1" x14ac:dyDescent="0.35">
      <c r="C103" s="103"/>
      <c r="BA103" s="12"/>
      <c r="BB103" s="12"/>
      <c r="BC103" s="12"/>
      <c r="BD103" s="12"/>
      <c r="BE103" s="12"/>
      <c r="BF103" s="12"/>
      <c r="BG103" s="12"/>
      <c r="BH103" s="12"/>
    </row>
    <row r="104" spans="3:60" ht="32.25" customHeight="1" x14ac:dyDescent="0.65">
      <c r="C104" s="104" t="s">
        <v>158</v>
      </c>
      <c r="D104" s="105"/>
      <c r="E104" s="105"/>
      <c r="F104" s="105"/>
      <c r="G104" s="106"/>
      <c r="H104" s="106"/>
      <c r="I104" s="106"/>
      <c r="J104" s="106"/>
      <c r="K104" s="107"/>
      <c r="L104" s="107"/>
      <c r="M104" s="107"/>
      <c r="N104" s="107"/>
      <c r="O104" s="107"/>
      <c r="P104" s="108"/>
      <c r="Q104" s="108"/>
      <c r="R104" s="108"/>
      <c r="S104" s="108"/>
      <c r="T104" s="108"/>
      <c r="U104" s="108"/>
      <c r="V104" s="108"/>
      <c r="W104" s="108"/>
      <c r="X104" s="108"/>
      <c r="BA104" s="12"/>
      <c r="BB104" s="12"/>
      <c r="BC104" s="12"/>
      <c r="BD104" s="12"/>
      <c r="BE104" s="12"/>
      <c r="BF104" s="12"/>
      <c r="BG104" s="12"/>
      <c r="BH104" s="12"/>
    </row>
    <row r="105" spans="3:60" ht="32.25" customHeight="1" x14ac:dyDescent="0.65">
      <c r="C105" s="109" t="s">
        <v>167</v>
      </c>
      <c r="D105" s="105"/>
      <c r="E105" s="105"/>
      <c r="F105" s="105"/>
      <c r="G105" s="106"/>
      <c r="H105" s="106"/>
      <c r="I105" s="106"/>
      <c r="J105" s="106"/>
      <c r="K105" s="107"/>
      <c r="L105" s="107"/>
      <c r="M105" s="107"/>
      <c r="N105" s="107"/>
      <c r="O105" s="107"/>
      <c r="P105" s="108"/>
      <c r="Q105" s="108"/>
      <c r="R105" s="108"/>
      <c r="S105" s="108"/>
      <c r="T105" s="108"/>
      <c r="U105" s="108"/>
      <c r="V105" s="108"/>
      <c r="W105" s="108"/>
      <c r="X105" s="108"/>
      <c r="BA105" s="12"/>
      <c r="BB105" s="12"/>
      <c r="BC105" s="12"/>
      <c r="BD105" s="12"/>
      <c r="BE105" s="12"/>
      <c r="BF105" s="12"/>
      <c r="BG105" s="12"/>
      <c r="BH105" s="12"/>
    </row>
    <row r="106" spans="3:60" ht="32.25" customHeight="1" x14ac:dyDescent="0.35">
      <c r="C106" s="109" t="s">
        <v>159</v>
      </c>
      <c r="D106" s="105"/>
      <c r="E106" s="105"/>
      <c r="F106" s="105"/>
      <c r="G106" s="106"/>
      <c r="H106" s="106"/>
      <c r="I106" s="106"/>
      <c r="J106" s="106"/>
      <c r="K106" s="107"/>
      <c r="L106" s="107"/>
      <c r="M106" s="107"/>
      <c r="N106" s="107"/>
      <c r="O106" s="107"/>
      <c r="P106" s="108"/>
      <c r="Q106" s="108"/>
      <c r="R106" s="108"/>
      <c r="S106" s="108"/>
      <c r="T106" s="108"/>
      <c r="U106" s="108"/>
      <c r="V106" s="108"/>
      <c r="W106" s="108"/>
      <c r="X106" s="108"/>
      <c r="BA106" s="12"/>
      <c r="BB106" s="12"/>
      <c r="BC106" s="12"/>
      <c r="BD106" s="12"/>
      <c r="BE106" s="12"/>
      <c r="BF106" s="12"/>
      <c r="BG106" s="12"/>
      <c r="BH106" s="12"/>
    </row>
    <row r="107" spans="3:60" ht="32.25" customHeight="1" x14ac:dyDescent="0.35">
      <c r="C107" s="109" t="s">
        <v>160</v>
      </c>
      <c r="D107" s="105"/>
      <c r="E107" s="105"/>
      <c r="F107" s="105"/>
      <c r="G107" s="106"/>
      <c r="H107" s="106"/>
      <c r="I107" s="106"/>
      <c r="J107" s="106"/>
      <c r="K107" s="107"/>
      <c r="L107" s="107"/>
      <c r="M107" s="107"/>
      <c r="N107" s="107"/>
      <c r="O107" s="107"/>
      <c r="P107" s="108"/>
      <c r="Q107" s="108"/>
      <c r="R107" s="108"/>
      <c r="S107" s="108"/>
      <c r="T107" s="108"/>
      <c r="U107" s="108"/>
      <c r="V107" s="108"/>
      <c r="W107" s="108"/>
      <c r="X107" s="108"/>
      <c r="BA107" s="12"/>
      <c r="BB107" s="12"/>
      <c r="BC107" s="12"/>
      <c r="BD107" s="12"/>
      <c r="BE107" s="12"/>
      <c r="BF107" s="12"/>
      <c r="BG107" s="12"/>
      <c r="BH107" s="12"/>
    </row>
    <row r="108" spans="3:60" ht="32.25" customHeight="1" x14ac:dyDescent="0.35">
      <c r="C108" s="110" t="s">
        <v>161</v>
      </c>
      <c r="BA108" s="12"/>
      <c r="BB108" s="12"/>
      <c r="BC108" s="12"/>
      <c r="BD108" s="12"/>
      <c r="BE108" s="12"/>
      <c r="BF108" s="12"/>
      <c r="BG108" s="12"/>
      <c r="BH108" s="12"/>
    </row>
    <row r="109" spans="3:60" ht="32.25" customHeight="1" x14ac:dyDescent="0.35">
      <c r="C109" s="111"/>
      <c r="BA109" s="12"/>
      <c r="BB109" s="12"/>
      <c r="BC109" s="12"/>
      <c r="BD109" s="12"/>
      <c r="BE109" s="12"/>
      <c r="BF109" s="12"/>
      <c r="BG109" s="12"/>
      <c r="BH109" s="12"/>
    </row>
    <row r="110" spans="3:60" ht="32.25" customHeight="1" x14ac:dyDescent="0.35">
      <c r="BA110" s="12"/>
      <c r="BB110" s="12"/>
      <c r="BC110" s="12"/>
      <c r="BD110" s="12"/>
      <c r="BE110" s="12"/>
      <c r="BF110" s="12"/>
      <c r="BG110" s="12"/>
      <c r="BH110" s="12"/>
    </row>
    <row r="111" spans="3:60" ht="32.25" customHeight="1" x14ac:dyDescent="0.35">
      <c r="BA111" s="12"/>
      <c r="BB111" s="12"/>
      <c r="BC111" s="12"/>
      <c r="BD111" s="12"/>
      <c r="BE111" s="12"/>
      <c r="BF111" s="12"/>
      <c r="BG111" s="12"/>
      <c r="BH111" s="12"/>
    </row>
    <row r="112" spans="3:60" ht="32.25" customHeight="1" x14ac:dyDescent="0.35">
      <c r="BA112" s="12"/>
      <c r="BB112" s="12"/>
      <c r="BC112" s="12"/>
      <c r="BD112" s="12"/>
      <c r="BE112" s="12"/>
      <c r="BF112" s="12"/>
      <c r="BG112" s="12"/>
      <c r="BH112" s="12"/>
    </row>
    <row r="113" s="12" customFormat="1" ht="32.25" customHeight="1" x14ac:dyDescent="0.35"/>
    <row r="114" s="12" customFormat="1" ht="32.25" customHeight="1" x14ac:dyDescent="0.35"/>
    <row r="115" s="12" customFormat="1" ht="32.25" customHeight="1" x14ac:dyDescent="0.35"/>
    <row r="116" s="12" customFormat="1" ht="32.25" customHeight="1" x14ac:dyDescent="0.35"/>
    <row r="117" s="12" customFormat="1" ht="32.25" customHeight="1" x14ac:dyDescent="0.35"/>
    <row r="118" s="12" customFormat="1" ht="32.25" customHeight="1" x14ac:dyDescent="0.35"/>
    <row r="119" s="12" customFormat="1" ht="32.25" customHeight="1" x14ac:dyDescent="0.35"/>
    <row r="120" s="12" customFormat="1" ht="32.25" customHeight="1" x14ac:dyDescent="0.35"/>
    <row r="121" s="12" customFormat="1" ht="32.25" customHeight="1" x14ac:dyDescent="0.35"/>
    <row r="122" s="12" customFormat="1" ht="32.25" customHeight="1" x14ac:dyDescent="0.35"/>
    <row r="123" s="12" customFormat="1" ht="32.25" customHeight="1" x14ac:dyDescent="0.35"/>
    <row r="124" s="12" customFormat="1" ht="32.25" customHeight="1" x14ac:dyDescent="0.35"/>
    <row r="125" s="12" customFormat="1" ht="32.25" customHeight="1" x14ac:dyDescent="0.35"/>
    <row r="126" s="12" customFormat="1" ht="32.25" customHeight="1" x14ac:dyDescent="0.35"/>
    <row r="127" s="12" customFormat="1" ht="32.25" customHeight="1" x14ac:dyDescent="0.35"/>
    <row r="128" s="12" customFormat="1" ht="32.25" customHeight="1" x14ac:dyDescent="0.35"/>
    <row r="129" s="12" customFormat="1" ht="32.25" customHeight="1" x14ac:dyDescent="0.35"/>
    <row r="130" s="12" customFormat="1" ht="32.25" customHeight="1" x14ac:dyDescent="0.35"/>
    <row r="131" s="12" customFormat="1" ht="32.25" customHeight="1" x14ac:dyDescent="0.35"/>
    <row r="132" s="12" customFormat="1" ht="32.25" customHeight="1" x14ac:dyDescent="0.35"/>
    <row r="133" s="12" customFormat="1" ht="32.25" customHeight="1" x14ac:dyDescent="0.35"/>
    <row r="134" s="12" customFormat="1" ht="32.25" customHeight="1" x14ac:dyDescent="0.35"/>
    <row r="135" s="12" customFormat="1" ht="32.25" customHeight="1" x14ac:dyDescent="0.35"/>
    <row r="136" s="12" customFormat="1" ht="32.25" customHeight="1" x14ac:dyDescent="0.35"/>
    <row r="137" s="12" customFormat="1" ht="32.25" customHeight="1" x14ac:dyDescent="0.35"/>
    <row r="138" s="12" customFormat="1" ht="32.25" customHeight="1" x14ac:dyDescent="0.35"/>
    <row r="139" s="12" customFormat="1" ht="32.25" customHeight="1" x14ac:dyDescent="0.35"/>
    <row r="140" s="12" customFormat="1" ht="32.25" customHeight="1" x14ac:dyDescent="0.35"/>
    <row r="141" s="12" customFormat="1" ht="32.25" customHeight="1" x14ac:dyDescent="0.35"/>
    <row r="142" s="12" customFormat="1" ht="32.25" customHeight="1" x14ac:dyDescent="0.35"/>
    <row r="143" s="12" customFormat="1" ht="32.25" customHeight="1" x14ac:dyDescent="0.35"/>
    <row r="144" s="12" customFormat="1" ht="32.25" customHeight="1" x14ac:dyDescent="0.35"/>
    <row r="145" s="12" customFormat="1" ht="32.25" customHeight="1" x14ac:dyDescent="0.35"/>
    <row r="146" s="12" customFormat="1" ht="32.25" customHeight="1" x14ac:dyDescent="0.35"/>
  </sheetData>
  <mergeCells count="70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AF9:AF11"/>
    <mergeCell ref="AG9:AG11"/>
    <mergeCell ref="T9:T11"/>
    <mergeCell ref="U9:U11"/>
    <mergeCell ref="V9:V11"/>
    <mergeCell ref="W9:W11"/>
    <mergeCell ref="X9:X11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U11:AU12"/>
    <mergeCell ref="AV11:AV12"/>
    <mergeCell ref="AW11:AW12"/>
    <mergeCell ref="AX11:AX12"/>
    <mergeCell ref="AY11:AY12"/>
    <mergeCell ref="AZ11:AZ12"/>
    <mergeCell ref="I9:I11"/>
    <mergeCell ref="J9:J11"/>
    <mergeCell ref="C85:D85"/>
    <mergeCell ref="C96:O96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5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Macheta PO 2025_rap_luna</vt:lpstr>
      <vt:lpstr>'Macheta PO 2025_rap_luna'!Print_Titles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ANOFM.cs</cp:lastModifiedBy>
  <cp:lastPrinted>2022-07-04T07:48:51Z</cp:lastPrinted>
  <dcterms:created xsi:type="dcterms:W3CDTF">2021-11-01T13:11:25Z</dcterms:created>
  <dcterms:modified xsi:type="dcterms:W3CDTF">2026-01-08T10:10:39Z</dcterms:modified>
</cp:coreProperties>
</file>